
<file path=[Content_Types].xml><?xml version="1.0" encoding="utf-8"?>
<Types xmlns="http://schemas.openxmlformats.org/package/2006/content-types">
  <Default Extension="xml" ContentType="application/xml"/>
  <Default Extension="png" ContentType="image/png"/>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27907"/>
  <workbookPr showInkAnnotation="0" codeName="ThisWorkbook" autoCompressPictures="0"/>
  <mc:AlternateContent xmlns:mc="http://schemas.openxmlformats.org/markup-compatibility/2006">
    <mc:Choice Requires="x15">
      <x15ac:absPath xmlns:x15ac="http://schemas.microsoft.com/office/spreadsheetml/2010/11/ac" url="/Users/dorinevandervlies/Projects/etdataset/carriers_source_analyses/"/>
    </mc:Choice>
  </mc:AlternateContent>
  <bookViews>
    <workbookView xWindow="43680" yWindow="-1440" windowWidth="27860" windowHeight="16100" tabRatio="762" activeTab="1"/>
  </bookViews>
  <sheets>
    <sheet name="Cover sheet" sheetId="14" r:id="rId1"/>
    <sheet name="Dashboard" sheetId="12" r:id="rId2"/>
    <sheet name="Research data" sheetId="13" r:id="rId3"/>
    <sheet name="Sources" sheetId="15" r:id="rId4"/>
    <sheet name="Notes" sheetId="16" r:id="rId5"/>
  </sheets>
  <externalReferences>
    <externalReference r:id="rId6"/>
    <externalReference r:id="rId7"/>
  </externalReferences>
  <definedNames>
    <definedName name="exchange_rate_2011_2010">#REF!</definedName>
    <definedName name="Final_demand_residences">'[1]Fuel aggregation'!$L$11</definedName>
    <definedName name="hours_a_year">#REF!</definedName>
    <definedName name="km2_to_m2">#REF!</definedName>
    <definedName name="kW_to_MW">#REF!</definedName>
    <definedName name="kW_to_W">#REF!</definedName>
    <definedName name="kWp_to_MWp">#REF!</definedName>
    <definedName name="m2_to_km2">#REF!</definedName>
    <definedName name="STC">#REF!</definedName>
    <definedName name="STC_insolation">#REF!</definedName>
    <definedName name="W_to_MW">#REF!</definedName>
    <definedName name="Wp_to_kWp">#REF!</definedName>
    <definedName name="WP_to_MWp">#REF!</definedName>
  </definedNames>
  <calcPr calcId="150001"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P10" i="13" l="1"/>
  <c r="G10" i="13"/>
  <c r="E14" i="12"/>
  <c r="F272" i="16"/>
  <c r="F273" i="16"/>
  <c r="H205" i="16"/>
  <c r="H31" i="16"/>
  <c r="H33" i="16"/>
  <c r="H36" i="16"/>
  <c r="H37" i="16"/>
  <c r="H38" i="16"/>
  <c r="H27" i="16"/>
  <c r="H28" i="16"/>
  <c r="H39" i="16"/>
  <c r="H202" i="16"/>
  <c r="H203" i="16"/>
  <c r="H214" i="16"/>
  <c r="H213" i="16"/>
  <c r="H215" i="16"/>
  <c r="K8" i="13"/>
  <c r="G8" i="13"/>
  <c r="E12" i="12"/>
  <c r="H216" i="16"/>
  <c r="K7" i="13"/>
  <c r="K11" i="13"/>
  <c r="H40" i="16"/>
  <c r="H142" i="16"/>
  <c r="H143" i="16"/>
  <c r="H157" i="16"/>
  <c r="H158" i="16"/>
  <c r="G7" i="13"/>
  <c r="E11" i="12"/>
  <c r="H35" i="16"/>
  <c r="H151" i="16"/>
  <c r="H136" i="16"/>
  <c r="N48" i="16"/>
  <c r="G11" i="13"/>
  <c r="E13" i="12"/>
  <c r="E10" i="12"/>
</calcChain>
</file>

<file path=xl/sharedStrings.xml><?xml version="1.0" encoding="utf-8"?>
<sst xmlns="http://schemas.openxmlformats.org/spreadsheetml/2006/main" count="272" uniqueCount="163">
  <si>
    <t>Source</t>
  </si>
  <si>
    <t>-</t>
  </si>
  <si>
    <t>Value</t>
  </si>
  <si>
    <t>Definition</t>
  </si>
  <si>
    <t>Unit</t>
  </si>
  <si>
    <t>Link</t>
  </si>
  <si>
    <t>Cover Sheet</t>
  </si>
  <si>
    <t>Country</t>
  </si>
  <si>
    <t>Organization</t>
  </si>
  <si>
    <t>Quintel Intelligence</t>
  </si>
  <si>
    <t>Definition on the sources</t>
  </si>
  <si>
    <t>Date published</t>
  </si>
  <si>
    <t>Attribute</t>
  </si>
  <si>
    <t>Author</t>
  </si>
  <si>
    <t>Legend</t>
  </si>
  <si>
    <t>Cells</t>
  </si>
  <si>
    <t>Intermediate (calculation)</t>
  </si>
  <si>
    <t>Result</t>
  </si>
  <si>
    <t>Manual input</t>
  </si>
  <si>
    <t>Reference to manual input or data input</t>
  </si>
  <si>
    <t>Tabs</t>
  </si>
  <si>
    <t>Introductory</t>
  </si>
  <si>
    <t>Dashboard</t>
  </si>
  <si>
    <t>Research data</t>
  </si>
  <si>
    <t>Sources</t>
  </si>
  <si>
    <t>Results</t>
  </si>
  <si>
    <t>Main calculations</t>
  </si>
  <si>
    <t>Additional calculations</t>
  </si>
  <si>
    <t>Output to csv</t>
  </si>
  <si>
    <t>Parameter</t>
  </si>
  <si>
    <t>Comments</t>
  </si>
  <si>
    <t>Notes</t>
  </si>
  <si>
    <t>Subject year</t>
  </si>
  <si>
    <t>ETM Library URL</t>
  </si>
  <si>
    <t>Date retrieved</t>
  </si>
  <si>
    <t>Alexander Wirtz</t>
  </si>
  <si>
    <t>sustainable</t>
  </si>
  <si>
    <t>cost_per_mj</t>
  </si>
  <si>
    <t>co2_conversion_per_mj</t>
  </si>
  <si>
    <t>typical_production_per_km2</t>
  </si>
  <si>
    <t>Whether or not this carrier is renewable</t>
  </si>
  <si>
    <t>Quintel assumption</t>
  </si>
  <si>
    <t>kg/MJ</t>
  </si>
  <si>
    <t>CE Delft</t>
  </si>
  <si>
    <t>energy content</t>
  </si>
  <si>
    <t>MJ/kg</t>
  </si>
  <si>
    <t>EUR/MJ</t>
  </si>
  <si>
    <t>Carrier (gobal properties)</t>
  </si>
  <si>
    <t>MJ/km2</t>
  </si>
  <si>
    <t>Source 4</t>
  </si>
  <si>
    <t>Page</t>
  </si>
  <si>
    <t>EU JRC_201111_Well-to-wheel analysis of future automotive fuels and powertrains in the European context (version 3c) WTT Appendix 1</t>
  </si>
  <si>
    <r>
      <t>kg/m</t>
    </r>
    <r>
      <rPr>
        <vertAlign val="superscript"/>
        <sz val="10"/>
        <rFont val="Arial"/>
        <family val="2"/>
      </rPr>
      <t>3</t>
    </r>
  </si>
  <si>
    <t>Density</t>
  </si>
  <si>
    <t>MJ/KG</t>
  </si>
  <si>
    <t>LHV</t>
  </si>
  <si>
    <r>
      <t>kg/dm</t>
    </r>
    <r>
      <rPr>
        <vertAlign val="superscript"/>
        <sz val="10"/>
        <rFont val="Arial"/>
        <family val="2"/>
      </rPr>
      <t>3</t>
    </r>
  </si>
  <si>
    <t>transform to kg/Liter</t>
  </si>
  <si>
    <t>MJ/L</t>
  </si>
  <si>
    <t>Borjesson_2010_Agricultural crop-based biofuels.pdf</t>
  </si>
  <si>
    <t>NW Europe</t>
  </si>
  <si>
    <t>GJ/ha/yr</t>
  </si>
  <si>
    <t>MJ/ha/yr</t>
  </si>
  <si>
    <t>MJ/km2/yr</t>
  </si>
  <si>
    <t>Source 1</t>
  </si>
  <si>
    <t>GJ/km2</t>
  </si>
  <si>
    <t>CE Delft_201104_Kansen voor groen gas-concurrentie groen gas met andere biomassa opties</t>
  </si>
  <si>
    <t>p12</t>
  </si>
  <si>
    <t>Covergisting</t>
  </si>
  <si>
    <t>Verhouding 50/50 co-substraat en mest</t>
  </si>
  <si>
    <t>p22</t>
  </si>
  <si>
    <t>Gehalte o.s. snijmaïs</t>
  </si>
  <si>
    <t>Percentage o.s. in d.s.</t>
  </si>
  <si>
    <t>Opbrengst snijmaïs per ha</t>
  </si>
  <si>
    <t>ton / ha</t>
  </si>
  <si>
    <t>Opbrengst snijmaïs per ha (droge stof)</t>
  </si>
  <si>
    <t>ton ds/ha</t>
  </si>
  <si>
    <t>Opbrengst snijmaïs per ha organische stof)</t>
  </si>
  <si>
    <t>ton os/ha</t>
  </si>
  <si>
    <t>Opbrengst biogas / ton o.s.</t>
  </si>
  <si>
    <t>m3/ton</t>
  </si>
  <si>
    <t>Methaan in biogas</t>
  </si>
  <si>
    <t>Opbrengst methaan / ton o.s.</t>
  </si>
  <si>
    <t>HHV methaan</t>
  </si>
  <si>
    <t>dichtheid methaan</t>
  </si>
  <si>
    <t>kg/L</t>
  </si>
  <si>
    <t>MJ/m3</t>
  </si>
  <si>
    <t>GJ/ton</t>
  </si>
  <si>
    <t>p. 26</t>
  </si>
  <si>
    <t>Rendement biogasproductie</t>
  </si>
  <si>
    <t>%</t>
  </si>
  <si>
    <t>W-vraag bij biogas productie</t>
  </si>
  <si>
    <t>Verliezen bij biogas productie</t>
  </si>
  <si>
    <t>E-gebruik voor biogas productie</t>
  </si>
  <si>
    <t>N.B: aanname: e-verbruik in buitenland is voor buitenlandse conto en in NL wordt het meegenomen in de opwerkingsstap als E-gebruik zonder impact op areaal.</t>
  </si>
  <si>
    <t>Rendement opwerking naar groen gas</t>
  </si>
  <si>
    <t>Verlies bij opwerking naar groengas</t>
  </si>
  <si>
    <t>E-gebruik voor opwerking naar groengas</t>
  </si>
  <si>
    <t>E-gebruik voor compressie &amp;  injectie groengas</t>
  </si>
  <si>
    <t>p.28</t>
  </si>
  <si>
    <t>Kleinschalige co-vergisting</t>
  </si>
  <si>
    <t>500 m3/uur</t>
  </si>
  <si>
    <t>ruw gas / uur</t>
  </si>
  <si>
    <t>Biogas</t>
  </si>
  <si>
    <t>Totale kosten LO</t>
  </si>
  <si>
    <t>euro</t>
  </si>
  <si>
    <t>Totale kosten HI</t>
  </si>
  <si>
    <t>Productie ruw biogas per jaar</t>
  </si>
  <si>
    <t>GJ/yr</t>
  </si>
  <si>
    <t>Kosten per GJ biogas</t>
  </si>
  <si>
    <t>EUR/GJ</t>
  </si>
  <si>
    <t>Groengas</t>
  </si>
  <si>
    <t>Productie groen gas per jaar</t>
  </si>
  <si>
    <t>Kosten per GJ groen gas</t>
  </si>
  <si>
    <t>p.29</t>
  </si>
  <si>
    <t>Grootschalige co-vergisting</t>
  </si>
  <si>
    <t>m3/uur</t>
  </si>
  <si>
    <t>Energieopbrengst van snijmaïs</t>
  </si>
  <si>
    <t>Calculated as follows:</t>
  </si>
  <si>
    <t>km2 landbouwareaal</t>
  </si>
  <si>
    <t>GJ mais per km2</t>
  </si>
  <si>
    <t>GJ biogas</t>
  </si>
  <si>
    <t>GJ maïs input</t>
  </si>
  <si>
    <t>Prijs van mais</t>
  </si>
  <si>
    <t>p21</t>
  </si>
  <si>
    <t>EUR/ton</t>
  </si>
  <si>
    <t>aanname ton ds</t>
  </si>
  <si>
    <t>Opbrengst co-product</t>
  </si>
  <si>
    <t>ton ds/km2</t>
  </si>
  <si>
    <t>energieinhoud</t>
  </si>
  <si>
    <t>GJ/ton ds</t>
  </si>
  <si>
    <t>Prijs van mais per GJ:</t>
  </si>
  <si>
    <t>ton os/km2</t>
  </si>
  <si>
    <t>Opbrengst snijmaïs per km2 organische stof)</t>
  </si>
  <si>
    <t>CE Delft_201006_Rijden en varen op gas - Kosten en milieueffecten van aardgas en groen gas in transport</t>
  </si>
  <si>
    <t>p.83</t>
  </si>
  <si>
    <t>http://refman.et-model.com/publications/1632</t>
  </si>
  <si>
    <t>2011</t>
  </si>
  <si>
    <t>% methane in biogas</t>
  </si>
  <si>
    <t>biogas</t>
  </si>
  <si>
    <t>LHV methaan</t>
  </si>
  <si>
    <t>Yield biogas per km2</t>
  </si>
  <si>
    <t>Yield greengas per km2</t>
  </si>
  <si>
    <t>CE Delft 1</t>
  </si>
  <si>
    <t>CE Delft 2</t>
  </si>
  <si>
    <t>Taken into account in biogas or greengas</t>
  </si>
  <si>
    <t>mj_per_kg</t>
  </si>
  <si>
    <t>Document</t>
  </si>
  <si>
    <t>corn</t>
  </si>
  <si>
    <t>Carrier (global properties)</t>
  </si>
  <si>
    <r>
      <rPr>
        <sz val="12"/>
        <color theme="1"/>
        <rFont val="Calibri"/>
        <family val="2"/>
        <scheme val="minor"/>
      </rPr>
      <t>potential_</t>
    </r>
    <r>
      <rPr>
        <sz val="12"/>
        <color theme="1"/>
        <rFont val="Calibri"/>
        <family val="2"/>
        <scheme val="minor"/>
      </rPr>
      <t>co2_conversion_per_mj</t>
    </r>
  </si>
  <si>
    <t>Actual CO2 emission from biomass</t>
  </si>
  <si>
    <r>
      <rPr>
        <sz val="12"/>
        <color theme="1"/>
        <rFont val="Calibri"/>
        <family val="2"/>
        <scheme val="minor"/>
      </rPr>
      <t>potential_</t>
    </r>
    <r>
      <rPr>
        <sz val="12"/>
        <color theme="1"/>
        <rFont val="Calibri"/>
        <family val="2"/>
        <scheme val="minor"/>
      </rPr>
      <t>co2_conversion_per_mj</t>
    </r>
  </si>
  <si>
    <t>IPCC</t>
  </si>
  <si>
    <t xml:space="preserve"> IPCC_2006_Guidelines for National Greenhouse Gas Inventories - Vol 2 Energy - Ch 1 Introduction.pdf</t>
  </si>
  <si>
    <t>kg CO2/TJ</t>
  </si>
  <si>
    <t>gas biomass</t>
  </si>
  <si>
    <t>TJ/MJ</t>
  </si>
  <si>
    <t>CO2 conversion for gas biomass</t>
  </si>
  <si>
    <t>global</t>
  </si>
  <si>
    <t>2006</t>
  </si>
  <si>
    <t>http://refman.et-model.com/publications/1710</t>
  </si>
  <si>
    <t xml:space="preserve">This sheet summarizes all carrier attributes formatted in the way they are used by the Energy Transition Model. This sheet contains only pure carrier values. For some countries and carriers Fuel Chain Emissions are defined (only for NL); if so these FCE are documented in a separate sheet (e.g. nl_fce). Use the Excel formulas to find the original data and sources for these numbers. The carrier analysis can be imported on ETSource by running the following rake task: rake import:carrier CARRIER="carrier name" (eg rake import:carrier CARRIER=crude_oil) </t>
  </si>
</sst>
</file>

<file path=xl/styles.xml><?xml version="1.0" encoding="utf-8"?>
<styleSheet xmlns="http://schemas.openxmlformats.org/spreadsheetml/2006/main" xmlns:mc="http://schemas.openxmlformats.org/markup-compatibility/2006" xmlns:x14ac="http://schemas.microsoft.com/office/spreadsheetml/2009/9/ac" mc:Ignorable="x14ac">
  <numFmts count="9">
    <numFmt numFmtId="164" formatCode="_(* #,##0.00_);_(* \(#,##0.00\);_(* &quot;-&quot;??_);_(@_)"/>
    <numFmt numFmtId="165" formatCode="_-* #,##0.00_-;_-* #,##0.00\-;_-* &quot;-&quot;??_-;_-@_-"/>
    <numFmt numFmtId="166" formatCode="0.0"/>
    <numFmt numFmtId="167" formatCode="0.000"/>
    <numFmt numFmtId="168" formatCode="0.000000000"/>
    <numFmt numFmtId="169" formatCode="0.0000000000"/>
    <numFmt numFmtId="170" formatCode="0.0%"/>
    <numFmt numFmtId="171" formatCode="_(* #,##0_);_(* \(#,##0\);_(* &quot;-&quot;??_);_(@_)"/>
    <numFmt numFmtId="172" formatCode="0.00000000000000"/>
  </numFmts>
  <fonts count="38" x14ac:knownFonts="1">
    <font>
      <sz val="12"/>
      <color theme="1"/>
      <name val="Lettertype hoofdtekst"/>
      <family val="2"/>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u/>
      <sz val="12"/>
      <color theme="10"/>
      <name val="Lettertype hoofdtekst"/>
      <family val="2"/>
    </font>
    <font>
      <u/>
      <sz val="12"/>
      <color theme="11"/>
      <name val="Lettertype hoofdtekst"/>
      <family val="2"/>
    </font>
    <font>
      <b/>
      <sz val="12"/>
      <color theme="1"/>
      <name val="Calibri"/>
      <family val="2"/>
      <scheme val="minor"/>
    </font>
    <font>
      <sz val="12"/>
      <color rgb="FF000000"/>
      <name val="Calibri"/>
      <scheme val="minor"/>
    </font>
    <font>
      <b/>
      <sz val="12"/>
      <color rgb="FF000000"/>
      <name val="Calibri"/>
      <scheme val="minor"/>
    </font>
    <font>
      <b/>
      <sz val="11"/>
      <color rgb="FF000000"/>
      <name val="Calibri"/>
      <scheme val="minor"/>
    </font>
    <font>
      <b/>
      <sz val="16"/>
      <color rgb="FF1F497D"/>
      <name val="Calibri"/>
      <scheme val="minor"/>
    </font>
    <font>
      <b/>
      <sz val="14"/>
      <color theme="1"/>
      <name val="Calibri"/>
      <scheme val="minor"/>
    </font>
    <font>
      <sz val="12"/>
      <name val="Calibri"/>
      <scheme val="minor"/>
    </font>
    <font>
      <b/>
      <sz val="12"/>
      <name val="Calibri"/>
      <scheme val="minor"/>
    </font>
    <font>
      <sz val="12"/>
      <color rgb="FF000000"/>
      <name val="Calibri"/>
      <family val="2"/>
    </font>
    <font>
      <i/>
      <sz val="12"/>
      <color theme="1"/>
      <name val="Calibri"/>
      <scheme val="minor"/>
    </font>
    <font>
      <sz val="9"/>
      <name val="Arial"/>
      <family val="2"/>
    </font>
    <font>
      <vertAlign val="superscript"/>
      <sz val="10"/>
      <name val="Arial"/>
      <family val="2"/>
    </font>
    <font>
      <b/>
      <sz val="9"/>
      <name val="Arial"/>
      <family val="2"/>
    </font>
    <font>
      <sz val="12"/>
      <color theme="1"/>
      <name val="Lettertype hoofdtekst"/>
      <family val="2"/>
    </font>
    <font>
      <i/>
      <sz val="9"/>
      <name val="Arial"/>
      <family val="2"/>
    </font>
    <font>
      <b/>
      <sz val="9"/>
      <color theme="0"/>
      <name val="Arial"/>
      <family val="2"/>
    </font>
    <font>
      <b/>
      <sz val="12"/>
      <color rgb="FF000000"/>
      <name val="Calibri"/>
      <family val="2"/>
    </font>
    <font>
      <sz val="12"/>
      <color rgb="FF474747"/>
      <name val="Calibri (Body)"/>
    </font>
    <font>
      <sz val="12"/>
      <name val="Calibri (Body)"/>
    </font>
    <font>
      <sz val="12"/>
      <color rgb="FF000000"/>
      <name val="Lettertype hoofdtekst"/>
      <family val="2"/>
    </font>
    <font>
      <sz val="12"/>
      <color theme="1"/>
      <name val="Calibri (Body)"/>
    </font>
  </fonts>
  <fills count="13">
    <fill>
      <patternFill patternType="none"/>
    </fill>
    <fill>
      <patternFill patternType="gray125"/>
    </fill>
    <fill>
      <patternFill patternType="solid">
        <fgColor theme="0"/>
        <bgColor indexed="64"/>
      </patternFill>
    </fill>
    <fill>
      <patternFill patternType="solid">
        <fgColor theme="0"/>
        <bgColor rgb="FF000000"/>
      </patternFill>
    </fill>
    <fill>
      <patternFill patternType="solid">
        <fgColor rgb="FFFFFFFF"/>
        <bgColor rgb="FF000000"/>
      </patternFill>
    </fill>
    <fill>
      <patternFill patternType="solid">
        <fgColor theme="2"/>
        <bgColor indexed="64"/>
      </patternFill>
    </fill>
    <fill>
      <patternFill patternType="solid">
        <fgColor rgb="FFFFFF00"/>
        <bgColor indexed="64"/>
      </patternFill>
    </fill>
    <fill>
      <patternFill patternType="solid">
        <fgColor theme="6" tint="0.39997558519241921"/>
        <bgColor indexed="64"/>
      </patternFill>
    </fill>
    <fill>
      <patternFill patternType="solid">
        <fgColor theme="6" tint="0.79998168889431442"/>
        <bgColor indexed="64"/>
      </patternFill>
    </fill>
    <fill>
      <patternFill patternType="solid">
        <fgColor theme="5" tint="0.39997558519241921"/>
        <bgColor indexed="64"/>
      </patternFill>
    </fill>
    <fill>
      <patternFill patternType="solid">
        <fgColor theme="8" tint="0.39997558519241921"/>
        <bgColor indexed="64"/>
      </patternFill>
    </fill>
    <fill>
      <patternFill patternType="solid">
        <fgColor theme="8" tint="0.79998168889431442"/>
        <bgColor indexed="64"/>
      </patternFill>
    </fill>
    <fill>
      <patternFill patternType="solid">
        <fgColor theme="7" tint="0.39997558519241921"/>
        <bgColor indexed="64"/>
      </patternFill>
    </fill>
  </fills>
  <borders count="27">
    <border>
      <left/>
      <right/>
      <top/>
      <bottom/>
      <diagonal/>
    </border>
    <border>
      <left style="thin">
        <color auto="1"/>
      </left>
      <right/>
      <top/>
      <bottom style="thin">
        <color auto="1"/>
      </bottom>
      <diagonal/>
    </border>
    <border>
      <left/>
      <right/>
      <top style="thin">
        <color auto="1"/>
      </top>
      <bottom/>
      <diagonal/>
    </border>
    <border>
      <left style="medium">
        <color auto="1"/>
      </left>
      <right/>
      <top style="medium">
        <color auto="1"/>
      </top>
      <bottom/>
      <diagonal/>
    </border>
    <border>
      <left/>
      <right/>
      <top style="medium">
        <color auto="1"/>
      </top>
      <bottom/>
      <diagonal/>
    </border>
    <border>
      <left/>
      <right style="medium">
        <color auto="1"/>
      </right>
      <top/>
      <bottom/>
      <diagonal/>
    </border>
    <border>
      <left style="medium">
        <color auto="1"/>
      </left>
      <right/>
      <top/>
      <bottom/>
      <diagonal/>
    </border>
    <border>
      <left style="thin">
        <color auto="1"/>
      </left>
      <right/>
      <top/>
      <bottom/>
      <diagonal/>
    </border>
    <border>
      <left/>
      <right style="thin">
        <color auto="1"/>
      </right>
      <top/>
      <bottom/>
      <diagonal/>
    </border>
    <border>
      <left/>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style="thin">
        <color auto="1"/>
      </right>
      <top style="thin">
        <color auto="1"/>
      </top>
      <bottom/>
      <diagonal/>
    </border>
    <border>
      <left/>
      <right style="thin">
        <color auto="1"/>
      </right>
      <top/>
      <bottom style="thin">
        <color auto="1"/>
      </bottom>
      <diagonal/>
    </border>
    <border>
      <left/>
      <right style="medium">
        <color auto="1"/>
      </right>
      <top style="medium">
        <color auto="1"/>
      </top>
      <bottom/>
      <diagonal/>
    </border>
    <border>
      <left style="medium">
        <color auto="1"/>
      </left>
      <right/>
      <top/>
      <bottom style="thin">
        <color auto="1"/>
      </bottom>
      <diagonal/>
    </border>
    <border>
      <left style="thin">
        <color auto="1"/>
      </left>
      <right/>
      <top style="thin">
        <color auto="1"/>
      </top>
      <bottom/>
      <diagonal/>
    </border>
    <border>
      <left style="medium">
        <color auto="1"/>
      </left>
      <right style="medium">
        <color auto="1"/>
      </right>
      <top style="medium">
        <color auto="1"/>
      </top>
      <bottom style="medium">
        <color auto="1"/>
      </bottom>
      <diagonal/>
    </border>
    <border>
      <left/>
      <right style="medium">
        <color auto="1"/>
      </right>
      <top/>
      <bottom style="thin">
        <color auto="1"/>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thin">
        <color rgb="FF000000"/>
      </right>
      <top style="thin">
        <color auto="1"/>
      </top>
      <bottom/>
      <diagonal/>
    </border>
    <border>
      <left/>
      <right style="thin">
        <color rgb="FF000000"/>
      </right>
      <top/>
      <bottom/>
      <diagonal/>
    </border>
    <border>
      <left style="thin">
        <color auto="1"/>
      </left>
      <right/>
      <top/>
      <bottom style="thin">
        <color rgb="FF000000"/>
      </bottom>
      <diagonal/>
    </border>
    <border>
      <left/>
      <right/>
      <top/>
      <bottom style="thin">
        <color rgb="FF000000"/>
      </bottom>
      <diagonal/>
    </border>
    <border>
      <left/>
      <right style="thin">
        <color rgb="FF000000"/>
      </right>
      <top/>
      <bottom style="thin">
        <color rgb="FF000000"/>
      </bottom>
      <diagonal/>
    </border>
  </borders>
  <cellStyleXfs count="350">
    <xf numFmtId="0" fontId="0" fillId="0" borderId="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5" fillId="0" borderId="0" applyNumberFormat="0" applyFill="0" applyBorder="0" applyAlignment="0" applyProtection="0">
      <alignment vertical="top"/>
      <protection locked="0"/>
    </xf>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165" fontId="30" fillId="0" borderId="0" applyFont="0" applyFill="0" applyBorder="0" applyAlignment="0" applyProtection="0"/>
    <xf numFmtId="9" fontId="30" fillId="0" borderId="0" applyFon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xf numFmtId="0" fontId="16" fillId="0" borderId="0" applyNumberFormat="0" applyFill="0" applyBorder="0" applyAlignment="0" applyProtection="0"/>
  </cellStyleXfs>
  <cellXfs count="198">
    <xf numFmtId="0" fontId="0" fillId="0" borderId="0" xfId="0"/>
    <xf numFmtId="0" fontId="17" fillId="2" borderId="19" xfId="0" applyNumberFormat="1" applyFont="1" applyFill="1" applyBorder="1" applyAlignment="1" applyProtection="1">
      <alignment vertical="center"/>
    </xf>
    <xf numFmtId="0" fontId="17" fillId="2" borderId="5" xfId="0" applyNumberFormat="1" applyFont="1" applyFill="1" applyBorder="1" applyAlignment="1" applyProtection="1">
      <alignment vertical="center"/>
    </xf>
    <xf numFmtId="0" fontId="12" fillId="0" borderId="5" xfId="0" applyFont="1" applyFill="1" applyBorder="1"/>
    <xf numFmtId="167" fontId="8" fillId="2" borderId="0" xfId="0" applyNumberFormat="1" applyFont="1" applyFill="1" applyBorder="1" applyAlignment="1" applyProtection="1">
      <alignment vertical="center"/>
    </xf>
    <xf numFmtId="0" fontId="8" fillId="2" borderId="6" xfId="0" applyFont="1" applyFill="1" applyBorder="1"/>
    <xf numFmtId="0" fontId="8" fillId="2" borderId="0" xfId="0" applyFont="1" applyFill="1"/>
    <xf numFmtId="0" fontId="18" fillId="3" borderId="7" xfId="0" applyFont="1" applyFill="1" applyBorder="1"/>
    <xf numFmtId="0" fontId="19" fillId="3" borderId="17" xfId="0" applyFont="1" applyFill="1" applyBorder="1"/>
    <xf numFmtId="0" fontId="18" fillId="3" borderId="13" xfId="0" applyFont="1" applyFill="1" applyBorder="1"/>
    <xf numFmtId="0" fontId="20" fillId="3" borderId="7" xfId="0" applyFont="1" applyFill="1" applyBorder="1" applyAlignment="1">
      <alignment vertical="center"/>
    </xf>
    <xf numFmtId="2" fontId="18" fillId="3" borderId="8" xfId="0" applyNumberFormat="1" applyFont="1" applyFill="1" applyBorder="1" applyAlignment="1">
      <alignment horizontal="left"/>
    </xf>
    <xf numFmtId="0" fontId="20" fillId="3" borderId="1" xfId="0" applyFont="1" applyFill="1" applyBorder="1" applyAlignment="1">
      <alignment vertical="center"/>
    </xf>
    <xf numFmtId="0" fontId="18" fillId="3" borderId="14" xfId="0" applyFont="1" applyFill="1" applyBorder="1"/>
    <xf numFmtId="0" fontId="18" fillId="3" borderId="0" xfId="0" applyFont="1" applyFill="1" applyBorder="1"/>
    <xf numFmtId="0" fontId="17" fillId="2" borderId="0" xfId="0" applyNumberFormat="1" applyFont="1" applyFill="1" applyBorder="1" applyAlignment="1" applyProtection="1">
      <alignment vertical="center"/>
    </xf>
    <xf numFmtId="1" fontId="17" fillId="2" borderId="0" xfId="0" applyNumberFormat="1" applyFont="1" applyFill="1" applyBorder="1" applyAlignment="1" applyProtection="1">
      <alignment vertical="center"/>
    </xf>
    <xf numFmtId="2" fontId="17" fillId="2" borderId="0" xfId="0" applyNumberFormat="1" applyFont="1" applyFill="1" applyBorder="1" applyAlignment="1" applyProtection="1">
      <alignment horizontal="right" vertical="center"/>
    </xf>
    <xf numFmtId="0" fontId="17" fillId="2" borderId="0" xfId="0" applyFont="1" applyFill="1" applyBorder="1"/>
    <xf numFmtId="0" fontId="17" fillId="2" borderId="9" xfId="0" applyFont="1" applyFill="1" applyBorder="1"/>
    <xf numFmtId="0" fontId="17" fillId="2" borderId="4" xfId="0" applyFont="1" applyFill="1" applyBorder="1"/>
    <xf numFmtId="0" fontId="14" fillId="2" borderId="0" xfId="0" applyFont="1" applyFill="1" applyBorder="1"/>
    <xf numFmtId="0" fontId="18" fillId="0" borderId="0" xfId="0" applyFont="1" applyFill="1" applyBorder="1"/>
    <xf numFmtId="0" fontId="17" fillId="2" borderId="6" xfId="0" applyFont="1" applyFill="1" applyBorder="1"/>
    <xf numFmtId="0" fontId="17" fillId="2" borderId="0" xfId="0" applyFont="1" applyFill="1"/>
    <xf numFmtId="0" fontId="18" fillId="3" borderId="17" xfId="0" applyFont="1" applyFill="1" applyBorder="1"/>
    <xf numFmtId="0" fontId="18" fillId="3" borderId="2" xfId="0" applyFont="1" applyFill="1" applyBorder="1"/>
    <xf numFmtId="0" fontId="14" fillId="2" borderId="2" xfId="0" applyFont="1" applyFill="1" applyBorder="1"/>
    <xf numFmtId="0" fontId="21" fillId="3" borderId="0" xfId="0" applyFont="1" applyFill="1" applyBorder="1"/>
    <xf numFmtId="0" fontId="14" fillId="2" borderId="7" xfId="0" applyFont="1" applyFill="1" applyBorder="1"/>
    <xf numFmtId="0" fontId="17" fillId="0" borderId="0" xfId="0" applyFont="1" applyFill="1" applyBorder="1"/>
    <xf numFmtId="0" fontId="19" fillId="3" borderId="0" xfId="0" applyFont="1" applyFill="1" applyBorder="1"/>
    <xf numFmtId="0" fontId="17" fillId="2" borderId="0" xfId="0" applyNumberFormat="1" applyFont="1" applyFill="1" applyBorder="1" applyAlignment="1" applyProtection="1">
      <alignment horizontal="left" vertical="center"/>
    </xf>
    <xf numFmtId="0" fontId="13" fillId="2" borderId="0" xfId="0" applyFont="1" applyFill="1" applyBorder="1"/>
    <xf numFmtId="0" fontId="13" fillId="0" borderId="0" xfId="0" applyFont="1" applyFill="1" applyBorder="1"/>
    <xf numFmtId="0" fontId="13" fillId="2" borderId="0" xfId="0" applyFont="1" applyFill="1"/>
    <xf numFmtId="0" fontId="13" fillId="2" borderId="3" xfId="0" applyFont="1" applyFill="1" applyBorder="1"/>
    <xf numFmtId="0" fontId="13" fillId="2" borderId="15" xfId="0" applyFont="1" applyFill="1" applyBorder="1"/>
    <xf numFmtId="0" fontId="13" fillId="2" borderId="6" xfId="0" applyFont="1" applyFill="1" applyBorder="1"/>
    <xf numFmtId="0" fontId="22" fillId="2" borderId="0" xfId="0" applyFont="1" applyFill="1"/>
    <xf numFmtId="0" fontId="22" fillId="2" borderId="5" xfId="0" applyFont="1" applyFill="1" applyBorder="1"/>
    <xf numFmtId="2" fontId="13" fillId="2" borderId="18" xfId="0" applyNumberFormat="1" applyFont="1" applyFill="1" applyBorder="1"/>
    <xf numFmtId="0" fontId="23" fillId="2" borderId="0" xfId="0" applyFont="1" applyFill="1"/>
    <xf numFmtId="49" fontId="23" fillId="2" borderId="0" xfId="0" applyNumberFormat="1" applyFont="1" applyFill="1"/>
    <xf numFmtId="0" fontId="23" fillId="2" borderId="3" xfId="0" applyFont="1" applyFill="1" applyBorder="1"/>
    <xf numFmtId="0" fontId="23" fillId="2" borderId="4" xfId="0" applyFont="1" applyFill="1" applyBorder="1"/>
    <xf numFmtId="49" fontId="23" fillId="2" borderId="4" xfId="0" applyNumberFormat="1" applyFont="1" applyFill="1" applyBorder="1"/>
    <xf numFmtId="0" fontId="23" fillId="2" borderId="6" xfId="0" applyFont="1" applyFill="1" applyBorder="1"/>
    <xf numFmtId="0" fontId="24" fillId="2" borderId="0" xfId="0" applyFont="1" applyFill="1" applyBorder="1"/>
    <xf numFmtId="49" fontId="24" fillId="2" borderId="0" xfId="0" applyNumberFormat="1" applyFont="1" applyFill="1" applyBorder="1"/>
    <xf numFmtId="0" fontId="23" fillId="2" borderId="0" xfId="0" applyFont="1" applyFill="1" applyBorder="1"/>
    <xf numFmtId="49" fontId="23" fillId="2" borderId="0" xfId="0" applyNumberFormat="1" applyFont="1" applyFill="1" applyBorder="1"/>
    <xf numFmtId="0" fontId="23" fillId="2" borderId="16" xfId="0" applyFont="1" applyFill="1" applyBorder="1"/>
    <xf numFmtId="0" fontId="24" fillId="2" borderId="9" xfId="0" applyFont="1" applyFill="1" applyBorder="1"/>
    <xf numFmtId="49" fontId="24" fillId="2" borderId="9" xfId="0" applyNumberFormat="1" applyFont="1" applyFill="1" applyBorder="1"/>
    <xf numFmtId="0" fontId="23" fillId="2" borderId="0" xfId="0" applyFont="1" applyFill="1" applyBorder="1" applyAlignment="1">
      <alignment vertical="top"/>
    </xf>
    <xf numFmtId="0" fontId="23" fillId="2" borderId="0" xfId="0" applyFont="1" applyFill="1" applyAlignment="1">
      <alignment horizontal="left" vertical="center" indent="2"/>
    </xf>
    <xf numFmtId="0" fontId="23" fillId="2" borderId="0" xfId="0" applyFont="1" applyFill="1" applyBorder="1" applyAlignment="1">
      <alignment vertical="top" wrapText="1"/>
    </xf>
    <xf numFmtId="49" fontId="23" fillId="2" borderId="0" xfId="0" applyNumberFormat="1" applyFont="1" applyFill="1" applyBorder="1" applyAlignment="1">
      <alignment vertical="top" wrapText="1"/>
    </xf>
    <xf numFmtId="166" fontId="23" fillId="2" borderId="0" xfId="0" applyNumberFormat="1" applyFont="1" applyFill="1" applyAlignment="1">
      <alignment horizontal="left" vertical="center" indent="2"/>
    </xf>
    <xf numFmtId="2" fontId="17" fillId="2" borderId="9" xfId="0" applyNumberFormat="1" applyFont="1" applyFill="1" applyBorder="1" applyAlignment="1" applyProtection="1">
      <alignment vertical="center"/>
    </xf>
    <xf numFmtId="0" fontId="23" fillId="4" borderId="0" xfId="0" applyFont="1" applyFill="1" applyAlignment="1">
      <alignment vertical="top"/>
    </xf>
    <xf numFmtId="0" fontId="12" fillId="2" borderId="0" xfId="0" applyFont="1" applyFill="1"/>
    <xf numFmtId="2" fontId="12" fillId="2" borderId="0" xfId="0" applyNumberFormat="1" applyFont="1" applyFill="1"/>
    <xf numFmtId="0" fontId="12" fillId="2" borderId="3" xfId="0" applyFont="1" applyFill="1" applyBorder="1"/>
    <xf numFmtId="0" fontId="12" fillId="2" borderId="4" xfId="0" applyFont="1" applyFill="1" applyBorder="1"/>
    <xf numFmtId="2" fontId="12" fillId="2" borderId="4" xfId="0" applyNumberFormat="1" applyFont="1" applyFill="1" applyBorder="1"/>
    <xf numFmtId="0" fontId="12" fillId="2" borderId="15" xfId="0" applyFont="1" applyFill="1" applyBorder="1"/>
    <xf numFmtId="0" fontId="12" fillId="2" borderId="6" xfId="0" applyFont="1" applyFill="1" applyBorder="1"/>
    <xf numFmtId="0" fontId="12" fillId="2" borderId="0" xfId="0" applyNumberFormat="1" applyFont="1" applyFill="1" applyBorder="1" applyAlignment="1" applyProtection="1">
      <alignment horizontal="left" vertical="center"/>
    </xf>
    <xf numFmtId="1" fontId="12" fillId="2" borderId="0" xfId="0" applyNumberFormat="1" applyFont="1" applyFill="1" applyBorder="1" applyAlignment="1" applyProtection="1">
      <alignment vertical="center"/>
    </xf>
    <xf numFmtId="167" fontId="12" fillId="2" borderId="0" xfId="0" applyNumberFormat="1" applyFont="1" applyFill="1" applyBorder="1" applyAlignment="1" applyProtection="1">
      <alignment vertical="center"/>
    </xf>
    <xf numFmtId="2" fontId="12" fillId="2" borderId="0" xfId="0" applyNumberFormat="1" applyFont="1" applyFill="1" applyBorder="1" applyAlignment="1" applyProtection="1">
      <alignment horizontal="right" vertical="center"/>
    </xf>
    <xf numFmtId="0" fontId="17" fillId="2" borderId="17" xfId="0" applyFont="1" applyFill="1" applyBorder="1"/>
    <xf numFmtId="0" fontId="11" fillId="2" borderId="2" xfId="0" applyFont="1" applyFill="1" applyBorder="1"/>
    <xf numFmtId="0" fontId="17" fillId="2" borderId="7" xfId="0" applyFont="1" applyFill="1" applyBorder="1"/>
    <xf numFmtId="0" fontId="11" fillId="2" borderId="0" xfId="0" applyFont="1" applyFill="1" applyBorder="1"/>
    <xf numFmtId="0" fontId="26" fillId="2" borderId="0" xfId="0" applyFont="1" applyFill="1" applyBorder="1"/>
    <xf numFmtId="0" fontId="11" fillId="2" borderId="18" xfId="0" applyFont="1" applyFill="1" applyBorder="1"/>
    <xf numFmtId="0" fontId="11" fillId="5" borderId="0" xfId="0" applyFont="1" applyFill="1" applyBorder="1"/>
    <xf numFmtId="0" fontId="11" fillId="6" borderId="0" xfId="0" applyFont="1" applyFill="1" applyBorder="1"/>
    <xf numFmtId="0" fontId="11" fillId="7" borderId="0" xfId="0" applyFont="1" applyFill="1" applyBorder="1"/>
    <xf numFmtId="0" fontId="11" fillId="8" borderId="0" xfId="0" applyFont="1" applyFill="1" applyBorder="1"/>
    <xf numFmtId="0" fontId="11" fillId="2" borderId="7" xfId="0" applyFont="1" applyFill="1" applyBorder="1"/>
    <xf numFmtId="0" fontId="11" fillId="9" borderId="0" xfId="0" applyFont="1" applyFill="1" applyBorder="1"/>
    <xf numFmtId="0" fontId="11" fillId="10" borderId="0" xfId="0" applyFont="1" applyFill="1" applyBorder="1"/>
    <xf numFmtId="0" fontId="11" fillId="11" borderId="0" xfId="0" applyFont="1" applyFill="1" applyBorder="1"/>
    <xf numFmtId="0" fontId="11" fillId="12" borderId="0" xfId="0" applyFont="1" applyFill="1" applyBorder="1"/>
    <xf numFmtId="0" fontId="17" fillId="2" borderId="16" xfId="0" applyFont="1" applyFill="1" applyBorder="1"/>
    <xf numFmtId="0" fontId="19" fillId="2" borderId="9" xfId="0" applyFont="1" applyFill="1" applyBorder="1"/>
    <xf numFmtId="0" fontId="22" fillId="2" borderId="19" xfId="0" applyFont="1" applyFill="1" applyBorder="1"/>
    <xf numFmtId="0" fontId="13" fillId="2" borderId="5" xfId="0" applyFont="1" applyFill="1" applyBorder="1"/>
    <xf numFmtId="1" fontId="17" fillId="2" borderId="0" xfId="0" applyNumberFormat="1" applyFont="1" applyFill="1" applyBorder="1" applyAlignment="1" applyProtection="1">
      <alignment horizontal="left" vertical="center"/>
    </xf>
    <xf numFmtId="2" fontId="17" fillId="2" borderId="0" xfId="0" applyNumberFormat="1" applyFont="1" applyFill="1" applyBorder="1" applyAlignment="1" applyProtection="1">
      <alignment horizontal="left" vertical="center"/>
    </xf>
    <xf numFmtId="2" fontId="17" fillId="2" borderId="0" xfId="0" applyNumberFormat="1" applyFont="1" applyFill="1" applyBorder="1" applyAlignment="1" applyProtection="1">
      <alignment vertical="center"/>
    </xf>
    <xf numFmtId="0" fontId="17" fillId="2" borderId="9" xfId="0" applyNumberFormat="1" applyFont="1" applyFill="1" applyBorder="1" applyAlignment="1" applyProtection="1">
      <alignment vertical="center"/>
    </xf>
    <xf numFmtId="0" fontId="10" fillId="0" borderId="0" xfId="0" applyFont="1" applyFill="1" applyBorder="1"/>
    <xf numFmtId="0" fontId="9" fillId="2" borderId="0" xfId="0" applyFont="1" applyFill="1"/>
    <xf numFmtId="0" fontId="9" fillId="2" borderId="6" xfId="0" applyFont="1" applyFill="1" applyBorder="1"/>
    <xf numFmtId="0" fontId="9" fillId="2" borderId="0" xfId="0" applyFont="1" applyFill="1" applyBorder="1"/>
    <xf numFmtId="0" fontId="17" fillId="2" borderId="20" xfId="0" applyFont="1" applyFill="1" applyBorder="1"/>
    <xf numFmtId="0" fontId="17" fillId="2" borderId="21" xfId="0" applyFont="1" applyFill="1" applyBorder="1"/>
    <xf numFmtId="0" fontId="7" fillId="0" borderId="0" xfId="0" applyFont="1" applyFill="1" applyBorder="1"/>
    <xf numFmtId="0" fontId="7" fillId="2" borderId="18" xfId="0" applyFont="1" applyFill="1" applyBorder="1"/>
    <xf numFmtId="1" fontId="13" fillId="2" borderId="18" xfId="0" applyNumberFormat="1" applyFont="1" applyFill="1" applyBorder="1"/>
    <xf numFmtId="0" fontId="10" fillId="0" borderId="0" xfId="0" applyFont="1" applyFill="1" applyBorder="1" applyAlignment="1">
      <alignment horizontal="left" indent="2"/>
    </xf>
    <xf numFmtId="0" fontId="7" fillId="0" borderId="0" xfId="0" applyFont="1" applyFill="1" applyBorder="1" applyAlignment="1">
      <alignment horizontal="left" indent="2"/>
    </xf>
    <xf numFmtId="0" fontId="13" fillId="0" borderId="0" xfId="0" applyFont="1" applyFill="1" applyBorder="1" applyAlignment="1">
      <alignment horizontal="left" indent="2"/>
    </xf>
    <xf numFmtId="0" fontId="27" fillId="0" borderId="0" xfId="0" applyFont="1"/>
    <xf numFmtId="0" fontId="0" fillId="0" borderId="0" xfId="0" applyFont="1"/>
    <xf numFmtId="0" fontId="27" fillId="0" borderId="0" xfId="0" applyFont="1" applyAlignment="1">
      <alignment horizontal="left"/>
    </xf>
    <xf numFmtId="0" fontId="29" fillId="0" borderId="0" xfId="0" applyFont="1"/>
    <xf numFmtId="0" fontId="7" fillId="0" borderId="5" xfId="0" applyFont="1" applyFill="1" applyBorder="1"/>
    <xf numFmtId="0" fontId="7" fillId="2" borderId="0" xfId="0" applyFont="1" applyFill="1" applyBorder="1" applyAlignment="1">
      <alignment horizontal="left" indent="2"/>
    </xf>
    <xf numFmtId="0" fontId="7" fillId="2" borderId="0" xfId="0" applyFont="1" applyFill="1" applyBorder="1" applyAlignment="1"/>
    <xf numFmtId="0" fontId="15" fillId="0" borderId="0" xfId="183" applyAlignment="1" applyProtection="1"/>
    <xf numFmtId="168" fontId="13" fillId="2" borderId="18" xfId="0" applyNumberFormat="1" applyFont="1" applyFill="1" applyBorder="1"/>
    <xf numFmtId="169" fontId="13" fillId="2" borderId="18" xfId="0" applyNumberFormat="1" applyFont="1" applyFill="1" applyBorder="1"/>
    <xf numFmtId="0" fontId="6" fillId="2" borderId="18" xfId="0" applyFont="1" applyFill="1" applyBorder="1"/>
    <xf numFmtId="166" fontId="23" fillId="2" borderId="0" xfId="0" applyNumberFormat="1" applyFont="1" applyFill="1" applyAlignment="1">
      <alignment vertical="center"/>
    </xf>
    <xf numFmtId="10" fontId="27" fillId="0" borderId="0" xfId="0" applyNumberFormat="1" applyFont="1"/>
    <xf numFmtId="9" fontId="27" fillId="0" borderId="0" xfId="0" applyNumberFormat="1" applyFont="1"/>
    <xf numFmtId="166" fontId="27" fillId="0" borderId="0" xfId="0" applyNumberFormat="1" applyFont="1"/>
    <xf numFmtId="0" fontId="27" fillId="0" borderId="0" xfId="0" applyFont="1" applyAlignment="1">
      <alignment horizontal="center"/>
    </xf>
    <xf numFmtId="0" fontId="27" fillId="0" borderId="0" xfId="0" applyFont="1" applyAlignment="1"/>
    <xf numFmtId="0" fontId="27" fillId="0" borderId="0" xfId="0" applyFont="1" applyFill="1" applyBorder="1"/>
    <xf numFmtId="170" fontId="27" fillId="0" borderId="0" xfId="320" applyNumberFormat="1" applyFont="1" applyFill="1" applyBorder="1"/>
    <xf numFmtId="0" fontId="27" fillId="0" borderId="0" xfId="0" applyFont="1" applyFill="1" applyBorder="1" applyAlignment="1">
      <alignment horizontal="center"/>
    </xf>
    <xf numFmtId="0" fontId="0" fillId="0" borderId="0" xfId="0" applyFill="1" applyBorder="1"/>
    <xf numFmtId="0" fontId="27" fillId="0" borderId="0" xfId="0" applyFont="1" applyFill="1" applyBorder="1" applyAlignment="1">
      <alignment horizontal="left" indent="1"/>
    </xf>
    <xf numFmtId="0" fontId="31" fillId="0" borderId="0" xfId="0" applyFont="1" applyFill="1" applyBorder="1" applyAlignment="1">
      <alignment horizontal="left"/>
    </xf>
    <xf numFmtId="170" fontId="31" fillId="0" borderId="0" xfId="320" applyNumberFormat="1" applyFont="1" applyFill="1" applyBorder="1"/>
    <xf numFmtId="0" fontId="31" fillId="0" borderId="0" xfId="0" applyFont="1" applyFill="1" applyBorder="1" applyAlignment="1">
      <alignment horizontal="center"/>
    </xf>
    <xf numFmtId="170" fontId="27" fillId="0" borderId="0" xfId="321" applyNumberFormat="1" applyFont="1" applyFill="1" applyBorder="1"/>
    <xf numFmtId="170" fontId="27" fillId="0" borderId="0" xfId="0" applyNumberFormat="1" applyFont="1"/>
    <xf numFmtId="170" fontId="31" fillId="0" borderId="0" xfId="0" quotePrefix="1" applyNumberFormat="1" applyFont="1"/>
    <xf numFmtId="170" fontId="31" fillId="0" borderId="0" xfId="0" applyNumberFormat="1" applyFont="1"/>
    <xf numFmtId="0" fontId="27" fillId="0" borderId="0" xfId="0" applyFont="1" applyAlignment="1">
      <alignment horizontal="left" indent="1"/>
    </xf>
    <xf numFmtId="171" fontId="27" fillId="0" borderId="0" xfId="320" applyNumberFormat="1" applyFont="1"/>
    <xf numFmtId="2" fontId="27" fillId="0" borderId="0" xfId="0" applyNumberFormat="1" applyFont="1"/>
    <xf numFmtId="164" fontId="27" fillId="0" borderId="0" xfId="0" applyNumberFormat="1" applyFont="1"/>
    <xf numFmtId="171" fontId="27" fillId="0" borderId="0" xfId="0" applyNumberFormat="1" applyFont="1"/>
    <xf numFmtId="0" fontId="32" fillId="0" borderId="0" xfId="0" applyFont="1" applyFill="1"/>
    <xf numFmtId="0" fontId="27" fillId="0" borderId="0" xfId="0" applyFont="1" applyFill="1"/>
    <xf numFmtId="165" fontId="27" fillId="0" borderId="0" xfId="320" applyFont="1"/>
    <xf numFmtId="0" fontId="31" fillId="0" borderId="0" xfId="0" applyFont="1"/>
    <xf numFmtId="2" fontId="31" fillId="0" borderId="0" xfId="0" applyNumberFormat="1" applyFont="1"/>
    <xf numFmtId="166" fontId="31" fillId="0" borderId="0" xfId="0" applyNumberFormat="1" applyFont="1"/>
    <xf numFmtId="1" fontId="31" fillId="0" borderId="0" xfId="0" applyNumberFormat="1" applyFont="1"/>
    <xf numFmtId="0" fontId="6" fillId="0" borderId="5" xfId="0" applyFont="1" applyFill="1" applyBorder="1"/>
    <xf numFmtId="172" fontId="13" fillId="2" borderId="18" xfId="0" applyNumberFormat="1" applyFont="1" applyFill="1" applyBorder="1"/>
    <xf numFmtId="0" fontId="5" fillId="2" borderId="0" xfId="0" applyFont="1" applyFill="1"/>
    <xf numFmtId="0" fontId="5" fillId="2" borderId="10" xfId="0" applyFont="1" applyFill="1" applyBorder="1"/>
    <xf numFmtId="0" fontId="5" fillId="0" borderId="11" xfId="0" applyFont="1" applyFill="1" applyBorder="1"/>
    <xf numFmtId="0" fontId="5" fillId="2" borderId="12" xfId="0" applyFont="1" applyFill="1" applyBorder="1"/>
    <xf numFmtId="0" fontId="12" fillId="2" borderId="10" xfId="0" applyFont="1" applyFill="1" applyBorder="1"/>
    <xf numFmtId="0" fontId="12" fillId="2" borderId="11" xfId="0" applyFont="1" applyFill="1" applyBorder="1"/>
    <xf numFmtId="2" fontId="12" fillId="2" borderId="11" xfId="0" applyNumberFormat="1" applyFont="1" applyFill="1" applyBorder="1"/>
    <xf numFmtId="0" fontId="12" fillId="2" borderId="12" xfId="0" applyFont="1" applyFill="1" applyBorder="1"/>
    <xf numFmtId="0" fontId="33" fillId="4" borderId="0" xfId="0" applyFont="1" applyFill="1"/>
    <xf numFmtId="0" fontId="14" fillId="2" borderId="13" xfId="0" applyFont="1" applyFill="1" applyBorder="1"/>
    <xf numFmtId="0" fontId="14" fillId="2" borderId="8" xfId="0" applyFont="1" applyFill="1" applyBorder="1"/>
    <xf numFmtId="0" fontId="14" fillId="2" borderId="1" xfId="0" applyFont="1" applyFill="1" applyBorder="1"/>
    <xf numFmtId="0" fontId="14" fillId="2" borderId="9" xfId="0" applyFont="1" applyFill="1" applyBorder="1"/>
    <xf numFmtId="0" fontId="14" fillId="2" borderId="14" xfId="0" applyFont="1" applyFill="1" applyBorder="1"/>
    <xf numFmtId="0" fontId="4" fillId="0" borderId="0" xfId="0" applyFont="1" applyFill="1" applyBorder="1"/>
    <xf numFmtId="0" fontId="3" fillId="0" borderId="0" xfId="0" applyFont="1" applyFill="1" applyBorder="1"/>
    <xf numFmtId="0" fontId="25" fillId="0" borderId="0" xfId="0" applyFont="1"/>
    <xf numFmtId="0" fontId="3" fillId="0" borderId="0" xfId="0" applyFont="1" applyFill="1" applyBorder="1" applyAlignment="1">
      <alignment horizontal="left" indent="2"/>
    </xf>
    <xf numFmtId="0" fontId="33" fillId="4" borderId="20" xfId="0" applyFont="1" applyFill="1" applyBorder="1"/>
    <xf numFmtId="0" fontId="33" fillId="4" borderId="21" xfId="0" applyFont="1" applyFill="1" applyBorder="1"/>
    <xf numFmtId="0" fontId="3" fillId="2" borderId="0" xfId="0" applyFont="1" applyFill="1"/>
    <xf numFmtId="0" fontId="25" fillId="4" borderId="6" xfId="0" applyFont="1" applyFill="1" applyBorder="1"/>
    <xf numFmtId="0" fontId="25" fillId="4" borderId="0" xfId="0" applyFont="1" applyFill="1"/>
    <xf numFmtId="0" fontId="34" fillId="0" borderId="0" xfId="0" applyFont="1"/>
    <xf numFmtId="0" fontId="35" fillId="0" borderId="0" xfId="0" applyFont="1"/>
    <xf numFmtId="0" fontId="36" fillId="0" borderId="0" xfId="0" applyFont="1"/>
    <xf numFmtId="0" fontId="35" fillId="0" borderId="0" xfId="0" applyFont="1" applyFill="1"/>
    <xf numFmtId="0" fontId="3" fillId="0" borderId="0" xfId="0" applyFont="1" applyFill="1"/>
    <xf numFmtId="0" fontId="36" fillId="0" borderId="0" xfId="0" applyFont="1" applyFill="1"/>
    <xf numFmtId="0" fontId="37" fillId="0" borderId="0" xfId="0" applyFont="1"/>
    <xf numFmtId="167" fontId="13" fillId="2" borderId="18" xfId="0" applyNumberFormat="1" applyFont="1" applyFill="1" applyBorder="1"/>
    <xf numFmtId="0" fontId="3" fillId="0" borderId="5" xfId="0" applyFont="1" applyFill="1" applyBorder="1"/>
    <xf numFmtId="167" fontId="4" fillId="2" borderId="18" xfId="0" applyNumberFormat="1" applyFont="1" applyFill="1" applyBorder="1"/>
    <xf numFmtId="0" fontId="3" fillId="2" borderId="0" xfId="0" applyFont="1" applyFill="1" applyBorder="1"/>
    <xf numFmtId="0" fontId="3" fillId="2" borderId="0" xfId="0" applyFont="1" applyFill="1" applyBorder="1" applyAlignment="1"/>
    <xf numFmtId="167" fontId="2" fillId="2" borderId="18" xfId="0" applyNumberFormat="1" applyFont="1" applyFill="1" applyBorder="1" applyAlignment="1" applyProtection="1">
      <alignment vertical="center"/>
    </xf>
    <xf numFmtId="0" fontId="2" fillId="0" borderId="0" xfId="0" applyFont="1"/>
    <xf numFmtId="0" fontId="1" fillId="2" borderId="18" xfId="0" applyFont="1" applyFill="1" applyBorder="1"/>
    <xf numFmtId="0" fontId="25" fillId="4" borderId="17" xfId="0" applyFont="1" applyFill="1" applyBorder="1" applyAlignment="1">
      <alignment horizontal="left" vertical="top" wrapText="1"/>
    </xf>
    <xf numFmtId="0" fontId="25" fillId="4" borderId="2" xfId="0" applyFont="1" applyFill="1" applyBorder="1" applyAlignment="1">
      <alignment horizontal="left" vertical="top" wrapText="1"/>
    </xf>
    <xf numFmtId="0" fontId="25" fillId="4" borderId="22" xfId="0" applyFont="1" applyFill="1" applyBorder="1" applyAlignment="1">
      <alignment horizontal="left" vertical="top" wrapText="1"/>
    </xf>
    <xf numFmtId="0" fontId="25" fillId="4" borderId="7" xfId="0" applyFont="1" applyFill="1" applyBorder="1" applyAlignment="1">
      <alignment horizontal="left" vertical="top" wrapText="1"/>
    </xf>
    <xf numFmtId="0" fontId="25" fillId="4" borderId="0" xfId="0" applyFont="1" applyFill="1" applyBorder="1" applyAlignment="1">
      <alignment horizontal="left" vertical="top" wrapText="1"/>
    </xf>
    <xf numFmtId="0" fontId="25" fillId="4" borderId="23" xfId="0" applyFont="1" applyFill="1" applyBorder="1" applyAlignment="1">
      <alignment horizontal="left" vertical="top" wrapText="1"/>
    </xf>
    <xf numFmtId="0" fontId="25" fillId="4" borderId="24" xfId="0" applyFont="1" applyFill="1" applyBorder="1" applyAlignment="1">
      <alignment horizontal="left" vertical="top" wrapText="1"/>
    </xf>
    <xf numFmtId="0" fontId="25" fillId="4" borderId="25" xfId="0" applyFont="1" applyFill="1" applyBorder="1" applyAlignment="1">
      <alignment horizontal="left" vertical="top" wrapText="1"/>
    </xf>
    <xf numFmtId="0" fontId="25" fillId="4" borderId="26" xfId="0" applyFont="1" applyFill="1" applyBorder="1" applyAlignment="1">
      <alignment horizontal="left" vertical="top" wrapText="1"/>
    </xf>
  </cellXfs>
  <cellStyles count="350">
    <cellStyle name="Comma" xfId="320" builtinId="3"/>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180" builtinId="9" hidden="1"/>
    <cellStyle name="Followed Hyperlink" xfId="182" builtinId="9" hidden="1"/>
    <cellStyle name="Followed Hyperlink" xfId="179" builtinId="9" hidden="1"/>
    <cellStyle name="Followed Hyperlink" xfId="181" builtinId="9" hidden="1"/>
    <cellStyle name="Followed Hyperlink" xfId="178" builtinId="9" hidden="1"/>
    <cellStyle name="Followed Hyperlink" xfId="177"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83" builtinId="8"/>
    <cellStyle name="Normal" xfId="0" builtinId="0"/>
    <cellStyle name="Percent" xfId="321" builtinId="5"/>
  </cellStyles>
  <dxfs count="0"/>
  <tableStyles count="0" defaultTableStyle="TableStyleMedium9" defaultPivotStyle="PivotStyleMedium4"/>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externalLink" Target="externalLinks/externalLink1.xml"/><Relationship Id="rId7" Type="http://schemas.openxmlformats.org/officeDocument/2006/relationships/externalLink" Target="externalLinks/externalLink2.xml"/><Relationship Id="rId8" Type="http://schemas.openxmlformats.org/officeDocument/2006/relationships/theme" Target="theme/theme1.xml"/><Relationship Id="rId9" Type="http://schemas.openxmlformats.org/officeDocument/2006/relationships/styles" Target="styles.xml"/><Relationship Id="rId10" Type="http://schemas.openxmlformats.org/officeDocument/2006/relationships/sharedStrings" Target="sharedStrings.xml"/><Relationship Id="rId11" Type="http://schemas.openxmlformats.org/officeDocument/2006/relationships/calcChain" Target="calcChain.xml"/><Relationship Id="rId1" Type="http://schemas.openxmlformats.org/officeDocument/2006/relationships/worksheet" Target="worksheets/sheet1.xml"/><Relationship Id="rId2" Type="http://schemas.openxmlformats.org/officeDocument/2006/relationships/worksheet" Target="worksheets/sheet2.xml"/></Relationships>
</file>

<file path=xl/drawings/_rels/drawing1.xml.rels><?xml version="1.0" encoding="UTF-8" standalone="yes"?>
<Relationships xmlns="http://schemas.openxmlformats.org/package/2006/relationships"><Relationship Id="rId11" Type="http://schemas.openxmlformats.org/officeDocument/2006/relationships/image" Target="../media/image11.png"/><Relationship Id="rId12" Type="http://schemas.openxmlformats.org/officeDocument/2006/relationships/image" Target="../media/image12.png"/><Relationship Id="rId13" Type="http://schemas.openxmlformats.org/officeDocument/2006/relationships/image" Target="../media/image13.png"/><Relationship Id="rId1" Type="http://schemas.openxmlformats.org/officeDocument/2006/relationships/image" Target="../media/image1.png"/><Relationship Id="rId2" Type="http://schemas.openxmlformats.org/officeDocument/2006/relationships/image" Target="../media/image2.png"/><Relationship Id="rId3" Type="http://schemas.openxmlformats.org/officeDocument/2006/relationships/image" Target="../media/image3.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6.png"/><Relationship Id="rId7" Type="http://schemas.openxmlformats.org/officeDocument/2006/relationships/image" Target="../media/image7.png"/><Relationship Id="rId8" Type="http://schemas.openxmlformats.org/officeDocument/2006/relationships/image" Target="../media/image8.png"/><Relationship Id="rId9" Type="http://schemas.openxmlformats.org/officeDocument/2006/relationships/image" Target="../media/image9.png"/><Relationship Id="rId10" Type="http://schemas.openxmlformats.org/officeDocument/2006/relationships/image" Target="../media/image10.png"/></Relationships>
</file>

<file path=xl/drawings/drawing1.xml><?xml version="1.0" encoding="utf-8"?>
<xdr:wsDr xmlns:xdr="http://schemas.openxmlformats.org/drawingml/2006/spreadsheetDrawing" xmlns:a="http://schemas.openxmlformats.org/drawingml/2006/main">
  <xdr:twoCellAnchor editAs="oneCell">
    <xdr:from>
      <xdr:col>15</xdr:col>
      <xdr:colOff>457200</xdr:colOff>
      <xdr:row>263</xdr:row>
      <xdr:rowOff>66675</xdr:rowOff>
    </xdr:from>
    <xdr:to>
      <xdr:col>39</xdr:col>
      <xdr:colOff>152401</xdr:colOff>
      <xdr:row>318</xdr:row>
      <xdr:rowOff>63500</xdr:rowOff>
    </xdr:to>
    <xdr:pic>
      <xdr:nvPicPr>
        <xdr:cNvPr id="7" name="Picture 1"/>
        <xdr:cNvPicPr>
          <a:picLocks noChangeAspect="1" noChangeArrowheads="1"/>
        </xdr:cNvPicPr>
      </xdr:nvPicPr>
      <xdr:blipFill>
        <a:blip xmlns:r="http://schemas.openxmlformats.org/officeDocument/2006/relationships" r:embed="rId1"/>
        <a:srcRect/>
        <a:stretch>
          <a:fillRect/>
        </a:stretch>
      </xdr:blipFill>
      <xdr:spPr bwMode="auto">
        <a:xfrm>
          <a:off x="12954000" y="2238375"/>
          <a:ext cx="15849600" cy="8924925"/>
        </a:xfrm>
        <a:prstGeom prst="rect">
          <a:avLst/>
        </a:prstGeom>
        <a:noFill/>
        <a:ln w="1">
          <a:noFill/>
          <a:miter lim="800000"/>
          <a:headEnd/>
          <a:tailEnd type="none" w="med" len="med"/>
        </a:ln>
        <a:effectLst/>
      </xdr:spPr>
    </xdr:pic>
    <xdr:clientData/>
  </xdr:twoCellAnchor>
  <xdr:twoCellAnchor editAs="oneCell">
    <xdr:from>
      <xdr:col>10</xdr:col>
      <xdr:colOff>0</xdr:colOff>
      <xdr:row>324</xdr:row>
      <xdr:rowOff>0</xdr:rowOff>
    </xdr:from>
    <xdr:to>
      <xdr:col>32</xdr:col>
      <xdr:colOff>20320</xdr:colOff>
      <xdr:row>347</xdr:row>
      <xdr:rowOff>71120</xdr:rowOff>
    </xdr:to>
    <xdr:pic>
      <xdr:nvPicPr>
        <xdr:cNvPr id="22" name="Picture 21"/>
        <xdr:cNvPicPr>
          <a:picLocks noChangeAspect="1"/>
        </xdr:cNvPicPr>
      </xdr:nvPicPr>
      <xdr:blipFill>
        <a:blip xmlns:r="http://schemas.openxmlformats.org/officeDocument/2006/relationships" r:embed="rId2"/>
        <a:stretch>
          <a:fillRect/>
        </a:stretch>
      </xdr:blipFill>
      <xdr:spPr>
        <a:xfrm>
          <a:off x="6769100" y="13182600"/>
          <a:ext cx="15666720" cy="4744720"/>
        </a:xfrm>
        <a:prstGeom prst="rect">
          <a:avLst/>
        </a:prstGeom>
      </xdr:spPr>
    </xdr:pic>
    <xdr:clientData/>
  </xdr:twoCellAnchor>
  <xdr:twoCellAnchor editAs="oneCell">
    <xdr:from>
      <xdr:col>10</xdr:col>
      <xdr:colOff>0</xdr:colOff>
      <xdr:row>373</xdr:row>
      <xdr:rowOff>0</xdr:rowOff>
    </xdr:from>
    <xdr:to>
      <xdr:col>32</xdr:col>
      <xdr:colOff>365760</xdr:colOff>
      <xdr:row>394</xdr:row>
      <xdr:rowOff>172721</xdr:rowOff>
    </xdr:to>
    <xdr:pic>
      <xdr:nvPicPr>
        <xdr:cNvPr id="25" name="Picture 24"/>
        <xdr:cNvPicPr>
          <a:picLocks noChangeAspect="1"/>
        </xdr:cNvPicPr>
      </xdr:nvPicPr>
      <xdr:blipFill>
        <a:blip xmlns:r="http://schemas.openxmlformats.org/officeDocument/2006/relationships" r:embed="rId3"/>
        <a:stretch>
          <a:fillRect/>
        </a:stretch>
      </xdr:blipFill>
      <xdr:spPr>
        <a:xfrm>
          <a:off x="6769100" y="23139400"/>
          <a:ext cx="16012160" cy="4439920"/>
        </a:xfrm>
        <a:prstGeom prst="rect">
          <a:avLst/>
        </a:prstGeom>
      </xdr:spPr>
    </xdr:pic>
    <xdr:clientData/>
  </xdr:twoCellAnchor>
  <xdr:twoCellAnchor editAs="oneCell">
    <xdr:from>
      <xdr:col>10</xdr:col>
      <xdr:colOff>0</xdr:colOff>
      <xdr:row>397</xdr:row>
      <xdr:rowOff>0</xdr:rowOff>
    </xdr:from>
    <xdr:to>
      <xdr:col>32</xdr:col>
      <xdr:colOff>426720</xdr:colOff>
      <xdr:row>421</xdr:row>
      <xdr:rowOff>132080</xdr:rowOff>
    </xdr:to>
    <xdr:pic>
      <xdr:nvPicPr>
        <xdr:cNvPr id="26" name="Picture 25"/>
        <xdr:cNvPicPr>
          <a:picLocks noChangeAspect="1"/>
        </xdr:cNvPicPr>
      </xdr:nvPicPr>
      <xdr:blipFill>
        <a:blip xmlns:r="http://schemas.openxmlformats.org/officeDocument/2006/relationships" r:embed="rId4"/>
        <a:stretch>
          <a:fillRect/>
        </a:stretch>
      </xdr:blipFill>
      <xdr:spPr>
        <a:xfrm>
          <a:off x="6769100" y="28016200"/>
          <a:ext cx="16073120" cy="5008880"/>
        </a:xfrm>
        <a:prstGeom prst="rect">
          <a:avLst/>
        </a:prstGeom>
      </xdr:spPr>
    </xdr:pic>
    <xdr:clientData/>
  </xdr:twoCellAnchor>
  <xdr:twoCellAnchor editAs="oneCell">
    <xdr:from>
      <xdr:col>10</xdr:col>
      <xdr:colOff>0</xdr:colOff>
      <xdr:row>423</xdr:row>
      <xdr:rowOff>0</xdr:rowOff>
    </xdr:from>
    <xdr:to>
      <xdr:col>32</xdr:col>
      <xdr:colOff>223520</xdr:colOff>
      <xdr:row>454</xdr:row>
      <xdr:rowOff>142240</xdr:rowOff>
    </xdr:to>
    <xdr:pic>
      <xdr:nvPicPr>
        <xdr:cNvPr id="27" name="Picture 26"/>
        <xdr:cNvPicPr>
          <a:picLocks noChangeAspect="1"/>
        </xdr:cNvPicPr>
      </xdr:nvPicPr>
      <xdr:blipFill>
        <a:blip xmlns:r="http://schemas.openxmlformats.org/officeDocument/2006/relationships" r:embed="rId5"/>
        <a:stretch>
          <a:fillRect/>
        </a:stretch>
      </xdr:blipFill>
      <xdr:spPr>
        <a:xfrm>
          <a:off x="6769100" y="33299400"/>
          <a:ext cx="15869920" cy="6441440"/>
        </a:xfrm>
        <a:prstGeom prst="rect">
          <a:avLst/>
        </a:prstGeom>
      </xdr:spPr>
    </xdr:pic>
    <xdr:clientData/>
  </xdr:twoCellAnchor>
  <xdr:twoCellAnchor editAs="oneCell">
    <xdr:from>
      <xdr:col>10</xdr:col>
      <xdr:colOff>0</xdr:colOff>
      <xdr:row>349</xdr:row>
      <xdr:rowOff>0</xdr:rowOff>
    </xdr:from>
    <xdr:to>
      <xdr:col>23</xdr:col>
      <xdr:colOff>478184</xdr:colOff>
      <xdr:row>372</xdr:row>
      <xdr:rowOff>119270</xdr:rowOff>
    </xdr:to>
    <xdr:pic>
      <xdr:nvPicPr>
        <xdr:cNvPr id="40" name="Picture 4"/>
        <xdr:cNvPicPr>
          <a:picLocks noChangeAspect="1" noChangeArrowheads="1"/>
        </xdr:cNvPicPr>
      </xdr:nvPicPr>
      <xdr:blipFill>
        <a:blip xmlns:r="http://schemas.openxmlformats.org/officeDocument/2006/relationships" r:embed="rId6"/>
        <a:srcRect/>
        <a:stretch>
          <a:fillRect/>
        </a:stretch>
      </xdr:blipFill>
      <xdr:spPr bwMode="auto">
        <a:xfrm>
          <a:off x="7162800" y="33705800"/>
          <a:ext cx="9723783" cy="4792870"/>
        </a:xfrm>
        <a:prstGeom prst="rect">
          <a:avLst/>
        </a:prstGeom>
        <a:noFill/>
        <a:ln w="1">
          <a:noFill/>
          <a:miter lim="800000"/>
          <a:headEnd/>
          <a:tailEnd type="none" w="med" len="med"/>
        </a:ln>
        <a:effectLst/>
      </xdr:spPr>
    </xdr:pic>
    <xdr:clientData/>
  </xdr:twoCellAnchor>
  <xdr:twoCellAnchor editAs="oneCell">
    <xdr:from>
      <xdr:col>3</xdr:col>
      <xdr:colOff>143566</xdr:colOff>
      <xdr:row>40</xdr:row>
      <xdr:rowOff>77304</xdr:rowOff>
    </xdr:from>
    <xdr:to>
      <xdr:col>12</xdr:col>
      <xdr:colOff>286800</xdr:colOff>
      <xdr:row>60</xdr:row>
      <xdr:rowOff>90694</xdr:rowOff>
    </xdr:to>
    <xdr:pic>
      <xdr:nvPicPr>
        <xdr:cNvPr id="23" name="Picture 2"/>
        <xdr:cNvPicPr>
          <a:picLocks noChangeAspect="1"/>
        </xdr:cNvPicPr>
      </xdr:nvPicPr>
      <xdr:blipFill>
        <a:blip xmlns:r="http://schemas.openxmlformats.org/officeDocument/2006/relationships" r:embed="rId7" cstate="print"/>
        <a:srcRect/>
        <a:stretch>
          <a:fillRect/>
        </a:stretch>
      </xdr:blipFill>
      <xdr:spPr bwMode="auto">
        <a:xfrm>
          <a:off x="1932609" y="7012608"/>
          <a:ext cx="7100626" cy="3989043"/>
        </a:xfrm>
        <a:prstGeom prst="rect">
          <a:avLst/>
        </a:prstGeom>
        <a:noFill/>
        <a:ln w="9525">
          <a:noFill/>
          <a:miter lim="800000"/>
          <a:headEnd/>
          <a:tailEnd/>
        </a:ln>
      </xdr:spPr>
    </xdr:pic>
    <xdr:clientData/>
  </xdr:twoCellAnchor>
  <xdr:twoCellAnchor editAs="oneCell">
    <xdr:from>
      <xdr:col>10</xdr:col>
      <xdr:colOff>0</xdr:colOff>
      <xdr:row>3</xdr:row>
      <xdr:rowOff>198782</xdr:rowOff>
    </xdr:from>
    <xdr:to>
      <xdr:col>18</xdr:col>
      <xdr:colOff>604495</xdr:colOff>
      <xdr:row>25</xdr:row>
      <xdr:rowOff>76200</xdr:rowOff>
    </xdr:to>
    <xdr:pic>
      <xdr:nvPicPr>
        <xdr:cNvPr id="24" name="Picture 1"/>
        <xdr:cNvPicPr>
          <a:picLocks noChangeAspect="1"/>
        </xdr:cNvPicPr>
      </xdr:nvPicPr>
      <xdr:blipFill>
        <a:blip xmlns:r="http://schemas.openxmlformats.org/officeDocument/2006/relationships" r:embed="rId8" cstate="print"/>
        <a:srcRect/>
        <a:stretch>
          <a:fillRect/>
        </a:stretch>
      </xdr:blipFill>
      <xdr:spPr bwMode="auto">
        <a:xfrm>
          <a:off x="7134087" y="773043"/>
          <a:ext cx="6258755" cy="4250635"/>
        </a:xfrm>
        <a:prstGeom prst="rect">
          <a:avLst/>
        </a:prstGeom>
        <a:noFill/>
        <a:ln w="9525">
          <a:noFill/>
          <a:miter lim="800000"/>
          <a:headEnd/>
          <a:tailEnd/>
        </a:ln>
      </xdr:spPr>
    </xdr:pic>
    <xdr:clientData/>
  </xdr:twoCellAnchor>
  <xdr:twoCellAnchor editAs="oneCell">
    <xdr:from>
      <xdr:col>5</xdr:col>
      <xdr:colOff>0</xdr:colOff>
      <xdr:row>77</xdr:row>
      <xdr:rowOff>198782</xdr:rowOff>
    </xdr:from>
    <xdr:to>
      <xdr:col>14</xdr:col>
      <xdr:colOff>664245</xdr:colOff>
      <xdr:row>123</xdr:row>
      <xdr:rowOff>151295</xdr:rowOff>
    </xdr:to>
    <xdr:pic>
      <xdr:nvPicPr>
        <xdr:cNvPr id="28" name="Picture 3"/>
        <xdr:cNvPicPr>
          <a:picLocks noChangeAspect="1"/>
        </xdr:cNvPicPr>
      </xdr:nvPicPr>
      <xdr:blipFill>
        <a:blip xmlns:r="http://schemas.openxmlformats.org/officeDocument/2006/relationships" r:embed="rId9" cstate="print"/>
        <a:srcRect/>
        <a:stretch>
          <a:fillRect/>
        </a:stretch>
      </xdr:blipFill>
      <xdr:spPr bwMode="auto">
        <a:xfrm>
          <a:off x="3202609" y="14489043"/>
          <a:ext cx="7621636" cy="9096513"/>
        </a:xfrm>
        <a:prstGeom prst="rect">
          <a:avLst/>
        </a:prstGeom>
        <a:noFill/>
        <a:ln w="9525">
          <a:noFill/>
          <a:miter lim="800000"/>
          <a:headEnd/>
          <a:tailEnd/>
        </a:ln>
      </xdr:spPr>
    </xdr:pic>
    <xdr:clientData/>
  </xdr:twoCellAnchor>
  <xdr:twoCellAnchor editAs="oneCell">
    <xdr:from>
      <xdr:col>5</xdr:col>
      <xdr:colOff>0</xdr:colOff>
      <xdr:row>159</xdr:row>
      <xdr:rowOff>74012</xdr:rowOff>
    </xdr:from>
    <xdr:to>
      <xdr:col>10</xdr:col>
      <xdr:colOff>639428</xdr:colOff>
      <xdr:row>187</xdr:row>
      <xdr:rowOff>153153</xdr:rowOff>
    </xdr:to>
    <xdr:pic>
      <xdr:nvPicPr>
        <xdr:cNvPr id="29" name="Picture 1"/>
        <xdr:cNvPicPr>
          <a:picLocks noChangeAspect="1"/>
        </xdr:cNvPicPr>
      </xdr:nvPicPr>
      <xdr:blipFill>
        <a:blip xmlns:r="http://schemas.openxmlformats.org/officeDocument/2006/relationships" r:embed="rId10" cstate="print"/>
        <a:srcRect/>
        <a:stretch>
          <a:fillRect/>
        </a:stretch>
      </xdr:blipFill>
      <xdr:spPr bwMode="auto">
        <a:xfrm>
          <a:off x="3202609" y="33248621"/>
          <a:ext cx="4769689" cy="5645054"/>
        </a:xfrm>
        <a:prstGeom prst="rect">
          <a:avLst/>
        </a:prstGeom>
        <a:noFill/>
        <a:ln w="9525">
          <a:noFill/>
          <a:miter lim="800000"/>
          <a:headEnd/>
          <a:tailEnd/>
        </a:ln>
      </xdr:spPr>
    </xdr:pic>
    <xdr:clientData/>
  </xdr:twoCellAnchor>
  <xdr:twoCellAnchor editAs="oneCell">
    <xdr:from>
      <xdr:col>15</xdr:col>
      <xdr:colOff>49484</xdr:colOff>
      <xdr:row>159</xdr:row>
      <xdr:rowOff>0</xdr:rowOff>
    </xdr:from>
    <xdr:to>
      <xdr:col>22</xdr:col>
      <xdr:colOff>324978</xdr:colOff>
      <xdr:row>186</xdr:row>
      <xdr:rowOff>16332</xdr:rowOff>
    </xdr:to>
    <xdr:pic>
      <xdr:nvPicPr>
        <xdr:cNvPr id="31" name="Picture 2"/>
        <xdr:cNvPicPr>
          <a:picLocks noChangeAspect="1"/>
        </xdr:cNvPicPr>
      </xdr:nvPicPr>
      <xdr:blipFill>
        <a:blip xmlns:r="http://schemas.openxmlformats.org/officeDocument/2006/relationships" r:embed="rId11" cstate="print"/>
        <a:srcRect/>
        <a:stretch>
          <a:fillRect/>
        </a:stretch>
      </xdr:blipFill>
      <xdr:spPr bwMode="auto">
        <a:xfrm>
          <a:off x="10010701" y="33174609"/>
          <a:ext cx="5222972" cy="5383462"/>
        </a:xfrm>
        <a:prstGeom prst="rect">
          <a:avLst/>
        </a:prstGeom>
        <a:noFill/>
        <a:ln w="9525">
          <a:noFill/>
          <a:miter lim="800000"/>
          <a:headEnd/>
          <a:tailEnd/>
        </a:ln>
      </xdr:spPr>
    </xdr:pic>
    <xdr:clientData/>
  </xdr:twoCellAnchor>
  <xdr:twoCellAnchor editAs="oneCell">
    <xdr:from>
      <xdr:col>5</xdr:col>
      <xdr:colOff>0</xdr:colOff>
      <xdr:row>228</xdr:row>
      <xdr:rowOff>0</xdr:rowOff>
    </xdr:from>
    <xdr:to>
      <xdr:col>12</xdr:col>
      <xdr:colOff>627556</xdr:colOff>
      <xdr:row>256</xdr:row>
      <xdr:rowOff>113567</xdr:rowOff>
    </xdr:to>
    <xdr:pic>
      <xdr:nvPicPr>
        <xdr:cNvPr id="33" name="Picture 1"/>
        <xdr:cNvPicPr>
          <a:picLocks noChangeAspect="1"/>
        </xdr:cNvPicPr>
      </xdr:nvPicPr>
      <xdr:blipFill>
        <a:blip xmlns:r="http://schemas.openxmlformats.org/officeDocument/2006/relationships" r:embed="rId12" cstate="print"/>
        <a:srcRect/>
        <a:stretch>
          <a:fillRect/>
        </a:stretch>
      </xdr:blipFill>
      <xdr:spPr bwMode="auto">
        <a:xfrm>
          <a:off x="3202609" y="47299217"/>
          <a:ext cx="6171382" cy="5679480"/>
        </a:xfrm>
        <a:prstGeom prst="rect">
          <a:avLst/>
        </a:prstGeom>
        <a:noFill/>
        <a:ln w="9525">
          <a:noFill/>
          <a:miter lim="800000"/>
          <a:headEnd/>
          <a:tailEnd/>
        </a:ln>
      </xdr:spPr>
    </xdr:pic>
    <xdr:clientData/>
  </xdr:twoCellAnchor>
  <xdr:twoCellAnchor editAs="oneCell">
    <xdr:from>
      <xdr:col>11</xdr:col>
      <xdr:colOff>0</xdr:colOff>
      <xdr:row>460</xdr:row>
      <xdr:rowOff>0</xdr:rowOff>
    </xdr:from>
    <xdr:to>
      <xdr:col>24</xdr:col>
      <xdr:colOff>533400</xdr:colOff>
      <xdr:row>497</xdr:row>
      <xdr:rowOff>38099</xdr:rowOff>
    </xdr:to>
    <xdr:pic>
      <xdr:nvPicPr>
        <xdr:cNvPr id="14" name="Picture 13"/>
        <xdr:cNvPicPr>
          <a:picLocks noChangeAspect="1"/>
        </xdr:cNvPicPr>
      </xdr:nvPicPr>
      <xdr:blipFill>
        <a:blip xmlns:r="http://schemas.openxmlformats.org/officeDocument/2006/relationships" r:embed="rId13"/>
        <a:stretch>
          <a:fillRect/>
        </a:stretch>
      </xdr:blipFill>
      <xdr:spPr>
        <a:xfrm>
          <a:off x="8064500" y="109283500"/>
          <a:ext cx="9779000" cy="7556500"/>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alexander/Git/etdataset/nodes_source_analyses/agriculture/6_residences_analysis.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jorisberkhout/Projects/etdataset/carrier_manager.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Changelog"/>
      <sheetName val="Contents"/>
      <sheetName val="Introduction"/>
      <sheetName val="Dataflow"/>
      <sheetName val="Assumptions"/>
      <sheetName val="Dashboard"/>
      <sheetName val="Corrected energy balance step 2"/>
      <sheetName val="technical_specs"/>
      <sheetName val="Application Shares"/>
      <sheetName val="Technology Shares"/>
      <sheetName val="Houses Shares"/>
      <sheetName val="Final demand per energy carrier"/>
      <sheetName val="Technology split final demand"/>
      <sheetName val="Electricity producer Shares"/>
      <sheetName val="Fuel aggregation"/>
      <sheetName val="Useful-final demand percentage"/>
      <sheetName val="csv_final_demand_coal"/>
      <sheetName val="csv_final_demand_crude_oil"/>
      <sheetName val="csv_final_demand_network_gas"/>
      <sheetName val="csv_final_demand_woodpellets"/>
      <sheetName val="csv_final_demand_electricity"/>
      <sheetName val="csv_final_demand_steam"/>
      <sheetName val="csv_cooling_electricity"/>
      <sheetName val="csv_heating_network_gas"/>
      <sheetName val="csv_heating_electricity"/>
      <sheetName val="csv_heating_heat_pump"/>
      <sheetName val="csv_water_network_gas"/>
      <sheetName val="csv_water_electricity"/>
      <sheetName val="csv_cooking_electricity"/>
      <sheetName val="csv_lighting_electricity"/>
      <sheetName val="csv_appliances_electricity"/>
      <sheetName val="csv_solar_thermal_heater"/>
      <sheetName val="csv_cooling_old-new"/>
      <sheetName val="csv_heating_old-new"/>
      <sheetName val="csv_cooling_insulation_old"/>
      <sheetName val="csv_cooling_insulation_new"/>
      <sheetName val="csv_heating_insulation_new"/>
      <sheetName val="csv_heating_insulation_old"/>
      <sheetName val="csv_heating_micro_chp_gas"/>
      <sheetName val="csv_water_micro_chp_gas"/>
      <sheetName val="csv_water_fuell_cell_gas"/>
      <sheetName val="csv_solar_space_heating_chld"/>
      <sheetName val="csv_solar_hot_water_chld"/>
      <sheetName val="csv_add_on_space_heating_child"/>
      <sheetName val="csv_add_on_hot water_child"/>
      <sheetName val="csv_hot_water_from_el_add_on"/>
      <sheetName val="csv_export_to_area_analysi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ow r="11">
          <cell r="L11">
            <v>0</v>
          </cell>
        </row>
      </sheetData>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 sheetId="41" refreshError="1"/>
      <sheetData sheetId="42" refreshError="1"/>
      <sheetData sheetId="43" refreshError="1"/>
      <sheetData sheetId="44" refreshError="1"/>
      <sheetData sheetId="45" refreshError="1"/>
      <sheetData sheetId="46" refreshError="1"/>
      <sheetData sheetId="47"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sheet"/>
      <sheetName val="Dashboard"/>
      <sheetName val="carrier_manager.xlsm"/>
      <sheetName val="carrier_manager"/>
    </sheetNames>
    <definedNames>
      <definedName name="update_attributes"/>
    </definedNames>
    <sheetDataSet>
      <sheetData sheetId="0"/>
      <sheetData sheetId="1"/>
      <sheetData sheetId="2" refreshError="1"/>
      <sheetData sheetId="3"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5.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enableFormatConditionsCalculation="0"/>
  <dimension ref="A1:D24"/>
  <sheetViews>
    <sheetView workbookViewId="0"/>
  </sheetViews>
  <sheetFormatPr baseColWidth="10" defaultRowHeight="16" x14ac:dyDescent="0.2"/>
  <cols>
    <col min="1" max="1" width="3.42578125" style="29" customWidth="1"/>
    <col min="2" max="2" width="9.140625" style="21" customWidth="1"/>
    <col min="3" max="3" width="44.140625" style="21" customWidth="1"/>
    <col min="4" max="4" width="2.140625" style="21" customWidth="1"/>
    <col min="5" max="16384" width="10.7109375" style="21"/>
  </cols>
  <sheetData>
    <row r="1" spans="1:4" s="27" customFormat="1" x14ac:dyDescent="0.2">
      <c r="A1" s="25"/>
      <c r="B1" s="26"/>
      <c r="C1" s="26"/>
    </row>
    <row r="2" spans="1:4" ht="21" x14ac:dyDescent="0.25">
      <c r="A2" s="7"/>
      <c r="B2" s="28" t="s">
        <v>6</v>
      </c>
      <c r="C2" s="28"/>
    </row>
    <row r="3" spans="1:4" x14ac:dyDescent="0.2">
      <c r="A3" s="7"/>
      <c r="B3" s="14"/>
      <c r="C3" s="14"/>
    </row>
    <row r="4" spans="1:4" x14ac:dyDescent="0.2">
      <c r="A4" s="7"/>
      <c r="B4" s="8" t="s">
        <v>147</v>
      </c>
      <c r="C4" s="9" t="s">
        <v>148</v>
      </c>
    </row>
    <row r="5" spans="1:4" x14ac:dyDescent="0.2">
      <c r="A5" s="7"/>
      <c r="B5" s="10" t="s">
        <v>13</v>
      </c>
      <c r="C5" s="11" t="s">
        <v>35</v>
      </c>
    </row>
    <row r="6" spans="1:4" x14ac:dyDescent="0.2">
      <c r="A6" s="7"/>
      <c r="B6" s="12" t="s">
        <v>8</v>
      </c>
      <c r="C6" s="13" t="s">
        <v>9</v>
      </c>
    </row>
    <row r="7" spans="1:4" x14ac:dyDescent="0.2">
      <c r="A7" s="7"/>
      <c r="B7" s="14"/>
      <c r="C7" s="14"/>
    </row>
    <row r="8" spans="1:4" x14ac:dyDescent="0.2">
      <c r="A8" s="7"/>
      <c r="B8" s="14"/>
      <c r="C8" s="14"/>
    </row>
    <row r="9" spans="1:4" x14ac:dyDescent="0.2">
      <c r="A9" s="7"/>
      <c r="B9" s="73" t="s">
        <v>14</v>
      </c>
      <c r="C9" s="74"/>
      <c r="D9" s="160"/>
    </row>
    <row r="10" spans="1:4" x14ac:dyDescent="0.2">
      <c r="A10" s="7"/>
      <c r="B10" s="75"/>
      <c r="C10" s="76"/>
      <c r="D10" s="161"/>
    </row>
    <row r="11" spans="1:4" x14ac:dyDescent="0.2">
      <c r="A11" s="7"/>
      <c r="B11" s="75" t="s">
        <v>15</v>
      </c>
      <c r="C11" s="77" t="s">
        <v>16</v>
      </c>
      <c r="D11" s="161"/>
    </row>
    <row r="12" spans="1:4" ht="17" thickBot="1" x14ac:dyDescent="0.25">
      <c r="A12" s="7"/>
      <c r="B12" s="75"/>
      <c r="C12" s="18" t="s">
        <v>17</v>
      </c>
      <c r="D12" s="161"/>
    </row>
    <row r="13" spans="1:4" ht="17" thickBot="1" x14ac:dyDescent="0.25">
      <c r="A13" s="7"/>
      <c r="B13" s="75"/>
      <c r="C13" s="78" t="s">
        <v>18</v>
      </c>
      <c r="D13" s="161"/>
    </row>
    <row r="14" spans="1:4" x14ac:dyDescent="0.2">
      <c r="A14" s="7"/>
      <c r="B14" s="75"/>
      <c r="C14" s="76" t="s">
        <v>19</v>
      </c>
      <c r="D14" s="161"/>
    </row>
    <row r="15" spans="1:4" x14ac:dyDescent="0.2">
      <c r="A15" s="7"/>
      <c r="B15" s="75"/>
      <c r="C15" s="76"/>
      <c r="D15" s="161"/>
    </row>
    <row r="16" spans="1:4" x14ac:dyDescent="0.2">
      <c r="A16" s="7"/>
      <c r="B16" s="75" t="s">
        <v>20</v>
      </c>
      <c r="C16" s="79" t="s">
        <v>21</v>
      </c>
      <c r="D16" s="161"/>
    </row>
    <row r="17" spans="1:4" x14ac:dyDescent="0.2">
      <c r="A17" s="7"/>
      <c r="B17" s="75"/>
      <c r="C17" s="80" t="s">
        <v>22</v>
      </c>
      <c r="D17" s="161"/>
    </row>
    <row r="18" spans="1:4" x14ac:dyDescent="0.2">
      <c r="A18" s="7"/>
      <c r="B18" s="75"/>
      <c r="C18" s="81" t="s">
        <v>23</v>
      </c>
      <c r="D18" s="161"/>
    </row>
    <row r="19" spans="1:4" x14ac:dyDescent="0.2">
      <c r="A19" s="7"/>
      <c r="B19" s="75"/>
      <c r="C19" s="82" t="s">
        <v>24</v>
      </c>
      <c r="D19" s="161"/>
    </row>
    <row r="20" spans="1:4" x14ac:dyDescent="0.2">
      <c r="A20" s="7"/>
      <c r="B20" s="83"/>
      <c r="C20" s="84" t="s">
        <v>25</v>
      </c>
      <c r="D20" s="161"/>
    </row>
    <row r="21" spans="1:4" x14ac:dyDescent="0.2">
      <c r="A21" s="7"/>
      <c r="B21" s="83"/>
      <c r="C21" s="85" t="s">
        <v>26</v>
      </c>
      <c r="D21" s="161"/>
    </row>
    <row r="22" spans="1:4" x14ac:dyDescent="0.2">
      <c r="A22" s="7"/>
      <c r="B22" s="83"/>
      <c r="C22" s="86" t="s">
        <v>27</v>
      </c>
      <c r="D22" s="161"/>
    </row>
    <row r="23" spans="1:4" x14ac:dyDescent="0.2">
      <c r="B23" s="83"/>
      <c r="C23" s="87" t="s">
        <v>28</v>
      </c>
      <c r="D23" s="161"/>
    </row>
    <row r="24" spans="1:4" x14ac:dyDescent="0.2">
      <c r="B24" s="162"/>
      <c r="C24" s="163"/>
      <c r="D24" s="164"/>
    </row>
  </sheetData>
  <pageMargins left="0.75" right="0.75" top="1" bottom="1" header="0.5" footer="0.5"/>
  <pageSetup paperSize="9" orientation="portrait" horizontalDpi="4294967292" verticalDpi="429496729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2" enableFormatConditionsCalculation="0">
    <tabColor rgb="FFFFFF00"/>
  </sheetPr>
  <dimension ref="B1:K15"/>
  <sheetViews>
    <sheetView tabSelected="1" workbookViewId="0">
      <selection activeCell="B5" sqref="B5"/>
    </sheetView>
  </sheetViews>
  <sheetFormatPr baseColWidth="10" defaultRowHeight="16" x14ac:dyDescent="0.2"/>
  <cols>
    <col min="1" max="1" width="3.28515625" style="35" customWidth="1"/>
    <col min="2" max="2" width="3.7109375" style="35" customWidth="1"/>
    <col min="3" max="3" width="46" style="35" customWidth="1"/>
    <col min="4" max="4" width="12.7109375" style="35" customWidth="1"/>
    <col min="5" max="5" width="17.42578125" style="35" customWidth="1"/>
    <col min="6" max="6" width="4.5703125" style="35" customWidth="1"/>
    <col min="7" max="7" width="45" style="35" customWidth="1"/>
    <col min="8" max="8" width="5.140625" style="35" customWidth="1"/>
    <col min="9" max="9" width="51.42578125" style="35" customWidth="1"/>
    <col min="10" max="10" width="5.42578125" style="35" customWidth="1"/>
    <col min="11" max="16384" width="10.7109375" style="35"/>
  </cols>
  <sheetData>
    <row r="1" spans="2:11" x14ac:dyDescent="0.2">
      <c r="D1" s="33"/>
      <c r="E1" s="33"/>
      <c r="F1" s="33"/>
      <c r="G1" s="33"/>
    </row>
    <row r="2" spans="2:11" ht="15" customHeight="1" x14ac:dyDescent="0.2">
      <c r="B2" s="189" t="s">
        <v>162</v>
      </c>
      <c r="C2" s="190"/>
      <c r="D2" s="190"/>
      <c r="E2" s="191"/>
      <c r="F2" s="33"/>
      <c r="G2" s="33"/>
    </row>
    <row r="3" spans="2:11" x14ac:dyDescent="0.2">
      <c r="B3" s="192"/>
      <c r="C3" s="193"/>
      <c r="D3" s="193"/>
      <c r="E3" s="194"/>
      <c r="F3" s="33"/>
      <c r="G3" s="33"/>
    </row>
    <row r="4" spans="2:11" ht="59" customHeight="1" x14ac:dyDescent="0.2">
      <c r="B4" s="195"/>
      <c r="C4" s="196"/>
      <c r="D4" s="196"/>
      <c r="E4" s="197"/>
      <c r="F4" s="33"/>
      <c r="G4" s="33"/>
    </row>
    <row r="5" spans="2:11" ht="17" thickBot="1" x14ac:dyDescent="0.25">
      <c r="D5" s="33"/>
    </row>
    <row r="6" spans="2:11" x14ac:dyDescent="0.2">
      <c r="B6" s="36"/>
      <c r="C6" s="20"/>
      <c r="D6" s="20"/>
      <c r="E6" s="20"/>
      <c r="F6" s="20"/>
      <c r="G6" s="20"/>
      <c r="H6" s="20"/>
      <c r="I6" s="20"/>
      <c r="J6" s="37"/>
    </row>
    <row r="7" spans="2:11" s="39" customFormat="1" ht="19" x14ac:dyDescent="0.25">
      <c r="B7" s="88"/>
      <c r="C7" s="19" t="s">
        <v>12</v>
      </c>
      <c r="D7" s="89" t="s">
        <v>4</v>
      </c>
      <c r="E7" s="19" t="s">
        <v>2</v>
      </c>
      <c r="F7" s="19"/>
      <c r="G7" s="19" t="s">
        <v>3</v>
      </c>
      <c r="H7" s="19"/>
      <c r="I7" s="19" t="s">
        <v>0</v>
      </c>
      <c r="J7" s="90"/>
    </row>
    <row r="8" spans="2:11" s="39" customFormat="1" ht="19" x14ac:dyDescent="0.25">
      <c r="B8" s="23"/>
      <c r="C8" s="18"/>
      <c r="D8" s="31"/>
      <c r="E8" s="18"/>
      <c r="F8" s="18"/>
      <c r="G8" s="18"/>
      <c r="H8" s="18"/>
      <c r="I8" s="18"/>
      <c r="J8" s="40"/>
    </row>
    <row r="9" spans="2:11" s="39" customFormat="1" ht="20" thickBot="1" x14ac:dyDescent="0.3">
      <c r="B9" s="23"/>
      <c r="C9" s="159" t="s">
        <v>149</v>
      </c>
      <c r="D9" s="31"/>
      <c r="E9" s="18"/>
      <c r="F9" s="18"/>
      <c r="G9" s="18"/>
      <c r="H9" s="18"/>
      <c r="I9" s="18"/>
      <c r="J9" s="40"/>
    </row>
    <row r="10" spans="2:11" s="39" customFormat="1" ht="20" thickBot="1" x14ac:dyDescent="0.3">
      <c r="B10" s="23"/>
      <c r="C10" s="96" t="s">
        <v>36</v>
      </c>
      <c r="D10" s="22" t="s">
        <v>1</v>
      </c>
      <c r="E10" s="104">
        <f>'Research data'!G6</f>
        <v>1</v>
      </c>
      <c r="F10" s="34"/>
      <c r="G10" s="102" t="s">
        <v>40</v>
      </c>
      <c r="H10" s="30"/>
      <c r="I10" s="103" t="s">
        <v>41</v>
      </c>
      <c r="J10" s="40"/>
    </row>
    <row r="11" spans="2:11" s="39" customFormat="1" ht="20" thickBot="1" x14ac:dyDescent="0.3">
      <c r="B11" s="23"/>
      <c r="C11" s="102" t="s">
        <v>37</v>
      </c>
      <c r="D11" s="22" t="s">
        <v>46</v>
      </c>
      <c r="E11" s="150">
        <f>'Research data'!G7</f>
        <v>3.8642436019166648E-3</v>
      </c>
      <c r="F11" s="34"/>
      <c r="G11" s="102"/>
      <c r="H11" s="30"/>
      <c r="I11" s="118" t="s">
        <v>43</v>
      </c>
      <c r="J11" s="40"/>
    </row>
    <row r="12" spans="2:11" s="39" customFormat="1" ht="20" thickBot="1" x14ac:dyDescent="0.3">
      <c r="B12" s="23"/>
      <c r="C12" s="102" t="s">
        <v>146</v>
      </c>
      <c r="D12" s="22" t="s">
        <v>45</v>
      </c>
      <c r="E12" s="41">
        <f>'Research data'!G8</f>
        <v>5.4344400000000004</v>
      </c>
      <c r="F12" s="34"/>
      <c r="G12" s="102"/>
      <c r="H12" s="30"/>
      <c r="I12" s="118" t="s">
        <v>43</v>
      </c>
      <c r="J12" s="40"/>
    </row>
    <row r="13" spans="2:11" ht="17" thickBot="1" x14ac:dyDescent="0.25">
      <c r="B13" s="38"/>
      <c r="C13" s="34" t="s">
        <v>39</v>
      </c>
      <c r="D13" s="22" t="s">
        <v>48</v>
      </c>
      <c r="E13" s="104">
        <f>'Research data'!G11</f>
        <v>7716904.8000000007</v>
      </c>
      <c r="F13" s="34"/>
      <c r="G13" s="166"/>
      <c r="H13" s="34"/>
      <c r="I13" s="118" t="s">
        <v>43</v>
      </c>
      <c r="J13" s="91"/>
      <c r="K13" s="33"/>
    </row>
    <row r="14" spans="2:11" s="39" customFormat="1" ht="20" thickBot="1" x14ac:dyDescent="0.3">
      <c r="B14" s="23"/>
      <c r="C14" s="165" t="s">
        <v>150</v>
      </c>
      <c r="D14" s="22" t="s">
        <v>42</v>
      </c>
      <c r="E14" s="183">
        <f>'Research data'!G10</f>
        <v>5.4600000000000003E-2</v>
      </c>
      <c r="F14" s="165"/>
      <c r="G14" s="167" t="s">
        <v>151</v>
      </c>
      <c r="H14" s="30"/>
      <c r="I14" s="188" t="s">
        <v>153</v>
      </c>
      <c r="J14" s="40"/>
    </row>
    <row r="15" spans="2:11" s="151" customFormat="1" ht="17" thickBot="1" x14ac:dyDescent="0.25">
      <c r="B15" s="152"/>
      <c r="C15" s="153"/>
      <c r="D15" s="153"/>
      <c r="E15" s="153"/>
      <c r="F15" s="153"/>
      <c r="G15" s="153"/>
      <c r="H15" s="153"/>
      <c r="I15" s="153"/>
      <c r="J15" s="154"/>
    </row>
  </sheetData>
  <mergeCells count="1">
    <mergeCell ref="B2:E4"/>
  </mergeCells>
  <pageMargins left="0.75" right="0.75" top="1" bottom="1" header="0.5" footer="0.5"/>
  <pageSetup paperSize="9"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3" enableFormatConditionsCalculation="0">
    <tabColor theme="6" tint="0.39997558519241921"/>
  </sheetPr>
  <dimension ref="B1:R12"/>
  <sheetViews>
    <sheetView workbookViewId="0"/>
  </sheetViews>
  <sheetFormatPr baseColWidth="10" defaultRowHeight="16" x14ac:dyDescent="0.2"/>
  <cols>
    <col min="1" max="2" width="3.42578125" style="62" customWidth="1"/>
    <col min="3" max="3" width="35.85546875" style="62" customWidth="1"/>
    <col min="4" max="4" width="16.5703125" style="62" hidden="1" customWidth="1"/>
    <col min="5" max="5" width="13.85546875" style="62" hidden="1" customWidth="1"/>
    <col min="6" max="6" width="12.5703125" style="62" customWidth="1"/>
    <col min="7" max="7" width="10.7109375" style="62" customWidth="1"/>
    <col min="8" max="8" width="4.7109375" style="62" customWidth="1"/>
    <col min="9" max="9" width="9.85546875" style="63" customWidth="1"/>
    <col min="10" max="10" width="3" style="63" customWidth="1"/>
    <col min="11" max="11" width="8.7109375" style="63" customWidth="1"/>
    <col min="12" max="12" width="3.28515625" style="63" customWidth="1"/>
    <col min="13" max="13" width="8.42578125" style="63" customWidth="1"/>
    <col min="14" max="14" width="2.7109375" style="63" customWidth="1"/>
    <col min="15" max="16" width="8.42578125" style="63" customWidth="1"/>
    <col min="17" max="17" width="2.7109375" style="63" customWidth="1"/>
    <col min="18" max="18" width="60" style="62" customWidth="1"/>
    <col min="19" max="16384" width="10.7109375" style="62"/>
  </cols>
  <sheetData>
    <row r="1" spans="2:18" ht="17" thickBot="1" x14ac:dyDescent="0.25"/>
    <row r="2" spans="2:18" x14ac:dyDescent="0.2">
      <c r="B2" s="64"/>
      <c r="C2" s="65"/>
      <c r="D2" s="65"/>
      <c r="E2" s="65"/>
      <c r="F2" s="65"/>
      <c r="G2" s="65"/>
      <c r="H2" s="65"/>
      <c r="I2" s="66"/>
      <c r="J2" s="66"/>
      <c r="K2" s="66"/>
      <c r="L2" s="66"/>
      <c r="M2" s="66"/>
      <c r="N2" s="66"/>
      <c r="O2" s="66"/>
      <c r="P2" s="66"/>
      <c r="Q2" s="66"/>
      <c r="R2" s="67"/>
    </row>
    <row r="3" spans="2:18" s="24" customFormat="1" x14ac:dyDescent="0.2">
      <c r="B3" s="23"/>
      <c r="C3" s="95" t="s">
        <v>29</v>
      </c>
      <c r="D3" s="15"/>
      <c r="E3" s="15"/>
      <c r="F3" s="95" t="s">
        <v>4</v>
      </c>
      <c r="G3" s="95" t="s">
        <v>25</v>
      </c>
      <c r="H3" s="95"/>
      <c r="I3" s="60" t="s">
        <v>64</v>
      </c>
      <c r="J3" s="60"/>
      <c r="K3" s="60" t="s">
        <v>143</v>
      </c>
      <c r="L3" s="60"/>
      <c r="M3" s="60" t="s">
        <v>144</v>
      </c>
      <c r="N3" s="60"/>
      <c r="O3" s="60" t="s">
        <v>49</v>
      </c>
      <c r="P3" s="60" t="s">
        <v>153</v>
      </c>
      <c r="Q3" s="60"/>
      <c r="R3" s="1" t="s">
        <v>30</v>
      </c>
    </row>
    <row r="4" spans="2:18" x14ac:dyDescent="0.2">
      <c r="B4" s="68"/>
      <c r="C4" s="69"/>
      <c r="D4" s="69"/>
      <c r="E4" s="69"/>
      <c r="F4" s="69"/>
      <c r="G4" s="70"/>
      <c r="H4" s="70"/>
      <c r="I4" s="93"/>
      <c r="J4" s="93"/>
      <c r="K4" s="93"/>
      <c r="L4" s="93"/>
      <c r="M4" s="92"/>
      <c r="N4" s="94"/>
      <c r="O4" s="92"/>
      <c r="P4" s="92"/>
      <c r="Q4" s="94"/>
      <c r="R4" s="2"/>
    </row>
    <row r="5" spans="2:18" ht="17" thickBot="1" x14ac:dyDescent="0.25">
      <c r="B5" s="68"/>
      <c r="C5" s="18" t="s">
        <v>47</v>
      </c>
      <c r="D5" s="32"/>
      <c r="E5" s="32"/>
      <c r="F5" s="32"/>
      <c r="G5" s="16"/>
      <c r="H5" s="16"/>
      <c r="I5" s="16"/>
      <c r="J5" s="16"/>
      <c r="K5" s="16"/>
      <c r="L5" s="16"/>
      <c r="M5" s="16"/>
      <c r="N5" s="16"/>
      <c r="O5" s="16"/>
      <c r="P5" s="16"/>
      <c r="Q5" s="16"/>
      <c r="R5" s="3"/>
    </row>
    <row r="6" spans="2:18" ht="17" thickBot="1" x14ac:dyDescent="0.25">
      <c r="B6" s="68"/>
      <c r="C6" s="105" t="s">
        <v>36</v>
      </c>
      <c r="D6" s="105" t="s">
        <v>36</v>
      </c>
      <c r="E6" s="105" t="s">
        <v>36</v>
      </c>
      <c r="F6" s="22" t="s">
        <v>1</v>
      </c>
      <c r="G6" s="41">
        <v>1</v>
      </c>
      <c r="H6" s="71"/>
      <c r="I6" s="17"/>
      <c r="J6" s="17"/>
      <c r="K6" s="17"/>
      <c r="L6" s="17"/>
      <c r="M6" s="17"/>
      <c r="N6" s="17"/>
      <c r="O6" s="16"/>
      <c r="P6" s="16"/>
      <c r="Q6" s="16"/>
      <c r="R6" s="3"/>
    </row>
    <row r="7" spans="2:18" s="6" customFormat="1" ht="17" thickBot="1" x14ac:dyDescent="0.25">
      <c r="B7" s="5"/>
      <c r="C7" s="106" t="s">
        <v>37</v>
      </c>
      <c r="D7" s="106" t="s">
        <v>37</v>
      </c>
      <c r="E7" s="106" t="s">
        <v>37</v>
      </c>
      <c r="F7" s="22" t="s">
        <v>46</v>
      </c>
      <c r="G7" s="117">
        <f>K7</f>
        <v>3.8642436019166648E-3</v>
      </c>
      <c r="H7" s="4"/>
      <c r="I7" s="17"/>
      <c r="J7" s="17"/>
      <c r="K7" s="116">
        <f>Notes!H216/1000</f>
        <v>3.8642436019166648E-3</v>
      </c>
      <c r="L7" s="17"/>
      <c r="M7" s="17"/>
      <c r="N7" s="17"/>
      <c r="O7" s="16"/>
      <c r="P7" s="16"/>
      <c r="Q7" s="16"/>
      <c r="R7" s="112"/>
    </row>
    <row r="8" spans="2:18" s="6" customFormat="1" ht="17" thickBot="1" x14ac:dyDescent="0.25">
      <c r="B8" s="5"/>
      <c r="C8" s="106" t="s">
        <v>146</v>
      </c>
      <c r="D8" s="106" t="s">
        <v>44</v>
      </c>
      <c r="E8" s="106" t="s">
        <v>44</v>
      </c>
      <c r="F8" s="22" t="s">
        <v>45</v>
      </c>
      <c r="G8" s="41">
        <f>K8</f>
        <v>5.4344400000000004</v>
      </c>
      <c r="H8" s="4"/>
      <c r="I8" s="17"/>
      <c r="J8" s="17"/>
      <c r="K8" s="116">
        <f>Notes!H215</f>
        <v>5.4344400000000004</v>
      </c>
      <c r="L8" s="17"/>
      <c r="M8" s="17"/>
      <c r="N8" s="17"/>
      <c r="O8" s="16"/>
      <c r="P8" s="16"/>
      <c r="Q8" s="16"/>
      <c r="R8" s="149"/>
    </row>
    <row r="9" spans="2:18" s="6" customFormat="1" ht="17" thickBot="1" x14ac:dyDescent="0.25">
      <c r="B9" s="5"/>
      <c r="C9" s="107" t="s">
        <v>38</v>
      </c>
      <c r="D9" s="107" t="s">
        <v>38</v>
      </c>
      <c r="E9" s="107" t="s">
        <v>38</v>
      </c>
      <c r="F9" s="22" t="s">
        <v>42</v>
      </c>
      <c r="G9" s="41"/>
      <c r="H9" s="4"/>
      <c r="I9" s="17"/>
      <c r="J9" s="17"/>
      <c r="K9" s="17"/>
      <c r="L9" s="17"/>
      <c r="M9" s="17"/>
      <c r="N9" s="17"/>
      <c r="O9" s="16"/>
      <c r="P9" s="16"/>
      <c r="Q9" s="16"/>
      <c r="R9" s="3" t="s">
        <v>145</v>
      </c>
    </row>
    <row r="10" spans="2:18" s="6" customFormat="1" ht="17" thickBot="1" x14ac:dyDescent="0.25">
      <c r="B10" s="5"/>
      <c r="C10" s="168" t="s">
        <v>152</v>
      </c>
      <c r="D10" s="107" t="s">
        <v>38</v>
      </c>
      <c r="E10" s="107" t="s">
        <v>38</v>
      </c>
      <c r="F10" s="22" t="s">
        <v>42</v>
      </c>
      <c r="G10" s="181">
        <f>P10</f>
        <v>5.4600000000000003E-2</v>
      </c>
      <c r="H10" s="4"/>
      <c r="I10" s="17"/>
      <c r="J10" s="17"/>
      <c r="K10" s="17"/>
      <c r="L10" s="17"/>
      <c r="M10" s="17"/>
      <c r="N10" s="17"/>
      <c r="O10" s="16"/>
      <c r="P10" s="186">
        <f>Notes!G490</f>
        <v>5.4600000000000003E-2</v>
      </c>
      <c r="Q10" s="16"/>
      <c r="R10" s="182" t="s">
        <v>158</v>
      </c>
    </row>
    <row r="11" spans="2:18" ht="17" thickBot="1" x14ac:dyDescent="0.25">
      <c r="B11" s="68"/>
      <c r="C11" s="107" t="s">
        <v>39</v>
      </c>
      <c r="D11" s="107" t="s">
        <v>39</v>
      </c>
      <c r="E11" s="107" t="s">
        <v>39</v>
      </c>
      <c r="F11" s="22" t="s">
        <v>48</v>
      </c>
      <c r="G11" s="41">
        <f>K11</f>
        <v>7716904.8000000007</v>
      </c>
      <c r="H11" s="72"/>
      <c r="I11" s="17"/>
      <c r="J11" s="17"/>
      <c r="K11" s="41">
        <f>Notes!H214*1000</f>
        <v>7716904.8000000007</v>
      </c>
      <c r="L11" s="17"/>
      <c r="M11" s="17"/>
      <c r="N11" s="17"/>
      <c r="O11" s="16"/>
      <c r="P11" s="16"/>
      <c r="Q11" s="16"/>
      <c r="R11" s="149"/>
    </row>
    <row r="12" spans="2:18" ht="17" thickBot="1" x14ac:dyDescent="0.25">
      <c r="B12" s="155"/>
      <c r="C12" s="156"/>
      <c r="D12" s="156"/>
      <c r="E12" s="156"/>
      <c r="F12" s="156"/>
      <c r="G12" s="156"/>
      <c r="H12" s="156"/>
      <c r="I12" s="157"/>
      <c r="J12" s="157"/>
      <c r="K12" s="157"/>
      <c r="L12" s="157"/>
      <c r="M12" s="157"/>
      <c r="N12" s="157"/>
      <c r="O12" s="157"/>
      <c r="P12" s="157"/>
      <c r="Q12" s="157"/>
      <c r="R12" s="158"/>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4" enableFormatConditionsCalculation="0">
    <tabColor theme="6" tint="0.79998168889431442"/>
  </sheetPr>
  <dimension ref="B1:L12"/>
  <sheetViews>
    <sheetView workbookViewId="0"/>
  </sheetViews>
  <sheetFormatPr baseColWidth="10" defaultColWidth="33.140625" defaultRowHeight="16" x14ac:dyDescent="0.2"/>
  <cols>
    <col min="1" max="1" width="3.28515625" style="42" customWidth="1"/>
    <col min="2" max="2" width="3.42578125" style="42" customWidth="1"/>
    <col min="3" max="3" width="28.7109375" style="42" customWidth="1"/>
    <col min="4" max="4" width="3.140625" style="42" customWidth="1"/>
    <col min="5" max="5" width="16.140625" style="42" customWidth="1"/>
    <col min="6" max="6" width="5" style="42" customWidth="1"/>
    <col min="7" max="7" width="10.28515625" style="42" customWidth="1"/>
    <col min="8" max="10" width="12.140625" style="42" customWidth="1"/>
    <col min="11" max="11" width="33.140625" style="43" customWidth="1"/>
    <col min="12" max="12" width="87.28515625" style="42" customWidth="1"/>
    <col min="13" max="16384" width="33.140625" style="42"/>
  </cols>
  <sheetData>
    <row r="1" spans="2:12" ht="17" thickBot="1" x14ac:dyDescent="0.25"/>
    <row r="2" spans="2:12" x14ac:dyDescent="0.2">
      <c r="B2" s="44"/>
      <c r="C2" s="45"/>
      <c r="D2" s="45"/>
      <c r="E2" s="45"/>
      <c r="F2" s="45"/>
      <c r="G2" s="45"/>
      <c r="H2" s="45"/>
      <c r="I2" s="45"/>
      <c r="J2" s="45"/>
      <c r="K2" s="46"/>
      <c r="L2" s="45"/>
    </row>
    <row r="3" spans="2:12" x14ac:dyDescent="0.2">
      <c r="B3" s="47"/>
      <c r="C3" s="48" t="s">
        <v>10</v>
      </c>
      <c r="D3" s="48"/>
      <c r="E3" s="48"/>
      <c r="F3" s="48"/>
      <c r="G3" s="48"/>
      <c r="H3" s="48"/>
      <c r="I3" s="48"/>
      <c r="J3" s="48"/>
      <c r="K3" s="49"/>
      <c r="L3" s="50"/>
    </row>
    <row r="4" spans="2:12" x14ac:dyDescent="0.2">
      <c r="B4" s="47"/>
      <c r="C4" s="50"/>
      <c r="D4" s="50"/>
      <c r="E4" s="50"/>
      <c r="F4" s="50"/>
      <c r="G4" s="50"/>
      <c r="H4" s="50"/>
      <c r="I4" s="50"/>
      <c r="J4" s="50"/>
      <c r="K4" s="51"/>
      <c r="L4" s="50"/>
    </row>
    <row r="5" spans="2:12" x14ac:dyDescent="0.2">
      <c r="B5" s="52"/>
      <c r="C5" s="53" t="s">
        <v>12</v>
      </c>
      <c r="D5" s="53"/>
      <c r="E5" s="53" t="s">
        <v>0</v>
      </c>
      <c r="F5" s="53"/>
      <c r="G5" s="53" t="s">
        <v>7</v>
      </c>
      <c r="H5" s="53" t="s">
        <v>11</v>
      </c>
      <c r="I5" s="53" t="s">
        <v>32</v>
      </c>
      <c r="J5" s="53" t="s">
        <v>34</v>
      </c>
      <c r="K5" s="54" t="s">
        <v>33</v>
      </c>
      <c r="L5" s="53" t="s">
        <v>5</v>
      </c>
    </row>
    <row r="6" spans="2:12" x14ac:dyDescent="0.2">
      <c r="B6" s="47"/>
      <c r="C6" s="48"/>
      <c r="D6" s="48"/>
      <c r="E6" s="113"/>
      <c r="F6" s="113"/>
      <c r="G6" s="48"/>
      <c r="H6" s="48"/>
      <c r="I6" s="48"/>
      <c r="J6" s="48"/>
      <c r="K6" s="49"/>
      <c r="L6" s="48"/>
    </row>
    <row r="7" spans="2:12" x14ac:dyDescent="0.2">
      <c r="B7" s="47"/>
      <c r="C7" s="119" t="s">
        <v>146</v>
      </c>
      <c r="D7" s="55"/>
      <c r="E7" s="108" t="s">
        <v>66</v>
      </c>
      <c r="G7" s="50" t="s">
        <v>60</v>
      </c>
      <c r="H7" s="51" t="s">
        <v>137</v>
      </c>
      <c r="I7" s="51" t="s">
        <v>137</v>
      </c>
      <c r="J7" s="51"/>
      <c r="K7" s="51" t="s">
        <v>136</v>
      </c>
      <c r="L7" s="115"/>
    </row>
    <row r="8" spans="2:12" x14ac:dyDescent="0.2">
      <c r="B8" s="47"/>
      <c r="C8" s="184" t="s">
        <v>150</v>
      </c>
      <c r="D8" s="56"/>
      <c r="E8" s="185" t="s">
        <v>153</v>
      </c>
      <c r="F8" s="185"/>
      <c r="G8" s="50" t="s">
        <v>159</v>
      </c>
      <c r="H8" s="51" t="s">
        <v>160</v>
      </c>
      <c r="I8" s="51"/>
      <c r="J8" s="51"/>
      <c r="K8" s="187" t="s">
        <v>161</v>
      </c>
      <c r="L8" s="61"/>
    </row>
    <row r="9" spans="2:12" x14ac:dyDescent="0.2">
      <c r="B9" s="47"/>
      <c r="C9" s="119" t="s">
        <v>39</v>
      </c>
      <c r="D9" s="56"/>
      <c r="L9" s="61"/>
    </row>
    <row r="10" spans="2:12" x14ac:dyDescent="0.2">
      <c r="B10" s="47"/>
      <c r="C10" s="119"/>
      <c r="D10" s="56"/>
      <c r="E10" s="114"/>
      <c r="F10" s="114"/>
      <c r="G10" s="50"/>
      <c r="H10" s="51"/>
      <c r="I10" s="51"/>
      <c r="J10" s="51"/>
      <c r="K10" s="51"/>
      <c r="L10" s="61"/>
    </row>
    <row r="11" spans="2:12" x14ac:dyDescent="0.2">
      <c r="B11" s="47"/>
      <c r="C11" s="119" t="s">
        <v>37</v>
      </c>
      <c r="D11" s="59"/>
      <c r="E11" s="108"/>
      <c r="F11" s="114"/>
      <c r="G11" s="57"/>
      <c r="H11" s="58"/>
      <c r="I11" s="58"/>
      <c r="J11" s="58"/>
      <c r="K11" s="51"/>
      <c r="L11" s="115"/>
    </row>
    <row r="12" spans="2:12" x14ac:dyDescent="0.2">
      <c r="B12" s="47"/>
    </row>
  </sheetData>
  <pageMargins left="0.75" right="0.75" top="1" bottom="1" header="0.5" footer="0.5"/>
  <pageSetup paperSize="9"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I501"/>
  <sheetViews>
    <sheetView topLeftCell="A472" zoomScale="115" zoomScaleNormal="115" zoomScalePageLayoutView="115" workbookViewId="0">
      <selection activeCell="F483" sqref="F483"/>
    </sheetView>
  </sheetViews>
  <sheetFormatPr baseColWidth="10" defaultColWidth="7" defaultRowHeight="16" x14ac:dyDescent="0.2"/>
  <cols>
    <col min="1" max="1" width="5.5703125" style="97" customWidth="1"/>
    <col min="2" max="2" width="5" style="97" customWidth="1"/>
    <col min="3" max="5" width="7" style="97"/>
    <col min="6" max="6" width="10.85546875" style="97" bestFit="1" customWidth="1"/>
    <col min="7" max="7" width="7" style="97"/>
    <col min="8" max="8" width="8.85546875" style="97" bestFit="1" customWidth="1"/>
    <col min="9" max="16384" width="7" style="97"/>
  </cols>
  <sheetData>
    <row r="1" spans="2:26" ht="17" thickBot="1" x14ac:dyDescent="0.25"/>
    <row r="2" spans="2:26" s="24" customFormat="1" x14ac:dyDescent="0.2">
      <c r="B2" s="100"/>
      <c r="C2" s="101" t="s">
        <v>24</v>
      </c>
      <c r="D2" s="101" t="s">
        <v>50</v>
      </c>
      <c r="E2" s="101"/>
      <c r="F2" s="101" t="s">
        <v>31</v>
      </c>
      <c r="G2" s="101"/>
      <c r="H2" s="101"/>
      <c r="I2" s="101"/>
      <c r="J2" s="101"/>
      <c r="K2" s="101"/>
      <c r="L2" s="101"/>
      <c r="M2" s="101"/>
      <c r="N2" s="101"/>
      <c r="O2" s="101"/>
      <c r="P2" s="101"/>
      <c r="Q2" s="101"/>
      <c r="R2" s="101"/>
      <c r="S2" s="101"/>
      <c r="T2" s="101"/>
      <c r="U2" s="101"/>
    </row>
    <row r="3" spans="2:26" x14ac:dyDescent="0.2">
      <c r="B3" s="98"/>
      <c r="C3" s="99"/>
      <c r="D3" s="99"/>
      <c r="E3" s="99"/>
      <c r="F3" s="99"/>
      <c r="G3" s="99"/>
      <c r="H3" s="99"/>
      <c r="I3" s="99"/>
      <c r="J3" s="99"/>
      <c r="K3" s="99"/>
      <c r="L3" s="99"/>
      <c r="M3" s="99"/>
      <c r="N3" s="99"/>
      <c r="O3" s="99"/>
      <c r="P3" s="99"/>
      <c r="Q3" s="99"/>
      <c r="R3" s="99"/>
      <c r="S3" s="99"/>
      <c r="T3" s="99"/>
      <c r="U3" s="99"/>
    </row>
    <row r="4" spans="2:26" customFormat="1" x14ac:dyDescent="0.2">
      <c r="B4" s="98"/>
      <c r="C4" s="108"/>
      <c r="D4" s="108"/>
      <c r="E4" s="108"/>
      <c r="F4" s="108"/>
      <c r="G4" s="108"/>
      <c r="H4" s="108"/>
      <c r="I4" s="108"/>
      <c r="J4" s="108"/>
      <c r="K4" s="108"/>
      <c r="L4" s="108"/>
      <c r="M4" s="108"/>
      <c r="N4" s="108"/>
      <c r="O4" s="108"/>
      <c r="P4" s="108"/>
      <c r="Q4" s="108"/>
      <c r="R4" s="108"/>
      <c r="S4" s="108"/>
      <c r="T4" s="108"/>
      <c r="U4" s="108"/>
      <c r="V4" s="108"/>
      <c r="W4" s="108"/>
      <c r="X4" s="108"/>
    </row>
    <row r="5" spans="2:26" customFormat="1" x14ac:dyDescent="0.2">
      <c r="B5" s="98"/>
      <c r="C5" s="108" t="s">
        <v>66</v>
      </c>
      <c r="D5" s="108"/>
      <c r="E5" s="108"/>
      <c r="F5" s="108"/>
      <c r="G5" s="108"/>
      <c r="H5" s="108"/>
      <c r="I5" s="108"/>
      <c r="J5" s="108"/>
      <c r="K5" s="108"/>
      <c r="L5" s="108"/>
      <c r="M5" s="108"/>
      <c r="N5" s="108"/>
      <c r="O5" s="108"/>
      <c r="P5" s="108"/>
      <c r="Q5" s="108"/>
      <c r="R5" s="108"/>
      <c r="S5" s="108"/>
      <c r="T5" s="108"/>
      <c r="U5" s="108"/>
      <c r="V5" s="108"/>
      <c r="W5" s="108"/>
      <c r="X5" s="108"/>
      <c r="Y5" s="108"/>
      <c r="Z5" s="108"/>
    </row>
    <row r="6" spans="2:26" customFormat="1" x14ac:dyDescent="0.2">
      <c r="B6" s="98"/>
      <c r="C6" s="108"/>
      <c r="D6" s="108"/>
      <c r="E6" s="108"/>
      <c r="F6" s="108"/>
      <c r="G6" s="108"/>
      <c r="H6" s="108"/>
      <c r="I6" s="108"/>
      <c r="J6" s="108"/>
      <c r="K6" s="108"/>
      <c r="L6" s="108"/>
      <c r="M6" s="108"/>
      <c r="N6" s="108"/>
      <c r="O6" s="108"/>
      <c r="P6" s="108"/>
      <c r="Q6" s="108"/>
      <c r="R6" s="108"/>
      <c r="S6" s="108"/>
      <c r="T6" s="108"/>
      <c r="U6" s="108"/>
      <c r="V6" s="108"/>
      <c r="W6" s="108"/>
      <c r="X6" s="108"/>
      <c r="Y6" s="108"/>
      <c r="Z6" s="108"/>
    </row>
    <row r="7" spans="2:26" customFormat="1" x14ac:dyDescent="0.2">
      <c r="B7" s="98"/>
      <c r="C7" s="108"/>
      <c r="D7" s="108" t="s">
        <v>67</v>
      </c>
      <c r="E7" s="108"/>
      <c r="F7" s="108" t="s">
        <v>68</v>
      </c>
      <c r="G7" s="108"/>
      <c r="H7" s="108"/>
      <c r="I7" s="108"/>
      <c r="J7" s="108"/>
      <c r="K7" s="108"/>
      <c r="L7" s="108"/>
      <c r="M7" s="108"/>
      <c r="N7" s="108"/>
      <c r="O7" s="108"/>
      <c r="P7" s="108"/>
      <c r="Q7" s="108"/>
      <c r="R7" s="108"/>
      <c r="S7" s="108"/>
      <c r="T7" s="108"/>
      <c r="U7" s="108"/>
      <c r="V7" s="108"/>
      <c r="W7" s="108"/>
      <c r="X7" s="108"/>
      <c r="Y7" s="108"/>
      <c r="Z7" s="108"/>
    </row>
    <row r="8" spans="2:26" customFormat="1" x14ac:dyDescent="0.2">
      <c r="B8" s="98"/>
      <c r="C8" s="108"/>
      <c r="D8" s="108"/>
      <c r="E8" s="108"/>
      <c r="F8" s="108" t="s">
        <v>69</v>
      </c>
      <c r="G8" s="108"/>
      <c r="H8" s="108"/>
      <c r="I8" s="108"/>
      <c r="J8" s="108"/>
      <c r="K8" s="108"/>
      <c r="L8" s="108"/>
      <c r="M8" s="108"/>
      <c r="N8" s="108"/>
      <c r="O8" s="108"/>
      <c r="P8" s="108"/>
      <c r="Q8" s="108"/>
      <c r="R8" s="108"/>
      <c r="S8" s="108"/>
      <c r="T8" s="108"/>
      <c r="U8" s="108"/>
      <c r="V8" s="108"/>
      <c r="W8" s="108"/>
      <c r="X8" s="108"/>
      <c r="Y8" s="108"/>
      <c r="Z8" s="108"/>
    </row>
    <row r="9" spans="2:26" customFormat="1" x14ac:dyDescent="0.2">
      <c r="B9" s="98"/>
      <c r="C9" s="108"/>
      <c r="D9" s="108"/>
      <c r="E9" s="108"/>
      <c r="F9" s="108"/>
      <c r="G9" s="108"/>
      <c r="H9" s="108"/>
      <c r="I9" s="108"/>
      <c r="J9" s="108"/>
      <c r="K9" s="108"/>
      <c r="L9" s="108"/>
      <c r="M9" s="108"/>
      <c r="N9" s="108"/>
      <c r="O9" s="108"/>
      <c r="P9" s="108"/>
      <c r="Q9" s="108"/>
      <c r="R9" s="108"/>
      <c r="S9" s="108"/>
      <c r="T9" s="108"/>
      <c r="U9" s="108"/>
      <c r="V9" s="108"/>
      <c r="W9" s="108"/>
      <c r="X9" s="108"/>
      <c r="Y9" s="108"/>
      <c r="Z9" s="108"/>
    </row>
    <row r="10" spans="2:26" customFormat="1" x14ac:dyDescent="0.2">
      <c r="B10" s="98"/>
      <c r="C10" s="108"/>
      <c r="D10" s="108"/>
      <c r="E10" s="108"/>
      <c r="F10" s="108"/>
      <c r="G10" s="108"/>
      <c r="H10" s="108"/>
      <c r="I10" s="108"/>
      <c r="J10" s="108"/>
      <c r="K10" s="108"/>
      <c r="L10" s="108"/>
      <c r="M10" s="108"/>
      <c r="N10" s="108"/>
      <c r="O10" s="108"/>
      <c r="P10" s="108"/>
      <c r="Q10" s="108"/>
      <c r="R10" s="108"/>
      <c r="S10" s="108"/>
      <c r="T10" s="108"/>
      <c r="U10" s="108"/>
      <c r="V10" s="108"/>
      <c r="W10" s="108"/>
      <c r="X10" s="108"/>
      <c r="Y10" s="108"/>
      <c r="Z10" s="108"/>
    </row>
    <row r="11" spans="2:26" customFormat="1" x14ac:dyDescent="0.2">
      <c r="B11" s="98"/>
      <c r="C11" s="108"/>
      <c r="D11" s="108"/>
      <c r="E11" s="108"/>
      <c r="F11" s="108"/>
      <c r="G11" s="108"/>
      <c r="H11" s="108"/>
      <c r="I11" s="108"/>
      <c r="J11" s="108"/>
      <c r="K11" s="108"/>
      <c r="L11" s="108"/>
      <c r="M11" s="108"/>
      <c r="N11" s="108"/>
      <c r="O11" s="108"/>
      <c r="P11" s="108"/>
      <c r="Q11" s="108"/>
      <c r="R11" s="108"/>
      <c r="S11" s="108"/>
      <c r="T11" s="108"/>
      <c r="U11" s="108"/>
      <c r="V11" s="108"/>
      <c r="W11" s="108"/>
      <c r="X11" s="108"/>
      <c r="Y11" s="108"/>
      <c r="Z11" s="108"/>
    </row>
    <row r="12" spans="2:26" customFormat="1" x14ac:dyDescent="0.2">
      <c r="B12" s="98"/>
      <c r="C12" s="108"/>
      <c r="D12" s="108"/>
      <c r="E12" s="108"/>
      <c r="F12" s="108"/>
      <c r="G12" s="108"/>
      <c r="H12" s="108"/>
      <c r="I12" s="108"/>
      <c r="J12" s="108"/>
      <c r="K12" s="108"/>
      <c r="L12" s="108"/>
      <c r="M12" s="108"/>
      <c r="N12" s="108"/>
      <c r="O12" s="108"/>
      <c r="P12" s="108"/>
      <c r="Q12" s="108"/>
      <c r="R12" s="108"/>
      <c r="S12" s="108"/>
      <c r="T12" s="108"/>
      <c r="U12" s="108"/>
      <c r="V12" s="108"/>
      <c r="W12" s="108"/>
      <c r="X12" s="108"/>
      <c r="Y12" s="108"/>
      <c r="Z12" s="108"/>
    </row>
    <row r="13" spans="2:26" customFormat="1" x14ac:dyDescent="0.2">
      <c r="B13" s="98"/>
      <c r="C13" s="108"/>
      <c r="D13" s="108"/>
      <c r="E13" s="108"/>
      <c r="F13" s="108"/>
      <c r="G13" s="108"/>
      <c r="H13" s="108"/>
      <c r="I13" s="108"/>
      <c r="J13" s="108"/>
      <c r="K13" s="108"/>
      <c r="L13" s="108"/>
      <c r="M13" s="108"/>
      <c r="N13" s="108"/>
      <c r="O13" s="108"/>
      <c r="P13" s="108"/>
      <c r="Q13" s="108"/>
      <c r="R13" s="108"/>
      <c r="S13" s="108"/>
      <c r="T13" s="108"/>
      <c r="U13" s="108"/>
      <c r="V13" s="108"/>
      <c r="W13" s="108"/>
      <c r="X13" s="108"/>
      <c r="Y13" s="108"/>
      <c r="Z13" s="108"/>
    </row>
    <row r="14" spans="2:26" customFormat="1" x14ac:dyDescent="0.2">
      <c r="B14" s="98"/>
      <c r="C14" s="108"/>
      <c r="D14" s="108"/>
      <c r="E14" s="108"/>
      <c r="F14" s="108"/>
      <c r="G14" s="108"/>
      <c r="H14" s="108"/>
      <c r="I14" s="108"/>
      <c r="J14" s="108"/>
      <c r="K14" s="108"/>
      <c r="L14" s="108"/>
      <c r="M14" s="108"/>
      <c r="N14" s="108"/>
      <c r="O14" s="108"/>
      <c r="P14" s="108"/>
      <c r="Q14" s="108"/>
      <c r="R14" s="108"/>
      <c r="S14" s="108"/>
      <c r="T14" s="108"/>
      <c r="U14" s="108"/>
      <c r="V14" s="108"/>
      <c r="W14" s="108"/>
      <c r="X14" s="108"/>
      <c r="Y14" s="108"/>
      <c r="Z14" s="108"/>
    </row>
    <row r="15" spans="2:26" customFormat="1" x14ac:dyDescent="0.2">
      <c r="B15" s="98"/>
      <c r="C15" s="108"/>
      <c r="D15" s="108"/>
      <c r="E15" s="108"/>
      <c r="F15" s="108"/>
      <c r="G15" s="108"/>
      <c r="H15" s="108"/>
      <c r="I15" s="108"/>
      <c r="J15" s="108"/>
      <c r="K15" s="108"/>
      <c r="L15" s="108"/>
      <c r="M15" s="108"/>
      <c r="N15" s="108"/>
      <c r="O15" s="108"/>
      <c r="P15" s="108"/>
      <c r="Q15" s="108"/>
      <c r="R15" s="108"/>
      <c r="S15" s="108"/>
      <c r="T15" s="108"/>
      <c r="U15" s="108"/>
      <c r="V15" s="108"/>
      <c r="W15" s="108"/>
      <c r="X15" s="108"/>
      <c r="Y15" s="108"/>
      <c r="Z15" s="108"/>
    </row>
    <row r="16" spans="2:26" customFormat="1" x14ac:dyDescent="0.2">
      <c r="B16" s="98"/>
      <c r="C16" s="108"/>
      <c r="D16" s="108"/>
      <c r="E16" s="108"/>
      <c r="F16" s="108"/>
      <c r="G16" s="108"/>
      <c r="H16" s="108"/>
      <c r="I16" s="108"/>
      <c r="J16" s="108"/>
      <c r="K16" s="108"/>
      <c r="L16" s="108"/>
      <c r="M16" s="108"/>
      <c r="N16" s="108"/>
      <c r="O16" s="108"/>
      <c r="P16" s="108"/>
      <c r="Q16" s="108"/>
      <c r="R16" s="108"/>
      <c r="S16" s="108"/>
      <c r="T16" s="108"/>
      <c r="U16" s="108"/>
      <c r="V16" s="108"/>
      <c r="W16" s="108"/>
      <c r="X16" s="108"/>
      <c r="Y16" s="108"/>
      <c r="Z16" s="108"/>
    </row>
    <row r="17" spans="2:26" customFormat="1" x14ac:dyDescent="0.2">
      <c r="B17" s="98"/>
      <c r="C17" s="108"/>
      <c r="D17" s="108"/>
      <c r="E17" s="108"/>
      <c r="F17" s="108"/>
      <c r="G17" s="108"/>
      <c r="H17" s="108"/>
      <c r="I17" s="108"/>
      <c r="J17" s="108"/>
      <c r="K17" s="108"/>
      <c r="L17" s="108"/>
      <c r="M17" s="108"/>
      <c r="N17" s="108"/>
      <c r="O17" s="108"/>
      <c r="P17" s="108"/>
      <c r="Q17" s="108"/>
      <c r="R17" s="108"/>
      <c r="S17" s="108"/>
      <c r="T17" s="108"/>
      <c r="U17" s="108"/>
      <c r="V17" s="108"/>
      <c r="W17" s="108"/>
      <c r="X17" s="108"/>
      <c r="Y17" s="108"/>
      <c r="Z17" s="108"/>
    </row>
    <row r="18" spans="2:26" customFormat="1" x14ac:dyDescent="0.2">
      <c r="B18" s="98"/>
      <c r="C18" s="108"/>
      <c r="D18" s="108"/>
      <c r="E18" s="108"/>
      <c r="F18" s="108"/>
      <c r="G18" s="108"/>
      <c r="H18" s="108"/>
      <c r="I18" s="108"/>
      <c r="J18" s="108"/>
      <c r="K18" s="108"/>
      <c r="L18" s="108"/>
      <c r="M18" s="108"/>
      <c r="N18" s="108"/>
      <c r="O18" s="108"/>
      <c r="P18" s="108"/>
      <c r="Q18" s="108"/>
      <c r="R18" s="108"/>
      <c r="S18" s="108"/>
      <c r="T18" s="108"/>
      <c r="U18" s="108"/>
      <c r="V18" s="108"/>
      <c r="W18" s="108"/>
      <c r="X18" s="108"/>
      <c r="Y18" s="108"/>
      <c r="Z18" s="108"/>
    </row>
    <row r="19" spans="2:26" customFormat="1" x14ac:dyDescent="0.2">
      <c r="B19" s="98"/>
      <c r="C19" s="108"/>
      <c r="D19" s="108"/>
      <c r="E19" s="108"/>
      <c r="F19" s="108"/>
      <c r="G19" s="108"/>
      <c r="H19" s="108"/>
      <c r="I19" s="108"/>
      <c r="J19" s="108"/>
      <c r="K19" s="108"/>
      <c r="L19" s="108"/>
      <c r="M19" s="108"/>
      <c r="N19" s="108"/>
      <c r="O19" s="108"/>
      <c r="P19" s="108"/>
      <c r="Q19" s="108"/>
      <c r="R19" s="108"/>
      <c r="S19" s="108"/>
      <c r="T19" s="108"/>
      <c r="U19" s="108"/>
      <c r="V19" s="108"/>
      <c r="W19" s="108"/>
      <c r="X19" s="108"/>
      <c r="Y19" s="108"/>
      <c r="Z19" s="108"/>
    </row>
    <row r="20" spans="2:26" customFormat="1" x14ac:dyDescent="0.2">
      <c r="B20" s="98"/>
      <c r="C20" s="108"/>
      <c r="D20" s="108"/>
      <c r="E20" s="108"/>
      <c r="F20" s="108"/>
      <c r="G20" s="108"/>
      <c r="H20" s="108"/>
      <c r="I20" s="108"/>
      <c r="J20" s="108"/>
      <c r="K20" s="108"/>
      <c r="L20" s="108"/>
      <c r="M20" s="108"/>
      <c r="N20" s="108"/>
      <c r="O20" s="108"/>
      <c r="P20" s="108"/>
      <c r="Q20" s="108"/>
      <c r="R20" s="108"/>
      <c r="S20" s="108"/>
      <c r="T20" s="108"/>
      <c r="U20" s="108"/>
      <c r="V20" s="108"/>
      <c r="W20" s="108"/>
      <c r="X20" s="108"/>
      <c r="Y20" s="108"/>
      <c r="Z20" s="108"/>
    </row>
    <row r="21" spans="2:26" customFormat="1" x14ac:dyDescent="0.2">
      <c r="B21" s="98"/>
      <c r="C21" s="108"/>
      <c r="D21" s="108"/>
      <c r="E21" s="108"/>
      <c r="F21" s="108"/>
      <c r="G21" s="108"/>
      <c r="H21" s="108"/>
      <c r="I21" s="108"/>
      <c r="J21" s="108"/>
      <c r="K21" s="108"/>
      <c r="L21" s="108"/>
      <c r="M21" s="108"/>
      <c r="N21" s="108"/>
      <c r="O21" s="108"/>
      <c r="P21" s="108"/>
      <c r="Q21" s="108"/>
      <c r="R21" s="108"/>
      <c r="S21" s="108"/>
      <c r="T21" s="108"/>
      <c r="U21" s="108"/>
      <c r="V21" s="108"/>
      <c r="W21" s="108"/>
      <c r="X21" s="108"/>
      <c r="Y21" s="108"/>
      <c r="Z21" s="108"/>
    </row>
    <row r="22" spans="2:26" customFormat="1" x14ac:dyDescent="0.2">
      <c r="B22" s="98"/>
      <c r="C22" s="108"/>
      <c r="D22" s="108" t="s">
        <v>70</v>
      </c>
      <c r="E22" s="108"/>
      <c r="F22" s="108"/>
      <c r="G22" s="108"/>
      <c r="H22" s="108"/>
      <c r="I22" s="108"/>
      <c r="J22" s="108"/>
      <c r="K22" s="108"/>
      <c r="L22" s="108"/>
      <c r="M22" s="108"/>
      <c r="N22" s="108"/>
      <c r="O22" s="108"/>
      <c r="P22" s="108"/>
      <c r="Q22" s="108"/>
      <c r="R22" s="108"/>
      <c r="S22" s="108"/>
      <c r="T22" s="108"/>
      <c r="U22" s="108"/>
      <c r="V22" s="108"/>
      <c r="W22" s="108"/>
      <c r="X22" s="108"/>
      <c r="Y22" s="108"/>
      <c r="Z22" s="108"/>
    </row>
    <row r="23" spans="2:26" customFormat="1" x14ac:dyDescent="0.2">
      <c r="B23" s="98"/>
      <c r="C23" s="108"/>
      <c r="D23" s="108"/>
      <c r="E23" s="108"/>
      <c r="F23" s="108" t="s">
        <v>71</v>
      </c>
      <c r="G23" s="108"/>
      <c r="H23" s="120">
        <v>0.28799999999999998</v>
      </c>
      <c r="I23" s="108"/>
      <c r="J23" s="108"/>
      <c r="K23" s="108"/>
      <c r="L23" s="108"/>
      <c r="M23" s="108"/>
      <c r="N23" s="108"/>
      <c r="O23" s="108"/>
      <c r="P23" s="108"/>
      <c r="Q23" s="108"/>
      <c r="R23" s="108"/>
      <c r="S23" s="108"/>
      <c r="T23" s="108"/>
      <c r="U23" s="108"/>
      <c r="V23" s="108"/>
      <c r="W23" s="108"/>
      <c r="X23" s="108"/>
      <c r="Y23" s="108"/>
      <c r="Z23" s="108"/>
    </row>
    <row r="24" spans="2:26" customFormat="1" x14ac:dyDescent="0.2">
      <c r="B24" s="98"/>
      <c r="C24" s="108"/>
      <c r="D24" s="108"/>
      <c r="E24" s="108"/>
      <c r="F24" s="108" t="s">
        <v>72</v>
      </c>
      <c r="G24" s="108"/>
      <c r="H24" s="121">
        <v>0.96</v>
      </c>
      <c r="I24" s="108"/>
      <c r="J24" s="108"/>
      <c r="K24" s="108"/>
      <c r="L24" s="108"/>
      <c r="M24" s="108"/>
      <c r="N24" s="108"/>
      <c r="O24" s="108"/>
      <c r="P24" s="108"/>
      <c r="Q24" s="108"/>
      <c r="R24" s="108"/>
      <c r="S24" s="108"/>
      <c r="T24" s="108"/>
      <c r="U24" s="108"/>
      <c r="V24" s="108"/>
      <c r="W24" s="108"/>
      <c r="X24" s="108"/>
      <c r="Y24" s="108"/>
      <c r="Z24" s="108"/>
    </row>
    <row r="25" spans="2:26" customFormat="1" x14ac:dyDescent="0.2">
      <c r="B25" s="98"/>
      <c r="C25" s="108"/>
      <c r="D25" s="108"/>
      <c r="E25" s="108"/>
      <c r="F25" s="108" t="s">
        <v>73</v>
      </c>
      <c r="G25" s="108"/>
      <c r="H25" s="108">
        <v>47.4</v>
      </c>
      <c r="I25" s="108" t="s">
        <v>74</v>
      </c>
      <c r="J25" s="108"/>
      <c r="K25" s="108"/>
      <c r="L25" s="108"/>
      <c r="M25" s="108"/>
      <c r="N25" s="108"/>
      <c r="O25" s="108"/>
      <c r="P25" s="108"/>
      <c r="Q25" s="108"/>
      <c r="R25" s="108"/>
      <c r="S25" s="108"/>
      <c r="T25" s="108"/>
      <c r="U25" s="108"/>
      <c r="V25" s="108"/>
      <c r="W25" s="108"/>
      <c r="X25" s="108"/>
      <c r="Y25" s="108"/>
      <c r="Z25" s="108"/>
    </row>
    <row r="26" spans="2:26" customFormat="1" x14ac:dyDescent="0.2">
      <c r="B26" s="98"/>
      <c r="C26" s="108"/>
      <c r="D26" s="108"/>
      <c r="E26" s="108"/>
      <c r="F26" s="108" t="s">
        <v>75</v>
      </c>
      <c r="G26" s="108"/>
      <c r="H26" s="108">
        <v>14.2</v>
      </c>
      <c r="I26" s="108" t="s">
        <v>76</v>
      </c>
      <c r="J26" s="108"/>
      <c r="K26" s="108"/>
      <c r="L26" s="108"/>
      <c r="M26" s="108"/>
      <c r="N26" s="108"/>
      <c r="O26" s="108"/>
      <c r="P26" s="108"/>
      <c r="Q26" s="108"/>
      <c r="R26" s="108"/>
      <c r="S26" s="108"/>
      <c r="T26" s="108"/>
      <c r="U26" s="108"/>
      <c r="V26" s="108"/>
      <c r="W26" s="108"/>
      <c r="X26" s="108"/>
      <c r="Y26" s="108"/>
      <c r="Z26" s="108"/>
    </row>
    <row r="27" spans="2:26" customFormat="1" x14ac:dyDescent="0.2">
      <c r="B27" s="98"/>
      <c r="C27" s="108"/>
      <c r="D27" s="108"/>
      <c r="E27" s="108"/>
      <c r="F27" s="108" t="s">
        <v>77</v>
      </c>
      <c r="G27" s="108"/>
      <c r="H27" s="122">
        <f>H26*H24</f>
        <v>13.632</v>
      </c>
      <c r="I27" s="108" t="s">
        <v>78</v>
      </c>
      <c r="J27" s="108"/>
      <c r="K27" s="108"/>
      <c r="L27" s="108"/>
      <c r="M27" s="108"/>
      <c r="N27" s="108"/>
      <c r="O27" s="108"/>
      <c r="P27" s="108"/>
      <c r="Q27" s="108"/>
      <c r="R27" s="108"/>
      <c r="S27" s="108"/>
      <c r="T27" s="108"/>
      <c r="U27" s="108"/>
      <c r="V27" s="108"/>
      <c r="W27" s="108"/>
      <c r="X27" s="108"/>
      <c r="Y27" s="108"/>
      <c r="Z27" s="108"/>
    </row>
    <row r="28" spans="2:26" customFormat="1" x14ac:dyDescent="0.2">
      <c r="B28" s="98"/>
      <c r="C28" s="108"/>
      <c r="D28" s="108"/>
      <c r="E28" s="108"/>
      <c r="F28" s="145" t="s">
        <v>133</v>
      </c>
      <c r="G28" s="145"/>
      <c r="H28" s="147">
        <f>H27*100</f>
        <v>1363.2</v>
      </c>
      <c r="I28" s="145" t="s">
        <v>132</v>
      </c>
      <c r="J28" s="108"/>
      <c r="K28" s="108"/>
      <c r="L28" s="108"/>
      <c r="M28" s="108"/>
      <c r="N28" s="108"/>
      <c r="O28" s="108"/>
      <c r="P28" s="108"/>
      <c r="Q28" s="108"/>
      <c r="R28" s="108"/>
      <c r="S28" s="108"/>
      <c r="T28" s="108"/>
      <c r="U28" s="108"/>
      <c r="V28" s="108"/>
      <c r="W28" s="108"/>
      <c r="X28" s="108"/>
      <c r="Y28" s="108"/>
      <c r="Z28" s="108"/>
    </row>
    <row r="29" spans="2:26" customFormat="1" x14ac:dyDescent="0.2">
      <c r="B29" s="98"/>
      <c r="C29" s="108"/>
      <c r="D29" s="108"/>
      <c r="E29" s="108"/>
      <c r="F29" s="108" t="s">
        <v>79</v>
      </c>
      <c r="G29" s="108"/>
      <c r="H29" s="108">
        <v>575</v>
      </c>
      <c r="I29" s="123" t="s">
        <v>80</v>
      </c>
      <c r="J29" s="108"/>
      <c r="K29" s="108"/>
      <c r="L29" s="108"/>
      <c r="M29" s="108"/>
      <c r="N29" s="108"/>
      <c r="O29" s="108"/>
      <c r="P29" s="108"/>
      <c r="Q29" s="108"/>
      <c r="R29" s="108"/>
      <c r="S29" s="108"/>
      <c r="T29" s="108"/>
      <c r="U29" s="108"/>
      <c r="V29" s="108"/>
      <c r="W29" s="108"/>
      <c r="X29" s="108"/>
      <c r="Y29" s="108"/>
      <c r="Z29" s="108"/>
    </row>
    <row r="30" spans="2:26" customFormat="1" x14ac:dyDescent="0.2">
      <c r="B30" s="98"/>
      <c r="C30" s="108"/>
      <c r="D30" s="108"/>
      <c r="E30" s="108"/>
      <c r="F30" s="108" t="s">
        <v>81</v>
      </c>
      <c r="G30" s="108"/>
      <c r="H30" s="121">
        <v>0.55000000000000004</v>
      </c>
      <c r="I30" s="123"/>
      <c r="J30" s="108"/>
      <c r="K30" s="108"/>
      <c r="L30" s="108"/>
      <c r="M30" s="108"/>
      <c r="N30" s="108"/>
      <c r="O30" s="108"/>
      <c r="P30" s="108"/>
      <c r="Q30" s="108"/>
      <c r="R30" s="108"/>
      <c r="S30" s="108"/>
      <c r="T30" s="108"/>
      <c r="U30" s="108"/>
      <c r="V30" s="108"/>
      <c r="W30" s="108"/>
      <c r="X30" s="108"/>
      <c r="Y30" s="108"/>
      <c r="Z30" s="108"/>
    </row>
    <row r="31" spans="2:26" customFormat="1" x14ac:dyDescent="0.2">
      <c r="B31" s="98"/>
      <c r="C31" s="108"/>
      <c r="D31" s="108"/>
      <c r="E31" s="108"/>
      <c r="F31" s="108" t="s">
        <v>82</v>
      </c>
      <c r="G31" s="108"/>
      <c r="H31" s="108">
        <f>H29*H30</f>
        <v>316.25</v>
      </c>
      <c r="I31" s="123" t="s">
        <v>80</v>
      </c>
      <c r="J31" s="108"/>
      <c r="K31" s="108"/>
      <c r="L31" s="108"/>
      <c r="M31" s="108"/>
      <c r="N31" s="108"/>
      <c r="O31" s="108"/>
      <c r="P31" s="108"/>
      <c r="Q31" s="108"/>
      <c r="R31" s="108"/>
      <c r="S31" s="108"/>
      <c r="T31" s="108"/>
      <c r="U31" s="108"/>
      <c r="V31" s="108"/>
      <c r="W31" s="108"/>
      <c r="X31" s="108"/>
      <c r="Y31" s="108"/>
      <c r="Z31" s="108"/>
    </row>
    <row r="32" spans="2:26" customFormat="1" x14ac:dyDescent="0.2">
      <c r="B32" s="98"/>
      <c r="C32" s="108"/>
      <c r="D32" s="108"/>
      <c r="E32" s="108"/>
      <c r="F32" s="124" t="s">
        <v>83</v>
      </c>
      <c r="G32" s="124"/>
      <c r="H32" s="108">
        <v>55.5</v>
      </c>
      <c r="I32" s="123" t="s">
        <v>45</v>
      </c>
      <c r="J32" s="108"/>
      <c r="K32" s="108"/>
      <c r="L32" s="108"/>
      <c r="M32" s="108"/>
      <c r="N32" s="108"/>
      <c r="O32" s="108"/>
      <c r="P32" s="108"/>
      <c r="Q32" s="108"/>
      <c r="R32" s="108"/>
      <c r="S32" s="108"/>
      <c r="T32" s="108"/>
      <c r="U32" s="108"/>
      <c r="V32" s="108"/>
      <c r="W32" s="108"/>
      <c r="X32" s="108"/>
      <c r="Y32" s="108"/>
      <c r="Z32" s="108"/>
    </row>
    <row r="33" spans="2:26" customFormat="1" x14ac:dyDescent="0.2">
      <c r="B33" s="98"/>
      <c r="C33" s="108"/>
      <c r="D33" s="108"/>
      <c r="E33" s="108"/>
      <c r="F33" s="124" t="s">
        <v>140</v>
      </c>
      <c r="G33" s="124"/>
      <c r="H33" s="108">
        <f>F268</f>
        <v>50</v>
      </c>
      <c r="I33" s="123" t="s">
        <v>45</v>
      </c>
      <c r="J33" s="108"/>
      <c r="K33" s="108"/>
      <c r="L33" s="108"/>
      <c r="M33" s="108"/>
      <c r="N33" s="108"/>
      <c r="O33" s="108"/>
      <c r="P33" s="108"/>
      <c r="Q33" s="108"/>
      <c r="R33" s="108"/>
      <c r="S33" s="108"/>
      <c r="T33" s="108"/>
      <c r="U33" s="108"/>
      <c r="V33" s="108"/>
      <c r="W33" s="108"/>
      <c r="X33" s="108"/>
      <c r="Y33" s="108"/>
      <c r="Z33" s="108"/>
    </row>
    <row r="34" spans="2:26" customFormat="1" x14ac:dyDescent="0.2">
      <c r="B34" s="98"/>
      <c r="C34" s="108"/>
      <c r="D34" s="108"/>
      <c r="E34" s="108"/>
      <c r="F34" s="124" t="s">
        <v>84</v>
      </c>
      <c r="G34" s="124"/>
      <c r="H34" s="108">
        <v>7.1599999999999995E-4</v>
      </c>
      <c r="I34" s="123" t="s">
        <v>85</v>
      </c>
      <c r="J34" s="108"/>
      <c r="K34" s="108"/>
      <c r="L34" s="108"/>
      <c r="M34" s="108"/>
      <c r="N34" s="108"/>
      <c r="O34" s="108"/>
      <c r="P34" s="108"/>
      <c r="Q34" s="108"/>
      <c r="R34" s="108"/>
      <c r="S34" s="108"/>
      <c r="T34" s="108"/>
      <c r="U34" s="108"/>
      <c r="V34" s="108"/>
      <c r="W34" s="108"/>
      <c r="X34" s="108"/>
      <c r="Y34" s="108"/>
      <c r="Z34" s="108"/>
    </row>
    <row r="35" spans="2:26" customFormat="1" x14ac:dyDescent="0.2">
      <c r="B35" s="98"/>
      <c r="C35" s="108"/>
      <c r="D35" s="108"/>
      <c r="E35" s="108"/>
      <c r="F35" s="124" t="s">
        <v>83</v>
      </c>
      <c r="G35" s="124"/>
      <c r="H35" s="108">
        <f>H34*H32*1000</f>
        <v>39.737999999999992</v>
      </c>
      <c r="I35" s="123" t="s">
        <v>86</v>
      </c>
      <c r="J35" s="108"/>
      <c r="K35" s="108"/>
      <c r="L35" s="108"/>
      <c r="M35" s="108"/>
      <c r="N35" s="108"/>
      <c r="O35" s="108"/>
      <c r="P35" s="108"/>
      <c r="Q35" s="108"/>
      <c r="R35" s="108"/>
      <c r="S35" s="108"/>
      <c r="T35" s="108"/>
      <c r="U35" s="108"/>
      <c r="V35" s="108"/>
      <c r="W35" s="108"/>
      <c r="X35" s="108"/>
      <c r="Y35" s="108"/>
      <c r="Z35" s="108"/>
    </row>
    <row r="36" spans="2:26" customFormat="1" x14ac:dyDescent="0.2">
      <c r="B36" s="98"/>
      <c r="C36" s="108"/>
      <c r="D36" s="108"/>
      <c r="E36" s="108"/>
      <c r="F36" s="124" t="s">
        <v>140</v>
      </c>
      <c r="G36" s="124"/>
      <c r="H36" s="108">
        <f>H34*H33*1000</f>
        <v>35.799999999999997</v>
      </c>
      <c r="I36" s="123" t="s">
        <v>86</v>
      </c>
      <c r="J36" s="108"/>
      <c r="K36" s="108"/>
      <c r="L36" s="108"/>
      <c r="M36" s="108"/>
      <c r="N36" s="108"/>
      <c r="O36" s="108"/>
      <c r="P36" s="108"/>
      <c r="Q36" s="108"/>
      <c r="R36" s="108"/>
      <c r="S36" s="108"/>
      <c r="T36" s="108"/>
      <c r="U36" s="108"/>
      <c r="V36" s="108"/>
      <c r="W36" s="108"/>
      <c r="X36" s="108"/>
      <c r="Y36" s="108"/>
      <c r="Z36" s="108"/>
    </row>
    <row r="37" spans="2:26" customFormat="1" x14ac:dyDescent="0.2">
      <c r="B37" s="98"/>
      <c r="C37" s="108"/>
      <c r="D37" s="108"/>
      <c r="E37" s="108"/>
      <c r="F37" s="108" t="s">
        <v>82</v>
      </c>
      <c r="G37" s="108"/>
      <c r="H37" s="108">
        <f>H31*H36/1000</f>
        <v>11.32175</v>
      </c>
      <c r="I37" s="123" t="s">
        <v>87</v>
      </c>
      <c r="J37" s="108"/>
      <c r="K37" s="108"/>
      <c r="L37" s="108"/>
      <c r="M37" s="108"/>
      <c r="N37" s="108"/>
      <c r="O37" s="108"/>
      <c r="P37" s="108"/>
      <c r="Q37" s="108"/>
      <c r="R37" s="108"/>
      <c r="S37" s="108"/>
      <c r="T37" s="108"/>
      <c r="U37" s="108"/>
      <c r="V37" s="108"/>
      <c r="W37" s="108"/>
      <c r="X37" s="108"/>
      <c r="Y37" s="108"/>
      <c r="Z37" s="108"/>
    </row>
    <row r="38" spans="2:26" customFormat="1" x14ac:dyDescent="0.2">
      <c r="B38" s="98"/>
      <c r="C38" s="108"/>
      <c r="D38" s="108"/>
      <c r="E38" s="108"/>
      <c r="F38" s="108" t="s">
        <v>79</v>
      </c>
      <c r="G38" s="108"/>
      <c r="H38" s="108">
        <f>H37</f>
        <v>11.32175</v>
      </c>
      <c r="I38" s="123" t="s">
        <v>87</v>
      </c>
      <c r="J38" s="108"/>
      <c r="K38" s="108"/>
      <c r="L38" s="108"/>
      <c r="M38" s="108"/>
      <c r="N38" s="108"/>
      <c r="O38" s="108"/>
      <c r="P38" s="108"/>
      <c r="Q38" s="108"/>
      <c r="R38" s="108"/>
      <c r="S38" s="108"/>
      <c r="T38" s="108"/>
      <c r="U38" s="108"/>
      <c r="V38" s="108"/>
      <c r="W38" s="108"/>
      <c r="X38" s="108"/>
      <c r="Y38" s="108"/>
      <c r="Z38" s="108"/>
    </row>
    <row r="39" spans="2:26" customFormat="1" x14ac:dyDescent="0.2">
      <c r="B39" s="98"/>
      <c r="C39" s="108"/>
      <c r="D39" s="108"/>
      <c r="E39" s="108"/>
      <c r="F39" s="145" t="s">
        <v>141</v>
      </c>
      <c r="G39" s="146"/>
      <c r="H39" s="148">
        <f>H38*H28*1000</f>
        <v>15433809.6</v>
      </c>
      <c r="I39" s="123" t="s">
        <v>48</v>
      </c>
      <c r="J39" s="108"/>
      <c r="K39" s="108"/>
      <c r="L39" s="108"/>
      <c r="M39" s="108"/>
      <c r="N39" s="108"/>
      <c r="O39" s="108"/>
      <c r="P39" s="108"/>
      <c r="Q39" s="108"/>
      <c r="R39" s="108"/>
      <c r="S39" s="108"/>
      <c r="T39" s="108"/>
      <c r="U39" s="108"/>
      <c r="V39" s="108"/>
      <c r="W39" s="108"/>
      <c r="X39" s="108"/>
      <c r="Y39" s="108"/>
      <c r="Z39" s="108"/>
    </row>
    <row r="40" spans="2:26" customFormat="1" x14ac:dyDescent="0.2">
      <c r="B40" s="98"/>
      <c r="C40" s="108"/>
      <c r="D40" s="108"/>
      <c r="E40" s="108"/>
      <c r="F40" s="145" t="s">
        <v>142</v>
      </c>
      <c r="G40" s="146"/>
      <c r="H40" s="148">
        <f>H39*H74</f>
        <v>15294905.3136</v>
      </c>
      <c r="I40" s="123" t="s">
        <v>48</v>
      </c>
      <c r="J40" s="108"/>
      <c r="K40" s="108"/>
      <c r="L40" s="108"/>
      <c r="M40" s="108"/>
      <c r="N40" s="108"/>
      <c r="O40" s="108"/>
      <c r="P40" s="108"/>
      <c r="Q40" s="108"/>
      <c r="R40" s="108"/>
      <c r="S40" s="108"/>
      <c r="T40" s="108"/>
      <c r="U40" s="108"/>
      <c r="V40" s="108"/>
      <c r="W40" s="108"/>
      <c r="X40" s="108"/>
      <c r="Y40" s="108"/>
      <c r="Z40" s="108"/>
    </row>
    <row r="41" spans="2:26" customFormat="1" x14ac:dyDescent="0.2">
      <c r="B41" s="98"/>
      <c r="C41" s="108"/>
      <c r="D41" s="108"/>
      <c r="E41" s="108"/>
      <c r="F41" s="108"/>
      <c r="G41" s="108"/>
      <c r="H41" s="108"/>
      <c r="I41" s="108"/>
      <c r="J41" s="108"/>
      <c r="K41" s="108"/>
      <c r="L41" s="108"/>
      <c r="M41" s="108"/>
      <c r="N41" s="108"/>
      <c r="O41" s="108"/>
      <c r="P41" s="108"/>
      <c r="Q41" s="108"/>
      <c r="R41" s="108"/>
      <c r="S41" s="108"/>
      <c r="T41" s="108"/>
      <c r="U41" s="108"/>
      <c r="V41" s="108"/>
      <c r="W41" s="108"/>
      <c r="X41" s="108"/>
      <c r="Y41" s="108"/>
      <c r="Z41" s="108"/>
    </row>
    <row r="42" spans="2:26" customFormat="1" x14ac:dyDescent="0.2">
      <c r="B42" s="98"/>
      <c r="C42" s="108"/>
      <c r="D42" s="108"/>
      <c r="E42" s="108"/>
      <c r="F42" s="108"/>
      <c r="G42" s="108"/>
      <c r="H42" s="108"/>
      <c r="I42" s="108"/>
      <c r="J42" s="108"/>
      <c r="K42" s="108"/>
      <c r="L42" s="108"/>
      <c r="M42" s="108"/>
      <c r="N42" s="108"/>
      <c r="O42" s="108"/>
      <c r="P42" s="108"/>
      <c r="Q42" s="108"/>
      <c r="R42" s="108"/>
      <c r="S42" s="108"/>
      <c r="T42" s="108"/>
      <c r="U42" s="108"/>
      <c r="V42" s="108"/>
      <c r="W42" s="108"/>
      <c r="X42" s="108"/>
      <c r="Y42" s="108"/>
      <c r="Z42" s="108"/>
    </row>
    <row r="43" spans="2:26" customFormat="1" x14ac:dyDescent="0.2">
      <c r="B43" s="98"/>
      <c r="C43" s="108"/>
      <c r="D43" s="108"/>
      <c r="E43" s="108"/>
      <c r="F43" s="108"/>
      <c r="G43" s="108"/>
      <c r="H43" s="108"/>
      <c r="I43" s="108"/>
      <c r="J43" s="108"/>
      <c r="K43" s="108"/>
      <c r="L43" s="108"/>
      <c r="M43" s="108"/>
      <c r="N43" s="108"/>
      <c r="O43" s="108"/>
      <c r="P43" s="108"/>
      <c r="Q43" s="108"/>
      <c r="R43" s="108"/>
      <c r="S43" s="108"/>
      <c r="T43" s="108"/>
      <c r="U43" s="108"/>
      <c r="V43" s="108"/>
      <c r="W43" s="108"/>
      <c r="X43" s="108"/>
      <c r="Y43" s="108"/>
      <c r="Z43" s="108"/>
    </row>
    <row r="44" spans="2:26" customFormat="1" x14ac:dyDescent="0.2">
      <c r="B44" s="98"/>
      <c r="C44" s="108"/>
      <c r="D44" s="108"/>
      <c r="E44" s="108"/>
      <c r="F44" s="108"/>
      <c r="G44" s="108"/>
      <c r="H44" s="108"/>
      <c r="I44" s="108"/>
      <c r="J44" s="108"/>
      <c r="K44" s="108"/>
      <c r="L44" s="108"/>
      <c r="M44" s="108"/>
      <c r="N44" s="108"/>
      <c r="O44" s="108"/>
      <c r="P44" s="108"/>
      <c r="Q44" s="108"/>
      <c r="R44" s="108"/>
      <c r="S44" s="108"/>
      <c r="T44" s="108"/>
      <c r="U44" s="108"/>
      <c r="V44" s="108"/>
      <c r="W44" s="108"/>
      <c r="X44" s="108"/>
      <c r="Y44" s="108"/>
      <c r="Z44" s="108"/>
    </row>
    <row r="45" spans="2:26" customFormat="1" x14ac:dyDescent="0.2">
      <c r="B45" s="98"/>
      <c r="C45" s="108"/>
      <c r="D45" s="108"/>
      <c r="E45" s="108"/>
      <c r="F45" s="108"/>
      <c r="G45" s="108"/>
      <c r="H45" s="108"/>
      <c r="I45" s="108"/>
      <c r="J45" s="108"/>
      <c r="K45" s="108"/>
      <c r="L45" s="108"/>
      <c r="M45" s="108"/>
      <c r="N45" s="108"/>
      <c r="O45" s="108"/>
      <c r="P45" s="108"/>
      <c r="Q45" s="108"/>
      <c r="R45" s="108"/>
      <c r="S45" s="108"/>
      <c r="T45" s="108"/>
      <c r="U45" s="108"/>
      <c r="V45" s="108"/>
      <c r="W45" s="108"/>
      <c r="X45" s="108"/>
      <c r="Y45" s="108"/>
      <c r="Z45" s="108"/>
    </row>
    <row r="46" spans="2:26" customFormat="1" x14ac:dyDescent="0.2">
      <c r="B46" s="98"/>
      <c r="C46" s="108"/>
      <c r="D46" s="108"/>
      <c r="E46" s="108"/>
      <c r="F46" s="108"/>
      <c r="G46" s="108"/>
      <c r="H46" s="108"/>
      <c r="I46" s="108"/>
      <c r="J46" s="108"/>
      <c r="K46" s="108"/>
      <c r="L46" s="108"/>
      <c r="M46" s="108"/>
      <c r="N46" s="108">
        <v>6.6</v>
      </c>
      <c r="O46" s="108"/>
      <c r="P46" s="108"/>
      <c r="Q46" s="108"/>
      <c r="R46" s="108"/>
      <c r="S46" s="108"/>
      <c r="T46" s="108"/>
      <c r="U46" s="108"/>
      <c r="V46" s="108"/>
      <c r="W46" s="108"/>
      <c r="X46" s="108"/>
      <c r="Y46" s="108"/>
      <c r="Z46" s="108"/>
    </row>
    <row r="47" spans="2:26" customFormat="1" x14ac:dyDescent="0.2">
      <c r="B47" s="98"/>
      <c r="C47" s="108"/>
      <c r="D47" s="108"/>
      <c r="E47" s="108"/>
      <c r="F47" s="108"/>
      <c r="G47" s="108"/>
      <c r="H47" s="108"/>
      <c r="I47" s="108"/>
      <c r="J47" s="108"/>
      <c r="K47" s="108"/>
      <c r="L47" s="108"/>
      <c r="M47" s="108"/>
      <c r="N47" s="121">
        <v>0.44</v>
      </c>
      <c r="O47" s="108"/>
      <c r="P47" s="108"/>
      <c r="Q47" s="108"/>
      <c r="R47" s="108"/>
      <c r="S47" s="108"/>
      <c r="T47" s="108"/>
      <c r="U47" s="108"/>
      <c r="V47" s="108"/>
      <c r="W47" s="108"/>
      <c r="X47" s="108"/>
      <c r="Y47" s="108"/>
      <c r="Z47" s="108"/>
    </row>
    <row r="48" spans="2:26" customFormat="1" x14ac:dyDescent="0.2">
      <c r="B48" s="98"/>
      <c r="C48" s="108"/>
      <c r="D48" s="108"/>
      <c r="E48" s="108"/>
      <c r="F48" s="108"/>
      <c r="G48" s="108"/>
      <c r="H48" s="108"/>
      <c r="I48" s="108"/>
      <c r="J48" s="108"/>
      <c r="K48" s="108"/>
      <c r="L48" s="108"/>
      <c r="M48" s="108"/>
      <c r="N48" s="108">
        <f>N46/N47</f>
        <v>15</v>
      </c>
      <c r="O48" s="108"/>
      <c r="P48" s="108"/>
      <c r="Q48" s="108"/>
      <c r="R48" s="108"/>
      <c r="S48" s="108"/>
      <c r="T48" s="108"/>
      <c r="U48" s="108"/>
      <c r="V48" s="108"/>
      <c r="W48" s="108"/>
      <c r="X48" s="108"/>
      <c r="Y48" s="108"/>
      <c r="Z48" s="108"/>
    </row>
    <row r="49" spans="2:26" customFormat="1" x14ac:dyDescent="0.2">
      <c r="B49" s="98"/>
      <c r="C49" s="108"/>
      <c r="D49" s="108"/>
      <c r="E49" s="108"/>
      <c r="F49" s="108"/>
      <c r="G49" s="108"/>
      <c r="H49" s="108"/>
      <c r="I49" s="108"/>
      <c r="J49" s="108"/>
      <c r="K49" s="108"/>
      <c r="L49" s="108"/>
      <c r="M49" s="108"/>
      <c r="N49" s="108"/>
      <c r="O49" s="108"/>
      <c r="P49" s="108"/>
      <c r="Q49" s="108"/>
      <c r="R49" s="108"/>
      <c r="S49" s="108"/>
      <c r="T49" s="108"/>
      <c r="U49" s="108"/>
      <c r="V49" s="108"/>
      <c r="W49" s="108"/>
      <c r="X49" s="108"/>
      <c r="Y49" s="108"/>
      <c r="Z49" s="108"/>
    </row>
    <row r="50" spans="2:26" customFormat="1" x14ac:dyDescent="0.2">
      <c r="B50" s="98"/>
      <c r="C50" s="108"/>
      <c r="D50" s="108"/>
      <c r="E50" s="108"/>
      <c r="F50" s="108"/>
      <c r="G50" s="108"/>
      <c r="H50" s="108"/>
      <c r="I50" s="108"/>
      <c r="J50" s="108"/>
      <c r="K50" s="108"/>
      <c r="L50" s="108"/>
      <c r="M50" s="108"/>
      <c r="N50" s="108"/>
      <c r="O50" s="108"/>
      <c r="P50" s="108"/>
      <c r="Q50" s="108"/>
      <c r="R50" s="108"/>
      <c r="S50" s="108"/>
      <c r="T50" s="108"/>
      <c r="U50" s="108"/>
      <c r="V50" s="108"/>
      <c r="W50" s="108"/>
      <c r="X50" s="108"/>
      <c r="Y50" s="108"/>
      <c r="Z50" s="108"/>
    </row>
    <row r="51" spans="2:26" customFormat="1" x14ac:dyDescent="0.2">
      <c r="B51" s="98"/>
      <c r="C51" s="108"/>
      <c r="D51" s="108"/>
      <c r="E51" s="108"/>
      <c r="F51" s="108"/>
      <c r="G51" s="108"/>
      <c r="H51" s="108"/>
      <c r="I51" s="108"/>
      <c r="J51" s="108"/>
      <c r="K51" s="108"/>
      <c r="L51" s="108"/>
      <c r="M51" s="108"/>
      <c r="N51" s="108"/>
      <c r="O51" s="108"/>
      <c r="P51" s="108"/>
      <c r="Q51" s="108"/>
      <c r="R51" s="108"/>
      <c r="S51" s="108"/>
      <c r="T51" s="108"/>
      <c r="U51" s="108"/>
      <c r="V51" s="108"/>
      <c r="W51" s="108"/>
      <c r="X51" s="108"/>
      <c r="Y51" s="108"/>
      <c r="Z51" s="108"/>
    </row>
    <row r="52" spans="2:26" customFormat="1" x14ac:dyDescent="0.2">
      <c r="B52" s="98"/>
      <c r="C52" s="108"/>
      <c r="D52" s="108"/>
      <c r="E52" s="108"/>
      <c r="F52" s="108"/>
      <c r="G52" s="108"/>
      <c r="H52" s="108"/>
      <c r="I52" s="108"/>
      <c r="J52" s="108"/>
      <c r="K52" s="108"/>
      <c r="L52" s="108"/>
      <c r="M52" s="108"/>
      <c r="N52" s="108"/>
      <c r="O52" s="108"/>
      <c r="P52" s="108"/>
      <c r="Q52" s="108"/>
      <c r="R52" s="108"/>
      <c r="S52" s="108"/>
      <c r="T52" s="108"/>
      <c r="U52" s="108"/>
      <c r="V52" s="108"/>
      <c r="W52" s="108"/>
      <c r="X52" s="108"/>
      <c r="Y52" s="108"/>
      <c r="Z52" s="108"/>
    </row>
    <row r="53" spans="2:26" customFormat="1" x14ac:dyDescent="0.2">
      <c r="B53" s="98"/>
      <c r="C53" s="108"/>
      <c r="D53" s="108"/>
      <c r="E53" s="108"/>
      <c r="F53" s="108"/>
      <c r="G53" s="108"/>
      <c r="H53" s="108"/>
      <c r="I53" s="108"/>
      <c r="J53" s="108"/>
      <c r="K53" s="108"/>
      <c r="L53" s="108"/>
      <c r="M53" s="108"/>
      <c r="N53" s="108"/>
      <c r="O53" s="108"/>
      <c r="P53" s="108"/>
      <c r="Q53" s="108"/>
      <c r="R53" s="108"/>
      <c r="S53" s="108"/>
      <c r="T53" s="108"/>
      <c r="U53" s="108"/>
      <c r="V53" s="108"/>
      <c r="W53" s="108"/>
      <c r="X53" s="108"/>
      <c r="Y53" s="108"/>
      <c r="Z53" s="108"/>
    </row>
    <row r="54" spans="2:26" customFormat="1" x14ac:dyDescent="0.2">
      <c r="B54" s="98"/>
      <c r="C54" s="108"/>
      <c r="D54" s="108"/>
      <c r="E54" s="108"/>
      <c r="F54" s="108"/>
      <c r="G54" s="108"/>
      <c r="H54" s="108"/>
      <c r="I54" s="108"/>
      <c r="J54" s="108"/>
      <c r="K54" s="108"/>
      <c r="L54" s="108"/>
      <c r="M54" s="108"/>
      <c r="N54" s="108"/>
      <c r="O54" s="108"/>
      <c r="P54" s="108"/>
      <c r="Q54" s="108"/>
      <c r="R54" s="108"/>
      <c r="S54" s="108"/>
      <c r="T54" s="108"/>
      <c r="U54" s="108"/>
      <c r="V54" s="108"/>
      <c r="W54" s="108"/>
      <c r="X54" s="108"/>
      <c r="Y54" s="108"/>
      <c r="Z54" s="108"/>
    </row>
    <row r="55" spans="2:26" customFormat="1" x14ac:dyDescent="0.2">
      <c r="B55" s="98"/>
      <c r="C55" s="108"/>
      <c r="D55" s="108"/>
      <c r="E55" s="108"/>
      <c r="F55" s="108"/>
      <c r="G55" s="108"/>
      <c r="H55" s="108"/>
      <c r="I55" s="108"/>
      <c r="J55" s="108"/>
      <c r="K55" s="108"/>
      <c r="L55" s="108"/>
      <c r="M55" s="108"/>
      <c r="N55" s="108"/>
      <c r="O55" s="108"/>
      <c r="P55" s="108"/>
      <c r="Q55" s="108"/>
      <c r="R55" s="108"/>
      <c r="S55" s="108"/>
      <c r="T55" s="108"/>
      <c r="U55" s="108"/>
      <c r="V55" s="108"/>
      <c r="W55" s="108"/>
      <c r="X55" s="108"/>
      <c r="Y55" s="108"/>
      <c r="Z55" s="108"/>
    </row>
    <row r="56" spans="2:26" customFormat="1" x14ac:dyDescent="0.2">
      <c r="B56" s="98"/>
      <c r="C56" s="108"/>
      <c r="D56" s="108"/>
      <c r="E56" s="108"/>
      <c r="F56" s="108"/>
      <c r="G56" s="108"/>
      <c r="H56" s="108"/>
      <c r="I56" s="108"/>
      <c r="J56" s="108"/>
      <c r="K56" s="108"/>
      <c r="L56" s="108"/>
      <c r="M56" s="108"/>
      <c r="N56" s="108"/>
      <c r="O56" s="108"/>
      <c r="P56" s="108"/>
      <c r="Q56" s="108"/>
      <c r="R56" s="108"/>
      <c r="S56" s="108"/>
      <c r="T56" s="108"/>
      <c r="U56" s="108"/>
      <c r="V56" s="108"/>
      <c r="W56" s="108"/>
      <c r="X56" s="108"/>
      <c r="Y56" s="108"/>
      <c r="Z56" s="108"/>
    </row>
    <row r="57" spans="2:26" customFormat="1" x14ac:dyDescent="0.2">
      <c r="B57" s="98"/>
      <c r="C57" s="108"/>
      <c r="D57" s="108"/>
      <c r="E57" s="108"/>
      <c r="F57" s="108"/>
      <c r="G57" s="108"/>
      <c r="H57" s="108"/>
      <c r="I57" s="108"/>
      <c r="J57" s="108"/>
      <c r="K57" s="108"/>
      <c r="L57" s="108"/>
      <c r="M57" s="108"/>
      <c r="N57" s="108"/>
      <c r="O57" s="108"/>
      <c r="P57" s="108"/>
      <c r="Q57" s="108"/>
      <c r="R57" s="108"/>
      <c r="S57" s="108"/>
      <c r="T57" s="108"/>
      <c r="U57" s="108"/>
      <c r="V57" s="108"/>
      <c r="W57" s="108"/>
      <c r="X57" s="108"/>
      <c r="Y57" s="108"/>
      <c r="Z57" s="108"/>
    </row>
    <row r="58" spans="2:26" customFormat="1" x14ac:dyDescent="0.2">
      <c r="B58" s="98"/>
      <c r="C58" s="108"/>
      <c r="D58" s="108"/>
      <c r="E58" s="108"/>
      <c r="F58" s="108"/>
      <c r="G58" s="108"/>
      <c r="H58" s="108"/>
      <c r="I58" s="108"/>
      <c r="J58" s="108"/>
      <c r="K58" s="108"/>
      <c r="L58" s="108"/>
      <c r="M58" s="108"/>
      <c r="N58" s="108"/>
      <c r="O58" s="108"/>
      <c r="P58" s="108"/>
      <c r="Q58" s="108"/>
      <c r="R58" s="108"/>
      <c r="S58" s="108"/>
      <c r="T58" s="108"/>
      <c r="U58" s="108"/>
      <c r="V58" s="108"/>
      <c r="W58" s="108"/>
      <c r="X58" s="108"/>
      <c r="Y58" s="108"/>
      <c r="Z58" s="108"/>
    </row>
    <row r="59" spans="2:26" customFormat="1" x14ac:dyDescent="0.2">
      <c r="B59" s="98"/>
      <c r="C59" s="108"/>
      <c r="D59" s="108"/>
      <c r="E59" s="108"/>
      <c r="F59" s="108"/>
      <c r="G59" s="108"/>
      <c r="H59" s="108"/>
      <c r="I59" s="108"/>
      <c r="J59" s="108"/>
      <c r="K59" s="108"/>
      <c r="L59" s="108"/>
      <c r="M59" s="108"/>
      <c r="N59" s="108"/>
      <c r="O59" s="108"/>
      <c r="P59" s="108"/>
      <c r="Q59" s="108"/>
      <c r="R59" s="108"/>
      <c r="S59" s="108"/>
      <c r="T59" s="108"/>
      <c r="U59" s="108"/>
      <c r="V59" s="108"/>
      <c r="W59" s="108"/>
      <c r="X59" s="108"/>
      <c r="Y59" s="108"/>
      <c r="Z59" s="108"/>
    </row>
    <row r="60" spans="2:26" customFormat="1" x14ac:dyDescent="0.2">
      <c r="B60" s="98"/>
      <c r="C60" s="108"/>
      <c r="D60" s="108"/>
      <c r="E60" s="108"/>
      <c r="F60" s="108"/>
      <c r="G60" s="108"/>
      <c r="H60" s="108"/>
      <c r="I60" s="108"/>
      <c r="J60" s="108"/>
      <c r="K60" s="108"/>
      <c r="L60" s="108"/>
      <c r="M60" s="108"/>
      <c r="N60" s="108"/>
      <c r="O60" s="108"/>
      <c r="P60" s="108"/>
      <c r="Q60" s="108"/>
      <c r="R60" s="108"/>
      <c r="S60" s="108"/>
      <c r="T60" s="108"/>
      <c r="U60" s="108"/>
      <c r="V60" s="108"/>
      <c r="W60" s="108"/>
      <c r="X60" s="108"/>
      <c r="Y60" s="108"/>
      <c r="Z60" s="108"/>
    </row>
    <row r="61" spans="2:26" customFormat="1" x14ac:dyDescent="0.2">
      <c r="B61" s="98"/>
      <c r="C61" s="108"/>
      <c r="D61" s="108"/>
      <c r="E61" s="108"/>
      <c r="F61" s="108"/>
      <c r="G61" s="108"/>
      <c r="H61" s="108"/>
      <c r="I61" s="108"/>
      <c r="J61" s="108"/>
      <c r="K61" s="108"/>
      <c r="L61" s="108"/>
      <c r="M61" s="108"/>
      <c r="N61" s="108"/>
      <c r="O61" s="108"/>
      <c r="P61" s="108"/>
      <c r="Q61" s="108"/>
      <c r="R61" s="108"/>
      <c r="S61" s="108"/>
      <c r="T61" s="108"/>
      <c r="U61" s="108"/>
      <c r="V61" s="108"/>
      <c r="W61" s="108"/>
      <c r="X61" s="108"/>
      <c r="Y61" s="108"/>
      <c r="Z61" s="108"/>
    </row>
    <row r="62" spans="2:26" customFormat="1" x14ac:dyDescent="0.2">
      <c r="B62" s="98"/>
      <c r="C62" s="108"/>
      <c r="D62" s="108"/>
      <c r="E62" s="108"/>
      <c r="F62" s="108"/>
      <c r="G62" s="108"/>
      <c r="H62" s="108"/>
      <c r="I62" s="108"/>
      <c r="J62" s="108"/>
      <c r="K62" s="108"/>
      <c r="L62" s="108"/>
      <c r="M62" s="108"/>
      <c r="N62" s="108"/>
      <c r="O62" s="108"/>
      <c r="P62" s="108"/>
      <c r="Q62" s="108"/>
      <c r="R62" s="108"/>
      <c r="S62" s="108"/>
      <c r="T62" s="108"/>
      <c r="U62" s="108"/>
      <c r="V62" s="108"/>
      <c r="W62" s="108"/>
      <c r="X62" s="108"/>
      <c r="Y62" s="108"/>
      <c r="Z62" s="108"/>
    </row>
    <row r="63" spans="2:26" customFormat="1" x14ac:dyDescent="0.2">
      <c r="B63" s="98"/>
      <c r="C63" s="108"/>
      <c r="D63" s="108"/>
      <c r="E63" s="108"/>
      <c r="F63" s="108"/>
      <c r="G63" s="108"/>
      <c r="H63" s="108"/>
      <c r="I63" s="108"/>
      <c r="J63" s="108"/>
      <c r="K63" s="108"/>
      <c r="L63" s="108"/>
      <c r="M63" s="108"/>
      <c r="N63" s="108"/>
      <c r="O63" s="108"/>
      <c r="P63" s="108"/>
      <c r="Q63" s="108"/>
      <c r="R63" s="108"/>
      <c r="S63" s="108"/>
      <c r="T63" s="108"/>
      <c r="U63" s="108"/>
      <c r="V63" s="108"/>
      <c r="W63" s="108"/>
      <c r="X63" s="108"/>
      <c r="Y63" s="108"/>
      <c r="Z63" s="108"/>
    </row>
    <row r="64" spans="2:26" customFormat="1" x14ac:dyDescent="0.2">
      <c r="B64" s="98"/>
      <c r="C64" s="108"/>
      <c r="D64" s="108"/>
      <c r="E64" s="108"/>
      <c r="F64" s="108"/>
      <c r="G64" s="108"/>
      <c r="H64" s="108"/>
      <c r="I64" s="108"/>
      <c r="J64" s="108"/>
      <c r="K64" s="108"/>
      <c r="L64" s="108"/>
      <c r="M64" s="108"/>
      <c r="N64" s="108"/>
      <c r="O64" s="108"/>
      <c r="P64" s="108"/>
      <c r="Q64" s="108"/>
      <c r="R64" s="108"/>
      <c r="S64" s="108"/>
      <c r="T64" s="108"/>
      <c r="U64" s="108"/>
      <c r="V64" s="108"/>
      <c r="W64" s="108"/>
      <c r="X64" s="108"/>
      <c r="Y64" s="108"/>
      <c r="Z64" s="108"/>
    </row>
    <row r="65" spans="2:26" customFormat="1" x14ac:dyDescent="0.2">
      <c r="B65" s="98"/>
      <c r="C65" s="108"/>
      <c r="D65" s="108"/>
      <c r="E65" s="108"/>
      <c r="F65" s="108"/>
      <c r="G65" s="108"/>
      <c r="H65" s="108"/>
      <c r="I65" s="108"/>
      <c r="J65" s="108"/>
      <c r="K65" s="108"/>
      <c r="L65" s="108"/>
      <c r="M65" s="108"/>
      <c r="N65" s="108"/>
      <c r="O65" s="108"/>
      <c r="P65" s="108"/>
      <c r="Q65" s="108"/>
      <c r="R65" s="108"/>
      <c r="S65" s="108"/>
      <c r="T65" s="108"/>
      <c r="U65" s="108"/>
      <c r="V65" s="108"/>
      <c r="W65" s="108"/>
      <c r="X65" s="108"/>
      <c r="Y65" s="108"/>
      <c r="Z65" s="108"/>
    </row>
    <row r="66" spans="2:26" customFormat="1" x14ac:dyDescent="0.2">
      <c r="B66" s="98"/>
      <c r="C66" s="108"/>
      <c r="D66" s="108"/>
      <c r="E66" s="108"/>
      <c r="F66" s="108"/>
      <c r="G66" s="108"/>
      <c r="H66" s="108"/>
      <c r="I66" s="108"/>
      <c r="J66" s="108"/>
      <c r="K66" s="108"/>
      <c r="L66" s="108"/>
      <c r="M66" s="108"/>
      <c r="N66" s="108"/>
      <c r="O66" s="108"/>
      <c r="P66" s="108"/>
      <c r="Q66" s="108"/>
      <c r="R66" s="108"/>
      <c r="S66" s="108"/>
      <c r="T66" s="108"/>
      <c r="U66" s="108"/>
      <c r="V66" s="108"/>
      <c r="W66" s="108"/>
      <c r="X66" s="108"/>
      <c r="Y66" s="108"/>
      <c r="Z66" s="108"/>
    </row>
    <row r="67" spans="2:26" customFormat="1" x14ac:dyDescent="0.2">
      <c r="B67" s="98"/>
      <c r="C67" s="108"/>
      <c r="D67" s="108"/>
      <c r="E67" s="108"/>
      <c r="F67" s="108"/>
      <c r="G67" s="108"/>
      <c r="H67" s="108"/>
      <c r="I67" s="108"/>
      <c r="J67" s="108"/>
      <c r="K67" s="108"/>
      <c r="L67" s="108"/>
      <c r="M67" s="108"/>
      <c r="N67" s="108"/>
      <c r="O67" s="108"/>
      <c r="P67" s="108"/>
      <c r="Q67" s="108"/>
      <c r="R67" s="108"/>
      <c r="S67" s="108"/>
      <c r="T67" s="108"/>
      <c r="U67" s="108"/>
      <c r="V67" s="108"/>
      <c r="W67" s="108"/>
      <c r="X67" s="108"/>
      <c r="Y67" s="108"/>
      <c r="Z67" s="108"/>
    </row>
    <row r="68" spans="2:26" customFormat="1" x14ac:dyDescent="0.2">
      <c r="B68" s="98"/>
      <c r="C68" s="108"/>
      <c r="D68" s="108" t="s">
        <v>88</v>
      </c>
      <c r="E68" s="108"/>
      <c r="F68" s="108"/>
      <c r="G68" s="108"/>
      <c r="H68" s="108"/>
      <c r="I68" s="108"/>
      <c r="J68" s="108"/>
      <c r="K68" s="108"/>
      <c r="L68" s="108"/>
      <c r="M68" s="108"/>
      <c r="N68" s="108"/>
      <c r="O68" s="108"/>
      <c r="P68" s="108"/>
      <c r="Q68" s="108"/>
      <c r="R68" s="108"/>
      <c r="S68" s="108"/>
      <c r="T68" s="108"/>
      <c r="U68" s="108"/>
      <c r="V68" s="108"/>
      <c r="W68" s="108"/>
      <c r="X68" s="108"/>
      <c r="Y68" s="108"/>
      <c r="Z68" s="108"/>
    </row>
    <row r="69" spans="2:26" s="128" customFormat="1" x14ac:dyDescent="0.2">
      <c r="B69" s="98"/>
      <c r="C69" s="125"/>
      <c r="D69" s="125"/>
      <c r="E69" s="125"/>
      <c r="F69" s="125" t="s">
        <v>89</v>
      </c>
      <c r="G69" s="125"/>
      <c r="H69" s="126">
        <v>0.90800000000000003</v>
      </c>
      <c r="I69" s="127" t="s">
        <v>90</v>
      </c>
      <c r="K69" s="125"/>
      <c r="L69" s="125"/>
      <c r="M69" s="125"/>
      <c r="N69" s="125"/>
      <c r="O69" s="125"/>
      <c r="P69" s="125"/>
      <c r="Q69" s="125"/>
      <c r="R69" s="125"/>
      <c r="S69" s="125"/>
      <c r="T69" s="125"/>
      <c r="U69" s="125"/>
      <c r="V69" s="125"/>
      <c r="W69" s="125"/>
      <c r="X69" s="125"/>
      <c r="Y69" s="125"/>
      <c r="Z69" s="125"/>
    </row>
    <row r="70" spans="2:26" s="128" customFormat="1" x14ac:dyDescent="0.2">
      <c r="B70" s="98"/>
      <c r="C70" s="125"/>
      <c r="D70" s="125"/>
      <c r="E70" s="125"/>
      <c r="F70" s="129" t="s">
        <v>91</v>
      </c>
      <c r="G70" s="129"/>
      <c r="H70" s="126">
        <v>7.8E-2</v>
      </c>
      <c r="I70" s="127" t="s">
        <v>90</v>
      </c>
      <c r="K70" s="125"/>
      <c r="L70" s="125"/>
      <c r="M70" s="125"/>
      <c r="N70" s="125"/>
      <c r="O70" s="125"/>
      <c r="P70" s="125"/>
      <c r="Q70" s="125"/>
      <c r="R70" s="125"/>
      <c r="S70" s="125"/>
      <c r="T70" s="125"/>
      <c r="U70" s="125"/>
      <c r="V70" s="125"/>
      <c r="W70" s="125"/>
      <c r="X70" s="125"/>
      <c r="Y70" s="125"/>
      <c r="Z70" s="125"/>
    </row>
    <row r="71" spans="2:26" s="128" customFormat="1" x14ac:dyDescent="0.2">
      <c r="B71" s="98"/>
      <c r="C71" s="125"/>
      <c r="D71" s="125"/>
      <c r="E71" s="125"/>
      <c r="F71" s="129" t="s">
        <v>92</v>
      </c>
      <c r="G71" s="129"/>
      <c r="H71" s="126">
        <v>1.4E-2</v>
      </c>
      <c r="I71" s="127" t="s">
        <v>90</v>
      </c>
      <c r="K71" s="125"/>
      <c r="L71" s="125"/>
      <c r="M71" s="125"/>
      <c r="N71" s="125"/>
      <c r="O71" s="125"/>
      <c r="P71" s="125"/>
      <c r="Q71" s="125"/>
      <c r="R71" s="125"/>
      <c r="S71" s="125"/>
      <c r="T71" s="125"/>
      <c r="U71" s="125"/>
      <c r="V71" s="125"/>
      <c r="W71" s="125"/>
      <c r="X71" s="125"/>
      <c r="Y71" s="125"/>
      <c r="Z71" s="125"/>
    </row>
    <row r="72" spans="2:26" s="128" customFormat="1" x14ac:dyDescent="0.2">
      <c r="B72" s="98"/>
      <c r="C72" s="125"/>
      <c r="D72" s="125"/>
      <c r="E72" s="125"/>
      <c r="F72" s="130" t="s">
        <v>93</v>
      </c>
      <c r="G72" s="130"/>
      <c r="H72" s="131">
        <v>1.7999999999999999E-2</v>
      </c>
      <c r="I72" s="132" t="s">
        <v>90</v>
      </c>
      <c r="K72" s="125" t="s">
        <v>94</v>
      </c>
      <c r="L72" s="125"/>
      <c r="M72" s="125"/>
      <c r="N72" s="125"/>
      <c r="O72" s="125"/>
      <c r="P72" s="125"/>
      <c r="Q72" s="125"/>
      <c r="R72" s="125"/>
      <c r="S72" s="125"/>
      <c r="T72" s="125"/>
      <c r="U72" s="125"/>
      <c r="V72" s="125"/>
      <c r="W72" s="125"/>
      <c r="X72" s="125"/>
      <c r="Y72" s="125"/>
      <c r="Z72" s="125"/>
    </row>
    <row r="73" spans="2:26" s="128" customFormat="1" x14ac:dyDescent="0.2">
      <c r="B73" s="98"/>
      <c r="C73" s="125"/>
      <c r="D73" s="125"/>
      <c r="E73" s="125"/>
      <c r="F73" s="129"/>
      <c r="G73" s="129"/>
      <c r="H73" s="126"/>
      <c r="I73" s="127"/>
      <c r="K73" s="125"/>
      <c r="L73" s="125"/>
      <c r="M73" s="125"/>
      <c r="N73" s="125"/>
      <c r="O73" s="125"/>
      <c r="P73" s="125"/>
      <c r="Q73" s="125"/>
      <c r="R73" s="125"/>
      <c r="S73" s="125"/>
      <c r="T73" s="125"/>
      <c r="U73" s="125"/>
      <c r="V73" s="125"/>
      <c r="W73" s="125"/>
      <c r="X73" s="125"/>
      <c r="Y73" s="125"/>
      <c r="Z73" s="125"/>
    </row>
    <row r="74" spans="2:26" s="128" customFormat="1" x14ac:dyDescent="0.2">
      <c r="B74" s="98"/>
      <c r="C74" s="125"/>
      <c r="D74" s="125"/>
      <c r="E74" s="125"/>
      <c r="F74" s="125" t="s">
        <v>95</v>
      </c>
      <c r="G74" s="125"/>
      <c r="H74" s="126">
        <v>0.99099999999999999</v>
      </c>
      <c r="I74" s="127" t="s">
        <v>90</v>
      </c>
      <c r="K74" s="125"/>
      <c r="L74" s="125"/>
      <c r="M74" s="125"/>
      <c r="N74" s="125"/>
      <c r="O74" s="125"/>
      <c r="P74" s="125"/>
      <c r="Q74" s="125"/>
      <c r="R74" s="125"/>
      <c r="S74" s="125"/>
      <c r="T74" s="125"/>
      <c r="U74" s="125"/>
      <c r="V74" s="125"/>
      <c r="W74" s="125"/>
      <c r="X74" s="125"/>
      <c r="Y74" s="125"/>
      <c r="Z74" s="125"/>
    </row>
    <row r="75" spans="2:26" s="128" customFormat="1" x14ac:dyDescent="0.2">
      <c r="B75" s="98"/>
      <c r="C75" s="125"/>
      <c r="D75" s="125"/>
      <c r="E75" s="125"/>
      <c r="F75" s="129" t="s">
        <v>96</v>
      </c>
      <c r="G75" s="129"/>
      <c r="H75" s="133">
        <v>8.9999999999999993E-3</v>
      </c>
      <c r="I75" s="127" t="s">
        <v>90</v>
      </c>
      <c r="K75" s="125"/>
      <c r="L75" s="125"/>
      <c r="M75" s="125"/>
      <c r="N75" s="125"/>
      <c r="O75" s="125"/>
      <c r="P75" s="125"/>
      <c r="Q75" s="125"/>
      <c r="R75" s="125"/>
      <c r="S75" s="125"/>
      <c r="T75" s="125"/>
      <c r="U75" s="125"/>
      <c r="V75" s="125"/>
      <c r="W75" s="125"/>
      <c r="X75" s="125"/>
      <c r="Y75" s="125"/>
      <c r="Z75" s="125"/>
    </row>
    <row r="76" spans="2:26" customFormat="1" x14ac:dyDescent="0.2">
      <c r="B76" s="98"/>
      <c r="C76" s="108"/>
      <c r="D76" s="108"/>
      <c r="E76" s="108"/>
      <c r="F76" s="108"/>
      <c r="G76" s="108"/>
      <c r="H76" s="108"/>
      <c r="I76" s="134"/>
      <c r="K76" s="108"/>
      <c r="L76" s="108"/>
      <c r="M76" s="108"/>
      <c r="N76" s="108"/>
      <c r="O76" s="108"/>
      <c r="P76" s="108"/>
      <c r="Q76" s="108"/>
      <c r="R76" s="108"/>
      <c r="S76" s="108"/>
      <c r="T76" s="108"/>
      <c r="U76" s="108"/>
      <c r="V76" s="108"/>
      <c r="W76" s="108"/>
      <c r="X76" s="108"/>
      <c r="Y76" s="108"/>
      <c r="Z76" s="108"/>
    </row>
    <row r="77" spans="2:26" customFormat="1" x14ac:dyDescent="0.2">
      <c r="B77" s="98"/>
      <c r="C77" s="108"/>
      <c r="D77" s="108"/>
      <c r="E77" s="108"/>
      <c r="F77" s="130" t="s">
        <v>97</v>
      </c>
      <c r="G77" s="130"/>
      <c r="H77" s="135">
        <v>4.1000000000000002E-2</v>
      </c>
      <c r="I77" s="132" t="s">
        <v>90</v>
      </c>
      <c r="K77" s="125" t="s">
        <v>94</v>
      </c>
      <c r="L77" s="108"/>
      <c r="M77" s="108"/>
      <c r="N77" s="108"/>
      <c r="O77" s="108"/>
      <c r="P77" s="108"/>
      <c r="Q77" s="108"/>
      <c r="R77" s="108"/>
      <c r="S77" s="108"/>
      <c r="T77" s="108"/>
      <c r="U77" s="108"/>
      <c r="V77" s="108"/>
      <c r="W77" s="108"/>
      <c r="X77" s="108"/>
      <c r="Y77" s="108"/>
      <c r="Z77" s="108"/>
    </row>
    <row r="78" spans="2:26" customFormat="1" x14ac:dyDescent="0.2">
      <c r="B78" s="98"/>
      <c r="C78" s="108"/>
      <c r="D78" s="108"/>
      <c r="E78" s="108"/>
      <c r="F78" s="130" t="s">
        <v>98</v>
      </c>
      <c r="G78" s="130"/>
      <c r="H78" s="136">
        <v>7.0000000000000001E-3</v>
      </c>
      <c r="I78" s="132" t="s">
        <v>90</v>
      </c>
      <c r="K78" s="125" t="s">
        <v>94</v>
      </c>
      <c r="L78" s="108"/>
      <c r="M78" s="108"/>
      <c r="N78" s="108"/>
      <c r="O78" s="108"/>
      <c r="P78" s="108"/>
      <c r="Q78" s="108"/>
      <c r="R78" s="108"/>
      <c r="S78" s="108"/>
      <c r="T78" s="108"/>
      <c r="U78" s="108"/>
      <c r="V78" s="108"/>
      <c r="W78" s="108"/>
      <c r="X78" s="108"/>
      <c r="Y78" s="108"/>
      <c r="Z78" s="108"/>
    </row>
    <row r="79" spans="2:26" customFormat="1" x14ac:dyDescent="0.2">
      <c r="B79" s="98"/>
      <c r="C79" s="108"/>
      <c r="D79" s="108"/>
      <c r="E79" s="108"/>
      <c r="F79" s="108"/>
      <c r="G79" s="108"/>
      <c r="H79" s="108"/>
      <c r="I79" s="108"/>
      <c r="J79" s="108"/>
      <c r="K79" s="108"/>
      <c r="L79" s="108"/>
      <c r="M79" s="108"/>
      <c r="N79" s="108"/>
      <c r="O79" s="108"/>
      <c r="P79" s="108"/>
      <c r="Q79" s="108"/>
      <c r="R79" s="108"/>
      <c r="S79" s="108"/>
      <c r="T79" s="108"/>
      <c r="U79" s="108"/>
      <c r="V79" s="108"/>
      <c r="W79" s="108"/>
      <c r="X79" s="108"/>
      <c r="Y79" s="108"/>
      <c r="Z79" s="108"/>
    </row>
    <row r="80" spans="2:26" customFormat="1" x14ac:dyDescent="0.2">
      <c r="B80" s="98"/>
      <c r="C80" s="108"/>
      <c r="D80" s="108"/>
      <c r="E80" s="108"/>
      <c r="F80" s="108"/>
      <c r="G80" s="108"/>
      <c r="H80" s="108"/>
      <c r="I80" s="108"/>
      <c r="J80" s="108"/>
      <c r="K80" s="108"/>
      <c r="L80" s="108"/>
      <c r="M80" s="108"/>
      <c r="N80" s="108"/>
      <c r="O80" s="108"/>
      <c r="P80" s="108"/>
      <c r="Q80" s="108"/>
      <c r="R80" s="108"/>
      <c r="S80" s="108"/>
      <c r="T80" s="108"/>
      <c r="U80" s="108"/>
      <c r="V80" s="108"/>
      <c r="W80" s="108"/>
      <c r="X80" s="108"/>
      <c r="Y80" s="108"/>
      <c r="Z80" s="108"/>
    </row>
    <row r="81" spans="2:26" customFormat="1" x14ac:dyDescent="0.2">
      <c r="B81" s="98"/>
      <c r="C81" s="108"/>
      <c r="D81" s="108"/>
      <c r="E81" s="108"/>
      <c r="F81" s="108"/>
      <c r="G81" s="108"/>
      <c r="H81" s="108"/>
      <c r="I81" s="108"/>
      <c r="J81" s="108"/>
      <c r="K81" s="108"/>
      <c r="L81" s="108"/>
      <c r="M81" s="108"/>
      <c r="N81" s="108"/>
      <c r="O81" s="108"/>
      <c r="P81" s="108"/>
      <c r="Q81" s="108"/>
      <c r="R81" s="108"/>
      <c r="S81" s="108"/>
      <c r="T81" s="108"/>
      <c r="U81" s="108"/>
      <c r="V81" s="108"/>
      <c r="W81" s="108"/>
      <c r="X81" s="108"/>
      <c r="Y81" s="108"/>
      <c r="Z81" s="108"/>
    </row>
    <row r="82" spans="2:26" customFormat="1" x14ac:dyDescent="0.2">
      <c r="B82" s="98"/>
      <c r="C82" s="108"/>
      <c r="D82" s="108"/>
      <c r="E82" s="108"/>
      <c r="F82" s="108"/>
      <c r="G82" s="108"/>
      <c r="H82" s="108"/>
      <c r="I82" s="108"/>
      <c r="J82" s="108"/>
      <c r="K82" s="108"/>
      <c r="L82" s="108"/>
      <c r="M82" s="108"/>
      <c r="N82" s="108"/>
      <c r="O82" s="108"/>
      <c r="P82" s="108"/>
      <c r="Q82" s="108"/>
      <c r="R82" s="108"/>
      <c r="S82" s="108"/>
      <c r="T82" s="108"/>
      <c r="U82" s="108"/>
      <c r="V82" s="108"/>
      <c r="W82" s="108"/>
      <c r="X82" s="108"/>
      <c r="Y82" s="108"/>
      <c r="Z82" s="108"/>
    </row>
    <row r="83" spans="2:26" customFormat="1" x14ac:dyDescent="0.2">
      <c r="B83" s="98"/>
      <c r="C83" s="108"/>
      <c r="D83" s="108"/>
      <c r="E83" s="108"/>
      <c r="F83" s="108"/>
      <c r="G83" s="108"/>
      <c r="H83" s="108"/>
      <c r="I83" s="108"/>
      <c r="J83" s="108"/>
      <c r="K83" s="108"/>
      <c r="L83" s="108"/>
      <c r="M83" s="108"/>
      <c r="N83" s="108"/>
      <c r="O83" s="108"/>
      <c r="P83" s="108"/>
      <c r="Q83" s="108"/>
      <c r="R83" s="108"/>
      <c r="S83" s="108"/>
      <c r="T83" s="108"/>
      <c r="U83" s="108"/>
      <c r="V83" s="108"/>
      <c r="W83" s="108"/>
      <c r="X83" s="108"/>
      <c r="Y83" s="108"/>
      <c r="Z83" s="108"/>
    </row>
    <row r="84" spans="2:26" customFormat="1" x14ac:dyDescent="0.2">
      <c r="B84" s="98"/>
      <c r="C84" s="108"/>
      <c r="D84" s="108"/>
      <c r="E84" s="108"/>
      <c r="F84" s="108"/>
      <c r="G84" s="108"/>
      <c r="H84" s="108"/>
      <c r="I84" s="108"/>
      <c r="J84" s="108"/>
      <c r="K84" s="108"/>
      <c r="L84" s="108"/>
      <c r="M84" s="108"/>
      <c r="N84" s="108"/>
      <c r="O84" s="108"/>
      <c r="P84" s="108"/>
      <c r="Q84" s="108"/>
      <c r="R84" s="108"/>
      <c r="S84" s="108"/>
      <c r="T84" s="108"/>
      <c r="U84" s="108"/>
      <c r="V84" s="108"/>
      <c r="W84" s="108"/>
      <c r="X84" s="108"/>
      <c r="Y84" s="108"/>
      <c r="Z84" s="108"/>
    </row>
    <row r="85" spans="2:26" customFormat="1" x14ac:dyDescent="0.2">
      <c r="B85" s="98"/>
      <c r="C85" s="108"/>
      <c r="D85" s="108"/>
      <c r="E85" s="108"/>
      <c r="F85" s="108"/>
      <c r="G85" s="108"/>
      <c r="H85" s="108"/>
      <c r="I85" s="108"/>
      <c r="J85" s="108"/>
      <c r="K85" s="108"/>
      <c r="L85" s="108"/>
      <c r="M85" s="108"/>
      <c r="N85" s="108"/>
      <c r="O85" s="108"/>
      <c r="P85" s="108"/>
      <c r="Q85" s="108"/>
      <c r="R85" s="108"/>
      <c r="S85" s="108"/>
      <c r="T85" s="108"/>
      <c r="U85" s="108"/>
      <c r="V85" s="108"/>
      <c r="W85" s="108"/>
      <c r="X85" s="108"/>
      <c r="Y85" s="108"/>
      <c r="Z85" s="108"/>
    </row>
    <row r="86" spans="2:26" customFormat="1" x14ac:dyDescent="0.2">
      <c r="B86" s="98"/>
      <c r="C86" s="108"/>
      <c r="D86" s="108"/>
      <c r="E86" s="108"/>
      <c r="F86" s="108"/>
      <c r="G86" s="108"/>
      <c r="H86" s="108"/>
      <c r="I86" s="108"/>
      <c r="J86" s="108"/>
      <c r="K86" s="108"/>
      <c r="L86" s="108"/>
      <c r="M86" s="108"/>
      <c r="N86" s="108"/>
      <c r="O86" s="108"/>
      <c r="P86" s="108"/>
      <c r="Q86" s="108"/>
      <c r="R86" s="108"/>
      <c r="S86" s="108"/>
      <c r="T86" s="108"/>
      <c r="U86" s="108"/>
      <c r="V86" s="108"/>
      <c r="W86" s="108"/>
      <c r="X86" s="108"/>
      <c r="Y86" s="108"/>
      <c r="Z86" s="108"/>
    </row>
    <row r="87" spans="2:26" customFormat="1" x14ac:dyDescent="0.2">
      <c r="B87" s="98"/>
      <c r="C87" s="108"/>
      <c r="D87" s="108"/>
      <c r="E87" s="108"/>
      <c r="F87" s="108"/>
      <c r="G87" s="108"/>
      <c r="H87" s="108"/>
      <c r="I87" s="108"/>
      <c r="J87" s="108"/>
      <c r="K87" s="108"/>
      <c r="L87" s="108"/>
      <c r="M87" s="108"/>
      <c r="N87" s="108"/>
      <c r="O87" s="108"/>
      <c r="P87" s="108"/>
      <c r="Q87" s="108"/>
      <c r="R87" s="108"/>
      <c r="S87" s="108"/>
      <c r="T87" s="108"/>
      <c r="U87" s="108"/>
      <c r="V87" s="108"/>
      <c r="W87" s="108"/>
      <c r="X87" s="108"/>
      <c r="Y87" s="108"/>
      <c r="Z87" s="108"/>
    </row>
    <row r="88" spans="2:26" customFormat="1" x14ac:dyDescent="0.2">
      <c r="B88" s="98"/>
      <c r="C88" s="108"/>
      <c r="D88" s="108"/>
      <c r="E88" s="108"/>
      <c r="F88" s="108"/>
      <c r="G88" s="108"/>
      <c r="H88" s="108"/>
      <c r="I88" s="108"/>
      <c r="J88" s="108"/>
      <c r="K88" s="108"/>
      <c r="L88" s="108"/>
      <c r="M88" s="108"/>
      <c r="N88" s="108"/>
      <c r="O88" s="108"/>
      <c r="P88" s="108"/>
      <c r="Q88" s="108"/>
      <c r="R88" s="108"/>
      <c r="S88" s="108"/>
      <c r="T88" s="108"/>
      <c r="U88" s="108"/>
      <c r="V88" s="108"/>
      <c r="W88" s="108"/>
      <c r="X88" s="108"/>
      <c r="Y88" s="108"/>
      <c r="Z88" s="108"/>
    </row>
    <row r="89" spans="2:26" customFormat="1" x14ac:dyDescent="0.2">
      <c r="B89" s="98"/>
      <c r="C89" s="108"/>
      <c r="D89" s="108"/>
      <c r="E89" s="108"/>
      <c r="F89" s="108"/>
      <c r="G89" s="108"/>
      <c r="H89" s="108"/>
      <c r="I89" s="108"/>
      <c r="J89" s="108"/>
      <c r="K89" s="108"/>
      <c r="L89" s="108"/>
      <c r="M89" s="108"/>
      <c r="N89" s="108"/>
      <c r="O89" s="108"/>
      <c r="P89" s="108"/>
      <c r="Q89" s="108"/>
      <c r="R89" s="108"/>
      <c r="S89" s="108"/>
      <c r="T89" s="108"/>
      <c r="U89" s="108"/>
      <c r="V89" s="108"/>
      <c r="W89" s="108"/>
      <c r="X89" s="108"/>
      <c r="Y89" s="108"/>
      <c r="Z89" s="108"/>
    </row>
    <row r="90" spans="2:26" customFormat="1" x14ac:dyDescent="0.2">
      <c r="B90" s="98"/>
      <c r="C90" s="108"/>
      <c r="D90" s="108"/>
      <c r="E90" s="108"/>
      <c r="F90" s="108"/>
      <c r="G90" s="108"/>
      <c r="H90" s="108"/>
      <c r="I90" s="108"/>
      <c r="J90" s="108"/>
      <c r="K90" s="108"/>
      <c r="L90" s="108"/>
      <c r="M90" s="108"/>
      <c r="N90" s="108"/>
      <c r="O90" s="108"/>
      <c r="P90" s="108"/>
      <c r="Q90" s="108"/>
      <c r="R90" s="108"/>
      <c r="S90" s="108"/>
      <c r="T90" s="108"/>
      <c r="U90" s="108"/>
      <c r="V90" s="108"/>
      <c r="W90" s="108"/>
      <c r="X90" s="108"/>
      <c r="Y90" s="108"/>
      <c r="Z90" s="108"/>
    </row>
    <row r="91" spans="2:26" customFormat="1" x14ac:dyDescent="0.2">
      <c r="B91" s="98"/>
      <c r="C91" s="108"/>
      <c r="D91" s="108"/>
      <c r="E91" s="108"/>
      <c r="F91" s="108"/>
      <c r="G91" s="108"/>
      <c r="H91" s="108"/>
      <c r="I91" s="108"/>
      <c r="J91" s="108"/>
      <c r="K91" s="108"/>
      <c r="L91" s="108"/>
      <c r="M91" s="108"/>
      <c r="N91" s="108"/>
      <c r="O91" s="108"/>
      <c r="P91" s="108"/>
      <c r="Q91" s="108"/>
      <c r="R91" s="108"/>
      <c r="S91" s="108"/>
      <c r="T91" s="108"/>
      <c r="U91" s="108"/>
      <c r="V91" s="108"/>
      <c r="W91" s="108"/>
      <c r="X91" s="108"/>
      <c r="Y91" s="108"/>
      <c r="Z91" s="108"/>
    </row>
    <row r="92" spans="2:26" customFormat="1" x14ac:dyDescent="0.2">
      <c r="B92" s="98"/>
      <c r="C92" s="108"/>
      <c r="D92" s="108"/>
      <c r="E92" s="108"/>
      <c r="F92" s="108"/>
      <c r="G92" s="108"/>
      <c r="H92" s="108"/>
      <c r="I92" s="108"/>
      <c r="J92" s="108"/>
      <c r="K92" s="108"/>
      <c r="L92" s="108"/>
      <c r="M92" s="108"/>
      <c r="N92" s="108"/>
      <c r="O92" s="108"/>
      <c r="P92" s="108"/>
      <c r="Q92" s="108"/>
      <c r="R92" s="108"/>
      <c r="S92" s="108"/>
      <c r="T92" s="108"/>
      <c r="U92" s="108"/>
      <c r="V92" s="108"/>
      <c r="W92" s="108"/>
      <c r="X92" s="108"/>
      <c r="Y92" s="108"/>
      <c r="Z92" s="108"/>
    </row>
    <row r="93" spans="2:26" customFormat="1" x14ac:dyDescent="0.2">
      <c r="B93" s="98"/>
      <c r="C93" s="108"/>
      <c r="D93" s="108"/>
      <c r="E93" s="108"/>
      <c r="F93" s="108"/>
      <c r="G93" s="108"/>
      <c r="H93" s="108"/>
      <c r="I93" s="108"/>
      <c r="J93" s="108"/>
      <c r="K93" s="108"/>
      <c r="L93" s="108"/>
      <c r="M93" s="108"/>
      <c r="N93" s="108"/>
      <c r="O93" s="108"/>
      <c r="P93" s="108"/>
      <c r="Q93" s="108"/>
      <c r="R93" s="108"/>
      <c r="S93" s="108"/>
      <c r="T93" s="108"/>
      <c r="U93" s="108"/>
      <c r="V93" s="108"/>
      <c r="W93" s="108"/>
      <c r="X93" s="108"/>
      <c r="Y93" s="108"/>
      <c r="Z93" s="108"/>
    </row>
    <row r="94" spans="2:26" customFormat="1" x14ac:dyDescent="0.2">
      <c r="B94" s="98"/>
      <c r="C94" s="108"/>
      <c r="D94" s="108"/>
      <c r="E94" s="108"/>
      <c r="F94" s="108"/>
      <c r="G94" s="108"/>
      <c r="H94" s="108"/>
      <c r="I94" s="108"/>
      <c r="J94" s="108"/>
      <c r="K94" s="108"/>
      <c r="L94" s="108"/>
      <c r="M94" s="108"/>
      <c r="N94" s="108"/>
      <c r="O94" s="108"/>
      <c r="P94" s="108"/>
      <c r="Q94" s="108"/>
      <c r="R94" s="108"/>
      <c r="S94" s="108"/>
      <c r="T94" s="108"/>
      <c r="U94" s="108"/>
      <c r="V94" s="108"/>
      <c r="W94" s="108"/>
      <c r="X94" s="108"/>
      <c r="Y94" s="108"/>
      <c r="Z94" s="108"/>
    </row>
    <row r="95" spans="2:26" customFormat="1" x14ac:dyDescent="0.2">
      <c r="B95" s="98"/>
      <c r="C95" s="108"/>
      <c r="D95" s="108"/>
      <c r="E95" s="108"/>
      <c r="F95" s="108"/>
      <c r="G95" s="108"/>
      <c r="H95" s="108"/>
      <c r="I95" s="108"/>
      <c r="J95" s="108"/>
      <c r="K95" s="108"/>
      <c r="L95" s="108"/>
      <c r="M95" s="108"/>
      <c r="N95" s="108"/>
      <c r="O95" s="108"/>
      <c r="P95" s="108"/>
      <c r="Q95" s="108"/>
      <c r="R95" s="108"/>
      <c r="S95" s="108"/>
      <c r="T95" s="108"/>
      <c r="U95" s="108"/>
      <c r="V95" s="108"/>
      <c r="W95" s="108"/>
      <c r="X95" s="108"/>
      <c r="Y95" s="108"/>
      <c r="Z95" s="108"/>
    </row>
    <row r="96" spans="2:26" customFormat="1" x14ac:dyDescent="0.2">
      <c r="B96" s="98"/>
      <c r="C96" s="108"/>
      <c r="D96" s="108"/>
      <c r="E96" s="108"/>
      <c r="F96" s="108"/>
      <c r="G96" s="108"/>
      <c r="H96" s="108"/>
      <c r="I96" s="108"/>
      <c r="J96" s="108"/>
      <c r="K96" s="108"/>
      <c r="L96" s="108"/>
      <c r="M96" s="108"/>
      <c r="N96" s="108"/>
      <c r="O96" s="108"/>
      <c r="P96" s="108"/>
      <c r="Q96" s="108"/>
      <c r="R96" s="108"/>
      <c r="S96" s="108"/>
      <c r="T96" s="108"/>
      <c r="U96" s="108"/>
      <c r="V96" s="108"/>
      <c r="W96" s="108"/>
      <c r="X96" s="108"/>
      <c r="Y96" s="108"/>
      <c r="Z96" s="108"/>
    </row>
    <row r="97" spans="2:26" customFormat="1" x14ac:dyDescent="0.2">
      <c r="B97" s="98"/>
      <c r="C97" s="108"/>
      <c r="D97" s="108"/>
      <c r="E97" s="108"/>
      <c r="F97" s="108"/>
      <c r="G97" s="108"/>
      <c r="H97" s="108"/>
      <c r="I97" s="108"/>
      <c r="J97" s="108"/>
      <c r="K97" s="108"/>
      <c r="L97" s="108"/>
      <c r="M97" s="108"/>
      <c r="N97" s="108"/>
      <c r="O97" s="108"/>
      <c r="P97" s="108"/>
      <c r="Q97" s="108"/>
      <c r="R97" s="108"/>
      <c r="S97" s="108"/>
      <c r="T97" s="108"/>
      <c r="U97" s="108"/>
      <c r="V97" s="108"/>
      <c r="W97" s="108"/>
      <c r="X97" s="108"/>
      <c r="Y97" s="108"/>
      <c r="Z97" s="108"/>
    </row>
    <row r="98" spans="2:26" customFormat="1" x14ac:dyDescent="0.2">
      <c r="B98" s="98"/>
      <c r="C98" s="108"/>
      <c r="D98" s="108"/>
      <c r="E98" s="108"/>
      <c r="F98" s="108"/>
      <c r="G98" s="108"/>
      <c r="H98" s="108"/>
      <c r="I98" s="108"/>
      <c r="J98" s="108"/>
      <c r="K98" s="108"/>
      <c r="L98" s="108"/>
      <c r="M98" s="108"/>
      <c r="N98" s="108"/>
      <c r="O98" s="108"/>
      <c r="P98" s="108"/>
      <c r="Q98" s="108"/>
      <c r="R98" s="108"/>
      <c r="S98" s="108"/>
      <c r="T98" s="108"/>
      <c r="U98" s="108"/>
      <c r="V98" s="108"/>
      <c r="W98" s="108"/>
      <c r="X98" s="108"/>
      <c r="Y98" s="108"/>
      <c r="Z98" s="108"/>
    </row>
    <row r="99" spans="2:26" customFormat="1" x14ac:dyDescent="0.2">
      <c r="B99" s="98"/>
      <c r="C99" s="108"/>
      <c r="D99" s="108"/>
      <c r="E99" s="108"/>
      <c r="F99" s="108"/>
      <c r="G99" s="108"/>
      <c r="H99" s="108"/>
      <c r="I99" s="108"/>
      <c r="J99" s="108"/>
      <c r="K99" s="108"/>
      <c r="L99" s="108"/>
      <c r="M99" s="108"/>
      <c r="N99" s="108"/>
      <c r="O99" s="108"/>
      <c r="P99" s="108"/>
      <c r="Q99" s="108"/>
      <c r="R99" s="108"/>
      <c r="S99" s="108"/>
      <c r="T99" s="108"/>
      <c r="U99" s="108"/>
      <c r="V99" s="108"/>
      <c r="W99" s="108"/>
      <c r="X99" s="108"/>
      <c r="Y99" s="108"/>
      <c r="Z99" s="108"/>
    </row>
    <row r="100" spans="2:26" customFormat="1" x14ac:dyDescent="0.2">
      <c r="B100" s="98"/>
      <c r="C100" s="108"/>
      <c r="D100" s="108"/>
      <c r="E100" s="108"/>
      <c r="F100" s="108"/>
      <c r="G100" s="108"/>
      <c r="H100" s="108"/>
      <c r="I100" s="108"/>
      <c r="J100" s="108"/>
      <c r="K100" s="108"/>
      <c r="L100" s="108"/>
      <c r="M100" s="108"/>
      <c r="N100" s="108"/>
      <c r="O100" s="108"/>
      <c r="P100" s="108"/>
      <c r="Q100" s="108"/>
      <c r="R100" s="108"/>
      <c r="S100" s="108"/>
      <c r="T100" s="108"/>
      <c r="U100" s="108"/>
      <c r="V100" s="108"/>
      <c r="W100" s="108"/>
      <c r="X100" s="108"/>
      <c r="Y100" s="108"/>
      <c r="Z100" s="108"/>
    </row>
    <row r="101" spans="2:26" customFormat="1" x14ac:dyDescent="0.2">
      <c r="B101" s="98"/>
      <c r="C101" s="108"/>
      <c r="D101" s="108"/>
      <c r="E101" s="108"/>
      <c r="F101" s="108"/>
      <c r="G101" s="108"/>
      <c r="H101" s="108"/>
      <c r="I101" s="108"/>
      <c r="J101" s="108"/>
      <c r="K101" s="108"/>
      <c r="L101" s="108"/>
      <c r="M101" s="108"/>
      <c r="N101" s="108"/>
      <c r="O101" s="108"/>
      <c r="P101" s="108"/>
      <c r="Q101" s="108"/>
      <c r="R101" s="108"/>
      <c r="S101" s="108"/>
      <c r="T101" s="108"/>
      <c r="U101" s="108"/>
      <c r="V101" s="108"/>
      <c r="W101" s="108"/>
      <c r="X101" s="108"/>
      <c r="Y101" s="108"/>
      <c r="Z101" s="108"/>
    </row>
    <row r="102" spans="2:26" customFormat="1" x14ac:dyDescent="0.2">
      <c r="B102" s="98"/>
      <c r="C102" s="108"/>
      <c r="D102" s="108"/>
      <c r="E102" s="108"/>
      <c r="F102" s="108"/>
      <c r="G102" s="108"/>
      <c r="H102" s="108"/>
      <c r="I102" s="108"/>
      <c r="J102" s="108"/>
      <c r="K102" s="108"/>
      <c r="L102" s="108"/>
      <c r="M102" s="108"/>
      <c r="N102" s="108"/>
      <c r="O102" s="108"/>
      <c r="P102" s="108"/>
      <c r="Q102" s="108"/>
      <c r="R102" s="108"/>
      <c r="S102" s="108"/>
      <c r="T102" s="108"/>
      <c r="U102" s="108"/>
      <c r="V102" s="108"/>
      <c r="W102" s="108"/>
      <c r="X102" s="108"/>
      <c r="Y102" s="108"/>
      <c r="Z102" s="108"/>
    </row>
    <row r="103" spans="2:26" customFormat="1" x14ac:dyDescent="0.2">
      <c r="B103" s="98"/>
      <c r="C103" s="108"/>
      <c r="D103" s="108"/>
      <c r="E103" s="108"/>
      <c r="F103" s="108"/>
      <c r="G103" s="108"/>
      <c r="H103" s="108"/>
      <c r="I103" s="108"/>
      <c r="J103" s="108"/>
      <c r="K103" s="108"/>
      <c r="L103" s="108"/>
      <c r="M103" s="108"/>
      <c r="N103" s="108"/>
      <c r="O103" s="108"/>
      <c r="P103" s="108"/>
      <c r="Q103" s="108"/>
      <c r="R103" s="108"/>
      <c r="S103" s="108"/>
      <c r="T103" s="108"/>
      <c r="U103" s="108"/>
      <c r="V103" s="108"/>
      <c r="W103" s="108"/>
      <c r="X103" s="108"/>
      <c r="Y103" s="108"/>
      <c r="Z103" s="108"/>
    </row>
    <row r="104" spans="2:26" customFormat="1" x14ac:dyDescent="0.2">
      <c r="B104" s="98"/>
      <c r="C104" s="108"/>
      <c r="D104" s="108"/>
      <c r="E104" s="108"/>
      <c r="F104" s="108"/>
      <c r="G104" s="108"/>
      <c r="H104" s="108"/>
      <c r="I104" s="108"/>
      <c r="J104" s="108"/>
      <c r="K104" s="108"/>
      <c r="L104" s="108"/>
      <c r="M104" s="108"/>
      <c r="N104" s="108"/>
      <c r="O104" s="108"/>
      <c r="P104" s="108"/>
      <c r="Q104" s="108"/>
      <c r="R104" s="108"/>
      <c r="S104" s="108"/>
      <c r="T104" s="108"/>
      <c r="U104" s="108"/>
      <c r="V104" s="108"/>
      <c r="W104" s="108"/>
      <c r="X104" s="108"/>
      <c r="Y104" s="108"/>
      <c r="Z104" s="108"/>
    </row>
    <row r="105" spans="2:26" customFormat="1" x14ac:dyDescent="0.2">
      <c r="B105" s="98"/>
      <c r="C105" s="108"/>
      <c r="D105" s="108"/>
      <c r="E105" s="108"/>
      <c r="F105" s="108"/>
      <c r="G105" s="108"/>
      <c r="H105" s="108"/>
      <c r="I105" s="108"/>
      <c r="J105" s="108"/>
      <c r="K105" s="108"/>
      <c r="L105" s="108"/>
      <c r="M105" s="108"/>
      <c r="N105" s="108"/>
      <c r="O105" s="108"/>
      <c r="P105" s="108"/>
      <c r="Q105" s="108"/>
      <c r="R105" s="108"/>
      <c r="S105" s="108"/>
      <c r="T105" s="108"/>
      <c r="U105" s="108"/>
      <c r="V105" s="108"/>
      <c r="W105" s="108"/>
      <c r="X105" s="108"/>
      <c r="Y105" s="108"/>
      <c r="Z105" s="108"/>
    </row>
    <row r="106" spans="2:26" customFormat="1" x14ac:dyDescent="0.2">
      <c r="B106" s="98"/>
      <c r="C106" s="108"/>
      <c r="D106" s="108"/>
      <c r="E106" s="108"/>
      <c r="F106" s="108"/>
      <c r="G106" s="108"/>
      <c r="H106" s="108"/>
      <c r="I106" s="108"/>
      <c r="J106" s="108"/>
      <c r="K106" s="108"/>
      <c r="L106" s="108"/>
      <c r="M106" s="108"/>
      <c r="N106" s="108"/>
      <c r="O106" s="108"/>
      <c r="P106" s="108"/>
      <c r="Q106" s="108"/>
      <c r="R106" s="108"/>
      <c r="S106" s="108"/>
      <c r="T106" s="108"/>
      <c r="U106" s="108"/>
      <c r="V106" s="108"/>
      <c r="W106" s="108"/>
      <c r="X106" s="108"/>
      <c r="Y106" s="108"/>
      <c r="Z106" s="108"/>
    </row>
    <row r="107" spans="2:26" customFormat="1" x14ac:dyDescent="0.2">
      <c r="B107" s="98"/>
      <c r="C107" s="108"/>
      <c r="D107" s="108"/>
      <c r="E107" s="108"/>
      <c r="F107" s="108"/>
      <c r="G107" s="108"/>
      <c r="H107" s="108"/>
      <c r="I107" s="108"/>
      <c r="J107" s="108"/>
      <c r="K107" s="108"/>
      <c r="L107" s="108"/>
      <c r="M107" s="108"/>
      <c r="N107" s="108"/>
      <c r="O107" s="108"/>
      <c r="P107" s="108"/>
      <c r="Q107" s="108"/>
      <c r="R107" s="108"/>
      <c r="S107" s="108"/>
      <c r="T107" s="108"/>
      <c r="U107" s="108"/>
      <c r="V107" s="108"/>
      <c r="W107" s="108"/>
      <c r="X107" s="108"/>
      <c r="Y107" s="108"/>
      <c r="Z107" s="108"/>
    </row>
    <row r="108" spans="2:26" customFormat="1" x14ac:dyDescent="0.2">
      <c r="B108" s="98"/>
      <c r="C108" s="108"/>
      <c r="D108" s="108"/>
      <c r="E108" s="108"/>
      <c r="F108" s="108"/>
      <c r="G108" s="108"/>
      <c r="H108" s="108"/>
      <c r="I108" s="108"/>
      <c r="J108" s="108"/>
      <c r="K108" s="108"/>
      <c r="L108" s="108"/>
      <c r="M108" s="108"/>
      <c r="N108" s="108"/>
      <c r="O108" s="108"/>
      <c r="P108" s="108"/>
      <c r="Q108" s="108"/>
      <c r="R108" s="108"/>
      <c r="S108" s="108"/>
      <c r="T108" s="108"/>
      <c r="U108" s="108"/>
      <c r="V108" s="108"/>
      <c r="W108" s="108"/>
      <c r="X108" s="108"/>
      <c r="Y108" s="108"/>
      <c r="Z108" s="108"/>
    </row>
    <row r="109" spans="2:26" customFormat="1" x14ac:dyDescent="0.2">
      <c r="B109" s="98"/>
      <c r="C109" s="108"/>
      <c r="D109" s="108"/>
      <c r="E109" s="108"/>
      <c r="F109" s="108"/>
      <c r="G109" s="108"/>
      <c r="H109" s="108"/>
      <c r="I109" s="108"/>
      <c r="J109" s="108"/>
      <c r="K109" s="108"/>
      <c r="L109" s="108"/>
      <c r="M109" s="108"/>
      <c r="N109" s="108"/>
      <c r="O109" s="108"/>
      <c r="P109" s="108"/>
      <c r="Q109" s="108"/>
      <c r="R109" s="108"/>
      <c r="S109" s="108"/>
      <c r="T109" s="108"/>
      <c r="U109" s="108"/>
      <c r="V109" s="108"/>
      <c r="W109" s="108"/>
      <c r="X109" s="108"/>
      <c r="Y109" s="108"/>
      <c r="Z109" s="108"/>
    </row>
    <row r="110" spans="2:26" customFormat="1" x14ac:dyDescent="0.2">
      <c r="B110" s="98"/>
      <c r="C110" s="108"/>
      <c r="D110" s="108"/>
      <c r="E110" s="108"/>
      <c r="F110" s="108"/>
      <c r="G110" s="108"/>
      <c r="H110" s="108"/>
      <c r="I110" s="108"/>
      <c r="J110" s="108"/>
      <c r="K110" s="108"/>
      <c r="L110" s="108"/>
      <c r="M110" s="108"/>
      <c r="N110" s="108"/>
      <c r="O110" s="108"/>
      <c r="P110" s="108"/>
      <c r="Q110" s="108"/>
      <c r="R110" s="108"/>
      <c r="S110" s="108"/>
      <c r="T110" s="108"/>
      <c r="U110" s="108"/>
      <c r="V110" s="108"/>
      <c r="W110" s="108"/>
      <c r="X110" s="108"/>
      <c r="Y110" s="108"/>
      <c r="Z110" s="108"/>
    </row>
    <row r="111" spans="2:26" customFormat="1" x14ac:dyDescent="0.2">
      <c r="B111" s="98"/>
      <c r="C111" s="108"/>
      <c r="D111" s="108"/>
      <c r="E111" s="108"/>
      <c r="F111" s="108"/>
      <c r="G111" s="108"/>
      <c r="H111" s="108"/>
      <c r="I111" s="108"/>
      <c r="J111" s="108"/>
      <c r="K111" s="108"/>
      <c r="L111" s="108"/>
      <c r="M111" s="108"/>
      <c r="N111" s="108"/>
      <c r="O111" s="108"/>
      <c r="P111" s="108"/>
      <c r="Q111" s="108"/>
      <c r="R111" s="108"/>
      <c r="S111" s="108"/>
      <c r="T111" s="108"/>
      <c r="U111" s="108"/>
      <c r="V111" s="108"/>
      <c r="W111" s="108"/>
      <c r="X111" s="108"/>
      <c r="Y111" s="108"/>
      <c r="Z111" s="108"/>
    </row>
    <row r="112" spans="2:26" customFormat="1" x14ac:dyDescent="0.2">
      <c r="B112" s="98"/>
      <c r="C112" s="108"/>
      <c r="D112" s="108"/>
      <c r="E112" s="108"/>
      <c r="F112" s="108"/>
      <c r="G112" s="108"/>
      <c r="H112" s="108"/>
      <c r="I112" s="108"/>
      <c r="J112" s="108"/>
      <c r="K112" s="108"/>
      <c r="L112" s="108"/>
      <c r="M112" s="108"/>
      <c r="N112" s="108"/>
      <c r="O112" s="108"/>
      <c r="P112" s="108"/>
      <c r="Q112" s="108"/>
      <c r="R112" s="108"/>
      <c r="S112" s="108"/>
      <c r="T112" s="108"/>
      <c r="U112" s="108"/>
      <c r="V112" s="108"/>
      <c r="W112" s="108"/>
      <c r="X112" s="108"/>
      <c r="Y112" s="108"/>
      <c r="Z112" s="108"/>
    </row>
    <row r="113" spans="2:26" customFormat="1" x14ac:dyDescent="0.2">
      <c r="B113" s="98"/>
      <c r="C113" s="108"/>
      <c r="D113" s="108"/>
      <c r="E113" s="108"/>
      <c r="F113" s="108"/>
      <c r="G113" s="108"/>
      <c r="H113" s="108"/>
      <c r="I113" s="108"/>
      <c r="J113" s="108"/>
      <c r="K113" s="108"/>
      <c r="L113" s="108"/>
      <c r="M113" s="108"/>
      <c r="N113" s="108"/>
      <c r="O113" s="108"/>
      <c r="P113" s="108"/>
      <c r="Q113" s="108"/>
      <c r="R113" s="108"/>
      <c r="S113" s="108"/>
      <c r="T113" s="108"/>
      <c r="U113" s="108"/>
      <c r="V113" s="108"/>
      <c r="W113" s="108"/>
      <c r="X113" s="108"/>
      <c r="Y113" s="108"/>
      <c r="Z113" s="108"/>
    </row>
    <row r="114" spans="2:26" customFormat="1" x14ac:dyDescent="0.2">
      <c r="B114" s="98"/>
      <c r="C114" s="108"/>
      <c r="D114" s="108"/>
      <c r="E114" s="108"/>
      <c r="F114" s="108"/>
      <c r="G114" s="108"/>
      <c r="H114" s="108"/>
      <c r="I114" s="108"/>
      <c r="J114" s="108"/>
      <c r="K114" s="108"/>
      <c r="L114" s="108"/>
      <c r="M114" s="108"/>
      <c r="N114" s="108"/>
      <c r="O114" s="108"/>
      <c r="P114" s="108"/>
      <c r="Q114" s="108"/>
      <c r="R114" s="108"/>
      <c r="S114" s="108"/>
      <c r="T114" s="108"/>
      <c r="U114" s="108"/>
      <c r="V114" s="108"/>
      <c r="W114" s="108"/>
      <c r="X114" s="108"/>
      <c r="Y114" s="108"/>
      <c r="Z114" s="108"/>
    </row>
    <row r="115" spans="2:26" customFormat="1" x14ac:dyDescent="0.2">
      <c r="B115" s="98"/>
      <c r="C115" s="108"/>
      <c r="D115" s="108"/>
      <c r="E115" s="108"/>
      <c r="F115" s="108"/>
      <c r="G115" s="108"/>
      <c r="H115" s="108"/>
      <c r="I115" s="108"/>
      <c r="J115" s="108"/>
      <c r="K115" s="108"/>
      <c r="L115" s="108"/>
      <c r="M115" s="108"/>
      <c r="N115" s="108"/>
      <c r="O115" s="108"/>
      <c r="P115" s="108"/>
      <c r="Q115" s="108"/>
      <c r="R115" s="108"/>
      <c r="S115" s="108"/>
      <c r="T115" s="108"/>
      <c r="U115" s="108"/>
      <c r="V115" s="108"/>
      <c r="W115" s="108"/>
      <c r="X115" s="108"/>
      <c r="Y115" s="108"/>
      <c r="Z115" s="108"/>
    </row>
    <row r="116" spans="2:26" customFormat="1" x14ac:dyDescent="0.2">
      <c r="B116" s="98"/>
      <c r="C116" s="108"/>
      <c r="D116" s="108"/>
      <c r="E116" s="108"/>
      <c r="F116" s="108"/>
      <c r="G116" s="108"/>
      <c r="H116" s="108"/>
      <c r="I116" s="108"/>
      <c r="J116" s="108"/>
      <c r="K116" s="108"/>
      <c r="L116" s="108"/>
      <c r="M116" s="108"/>
      <c r="N116" s="108"/>
      <c r="O116" s="108"/>
      <c r="P116" s="108"/>
      <c r="Q116" s="108"/>
      <c r="R116" s="108"/>
      <c r="S116" s="108"/>
      <c r="T116" s="108"/>
      <c r="U116" s="108"/>
      <c r="V116" s="108"/>
      <c r="W116" s="108"/>
      <c r="X116" s="108"/>
      <c r="Y116" s="108"/>
      <c r="Z116" s="108"/>
    </row>
    <row r="117" spans="2:26" customFormat="1" x14ac:dyDescent="0.2">
      <c r="B117" s="98"/>
      <c r="C117" s="108"/>
      <c r="D117" s="108"/>
      <c r="E117" s="108"/>
      <c r="F117" s="108"/>
      <c r="G117" s="108"/>
      <c r="H117" s="108"/>
      <c r="I117" s="108"/>
      <c r="J117" s="108"/>
      <c r="K117" s="108"/>
      <c r="L117" s="108"/>
      <c r="M117" s="108"/>
      <c r="N117" s="108"/>
      <c r="O117" s="108"/>
      <c r="P117" s="108"/>
      <c r="Q117" s="108"/>
      <c r="R117" s="108"/>
      <c r="S117" s="108"/>
      <c r="T117" s="108"/>
      <c r="U117" s="108"/>
      <c r="V117" s="108"/>
      <c r="W117" s="108"/>
      <c r="X117" s="108"/>
      <c r="Y117" s="108"/>
      <c r="Z117" s="108"/>
    </row>
    <row r="118" spans="2:26" customFormat="1" x14ac:dyDescent="0.2">
      <c r="B118" s="98"/>
      <c r="C118" s="108"/>
      <c r="D118" s="108"/>
      <c r="E118" s="108"/>
      <c r="F118" s="108"/>
      <c r="G118" s="108"/>
      <c r="H118" s="108"/>
      <c r="I118" s="108"/>
      <c r="J118" s="108"/>
      <c r="K118" s="108"/>
      <c r="L118" s="108"/>
      <c r="M118" s="108"/>
      <c r="N118" s="108"/>
      <c r="O118" s="108"/>
      <c r="P118" s="108"/>
      <c r="Q118" s="108"/>
      <c r="R118" s="108"/>
      <c r="S118" s="108"/>
      <c r="T118" s="108"/>
      <c r="U118" s="108"/>
      <c r="V118" s="108"/>
      <c r="W118" s="108"/>
      <c r="X118" s="108"/>
      <c r="Y118" s="108"/>
      <c r="Z118" s="108"/>
    </row>
    <row r="119" spans="2:26" customFormat="1" x14ac:dyDescent="0.2">
      <c r="B119" s="98"/>
      <c r="C119" s="108"/>
      <c r="D119" s="108"/>
      <c r="E119" s="108"/>
      <c r="F119" s="108"/>
      <c r="G119" s="108"/>
      <c r="H119" s="108"/>
      <c r="I119" s="108"/>
      <c r="J119" s="108"/>
      <c r="K119" s="108"/>
      <c r="L119" s="108"/>
      <c r="M119" s="108"/>
      <c r="N119" s="108"/>
      <c r="O119" s="108"/>
      <c r="P119" s="108"/>
      <c r="Q119" s="108"/>
      <c r="R119" s="108"/>
      <c r="S119" s="108"/>
      <c r="T119" s="108"/>
      <c r="U119" s="108"/>
      <c r="V119" s="108"/>
      <c r="W119" s="108"/>
      <c r="X119" s="108"/>
      <c r="Y119" s="108"/>
      <c r="Z119" s="108"/>
    </row>
    <row r="120" spans="2:26" customFormat="1" x14ac:dyDescent="0.2">
      <c r="B120" s="98"/>
      <c r="C120" s="108"/>
      <c r="D120" s="108"/>
      <c r="E120" s="108"/>
      <c r="F120" s="108"/>
      <c r="G120" s="108"/>
      <c r="H120" s="108"/>
      <c r="I120" s="108"/>
      <c r="J120" s="108"/>
      <c r="K120" s="108"/>
      <c r="L120" s="108"/>
      <c r="M120" s="108"/>
      <c r="N120" s="108"/>
      <c r="O120" s="108"/>
      <c r="P120" s="108"/>
      <c r="Q120" s="108"/>
      <c r="R120" s="108"/>
      <c r="S120" s="108"/>
      <c r="T120" s="108"/>
      <c r="U120" s="108"/>
      <c r="V120" s="108"/>
      <c r="W120" s="108"/>
      <c r="X120" s="108"/>
      <c r="Y120" s="108"/>
      <c r="Z120" s="108"/>
    </row>
    <row r="121" spans="2:26" customFormat="1" x14ac:dyDescent="0.2">
      <c r="B121" s="98"/>
      <c r="C121" s="108"/>
      <c r="D121" s="108"/>
      <c r="E121" s="108"/>
      <c r="F121" s="108"/>
      <c r="G121" s="108"/>
      <c r="H121" s="108"/>
      <c r="I121" s="108"/>
      <c r="J121" s="108"/>
      <c r="K121" s="108"/>
      <c r="L121" s="108"/>
      <c r="M121" s="108"/>
      <c r="N121" s="108"/>
      <c r="O121" s="108"/>
      <c r="P121" s="108"/>
      <c r="Q121" s="108"/>
      <c r="R121" s="108"/>
      <c r="S121" s="108"/>
      <c r="T121" s="108"/>
      <c r="U121" s="108"/>
      <c r="V121" s="108"/>
      <c r="W121" s="108"/>
      <c r="X121" s="108"/>
      <c r="Y121" s="108"/>
      <c r="Z121" s="108"/>
    </row>
    <row r="122" spans="2:26" customFormat="1" x14ac:dyDescent="0.2">
      <c r="B122" s="98"/>
      <c r="C122" s="108"/>
      <c r="D122" s="108"/>
      <c r="E122" s="108"/>
      <c r="F122" s="108"/>
      <c r="G122" s="108"/>
      <c r="H122" s="108"/>
      <c r="I122" s="108"/>
      <c r="J122" s="108"/>
      <c r="K122" s="108"/>
      <c r="L122" s="108"/>
      <c r="M122" s="108"/>
      <c r="N122" s="108"/>
      <c r="O122" s="108"/>
      <c r="P122" s="108"/>
      <c r="Q122" s="108"/>
      <c r="R122" s="108"/>
      <c r="S122" s="108"/>
      <c r="T122" s="108"/>
      <c r="U122" s="108"/>
      <c r="V122" s="108"/>
      <c r="W122" s="108"/>
      <c r="X122" s="108"/>
      <c r="Y122" s="108"/>
      <c r="Z122" s="108"/>
    </row>
    <row r="123" spans="2:26" customFormat="1" x14ac:dyDescent="0.2">
      <c r="B123" s="98"/>
      <c r="C123" s="108"/>
      <c r="D123" s="108"/>
      <c r="E123" s="108"/>
      <c r="F123" s="108"/>
      <c r="G123" s="108"/>
      <c r="H123" s="108"/>
      <c r="I123" s="108"/>
      <c r="J123" s="108"/>
      <c r="K123" s="108"/>
      <c r="L123" s="108"/>
      <c r="M123" s="108"/>
      <c r="N123" s="108"/>
      <c r="O123" s="108"/>
      <c r="P123" s="108"/>
      <c r="Q123" s="108"/>
      <c r="R123" s="108"/>
      <c r="S123" s="108"/>
      <c r="T123" s="108"/>
      <c r="U123" s="108"/>
      <c r="V123" s="108"/>
      <c r="W123" s="108"/>
      <c r="X123" s="108"/>
      <c r="Y123" s="108"/>
      <c r="Z123" s="108"/>
    </row>
    <row r="124" spans="2:26" customFormat="1" x14ac:dyDescent="0.2">
      <c r="B124" s="98"/>
      <c r="C124" s="108"/>
      <c r="D124" s="108"/>
      <c r="E124" s="108"/>
      <c r="F124" s="108"/>
      <c r="G124" s="108"/>
      <c r="H124" s="108"/>
      <c r="I124" s="108"/>
      <c r="J124" s="108"/>
      <c r="K124" s="108"/>
      <c r="L124" s="108"/>
      <c r="M124" s="108"/>
      <c r="N124" s="108"/>
      <c r="O124" s="108"/>
      <c r="P124" s="108"/>
      <c r="Q124" s="108"/>
      <c r="R124" s="108"/>
      <c r="S124" s="108"/>
      <c r="T124" s="108"/>
      <c r="U124" s="108"/>
      <c r="V124" s="108"/>
      <c r="W124" s="108"/>
      <c r="X124" s="108"/>
      <c r="Y124" s="108"/>
      <c r="Z124" s="108"/>
    </row>
    <row r="125" spans="2:26" customFormat="1" x14ac:dyDescent="0.2">
      <c r="B125" s="98"/>
      <c r="C125" s="108"/>
      <c r="D125" s="108"/>
      <c r="E125" s="108"/>
      <c r="F125" s="108"/>
      <c r="G125" s="108"/>
      <c r="H125" s="108"/>
      <c r="I125" s="108"/>
      <c r="J125" s="108"/>
      <c r="K125" s="108"/>
      <c r="L125" s="108"/>
      <c r="M125" s="108"/>
      <c r="N125" s="108"/>
      <c r="O125" s="108"/>
      <c r="P125" s="108"/>
      <c r="Q125" s="108"/>
      <c r="R125" s="108"/>
      <c r="S125" s="108"/>
      <c r="T125" s="108"/>
      <c r="U125" s="108"/>
      <c r="V125" s="108"/>
      <c r="W125" s="108"/>
      <c r="X125" s="108"/>
      <c r="Y125" s="108"/>
      <c r="Z125" s="108"/>
    </row>
    <row r="126" spans="2:26" customFormat="1" x14ac:dyDescent="0.2">
      <c r="B126" s="98"/>
      <c r="C126" s="108"/>
      <c r="D126" s="108"/>
      <c r="E126" s="108"/>
      <c r="F126" s="108"/>
      <c r="G126" s="108"/>
      <c r="H126" s="108"/>
      <c r="I126" s="108"/>
      <c r="J126" s="108"/>
      <c r="K126" s="108"/>
      <c r="L126" s="108"/>
      <c r="M126" s="108"/>
      <c r="N126" s="108"/>
      <c r="O126" s="108"/>
      <c r="P126" s="108"/>
      <c r="Q126" s="108"/>
      <c r="R126" s="108"/>
      <c r="S126" s="108"/>
      <c r="T126" s="108"/>
      <c r="U126" s="108"/>
      <c r="V126" s="108"/>
      <c r="W126" s="108"/>
      <c r="X126" s="108"/>
      <c r="Y126" s="108"/>
      <c r="Z126" s="108"/>
    </row>
    <row r="127" spans="2:26" customFormat="1" x14ac:dyDescent="0.2">
      <c r="B127" s="98"/>
      <c r="C127" s="108"/>
      <c r="D127" s="108"/>
      <c r="E127" s="108"/>
      <c r="F127" s="108"/>
      <c r="G127" s="108"/>
      <c r="H127" s="108"/>
      <c r="I127" s="108"/>
      <c r="J127" s="108"/>
      <c r="K127" s="108"/>
      <c r="L127" s="108"/>
      <c r="M127" s="108"/>
      <c r="N127" s="108"/>
      <c r="O127" s="108"/>
      <c r="P127" s="108"/>
      <c r="Q127" s="108"/>
      <c r="R127" s="108"/>
      <c r="S127" s="108"/>
      <c r="T127" s="108"/>
      <c r="U127" s="108"/>
      <c r="V127" s="108"/>
      <c r="W127" s="108"/>
      <c r="X127" s="108"/>
      <c r="Y127" s="108"/>
      <c r="Z127" s="108"/>
    </row>
    <row r="128" spans="2:26" customFormat="1" x14ac:dyDescent="0.2">
      <c r="B128" s="98"/>
      <c r="C128" s="108"/>
      <c r="D128" s="108"/>
      <c r="E128" s="108"/>
      <c r="F128" s="108"/>
      <c r="G128" s="108"/>
      <c r="H128" s="108"/>
      <c r="I128" s="108"/>
      <c r="J128" s="108"/>
      <c r="K128" s="108"/>
      <c r="L128" s="108"/>
      <c r="M128" s="108"/>
      <c r="N128" s="108"/>
      <c r="O128" s="108"/>
      <c r="P128" s="108"/>
      <c r="Q128" s="108"/>
      <c r="R128" s="108"/>
      <c r="S128" s="108"/>
      <c r="T128" s="108"/>
      <c r="U128" s="108"/>
      <c r="V128" s="108"/>
      <c r="W128" s="108"/>
      <c r="X128" s="108"/>
      <c r="Y128" s="108"/>
      <c r="Z128" s="108"/>
    </row>
    <row r="129" spans="2:26" customFormat="1" x14ac:dyDescent="0.2">
      <c r="B129" s="98"/>
      <c r="C129" s="108"/>
      <c r="D129" s="108"/>
      <c r="E129" s="108"/>
      <c r="F129" s="108"/>
      <c r="G129" s="108"/>
      <c r="H129" s="108"/>
      <c r="I129" s="108"/>
      <c r="J129" s="108"/>
      <c r="K129" s="108"/>
      <c r="L129" s="108"/>
      <c r="M129" s="108"/>
      <c r="N129" s="108"/>
      <c r="O129" s="108"/>
      <c r="P129" s="108"/>
      <c r="Q129" s="108"/>
      <c r="R129" s="108"/>
      <c r="S129" s="108"/>
      <c r="T129" s="108"/>
      <c r="U129" s="108"/>
      <c r="V129" s="108"/>
      <c r="W129" s="108"/>
      <c r="X129" s="108"/>
      <c r="Y129" s="108"/>
      <c r="Z129" s="108"/>
    </row>
    <row r="130" spans="2:26" customFormat="1" x14ac:dyDescent="0.2">
      <c r="B130" s="98"/>
      <c r="C130" s="108"/>
      <c r="D130" s="108" t="s">
        <v>99</v>
      </c>
      <c r="E130" s="108"/>
      <c r="F130" s="108"/>
      <c r="G130" s="108"/>
      <c r="H130" s="108"/>
      <c r="I130" s="108"/>
      <c r="J130" s="108"/>
      <c r="K130" s="108"/>
      <c r="L130" s="108"/>
      <c r="M130" s="108"/>
      <c r="N130" s="108"/>
      <c r="O130" s="108"/>
      <c r="P130" s="108"/>
      <c r="Q130" s="108"/>
      <c r="R130" s="108"/>
      <c r="S130" s="108"/>
      <c r="T130" s="108"/>
      <c r="U130" s="108"/>
      <c r="V130" s="108"/>
      <c r="W130" s="108"/>
      <c r="X130" s="108"/>
      <c r="Y130" s="108"/>
      <c r="Z130" s="108"/>
    </row>
    <row r="131" spans="2:26" customFormat="1" x14ac:dyDescent="0.2">
      <c r="B131" s="98"/>
      <c r="C131" s="108"/>
      <c r="D131" s="108"/>
      <c r="E131" s="108"/>
      <c r="F131" s="111" t="s">
        <v>100</v>
      </c>
      <c r="G131" s="111"/>
      <c r="H131" s="111" t="s">
        <v>101</v>
      </c>
      <c r="I131" s="111" t="s">
        <v>102</v>
      </c>
      <c r="J131" s="108"/>
      <c r="K131" s="108"/>
      <c r="L131" s="108"/>
      <c r="M131" s="108"/>
      <c r="N131" s="108"/>
      <c r="O131" s="108"/>
      <c r="P131" s="108"/>
      <c r="Q131" s="108"/>
      <c r="R131" s="108"/>
      <c r="S131" s="108"/>
      <c r="T131" s="108"/>
      <c r="U131" s="108"/>
      <c r="V131" s="108"/>
      <c r="W131" s="108"/>
      <c r="X131" s="108"/>
      <c r="Y131" s="108"/>
      <c r="Z131" s="108"/>
    </row>
    <row r="132" spans="2:26" customFormat="1" x14ac:dyDescent="0.2">
      <c r="B132" s="98"/>
      <c r="C132" s="108"/>
      <c r="D132" s="108"/>
      <c r="E132" s="108"/>
      <c r="F132" s="111" t="s">
        <v>103</v>
      </c>
      <c r="G132" s="111"/>
      <c r="H132" s="111"/>
      <c r="I132" s="111"/>
      <c r="J132" s="108"/>
      <c r="K132" s="108"/>
      <c r="L132" s="108"/>
      <c r="M132" s="108"/>
      <c r="N132" s="108"/>
      <c r="O132" s="108"/>
      <c r="P132" s="108"/>
      <c r="Q132" s="108"/>
      <c r="R132" s="108"/>
      <c r="S132" s="108"/>
      <c r="T132" s="108"/>
      <c r="U132" s="108"/>
      <c r="V132" s="108"/>
      <c r="W132" s="108"/>
      <c r="X132" s="108"/>
      <c r="Y132" s="108"/>
      <c r="Z132" s="108"/>
    </row>
    <row r="133" spans="2:26" customFormat="1" x14ac:dyDescent="0.2">
      <c r="B133" s="98"/>
      <c r="C133" s="108"/>
      <c r="D133" s="108"/>
      <c r="E133" s="108"/>
      <c r="F133" s="137" t="s">
        <v>104</v>
      </c>
      <c r="G133" s="137"/>
      <c r="H133" s="138">
        <v>1248457</v>
      </c>
      <c r="I133" s="108" t="s">
        <v>105</v>
      </c>
      <c r="J133" s="108"/>
      <c r="K133" s="138"/>
      <c r="L133" s="108"/>
      <c r="M133" s="108"/>
      <c r="N133" s="108"/>
      <c r="O133" s="108"/>
      <c r="P133" s="108"/>
      <c r="Q133" s="108"/>
      <c r="R133" s="108"/>
      <c r="S133" s="108"/>
      <c r="T133" s="108"/>
      <c r="U133" s="108"/>
      <c r="V133" s="108"/>
      <c r="W133" s="108"/>
      <c r="X133" s="108"/>
      <c r="Y133" s="108"/>
      <c r="Z133" s="108"/>
    </row>
    <row r="134" spans="2:26" customFormat="1" x14ac:dyDescent="0.2">
      <c r="B134" s="98"/>
      <c r="C134" s="108"/>
      <c r="D134" s="108"/>
      <c r="E134" s="108"/>
      <c r="F134" s="137" t="s">
        <v>106</v>
      </c>
      <c r="G134" s="137"/>
      <c r="H134" s="138">
        <v>1564661</v>
      </c>
      <c r="I134" s="108" t="s">
        <v>105</v>
      </c>
      <c r="J134" s="108"/>
      <c r="K134" s="138"/>
      <c r="L134" s="108"/>
      <c r="M134" s="108"/>
      <c r="N134" s="108"/>
      <c r="O134" s="108"/>
      <c r="P134" s="108"/>
      <c r="Q134" s="108"/>
      <c r="R134" s="108"/>
      <c r="S134" s="108"/>
      <c r="T134" s="108"/>
      <c r="U134" s="108"/>
      <c r="V134" s="108"/>
      <c r="W134" s="108"/>
      <c r="X134" s="108"/>
      <c r="Y134" s="108"/>
      <c r="Z134" s="108"/>
    </row>
    <row r="135" spans="2:26" customFormat="1" x14ac:dyDescent="0.2">
      <c r="B135" s="98"/>
      <c r="C135" s="108"/>
      <c r="D135" s="108"/>
      <c r="E135" s="108"/>
      <c r="F135" s="108" t="s">
        <v>107</v>
      </c>
      <c r="G135" s="108"/>
      <c r="H135" s="138">
        <v>79384</v>
      </c>
      <c r="I135" s="108" t="s">
        <v>108</v>
      </c>
      <c r="J135" s="108"/>
      <c r="K135" s="138"/>
      <c r="L135" s="108"/>
      <c r="M135" s="108"/>
      <c r="N135" s="108"/>
      <c r="O135" s="108"/>
      <c r="P135" s="108"/>
      <c r="Q135" s="108"/>
      <c r="R135" s="108"/>
      <c r="S135" s="108"/>
      <c r="T135" s="108"/>
      <c r="U135" s="108"/>
      <c r="V135" s="108"/>
      <c r="W135" s="108"/>
      <c r="X135" s="108"/>
      <c r="Y135" s="108"/>
      <c r="Z135" s="108"/>
    </row>
    <row r="136" spans="2:26" customFormat="1" x14ac:dyDescent="0.2">
      <c r="B136" s="98"/>
      <c r="C136" s="108"/>
      <c r="D136" s="108"/>
      <c r="E136" s="108"/>
      <c r="F136" s="108" t="s">
        <v>109</v>
      </c>
      <c r="G136" s="108"/>
      <c r="H136" s="139">
        <f>AVERAGE(H133:H134)/H135</f>
        <v>17.718419328832006</v>
      </c>
      <c r="I136" s="108" t="s">
        <v>110</v>
      </c>
      <c r="J136" s="108"/>
      <c r="K136" s="139"/>
      <c r="L136" s="111" t="s">
        <v>55</v>
      </c>
      <c r="M136" s="108"/>
      <c r="N136" s="108"/>
      <c r="O136" s="108"/>
      <c r="P136" s="108"/>
      <c r="Q136" s="108"/>
      <c r="R136" s="108"/>
      <c r="S136" s="108"/>
      <c r="T136" s="108"/>
      <c r="U136" s="108"/>
      <c r="V136" s="108"/>
      <c r="W136" s="108"/>
      <c r="X136" s="108"/>
      <c r="Y136" s="108"/>
      <c r="Z136" s="108"/>
    </row>
    <row r="137" spans="2:26" customFormat="1" x14ac:dyDescent="0.2">
      <c r="B137" s="98"/>
      <c r="C137" s="108"/>
      <c r="D137" s="108"/>
      <c r="E137" s="108"/>
      <c r="F137" s="108"/>
      <c r="G137" s="108"/>
      <c r="H137" s="139"/>
      <c r="I137" s="108"/>
      <c r="J137" s="108"/>
      <c r="K137" s="139"/>
      <c r="L137" s="108"/>
      <c r="M137" s="108"/>
      <c r="N137" s="108"/>
      <c r="O137" s="108"/>
      <c r="P137" s="108"/>
      <c r="Q137" s="108"/>
      <c r="R137" s="108"/>
      <c r="S137" s="108"/>
      <c r="T137" s="108"/>
      <c r="U137" s="108"/>
      <c r="V137" s="108"/>
      <c r="W137" s="108"/>
      <c r="X137" s="108"/>
      <c r="Y137" s="108"/>
      <c r="Z137" s="108"/>
    </row>
    <row r="138" spans="2:26" customFormat="1" x14ac:dyDescent="0.2">
      <c r="B138" s="98"/>
      <c r="C138" s="108"/>
      <c r="D138" s="108"/>
      <c r="E138" s="108"/>
      <c r="F138" s="111" t="s">
        <v>111</v>
      </c>
      <c r="G138" s="111"/>
      <c r="H138" s="111"/>
      <c r="I138" s="111"/>
      <c r="J138" s="108"/>
      <c r="K138" s="108"/>
      <c r="L138" s="108"/>
      <c r="M138" s="108"/>
      <c r="N138" s="108"/>
      <c r="O138" s="108"/>
      <c r="P138" s="108"/>
      <c r="Q138" s="108"/>
      <c r="R138" s="108"/>
      <c r="S138" s="108"/>
      <c r="T138" s="108"/>
      <c r="U138" s="108"/>
      <c r="V138" s="108"/>
      <c r="W138" s="108"/>
      <c r="X138" s="108"/>
      <c r="Y138" s="108"/>
      <c r="Z138" s="108"/>
    </row>
    <row r="139" spans="2:26" customFormat="1" x14ac:dyDescent="0.2">
      <c r="B139" s="98"/>
      <c r="C139" s="108"/>
      <c r="D139" s="108"/>
      <c r="E139" s="108"/>
      <c r="F139" s="137" t="s">
        <v>104</v>
      </c>
      <c r="G139" s="137"/>
      <c r="H139" s="138">
        <v>1468130</v>
      </c>
      <c r="I139" s="108" t="s">
        <v>105</v>
      </c>
      <c r="J139" s="108"/>
      <c r="K139" s="139"/>
      <c r="L139" s="108"/>
      <c r="M139" s="108"/>
      <c r="N139" s="108"/>
      <c r="O139" s="108"/>
      <c r="P139" s="108"/>
      <c r="Q139" s="108"/>
      <c r="R139" s="108"/>
      <c r="S139" s="108"/>
      <c r="T139" s="108"/>
      <c r="U139" s="108"/>
      <c r="V139" s="108"/>
      <c r="W139" s="108"/>
      <c r="X139" s="108"/>
      <c r="Y139" s="108"/>
      <c r="Z139" s="108"/>
    </row>
    <row r="140" spans="2:26" customFormat="1" x14ac:dyDescent="0.2">
      <c r="B140" s="98"/>
      <c r="C140" s="108"/>
      <c r="D140" s="108"/>
      <c r="E140" s="108"/>
      <c r="F140" s="137" t="s">
        <v>106</v>
      </c>
      <c r="G140" s="137"/>
      <c r="H140" s="138">
        <v>1777989</v>
      </c>
      <c r="I140" s="108" t="s">
        <v>105</v>
      </c>
      <c r="J140" s="108"/>
      <c r="K140" s="139"/>
      <c r="L140" s="108"/>
      <c r="M140" s="108"/>
      <c r="N140" s="108"/>
      <c r="O140" s="108"/>
      <c r="P140" s="108"/>
      <c r="Q140" s="108"/>
      <c r="R140" s="108"/>
      <c r="S140" s="108"/>
      <c r="T140" s="108"/>
      <c r="U140" s="108"/>
      <c r="V140" s="108"/>
      <c r="W140" s="108"/>
      <c r="X140" s="108"/>
      <c r="Y140" s="108"/>
      <c r="Z140" s="108"/>
    </row>
    <row r="141" spans="2:26" customFormat="1" x14ac:dyDescent="0.2">
      <c r="B141" s="98"/>
      <c r="C141" s="108"/>
      <c r="D141" s="108"/>
      <c r="E141" s="108"/>
      <c r="F141" s="108" t="s">
        <v>107</v>
      </c>
      <c r="G141" s="108"/>
      <c r="H141" s="138">
        <v>79384</v>
      </c>
      <c r="I141" s="108" t="s">
        <v>108</v>
      </c>
      <c r="J141" s="108"/>
      <c r="K141" s="139"/>
      <c r="L141" s="108"/>
      <c r="M141" s="108"/>
      <c r="N141" s="108"/>
      <c r="O141" s="108"/>
      <c r="P141" s="108"/>
      <c r="Q141" s="108"/>
      <c r="R141" s="108"/>
      <c r="S141" s="108"/>
      <c r="T141" s="108"/>
      <c r="U141" s="108"/>
      <c r="V141" s="108"/>
      <c r="W141" s="108"/>
      <c r="X141" s="108"/>
      <c r="Y141" s="108"/>
      <c r="Z141" s="108"/>
    </row>
    <row r="142" spans="2:26" customFormat="1" x14ac:dyDescent="0.2">
      <c r="B142" s="98"/>
      <c r="C142" s="108"/>
      <c r="D142" s="108"/>
      <c r="E142" s="108"/>
      <c r="F142" s="108" t="s">
        <v>112</v>
      </c>
      <c r="G142" s="108"/>
      <c r="H142" s="138">
        <f>H141*$H$74</f>
        <v>78669.543999999994</v>
      </c>
      <c r="I142" s="108" t="s">
        <v>108</v>
      </c>
      <c r="J142" s="108"/>
      <c r="K142" s="139"/>
      <c r="L142" s="108"/>
      <c r="M142" s="108"/>
      <c r="N142" s="108"/>
      <c r="O142" s="108"/>
      <c r="P142" s="108"/>
      <c r="Q142" s="108"/>
      <c r="R142" s="108"/>
      <c r="S142" s="108"/>
      <c r="T142" s="108"/>
      <c r="U142" s="108"/>
      <c r="V142" s="108"/>
      <c r="W142" s="108"/>
      <c r="X142" s="108"/>
      <c r="Y142" s="108"/>
      <c r="Z142" s="108"/>
    </row>
    <row r="143" spans="2:26" customFormat="1" x14ac:dyDescent="0.2">
      <c r="B143" s="98"/>
      <c r="C143" s="108"/>
      <c r="D143" s="108"/>
      <c r="E143" s="108"/>
      <c r="F143" s="108" t="s">
        <v>113</v>
      </c>
      <c r="G143" s="108"/>
      <c r="H143" s="139">
        <f>AVERAGE(H139:H140)/H142</f>
        <v>20.631357670002512</v>
      </c>
      <c r="I143" s="108" t="s">
        <v>110</v>
      </c>
      <c r="J143" s="108"/>
      <c r="K143" s="139"/>
      <c r="L143" s="108"/>
      <c r="M143" s="108"/>
      <c r="N143" s="108"/>
      <c r="O143" s="108"/>
      <c r="P143" s="108"/>
      <c r="Q143" s="108"/>
      <c r="R143" s="108"/>
      <c r="S143" s="108"/>
      <c r="T143" s="108"/>
      <c r="U143" s="108"/>
      <c r="V143" s="108"/>
      <c r="W143" s="108"/>
      <c r="X143" s="108"/>
      <c r="Y143" s="108"/>
      <c r="Z143" s="108"/>
    </row>
    <row r="144" spans="2:26" customFormat="1" x14ac:dyDescent="0.2">
      <c r="B144" s="98"/>
      <c r="C144" s="108"/>
      <c r="D144" s="108"/>
      <c r="E144" s="108"/>
      <c r="F144" s="108"/>
      <c r="G144" s="108"/>
      <c r="H144" s="139"/>
      <c r="I144" s="108"/>
      <c r="J144" s="108"/>
      <c r="K144" s="139"/>
      <c r="L144" s="108"/>
      <c r="M144" s="108"/>
      <c r="N144" s="108"/>
      <c r="O144" s="108"/>
      <c r="P144" s="108"/>
      <c r="Q144" s="108"/>
      <c r="R144" s="108"/>
      <c r="S144" s="108"/>
      <c r="T144" s="108"/>
      <c r="U144" s="108"/>
      <c r="V144" s="108"/>
      <c r="W144" s="108"/>
      <c r="X144" s="108"/>
      <c r="Y144" s="108"/>
      <c r="Z144" s="108"/>
    </row>
    <row r="145" spans="2:26" customFormat="1" x14ac:dyDescent="0.2">
      <c r="B145" s="98"/>
      <c r="C145" s="108"/>
      <c r="D145" s="108"/>
      <c r="E145" s="108"/>
      <c r="F145" s="108" t="s">
        <v>114</v>
      </c>
      <c r="G145" s="108"/>
      <c r="H145" s="108"/>
      <c r="I145" s="108"/>
      <c r="J145" s="108"/>
      <c r="K145" s="108"/>
      <c r="L145" s="108"/>
      <c r="M145" s="108"/>
      <c r="N145" s="108"/>
      <c r="O145" s="108"/>
      <c r="P145" s="108"/>
      <c r="Q145" s="108"/>
      <c r="R145" s="108"/>
      <c r="S145" s="108"/>
      <c r="T145" s="108"/>
      <c r="U145" s="108"/>
      <c r="V145" s="108"/>
      <c r="W145" s="108"/>
      <c r="X145" s="108"/>
      <c r="Y145" s="108"/>
      <c r="Z145" s="108"/>
    </row>
    <row r="146" spans="2:26" customFormat="1" x14ac:dyDescent="0.2">
      <c r="B146" s="98"/>
      <c r="C146" s="108"/>
      <c r="D146" s="108"/>
      <c r="E146" s="108"/>
      <c r="F146" s="111" t="s">
        <v>115</v>
      </c>
      <c r="G146" s="111"/>
      <c r="H146" s="111">
        <v>2000</v>
      </c>
      <c r="I146" s="111" t="s">
        <v>116</v>
      </c>
      <c r="J146" s="108"/>
      <c r="K146" s="108"/>
      <c r="L146" s="108"/>
      <c r="M146" s="108"/>
      <c r="N146" s="108"/>
      <c r="O146" s="108"/>
      <c r="P146" s="108"/>
      <c r="Q146" s="108"/>
      <c r="R146" s="108"/>
      <c r="S146" s="108"/>
      <c r="T146" s="108"/>
      <c r="U146" s="108"/>
      <c r="V146" s="108"/>
      <c r="W146" s="108"/>
      <c r="X146" s="108"/>
      <c r="Y146" s="108"/>
      <c r="Z146" s="108"/>
    </row>
    <row r="147" spans="2:26" customFormat="1" x14ac:dyDescent="0.2">
      <c r="B147" s="98"/>
      <c r="C147" s="108"/>
      <c r="D147" s="108"/>
      <c r="E147" s="108"/>
      <c r="F147" s="111" t="s">
        <v>103</v>
      </c>
      <c r="G147" s="111"/>
      <c r="H147" s="111"/>
      <c r="I147" s="111"/>
      <c r="J147" s="108"/>
      <c r="K147" s="108"/>
      <c r="L147" s="108"/>
      <c r="M147" s="108"/>
      <c r="N147" s="108"/>
      <c r="O147" s="108"/>
      <c r="P147" s="108"/>
      <c r="Q147" s="108"/>
      <c r="R147" s="108"/>
      <c r="S147" s="108"/>
      <c r="T147" s="108"/>
      <c r="U147" s="108"/>
      <c r="V147" s="108"/>
      <c r="W147" s="108"/>
      <c r="X147" s="108"/>
      <c r="Y147" s="108"/>
      <c r="Z147" s="108"/>
    </row>
    <row r="148" spans="2:26" customFormat="1" x14ac:dyDescent="0.2">
      <c r="B148" s="98"/>
      <c r="C148" s="108"/>
      <c r="D148" s="108"/>
      <c r="E148" s="108"/>
      <c r="F148" s="137" t="s">
        <v>104</v>
      </c>
      <c r="G148" s="137"/>
      <c r="H148" s="138">
        <v>4520492</v>
      </c>
      <c r="I148" s="108" t="s">
        <v>105</v>
      </c>
      <c r="J148" s="138"/>
      <c r="K148" s="108"/>
      <c r="L148" s="108"/>
      <c r="M148" s="108"/>
      <c r="N148" s="108"/>
      <c r="O148" s="108"/>
      <c r="P148" s="108"/>
      <c r="Q148" s="108"/>
      <c r="R148" s="108"/>
      <c r="S148" s="108"/>
      <c r="T148" s="108"/>
      <c r="U148" s="108"/>
      <c r="V148" s="108"/>
      <c r="W148" s="108"/>
      <c r="X148" s="108"/>
      <c r="Y148" s="108"/>
      <c r="Z148" s="108"/>
    </row>
    <row r="149" spans="2:26" customFormat="1" x14ac:dyDescent="0.2">
      <c r="B149" s="98"/>
      <c r="C149" s="108"/>
      <c r="D149" s="108"/>
      <c r="E149" s="108"/>
      <c r="F149" s="137" t="s">
        <v>106</v>
      </c>
      <c r="G149" s="137"/>
      <c r="H149" s="138">
        <v>5562658</v>
      </c>
      <c r="I149" s="108" t="s">
        <v>105</v>
      </c>
      <c r="J149" s="138"/>
      <c r="K149" s="108"/>
      <c r="L149" s="108"/>
      <c r="M149" s="108"/>
      <c r="N149" s="108"/>
      <c r="O149" s="108"/>
      <c r="P149" s="108"/>
      <c r="Q149" s="108"/>
      <c r="R149" s="108"/>
      <c r="S149" s="108"/>
      <c r="T149" s="108"/>
      <c r="U149" s="108"/>
      <c r="V149" s="108"/>
      <c r="W149" s="108"/>
      <c r="X149" s="108"/>
      <c r="Y149" s="108"/>
      <c r="Z149" s="108"/>
    </row>
    <row r="150" spans="2:26" customFormat="1" x14ac:dyDescent="0.2">
      <c r="B150" s="98"/>
      <c r="C150" s="108"/>
      <c r="D150" s="108"/>
      <c r="E150" s="108"/>
      <c r="F150" s="108" t="s">
        <v>107</v>
      </c>
      <c r="G150" s="108"/>
      <c r="H150" s="138">
        <v>317535</v>
      </c>
      <c r="I150" s="108" t="s">
        <v>108</v>
      </c>
      <c r="J150" s="108"/>
      <c r="K150" s="108"/>
      <c r="L150" s="108"/>
      <c r="M150" s="108"/>
      <c r="N150" s="108"/>
      <c r="O150" s="108"/>
      <c r="P150" s="108"/>
      <c r="Q150" s="108"/>
      <c r="R150" s="108"/>
      <c r="S150" s="108"/>
      <c r="T150" s="108"/>
      <c r="U150" s="108"/>
      <c r="V150" s="108"/>
      <c r="W150" s="108"/>
      <c r="X150" s="108"/>
      <c r="Y150" s="108"/>
      <c r="Z150" s="108"/>
    </row>
    <row r="151" spans="2:26" customFormat="1" x14ac:dyDescent="0.2">
      <c r="B151" s="98"/>
      <c r="C151" s="108"/>
      <c r="D151" s="108"/>
      <c r="E151" s="108"/>
      <c r="F151" s="108" t="s">
        <v>109</v>
      </c>
      <c r="G151" s="108"/>
      <c r="H151" s="139">
        <f>AVERAGE(H148:H149)/H150</f>
        <v>15.877226132552318</v>
      </c>
      <c r="I151" s="108" t="s">
        <v>110</v>
      </c>
      <c r="J151" s="108"/>
      <c r="K151" s="108"/>
      <c r="L151" s="108"/>
      <c r="M151" s="108"/>
      <c r="N151" s="108"/>
      <c r="O151" s="108"/>
      <c r="P151" s="108"/>
      <c r="Q151" s="108"/>
      <c r="R151" s="108"/>
      <c r="S151" s="108"/>
      <c r="T151" s="108"/>
      <c r="U151" s="108"/>
      <c r="V151" s="108"/>
      <c r="W151" s="108"/>
      <c r="X151" s="108"/>
      <c r="Y151" s="108"/>
      <c r="Z151" s="108"/>
    </row>
    <row r="152" spans="2:26" customFormat="1" x14ac:dyDescent="0.2">
      <c r="B152" s="98"/>
      <c r="C152" s="108"/>
      <c r="D152" s="108"/>
      <c r="E152" s="108"/>
      <c r="F152" s="108"/>
      <c r="G152" s="108"/>
      <c r="H152" s="108"/>
      <c r="I152" s="108"/>
      <c r="J152" s="108"/>
      <c r="K152" s="108"/>
      <c r="L152" s="108"/>
      <c r="M152" s="108"/>
      <c r="N152" s="108"/>
      <c r="O152" s="108"/>
      <c r="P152" s="108"/>
      <c r="Q152" s="108"/>
      <c r="R152" s="108"/>
      <c r="S152" s="108"/>
      <c r="T152" s="108"/>
      <c r="U152" s="108"/>
      <c r="V152" s="108"/>
      <c r="W152" s="108"/>
      <c r="X152" s="108"/>
      <c r="Y152" s="108"/>
      <c r="Z152" s="108"/>
    </row>
    <row r="153" spans="2:26" customFormat="1" x14ac:dyDescent="0.2">
      <c r="B153" s="98"/>
      <c r="C153" s="108"/>
      <c r="D153" s="108"/>
      <c r="E153" s="108"/>
      <c r="F153" s="111" t="s">
        <v>111</v>
      </c>
      <c r="G153" s="111"/>
      <c r="H153" s="111"/>
      <c r="I153" s="111"/>
      <c r="J153" s="108"/>
      <c r="K153" s="108"/>
      <c r="L153" s="108"/>
      <c r="M153" s="108"/>
      <c r="N153" s="108"/>
      <c r="O153" s="108"/>
      <c r="P153" s="108"/>
      <c r="Q153" s="108"/>
      <c r="R153" s="108"/>
      <c r="S153" s="108"/>
      <c r="T153" s="108"/>
      <c r="U153" s="108"/>
      <c r="V153" s="108"/>
      <c r="W153" s="108"/>
      <c r="X153" s="108"/>
      <c r="Y153" s="108"/>
      <c r="Z153" s="108"/>
    </row>
    <row r="154" spans="2:26" customFormat="1" x14ac:dyDescent="0.2">
      <c r="B154" s="98"/>
      <c r="C154" s="108"/>
      <c r="D154" s="108"/>
      <c r="E154" s="108"/>
      <c r="F154" s="137" t="s">
        <v>104</v>
      </c>
      <c r="G154" s="137"/>
      <c r="H154" s="138">
        <v>5069011</v>
      </c>
      <c r="I154" s="108" t="s">
        <v>105</v>
      </c>
      <c r="J154" s="108"/>
      <c r="K154" s="108"/>
      <c r="L154" s="108"/>
      <c r="M154" s="108"/>
      <c r="N154" s="108"/>
      <c r="O154" s="108"/>
      <c r="P154" s="108"/>
      <c r="Q154" s="108"/>
      <c r="R154" s="108"/>
      <c r="S154" s="108"/>
      <c r="T154" s="108"/>
      <c r="U154" s="108"/>
      <c r="V154" s="108"/>
      <c r="W154" s="108"/>
      <c r="X154" s="108"/>
      <c r="Y154" s="108"/>
      <c r="Z154" s="108"/>
    </row>
    <row r="155" spans="2:26" customFormat="1" x14ac:dyDescent="0.2">
      <c r="B155" s="98"/>
      <c r="C155" s="108"/>
      <c r="D155" s="108"/>
      <c r="E155" s="108"/>
      <c r="F155" s="137" t="s">
        <v>106</v>
      </c>
      <c r="G155" s="137"/>
      <c r="H155" s="138">
        <v>6103024</v>
      </c>
      <c r="I155" s="108" t="s">
        <v>105</v>
      </c>
      <c r="J155" s="108"/>
      <c r="K155" s="108"/>
      <c r="L155" s="108"/>
      <c r="M155" s="108"/>
      <c r="N155" s="108"/>
      <c r="O155" s="108"/>
      <c r="P155" s="108"/>
      <c r="Q155" s="108"/>
      <c r="R155" s="108"/>
      <c r="S155" s="108"/>
      <c r="T155" s="108"/>
      <c r="U155" s="108"/>
      <c r="V155" s="108"/>
      <c r="W155" s="108"/>
      <c r="X155" s="108"/>
      <c r="Y155" s="108"/>
      <c r="Z155" s="108"/>
    </row>
    <row r="156" spans="2:26" customFormat="1" x14ac:dyDescent="0.2">
      <c r="B156" s="98"/>
      <c r="C156" s="108"/>
      <c r="D156" s="108"/>
      <c r="E156" s="108"/>
      <c r="F156" s="108" t="s">
        <v>107</v>
      </c>
      <c r="G156" s="108"/>
      <c r="H156" s="138">
        <v>317535</v>
      </c>
      <c r="I156" s="108" t="s">
        <v>108</v>
      </c>
      <c r="J156" s="108"/>
      <c r="K156" s="108"/>
      <c r="L156" s="108"/>
      <c r="M156" s="108"/>
      <c r="N156" s="108"/>
      <c r="O156" s="108"/>
      <c r="P156" s="108"/>
      <c r="Q156" s="108"/>
      <c r="R156" s="108"/>
      <c r="S156" s="108"/>
      <c r="T156" s="108"/>
      <c r="U156" s="108"/>
      <c r="V156" s="108"/>
      <c r="W156" s="108"/>
      <c r="X156" s="108"/>
      <c r="Y156" s="108"/>
      <c r="Z156" s="108"/>
    </row>
    <row r="157" spans="2:26" customFormat="1" x14ac:dyDescent="0.2">
      <c r="B157" s="98"/>
      <c r="C157" s="108"/>
      <c r="D157" s="108"/>
      <c r="E157" s="108"/>
      <c r="F157" s="108" t="s">
        <v>112</v>
      </c>
      <c r="G157" s="108"/>
      <c r="H157" s="138">
        <f>H156*$H$74</f>
        <v>314677.185</v>
      </c>
      <c r="I157" s="108" t="s">
        <v>108</v>
      </c>
      <c r="J157" s="108"/>
      <c r="K157" s="108"/>
      <c r="L157" s="108"/>
      <c r="M157" s="108"/>
      <c r="N157" s="108"/>
      <c r="O157" s="108"/>
      <c r="P157" s="108"/>
      <c r="Q157" s="108"/>
      <c r="R157" s="108"/>
      <c r="S157" s="108"/>
      <c r="T157" s="108"/>
      <c r="U157" s="108"/>
      <c r="V157" s="108"/>
      <c r="W157" s="108"/>
      <c r="X157" s="108"/>
      <c r="Y157" s="108"/>
      <c r="Z157" s="108"/>
    </row>
    <row r="158" spans="2:26" customFormat="1" x14ac:dyDescent="0.2">
      <c r="B158" s="98"/>
      <c r="C158" s="108"/>
      <c r="D158" s="108"/>
      <c r="E158" s="108"/>
      <c r="F158" s="108" t="s">
        <v>113</v>
      </c>
      <c r="G158" s="108"/>
      <c r="H158" s="139">
        <f>AVERAGE(H154:H155)/H157</f>
        <v>17.751580878035373</v>
      </c>
      <c r="I158" s="108" t="s">
        <v>110</v>
      </c>
      <c r="J158" s="108"/>
      <c r="K158" s="108"/>
      <c r="L158" s="108"/>
      <c r="M158" s="108"/>
      <c r="N158" s="108"/>
      <c r="O158" s="108"/>
      <c r="P158" s="108"/>
      <c r="Q158" s="108"/>
      <c r="R158" s="108"/>
      <c r="S158" s="108"/>
      <c r="T158" s="108"/>
      <c r="U158" s="108"/>
      <c r="V158" s="108"/>
      <c r="W158" s="108"/>
      <c r="X158" s="108"/>
      <c r="Y158" s="108"/>
      <c r="Z158" s="108"/>
    </row>
    <row r="159" spans="2:26" customFormat="1" x14ac:dyDescent="0.2">
      <c r="B159" s="98"/>
      <c r="C159" s="108"/>
      <c r="D159" s="108"/>
      <c r="E159" s="108"/>
      <c r="F159" s="108"/>
      <c r="G159" s="108"/>
      <c r="H159" s="108"/>
      <c r="I159" s="108"/>
      <c r="J159" s="108"/>
      <c r="K159" s="108"/>
      <c r="L159" s="108"/>
      <c r="M159" s="108"/>
      <c r="N159" s="108"/>
      <c r="O159" s="108"/>
      <c r="P159" s="108"/>
      <c r="Q159" s="108"/>
      <c r="R159" s="108"/>
      <c r="S159" s="108"/>
      <c r="T159" s="108"/>
      <c r="U159" s="108"/>
      <c r="V159" s="108"/>
      <c r="W159" s="108"/>
      <c r="X159" s="108"/>
      <c r="Y159" s="108"/>
      <c r="Z159" s="108"/>
    </row>
    <row r="160" spans="2:26" customFormat="1" x14ac:dyDescent="0.2">
      <c r="B160" s="98"/>
      <c r="C160" s="108"/>
      <c r="D160" s="108"/>
      <c r="E160" s="108"/>
      <c r="F160" s="108"/>
      <c r="G160" s="108"/>
      <c r="H160" s="108"/>
      <c r="I160" s="108"/>
      <c r="J160" s="108"/>
      <c r="K160" s="108"/>
      <c r="L160" s="108"/>
      <c r="M160" s="108"/>
      <c r="N160" s="108"/>
      <c r="O160" s="108"/>
      <c r="P160" s="108"/>
      <c r="Q160" s="108"/>
      <c r="R160" s="108"/>
      <c r="S160" s="108"/>
      <c r="T160" s="108"/>
      <c r="U160" s="108"/>
      <c r="V160" s="108"/>
      <c r="W160" s="108"/>
      <c r="X160" s="108"/>
      <c r="Y160" s="108"/>
      <c r="Z160" s="108"/>
    </row>
    <row r="161" spans="2:26" customFormat="1" x14ac:dyDescent="0.2">
      <c r="B161" s="98"/>
      <c r="C161" s="108"/>
      <c r="D161" s="108"/>
      <c r="E161" s="108"/>
      <c r="F161" s="108"/>
      <c r="G161" s="108"/>
      <c r="H161" s="108"/>
      <c r="I161" s="108"/>
      <c r="J161" s="108"/>
      <c r="K161" s="108"/>
      <c r="L161" s="108"/>
      <c r="M161" s="108"/>
      <c r="N161" s="108"/>
      <c r="O161" s="108"/>
      <c r="P161" s="108"/>
      <c r="Q161" s="108"/>
      <c r="R161" s="108"/>
      <c r="S161" s="108"/>
      <c r="T161" s="108"/>
      <c r="U161" s="108"/>
      <c r="V161" s="108"/>
      <c r="W161" s="108"/>
      <c r="X161" s="108"/>
      <c r="Y161" s="108"/>
      <c r="Z161" s="108"/>
    </row>
    <row r="162" spans="2:26" customFormat="1" x14ac:dyDescent="0.2">
      <c r="B162" s="98"/>
      <c r="C162" s="108"/>
      <c r="D162" s="108"/>
      <c r="E162" s="108"/>
      <c r="F162" s="108"/>
      <c r="G162" s="108"/>
      <c r="H162" s="108"/>
      <c r="I162" s="108"/>
      <c r="J162" s="108"/>
      <c r="K162" s="108"/>
      <c r="L162" s="108"/>
      <c r="M162" s="108"/>
      <c r="N162" s="108"/>
      <c r="O162" s="108"/>
      <c r="P162" s="108"/>
      <c r="Q162" s="108"/>
      <c r="R162" s="108"/>
      <c r="S162" s="108"/>
      <c r="T162" s="108"/>
      <c r="U162" s="108"/>
      <c r="V162" s="108"/>
      <c r="W162" s="108"/>
      <c r="X162" s="108"/>
      <c r="Y162" s="108"/>
      <c r="Z162" s="108"/>
    </row>
    <row r="163" spans="2:26" customFormat="1" x14ac:dyDescent="0.2">
      <c r="B163" s="98"/>
      <c r="C163" s="108"/>
      <c r="D163" s="108"/>
      <c r="E163" s="108"/>
      <c r="F163" s="108"/>
      <c r="G163" s="108"/>
      <c r="H163" s="108"/>
      <c r="I163" s="108"/>
      <c r="J163" s="108"/>
      <c r="K163" s="108"/>
      <c r="L163" s="108"/>
      <c r="M163" s="108"/>
      <c r="N163" s="108"/>
      <c r="O163" s="108"/>
      <c r="P163" s="108"/>
      <c r="Q163" s="108"/>
      <c r="R163" s="108"/>
      <c r="S163" s="108"/>
      <c r="T163" s="108"/>
      <c r="U163" s="108"/>
      <c r="V163" s="108"/>
      <c r="W163" s="108"/>
      <c r="X163" s="108"/>
      <c r="Y163" s="108"/>
      <c r="Z163" s="108"/>
    </row>
    <row r="164" spans="2:26" customFormat="1" x14ac:dyDescent="0.2">
      <c r="B164" s="98"/>
      <c r="C164" s="108"/>
      <c r="D164" s="108"/>
      <c r="E164" s="108"/>
      <c r="F164" s="108"/>
      <c r="G164" s="108"/>
      <c r="H164" s="108"/>
      <c r="I164" s="108"/>
      <c r="J164" s="108"/>
      <c r="K164" s="108"/>
      <c r="L164" s="108"/>
      <c r="M164" s="108"/>
      <c r="N164" s="108"/>
      <c r="O164" s="108"/>
      <c r="P164" s="108"/>
      <c r="Q164" s="108"/>
      <c r="R164" s="108"/>
      <c r="S164" s="108"/>
      <c r="T164" s="108"/>
      <c r="U164" s="108"/>
      <c r="V164" s="108"/>
      <c r="W164" s="108"/>
      <c r="X164" s="108"/>
      <c r="Y164" s="108"/>
      <c r="Z164" s="108"/>
    </row>
    <row r="165" spans="2:26" customFormat="1" x14ac:dyDescent="0.2">
      <c r="B165" s="98"/>
      <c r="C165" s="108"/>
      <c r="D165" s="108"/>
      <c r="E165" s="108"/>
      <c r="F165" s="108"/>
      <c r="G165" s="108"/>
      <c r="H165" s="108"/>
      <c r="I165" s="108"/>
      <c r="J165" s="108"/>
      <c r="K165" s="108"/>
      <c r="L165" s="108"/>
      <c r="M165" s="108"/>
      <c r="N165" s="108"/>
      <c r="O165" s="108"/>
      <c r="P165" s="108"/>
      <c r="Q165" s="108"/>
      <c r="R165" s="108"/>
      <c r="S165" s="108"/>
      <c r="T165" s="108"/>
      <c r="U165" s="108"/>
      <c r="V165" s="108"/>
      <c r="W165" s="108"/>
      <c r="X165" s="108"/>
      <c r="Y165" s="108"/>
      <c r="Z165" s="108"/>
    </row>
    <row r="166" spans="2:26" customFormat="1" x14ac:dyDescent="0.2">
      <c r="B166" s="98"/>
      <c r="C166" s="108"/>
      <c r="D166" s="108"/>
      <c r="E166" s="108"/>
      <c r="F166" s="108"/>
      <c r="G166" s="108"/>
      <c r="H166" s="108"/>
      <c r="I166" s="108"/>
      <c r="J166" s="108"/>
      <c r="K166" s="108"/>
      <c r="L166" s="108"/>
      <c r="M166" s="108"/>
      <c r="N166" s="108"/>
      <c r="O166" s="108"/>
      <c r="P166" s="108"/>
      <c r="Q166" s="108"/>
      <c r="R166" s="108"/>
      <c r="S166" s="108"/>
      <c r="T166" s="108"/>
      <c r="U166" s="108"/>
      <c r="V166" s="108"/>
      <c r="W166" s="108"/>
      <c r="X166" s="108"/>
      <c r="Y166" s="108"/>
      <c r="Z166" s="108"/>
    </row>
    <row r="167" spans="2:26" customFormat="1" x14ac:dyDescent="0.2">
      <c r="B167" s="98"/>
      <c r="C167" s="108"/>
      <c r="D167" s="108"/>
      <c r="E167" s="108"/>
      <c r="F167" s="108"/>
      <c r="G167" s="108"/>
      <c r="H167" s="108"/>
      <c r="I167" s="108"/>
      <c r="J167" s="108"/>
      <c r="K167" s="108"/>
      <c r="L167" s="108"/>
      <c r="M167" s="108"/>
      <c r="N167" s="108"/>
      <c r="O167" s="108"/>
      <c r="P167" s="108"/>
      <c r="Q167" s="108"/>
      <c r="R167" s="108"/>
      <c r="S167" s="108"/>
      <c r="T167" s="108"/>
      <c r="U167" s="108"/>
      <c r="V167" s="108"/>
      <c r="W167" s="108"/>
      <c r="X167" s="108"/>
      <c r="Y167" s="108"/>
      <c r="Z167" s="108"/>
    </row>
    <row r="168" spans="2:26" customFormat="1" x14ac:dyDescent="0.2">
      <c r="B168" s="98"/>
      <c r="C168" s="108"/>
      <c r="D168" s="108"/>
      <c r="E168" s="108"/>
      <c r="F168" s="108"/>
      <c r="G168" s="108"/>
      <c r="H168" s="108"/>
      <c r="I168" s="108"/>
      <c r="J168" s="108"/>
      <c r="K168" s="108"/>
      <c r="L168" s="108"/>
      <c r="M168" s="108"/>
      <c r="N168" s="108"/>
      <c r="O168" s="108"/>
      <c r="P168" s="108"/>
      <c r="Q168" s="108"/>
      <c r="R168" s="108"/>
      <c r="S168" s="108"/>
      <c r="T168" s="108"/>
      <c r="U168" s="108"/>
      <c r="V168" s="108"/>
      <c r="W168" s="108"/>
      <c r="X168" s="108"/>
      <c r="Y168" s="108"/>
      <c r="Z168" s="108"/>
    </row>
    <row r="169" spans="2:26" customFormat="1" x14ac:dyDescent="0.2">
      <c r="B169" s="98"/>
      <c r="C169" s="108"/>
      <c r="D169" s="108"/>
      <c r="E169" s="108"/>
      <c r="F169" s="108"/>
      <c r="G169" s="108"/>
      <c r="H169" s="108"/>
      <c r="I169" s="108"/>
      <c r="J169" s="108"/>
      <c r="K169" s="108"/>
      <c r="L169" s="108"/>
      <c r="M169" s="108"/>
      <c r="N169" s="108"/>
      <c r="O169" s="108"/>
      <c r="P169" s="108"/>
      <c r="Q169" s="108"/>
      <c r="R169" s="108"/>
      <c r="S169" s="108"/>
      <c r="T169" s="108"/>
      <c r="U169" s="108"/>
      <c r="V169" s="108"/>
      <c r="W169" s="108"/>
      <c r="X169" s="108"/>
      <c r="Y169" s="108"/>
      <c r="Z169" s="108"/>
    </row>
    <row r="170" spans="2:26" customFormat="1" x14ac:dyDescent="0.2">
      <c r="B170" s="98"/>
      <c r="C170" s="108"/>
      <c r="D170" s="108"/>
      <c r="E170" s="108"/>
      <c r="F170" s="108"/>
      <c r="G170" s="108"/>
      <c r="H170" s="108"/>
      <c r="I170" s="108"/>
      <c r="J170" s="108"/>
      <c r="K170" s="108"/>
      <c r="L170" s="108"/>
      <c r="M170" s="108"/>
      <c r="N170" s="108"/>
      <c r="O170" s="108"/>
      <c r="P170" s="108"/>
      <c r="Q170" s="108"/>
      <c r="R170" s="108"/>
      <c r="S170" s="108"/>
      <c r="T170" s="108"/>
      <c r="U170" s="108"/>
      <c r="V170" s="108"/>
      <c r="W170" s="108"/>
      <c r="X170" s="108"/>
      <c r="Y170" s="108"/>
      <c r="Z170" s="108"/>
    </row>
    <row r="171" spans="2:26" customFormat="1" x14ac:dyDescent="0.2">
      <c r="B171" s="98"/>
      <c r="C171" s="108"/>
      <c r="D171" s="108"/>
      <c r="E171" s="108"/>
      <c r="F171" s="108"/>
      <c r="G171" s="108"/>
      <c r="H171" s="108"/>
      <c r="I171" s="108"/>
      <c r="J171" s="108"/>
      <c r="K171" s="108"/>
      <c r="L171" s="108"/>
      <c r="M171" s="108"/>
      <c r="N171" s="108"/>
      <c r="O171" s="108"/>
      <c r="P171" s="108"/>
      <c r="Q171" s="108"/>
      <c r="R171" s="108"/>
      <c r="S171" s="108"/>
      <c r="T171" s="108"/>
      <c r="U171" s="108"/>
      <c r="V171" s="108"/>
      <c r="W171" s="108"/>
      <c r="X171" s="108"/>
      <c r="Y171" s="108"/>
      <c r="Z171" s="108"/>
    </row>
    <row r="172" spans="2:26" customFormat="1" x14ac:dyDescent="0.2">
      <c r="B172" s="98"/>
      <c r="C172" s="108"/>
      <c r="D172" s="108"/>
      <c r="E172" s="108"/>
      <c r="F172" s="108"/>
      <c r="G172" s="108"/>
      <c r="H172" s="108"/>
      <c r="I172" s="108"/>
      <c r="J172" s="108"/>
      <c r="K172" s="108"/>
      <c r="L172" s="108"/>
      <c r="M172" s="108"/>
      <c r="N172" s="108"/>
      <c r="O172" s="108"/>
      <c r="P172" s="108"/>
      <c r="Q172" s="108"/>
      <c r="R172" s="108"/>
      <c r="S172" s="108"/>
      <c r="T172" s="108"/>
      <c r="U172" s="108"/>
      <c r="V172" s="108"/>
      <c r="W172" s="108"/>
      <c r="X172" s="108"/>
      <c r="Y172" s="108"/>
      <c r="Z172" s="108"/>
    </row>
    <row r="173" spans="2:26" customFormat="1" x14ac:dyDescent="0.2">
      <c r="B173" s="98"/>
      <c r="C173" s="108"/>
      <c r="D173" s="108"/>
      <c r="E173" s="108"/>
      <c r="F173" s="108"/>
      <c r="G173" s="108"/>
      <c r="H173" s="108"/>
      <c r="I173" s="108"/>
      <c r="J173" s="108"/>
      <c r="K173" s="108"/>
      <c r="L173" s="108"/>
      <c r="M173" s="108"/>
      <c r="N173" s="108"/>
      <c r="O173" s="108"/>
      <c r="P173" s="108"/>
      <c r="Q173" s="108"/>
      <c r="R173" s="108"/>
      <c r="S173" s="108"/>
      <c r="T173" s="108"/>
      <c r="U173" s="108"/>
      <c r="V173" s="108"/>
      <c r="W173" s="108"/>
      <c r="X173" s="108"/>
      <c r="Y173" s="108"/>
      <c r="Z173" s="108"/>
    </row>
    <row r="174" spans="2:26" customFormat="1" x14ac:dyDescent="0.2">
      <c r="B174" s="98"/>
      <c r="C174" s="108"/>
      <c r="D174" s="108"/>
      <c r="E174" s="108"/>
      <c r="F174" s="108"/>
      <c r="G174" s="108"/>
      <c r="H174" s="108"/>
      <c r="I174" s="108"/>
      <c r="J174" s="108"/>
      <c r="K174" s="108"/>
      <c r="L174" s="108"/>
      <c r="M174" s="108"/>
      <c r="N174" s="108"/>
      <c r="O174" s="108"/>
      <c r="P174" s="108"/>
      <c r="Q174" s="108"/>
      <c r="R174" s="108"/>
      <c r="S174" s="108"/>
      <c r="T174" s="108"/>
      <c r="U174" s="108"/>
      <c r="V174" s="108"/>
      <c r="W174" s="108"/>
      <c r="X174" s="108"/>
      <c r="Y174" s="108"/>
      <c r="Z174" s="108"/>
    </row>
    <row r="175" spans="2:26" customFormat="1" x14ac:dyDescent="0.2">
      <c r="B175" s="98"/>
      <c r="C175" s="108"/>
      <c r="D175" s="108"/>
      <c r="E175" s="108"/>
      <c r="F175" s="108"/>
      <c r="G175" s="108"/>
      <c r="H175" s="108"/>
      <c r="I175" s="108"/>
      <c r="J175" s="108"/>
      <c r="K175" s="108"/>
      <c r="L175" s="108"/>
      <c r="M175" s="108"/>
      <c r="N175" s="108"/>
      <c r="O175" s="108"/>
      <c r="P175" s="108"/>
      <c r="Q175" s="108"/>
      <c r="R175" s="108"/>
      <c r="S175" s="108"/>
      <c r="T175" s="108"/>
      <c r="U175" s="108"/>
      <c r="V175" s="108"/>
      <c r="W175" s="108"/>
      <c r="X175" s="108"/>
      <c r="Y175" s="108"/>
      <c r="Z175" s="108"/>
    </row>
    <row r="176" spans="2:26" customFormat="1" x14ac:dyDescent="0.2">
      <c r="B176" s="98"/>
      <c r="C176" s="108"/>
      <c r="D176" s="108"/>
      <c r="E176" s="108"/>
      <c r="F176" s="108"/>
      <c r="G176" s="108"/>
      <c r="H176" s="108"/>
      <c r="I176" s="108"/>
      <c r="J176" s="108"/>
      <c r="K176" s="108"/>
      <c r="L176" s="108"/>
      <c r="M176" s="108"/>
      <c r="N176" s="108"/>
      <c r="O176" s="108"/>
      <c r="P176" s="108"/>
      <c r="Q176" s="108"/>
      <c r="R176" s="108"/>
      <c r="S176" s="108"/>
      <c r="T176" s="108"/>
      <c r="U176" s="108"/>
      <c r="V176" s="108"/>
      <c r="W176" s="108"/>
      <c r="X176" s="108"/>
      <c r="Y176" s="108"/>
      <c r="Z176" s="108"/>
    </row>
    <row r="177" spans="2:26" customFormat="1" x14ac:dyDescent="0.2">
      <c r="B177" s="98"/>
      <c r="C177" s="108"/>
      <c r="D177" s="108"/>
      <c r="E177" s="108"/>
      <c r="F177" s="108"/>
      <c r="G177" s="108"/>
      <c r="H177" s="108"/>
      <c r="I177" s="108"/>
      <c r="J177" s="108"/>
      <c r="K177" s="108"/>
      <c r="L177" s="108"/>
      <c r="M177" s="108"/>
      <c r="N177" s="108"/>
      <c r="O177" s="108"/>
      <c r="P177" s="108"/>
      <c r="Q177" s="108"/>
      <c r="R177" s="108"/>
      <c r="S177" s="108"/>
      <c r="T177" s="108"/>
      <c r="U177" s="108"/>
      <c r="V177" s="108"/>
      <c r="W177" s="108"/>
      <c r="X177" s="108"/>
      <c r="Y177" s="108"/>
      <c r="Z177" s="108"/>
    </row>
    <row r="178" spans="2:26" customFormat="1" x14ac:dyDescent="0.2">
      <c r="B178" s="98"/>
      <c r="C178" s="108"/>
      <c r="D178" s="108"/>
      <c r="E178" s="108"/>
      <c r="F178" s="108"/>
      <c r="G178" s="108"/>
      <c r="H178" s="108"/>
      <c r="I178" s="108"/>
      <c r="J178" s="108"/>
      <c r="K178" s="108"/>
      <c r="L178" s="108"/>
      <c r="M178" s="108"/>
      <c r="N178" s="108"/>
      <c r="O178" s="108"/>
      <c r="P178" s="108"/>
      <c r="Q178" s="108"/>
      <c r="R178" s="108"/>
      <c r="S178" s="108"/>
      <c r="T178" s="108"/>
      <c r="U178" s="108"/>
      <c r="V178" s="108"/>
      <c r="W178" s="108"/>
      <c r="X178" s="108"/>
      <c r="Y178" s="108"/>
      <c r="Z178" s="108"/>
    </row>
    <row r="179" spans="2:26" customFormat="1" x14ac:dyDescent="0.2">
      <c r="B179" s="98"/>
      <c r="C179" s="108"/>
      <c r="D179" s="108"/>
      <c r="E179" s="108"/>
      <c r="F179" s="108"/>
      <c r="G179" s="108"/>
      <c r="H179" s="108"/>
      <c r="I179" s="108"/>
      <c r="J179" s="108"/>
      <c r="K179" s="108"/>
      <c r="L179" s="108"/>
      <c r="M179" s="108"/>
      <c r="N179" s="108"/>
      <c r="O179" s="108"/>
      <c r="P179" s="108"/>
      <c r="Q179" s="108"/>
      <c r="R179" s="108"/>
      <c r="S179" s="108"/>
      <c r="T179" s="108"/>
      <c r="U179" s="108"/>
      <c r="V179" s="108"/>
      <c r="W179" s="108"/>
      <c r="X179" s="108"/>
      <c r="Y179" s="108"/>
      <c r="Z179" s="108"/>
    </row>
    <row r="180" spans="2:26" customFormat="1" x14ac:dyDescent="0.2">
      <c r="B180" s="98"/>
      <c r="C180" s="108"/>
      <c r="D180" s="108"/>
      <c r="E180" s="108"/>
      <c r="F180" s="108"/>
      <c r="G180" s="108"/>
      <c r="H180" s="108"/>
      <c r="I180" s="108"/>
      <c r="J180" s="108"/>
      <c r="K180" s="108"/>
      <c r="L180" s="108"/>
      <c r="M180" s="108"/>
      <c r="N180" s="108"/>
      <c r="O180" s="108"/>
      <c r="P180" s="108"/>
      <c r="Q180" s="108"/>
      <c r="R180" s="108"/>
      <c r="S180" s="108"/>
      <c r="T180" s="108"/>
      <c r="U180" s="108"/>
      <c r="V180" s="108"/>
      <c r="W180" s="108"/>
      <c r="X180" s="108"/>
      <c r="Y180" s="108"/>
      <c r="Z180" s="108"/>
    </row>
    <row r="181" spans="2:26" customFormat="1" x14ac:dyDescent="0.2">
      <c r="B181" s="98"/>
      <c r="C181" s="108"/>
      <c r="D181" s="108"/>
      <c r="E181" s="108"/>
      <c r="F181" s="108"/>
      <c r="G181" s="108"/>
      <c r="H181" s="108"/>
      <c r="I181" s="108"/>
      <c r="J181" s="108"/>
      <c r="K181" s="108"/>
      <c r="L181" s="108"/>
      <c r="M181" s="108"/>
      <c r="N181" s="108"/>
      <c r="O181" s="108"/>
      <c r="P181" s="108"/>
      <c r="Q181" s="108"/>
      <c r="R181" s="108"/>
      <c r="S181" s="108"/>
      <c r="T181" s="108"/>
      <c r="U181" s="108"/>
      <c r="V181" s="108"/>
      <c r="W181" s="108"/>
      <c r="X181" s="108"/>
      <c r="Y181" s="108"/>
      <c r="Z181" s="108"/>
    </row>
    <row r="182" spans="2:26" customFormat="1" x14ac:dyDescent="0.2">
      <c r="B182" s="98"/>
      <c r="C182" s="108"/>
      <c r="D182" s="108"/>
      <c r="E182" s="108"/>
      <c r="F182" s="108"/>
      <c r="G182" s="108"/>
      <c r="H182" s="108"/>
      <c r="I182" s="108"/>
      <c r="J182" s="108"/>
      <c r="K182" s="108"/>
      <c r="L182" s="108"/>
      <c r="M182" s="108"/>
      <c r="N182" s="108"/>
      <c r="O182" s="108"/>
      <c r="P182" s="108"/>
      <c r="Q182" s="108"/>
      <c r="R182" s="108"/>
      <c r="S182" s="108"/>
      <c r="T182" s="108"/>
      <c r="U182" s="108"/>
      <c r="V182" s="108"/>
      <c r="W182" s="108"/>
      <c r="X182" s="108"/>
      <c r="Y182" s="108"/>
      <c r="Z182" s="108"/>
    </row>
    <row r="183" spans="2:26" customFormat="1" x14ac:dyDescent="0.2">
      <c r="B183" s="98"/>
      <c r="C183" s="108"/>
      <c r="D183" s="108"/>
      <c r="E183" s="108"/>
      <c r="F183" s="108"/>
      <c r="G183" s="108"/>
      <c r="H183" s="108"/>
      <c r="I183" s="108"/>
      <c r="J183" s="108"/>
      <c r="K183" s="108"/>
      <c r="L183" s="108"/>
      <c r="M183" s="108"/>
      <c r="N183" s="108"/>
      <c r="O183" s="108"/>
      <c r="P183" s="108"/>
      <c r="Q183" s="108"/>
      <c r="R183" s="108"/>
      <c r="S183" s="108"/>
      <c r="T183" s="108"/>
      <c r="U183" s="108"/>
      <c r="V183" s="108"/>
      <c r="W183" s="108"/>
      <c r="X183" s="108"/>
      <c r="Y183" s="108"/>
      <c r="Z183" s="108"/>
    </row>
    <row r="184" spans="2:26" customFormat="1" x14ac:dyDescent="0.2">
      <c r="B184" s="98"/>
      <c r="C184" s="108"/>
      <c r="D184" s="108"/>
      <c r="E184" s="108"/>
      <c r="F184" s="108"/>
      <c r="G184" s="108"/>
      <c r="H184" s="108"/>
      <c r="I184" s="108"/>
      <c r="J184" s="108"/>
      <c r="K184" s="108"/>
      <c r="L184" s="108"/>
      <c r="M184" s="108"/>
      <c r="N184" s="108"/>
      <c r="O184" s="108"/>
      <c r="P184" s="108"/>
      <c r="Q184" s="108"/>
      <c r="R184" s="108"/>
      <c r="S184" s="108"/>
      <c r="T184" s="108"/>
      <c r="U184" s="108"/>
      <c r="V184" s="108"/>
      <c r="W184" s="108"/>
      <c r="X184" s="108"/>
      <c r="Y184" s="108"/>
      <c r="Z184" s="108"/>
    </row>
    <row r="185" spans="2:26" customFormat="1" x14ac:dyDescent="0.2">
      <c r="B185" s="98"/>
      <c r="C185" s="108"/>
      <c r="D185" s="108"/>
      <c r="E185" s="108"/>
      <c r="F185" s="108"/>
      <c r="G185" s="108"/>
      <c r="H185" s="108"/>
      <c r="I185" s="108"/>
      <c r="J185" s="108"/>
      <c r="K185" s="108"/>
      <c r="L185" s="108"/>
      <c r="M185" s="108"/>
      <c r="N185" s="108"/>
      <c r="O185" s="108"/>
      <c r="P185" s="108"/>
      <c r="Q185" s="108"/>
      <c r="R185" s="108"/>
      <c r="S185" s="108"/>
      <c r="T185" s="108"/>
      <c r="U185" s="108"/>
      <c r="V185" s="108"/>
      <c r="W185" s="108"/>
      <c r="X185" s="108"/>
      <c r="Y185" s="108"/>
      <c r="Z185" s="108"/>
    </row>
    <row r="186" spans="2:26" customFormat="1" x14ac:dyDescent="0.2">
      <c r="B186" s="98"/>
      <c r="C186" s="108"/>
      <c r="D186" s="108"/>
      <c r="E186" s="108"/>
      <c r="F186" s="108"/>
      <c r="G186" s="108"/>
      <c r="H186" s="108"/>
      <c r="I186" s="108"/>
      <c r="J186" s="108"/>
      <c r="K186" s="108"/>
      <c r="L186" s="108"/>
      <c r="M186" s="108"/>
      <c r="N186" s="108"/>
      <c r="O186" s="108"/>
      <c r="P186" s="108"/>
      <c r="Q186" s="108"/>
      <c r="R186" s="108"/>
      <c r="S186" s="108"/>
      <c r="T186" s="108"/>
      <c r="U186" s="108"/>
      <c r="V186" s="108"/>
      <c r="W186" s="108"/>
      <c r="X186" s="108"/>
      <c r="Y186" s="108"/>
      <c r="Z186" s="108"/>
    </row>
    <row r="187" spans="2:26" customFormat="1" x14ac:dyDescent="0.2">
      <c r="B187" s="98"/>
      <c r="C187" s="108"/>
      <c r="D187" s="108"/>
      <c r="E187" s="108"/>
      <c r="F187" s="108"/>
      <c r="G187" s="108"/>
      <c r="H187" s="108"/>
      <c r="I187" s="108"/>
      <c r="J187" s="108"/>
      <c r="K187" s="108"/>
      <c r="L187" s="108"/>
      <c r="M187" s="108"/>
      <c r="N187" s="108"/>
      <c r="O187" s="108"/>
      <c r="P187" s="108"/>
      <c r="Q187" s="108"/>
      <c r="R187" s="108"/>
      <c r="S187" s="108"/>
      <c r="T187" s="108"/>
      <c r="U187" s="108"/>
      <c r="V187" s="108"/>
      <c r="W187" s="108"/>
      <c r="X187" s="108"/>
      <c r="Y187" s="108"/>
      <c r="Z187" s="108"/>
    </row>
    <row r="188" spans="2:26" customFormat="1" x14ac:dyDescent="0.2">
      <c r="B188" s="98"/>
      <c r="C188" s="108"/>
      <c r="D188" s="108"/>
      <c r="E188" s="108"/>
      <c r="F188" s="108"/>
      <c r="G188" s="108"/>
      <c r="H188" s="108"/>
      <c r="I188" s="108"/>
      <c r="J188" s="108"/>
      <c r="K188" s="108"/>
      <c r="L188" s="108"/>
      <c r="M188" s="108"/>
      <c r="N188" s="108"/>
      <c r="O188" s="108"/>
      <c r="P188" s="108"/>
      <c r="Q188" s="108"/>
      <c r="R188" s="108"/>
      <c r="S188" s="108"/>
      <c r="T188" s="108"/>
      <c r="U188" s="108"/>
      <c r="V188" s="108"/>
      <c r="W188" s="108"/>
      <c r="X188" s="108"/>
      <c r="Y188" s="108"/>
      <c r="Z188" s="108"/>
    </row>
    <row r="189" spans="2:26" customFormat="1" x14ac:dyDescent="0.2">
      <c r="B189" s="98"/>
      <c r="C189" s="108"/>
      <c r="D189" s="108"/>
      <c r="E189" s="108"/>
      <c r="F189" s="108"/>
      <c r="G189" s="108"/>
      <c r="H189" s="108"/>
      <c r="I189" s="108"/>
      <c r="J189" s="108"/>
      <c r="K189" s="108"/>
      <c r="L189" s="108"/>
      <c r="M189" s="108"/>
      <c r="N189" s="108"/>
      <c r="O189" s="108"/>
      <c r="P189" s="108"/>
      <c r="Q189" s="108"/>
      <c r="R189" s="108"/>
      <c r="S189" s="108"/>
      <c r="T189" s="108"/>
      <c r="U189" s="108"/>
      <c r="V189" s="108"/>
      <c r="W189" s="108"/>
      <c r="X189" s="108"/>
      <c r="Y189" s="108"/>
      <c r="Z189" s="108"/>
    </row>
    <row r="190" spans="2:26" customFormat="1" x14ac:dyDescent="0.2">
      <c r="B190" s="98"/>
      <c r="C190" s="108"/>
      <c r="D190" s="108"/>
      <c r="E190" s="108"/>
      <c r="F190" s="108"/>
      <c r="G190" s="108"/>
      <c r="H190" s="108"/>
      <c r="I190" s="108"/>
      <c r="J190" s="108"/>
      <c r="K190" s="108"/>
      <c r="L190" s="108"/>
      <c r="M190" s="108"/>
      <c r="N190" s="108"/>
      <c r="O190" s="108"/>
      <c r="P190" s="108"/>
      <c r="Q190" s="108"/>
      <c r="R190" s="108"/>
      <c r="S190" s="108"/>
      <c r="T190" s="108"/>
      <c r="U190" s="108"/>
      <c r="V190" s="108"/>
      <c r="W190" s="108"/>
      <c r="X190" s="108"/>
      <c r="Y190" s="108"/>
      <c r="Z190" s="108"/>
    </row>
    <row r="191" spans="2:26" customFormat="1" x14ac:dyDescent="0.2">
      <c r="B191" s="98"/>
      <c r="C191" s="108"/>
      <c r="D191" s="108"/>
      <c r="E191" s="108"/>
      <c r="F191" s="108"/>
      <c r="G191" s="108"/>
      <c r="H191" s="108"/>
      <c r="I191" s="108"/>
      <c r="J191" s="108"/>
      <c r="K191" s="108"/>
      <c r="L191" s="108"/>
      <c r="M191" s="108"/>
      <c r="N191" s="108"/>
      <c r="O191" s="108"/>
      <c r="P191" s="108"/>
      <c r="Q191" s="108"/>
      <c r="R191" s="108"/>
      <c r="S191" s="108"/>
      <c r="T191" s="108"/>
      <c r="U191" s="108"/>
      <c r="V191" s="108"/>
      <c r="W191" s="108"/>
      <c r="X191" s="108"/>
      <c r="Y191" s="108"/>
      <c r="Z191" s="108"/>
    </row>
    <row r="192" spans="2:26" customFormat="1" x14ac:dyDescent="0.2">
      <c r="B192" s="98"/>
      <c r="C192" s="108"/>
      <c r="D192" s="108"/>
      <c r="E192" s="108"/>
      <c r="F192" s="108"/>
      <c r="G192" s="108"/>
      <c r="H192" s="108"/>
      <c r="I192" s="108"/>
      <c r="J192" s="108"/>
      <c r="K192" s="108"/>
      <c r="L192" s="108"/>
      <c r="M192" s="108"/>
      <c r="N192" s="108"/>
      <c r="O192" s="108"/>
      <c r="P192" s="108"/>
      <c r="Q192" s="108"/>
      <c r="R192" s="108"/>
      <c r="S192" s="108"/>
      <c r="T192" s="108"/>
      <c r="U192" s="108"/>
      <c r="V192" s="108"/>
      <c r="W192" s="108"/>
      <c r="X192" s="108"/>
      <c r="Y192" s="108"/>
      <c r="Z192" s="108"/>
    </row>
    <row r="193" spans="2:26" customFormat="1" x14ac:dyDescent="0.2">
      <c r="B193" s="98"/>
      <c r="C193" s="108"/>
      <c r="D193" s="108"/>
      <c r="E193" s="108"/>
      <c r="F193" s="108"/>
      <c r="G193" s="108"/>
      <c r="H193" s="108"/>
      <c r="I193" s="108"/>
      <c r="J193" s="108"/>
      <c r="K193" s="108"/>
      <c r="L193" s="108"/>
      <c r="M193" s="108"/>
      <c r="N193" s="108"/>
      <c r="O193" s="108"/>
      <c r="P193" s="108"/>
      <c r="Q193" s="108"/>
      <c r="R193" s="108"/>
      <c r="S193" s="108"/>
      <c r="T193" s="108"/>
      <c r="U193" s="108"/>
      <c r="V193" s="108"/>
      <c r="W193" s="108"/>
      <c r="X193" s="108"/>
      <c r="Y193" s="108"/>
      <c r="Z193" s="108"/>
    </row>
    <row r="194" spans="2:26" customFormat="1" x14ac:dyDescent="0.2">
      <c r="B194" s="98"/>
      <c r="C194" s="108"/>
      <c r="D194" s="108"/>
      <c r="E194" s="108"/>
      <c r="F194" s="108"/>
      <c r="G194" s="108"/>
      <c r="H194" s="108"/>
      <c r="I194" s="108"/>
      <c r="J194" s="108"/>
      <c r="K194" s="108"/>
      <c r="L194" s="108"/>
      <c r="M194" s="108"/>
      <c r="N194" s="108"/>
      <c r="O194" s="108"/>
      <c r="P194" s="108"/>
      <c r="Q194" s="108"/>
      <c r="R194" s="108"/>
      <c r="S194" s="108"/>
      <c r="T194" s="108"/>
      <c r="U194" s="108"/>
      <c r="V194" s="108"/>
      <c r="W194" s="108"/>
      <c r="X194" s="108"/>
      <c r="Y194" s="108"/>
      <c r="Z194" s="108"/>
    </row>
    <row r="195" spans="2:26" customFormat="1" x14ac:dyDescent="0.2">
      <c r="B195" s="98"/>
      <c r="C195" s="108"/>
      <c r="D195" s="108"/>
      <c r="E195" s="108"/>
      <c r="F195" s="108"/>
      <c r="G195" s="108"/>
      <c r="H195" s="108"/>
      <c r="I195" s="108"/>
      <c r="J195" s="108"/>
      <c r="K195" s="108"/>
      <c r="L195" s="108"/>
      <c r="M195" s="108"/>
      <c r="N195" s="108"/>
      <c r="O195" s="108"/>
      <c r="P195" s="108"/>
      <c r="Q195" s="108"/>
      <c r="R195" s="108"/>
      <c r="S195" s="108"/>
      <c r="T195" s="108"/>
      <c r="U195" s="108"/>
      <c r="V195" s="108"/>
      <c r="W195" s="108"/>
      <c r="X195" s="108"/>
      <c r="Y195" s="108"/>
      <c r="Z195" s="108"/>
    </row>
    <row r="196" spans="2:26" customFormat="1" x14ac:dyDescent="0.2">
      <c r="B196" s="98"/>
      <c r="C196" s="108"/>
      <c r="D196" s="108"/>
      <c r="E196" s="108"/>
      <c r="F196" s="108"/>
      <c r="G196" s="108"/>
      <c r="H196" s="108"/>
      <c r="I196" s="108"/>
      <c r="J196" s="108"/>
      <c r="K196" s="108"/>
      <c r="L196" s="108"/>
      <c r="M196" s="108"/>
      <c r="N196" s="108"/>
      <c r="O196" s="108"/>
      <c r="P196" s="108"/>
      <c r="Q196" s="108"/>
      <c r="R196" s="108"/>
      <c r="S196" s="108"/>
      <c r="T196" s="108"/>
      <c r="U196" s="108"/>
      <c r="V196" s="108"/>
      <c r="W196" s="108"/>
      <c r="X196" s="108"/>
      <c r="Y196" s="108"/>
      <c r="Z196" s="108"/>
    </row>
    <row r="197" spans="2:26" customFormat="1" x14ac:dyDescent="0.2">
      <c r="B197" s="98"/>
      <c r="C197" s="108"/>
      <c r="D197" s="108"/>
      <c r="E197" s="108"/>
      <c r="F197" s="108"/>
      <c r="G197" s="108"/>
      <c r="H197" s="108"/>
      <c r="I197" s="108"/>
      <c r="J197" s="108"/>
      <c r="K197" s="108"/>
      <c r="L197" s="108"/>
      <c r="M197" s="108"/>
      <c r="N197" s="108"/>
      <c r="O197" s="108"/>
      <c r="P197" s="108"/>
      <c r="Q197" s="108"/>
      <c r="R197" s="108"/>
      <c r="S197" s="108"/>
      <c r="T197" s="108"/>
      <c r="U197" s="108"/>
      <c r="V197" s="108"/>
      <c r="W197" s="108"/>
      <c r="X197" s="108"/>
      <c r="Y197" s="108"/>
      <c r="Z197" s="108"/>
    </row>
    <row r="198" spans="2:26" customFormat="1" x14ac:dyDescent="0.2">
      <c r="B198" s="98"/>
      <c r="C198" s="108"/>
      <c r="D198" s="108"/>
      <c r="E198" s="108"/>
      <c r="F198" s="108" t="s">
        <v>117</v>
      </c>
      <c r="G198" s="108"/>
      <c r="H198" s="108"/>
      <c r="I198" s="108"/>
      <c r="J198" s="108"/>
      <c r="K198" s="108"/>
      <c r="L198" s="108"/>
      <c r="M198" s="108"/>
      <c r="N198" s="108"/>
      <c r="O198" s="108"/>
      <c r="P198" s="108"/>
      <c r="Q198" s="108"/>
      <c r="R198" s="108"/>
      <c r="S198" s="108"/>
      <c r="T198" s="108"/>
      <c r="U198" s="108"/>
      <c r="V198" s="108"/>
      <c r="W198" s="108"/>
      <c r="X198" s="108"/>
      <c r="Y198" s="108"/>
      <c r="Z198" s="108"/>
    </row>
    <row r="199" spans="2:26" customFormat="1" x14ac:dyDescent="0.2">
      <c r="B199" s="98"/>
      <c r="C199" s="108"/>
      <c r="D199" s="108"/>
      <c r="E199" s="108"/>
      <c r="F199" s="108"/>
      <c r="G199" s="108"/>
      <c r="H199" s="108"/>
      <c r="I199" s="108"/>
      <c r="J199" s="108"/>
      <c r="K199" s="108"/>
      <c r="L199" s="108"/>
      <c r="M199" s="108"/>
      <c r="N199" s="108"/>
      <c r="O199" s="108"/>
      <c r="P199" s="108"/>
      <c r="Q199" s="108"/>
      <c r="R199" s="108"/>
      <c r="S199" s="108"/>
      <c r="T199" s="108"/>
      <c r="U199" s="108"/>
      <c r="V199" s="108"/>
      <c r="W199" s="108"/>
      <c r="X199" s="108"/>
      <c r="Y199" s="108"/>
      <c r="Z199" s="108"/>
    </row>
    <row r="200" spans="2:26" customFormat="1" x14ac:dyDescent="0.2">
      <c r="B200" s="98"/>
      <c r="C200" s="108"/>
      <c r="D200" s="108"/>
      <c r="E200" s="108"/>
      <c r="F200" s="108" t="s">
        <v>118</v>
      </c>
      <c r="G200" s="108"/>
      <c r="H200" s="108"/>
      <c r="I200" s="108"/>
      <c r="J200" s="108"/>
      <c r="K200" s="108"/>
      <c r="L200" s="108"/>
      <c r="M200" s="108"/>
      <c r="N200" s="108"/>
      <c r="O200" s="108"/>
      <c r="P200" s="108"/>
      <c r="Q200" s="108"/>
      <c r="R200" s="108"/>
      <c r="S200" s="108"/>
      <c r="T200" s="108"/>
      <c r="U200" s="108"/>
      <c r="V200" s="108"/>
      <c r="W200" s="108"/>
      <c r="X200" s="108"/>
      <c r="Y200" s="108"/>
      <c r="Z200" s="108"/>
    </row>
    <row r="201" spans="2:26" customFormat="1" x14ac:dyDescent="0.2">
      <c r="B201" s="98"/>
      <c r="C201" s="108"/>
      <c r="D201" s="108"/>
      <c r="E201" s="108"/>
      <c r="F201" s="108"/>
      <c r="G201" s="108"/>
      <c r="H201" s="108"/>
      <c r="I201" s="108"/>
      <c r="J201" s="108"/>
      <c r="K201" s="108"/>
      <c r="L201" s="108"/>
      <c r="M201" s="108"/>
      <c r="N201" s="108"/>
      <c r="O201" s="108"/>
      <c r="P201" s="108"/>
      <c r="Q201" s="108"/>
      <c r="R201" s="108"/>
      <c r="S201" s="108"/>
      <c r="T201" s="108"/>
      <c r="U201" s="108"/>
      <c r="V201" s="108"/>
      <c r="W201" s="108"/>
      <c r="X201" s="108"/>
      <c r="Y201" s="108"/>
      <c r="Z201" s="108"/>
    </row>
    <row r="202" spans="2:26" customFormat="1" x14ac:dyDescent="0.2">
      <c r="B202" s="98"/>
      <c r="C202" s="108"/>
      <c r="D202" s="108"/>
      <c r="E202" s="108"/>
      <c r="H202" s="140">
        <f>H204/(H39/1000)</f>
        <v>64.79281693354568</v>
      </c>
      <c r="I202" s="108" t="s">
        <v>119</v>
      </c>
      <c r="K202" s="108"/>
      <c r="L202" s="108"/>
      <c r="M202" s="108"/>
      <c r="N202" s="108"/>
      <c r="O202" s="108"/>
      <c r="P202" s="108"/>
      <c r="Q202" s="108"/>
      <c r="R202" s="108"/>
      <c r="S202" s="108"/>
      <c r="T202" s="108"/>
      <c r="U202" s="108"/>
      <c r="V202" s="108"/>
      <c r="W202" s="108"/>
      <c r="X202" s="108"/>
      <c r="Y202" s="108"/>
      <c r="Z202" s="108"/>
    </row>
    <row r="203" spans="2:26" customFormat="1" x14ac:dyDescent="0.2">
      <c r="B203" s="98"/>
      <c r="C203" s="108"/>
      <c r="D203" s="108"/>
      <c r="E203" s="108"/>
      <c r="H203" s="141">
        <f>H205/H202</f>
        <v>7716.9048000000012</v>
      </c>
      <c r="I203" s="108" t="s">
        <v>120</v>
      </c>
      <c r="K203" s="108"/>
      <c r="L203" s="108"/>
      <c r="M203" s="108"/>
      <c r="N203" s="108"/>
      <c r="O203" s="108"/>
      <c r="P203" s="108"/>
      <c r="Q203" s="108"/>
      <c r="R203" s="108"/>
      <c r="S203" s="108"/>
      <c r="T203" s="108"/>
      <c r="U203" s="108"/>
      <c r="V203" s="108"/>
      <c r="W203" s="108"/>
      <c r="X203" s="108"/>
      <c r="Y203" s="108"/>
      <c r="Z203" s="108"/>
    </row>
    <row r="204" spans="2:26" customFormat="1" x14ac:dyDescent="0.2">
      <c r="B204" s="98"/>
      <c r="C204" s="108"/>
      <c r="D204" s="108"/>
      <c r="E204" s="108"/>
      <c r="H204" s="108">
        <v>1000000</v>
      </c>
      <c r="I204" s="108" t="s">
        <v>121</v>
      </c>
      <c r="J204" s="108"/>
      <c r="K204" s="108"/>
      <c r="L204" s="108"/>
      <c r="M204" s="108"/>
      <c r="N204" s="108"/>
      <c r="O204" s="108"/>
      <c r="P204" s="108"/>
      <c r="Q204" s="108"/>
      <c r="R204" s="108"/>
      <c r="S204" s="108"/>
      <c r="T204" s="108"/>
      <c r="U204" s="108"/>
      <c r="V204" s="108"/>
      <c r="W204" s="108"/>
      <c r="X204" s="108"/>
      <c r="Y204" s="108"/>
      <c r="Z204" s="108"/>
    </row>
    <row r="205" spans="2:26" customFormat="1" x14ac:dyDescent="0.2">
      <c r="B205" s="98"/>
      <c r="C205" s="108"/>
      <c r="D205" s="108"/>
      <c r="E205" s="108"/>
      <c r="H205" s="108">
        <f>H204*50%</f>
        <v>500000</v>
      </c>
      <c r="I205" s="108" t="s">
        <v>122</v>
      </c>
      <c r="J205" s="108"/>
      <c r="K205" s="108"/>
      <c r="L205" s="108"/>
      <c r="M205" s="108"/>
      <c r="N205" s="108"/>
      <c r="O205" s="108"/>
      <c r="P205" s="108"/>
      <c r="Q205" s="108"/>
      <c r="R205" s="108"/>
      <c r="S205" s="108"/>
      <c r="T205" s="108"/>
      <c r="U205" s="108"/>
      <c r="V205" s="108"/>
      <c r="W205" s="108"/>
      <c r="X205" s="108"/>
      <c r="Y205" s="108"/>
      <c r="Z205" s="108"/>
    </row>
    <row r="206" spans="2:26" customFormat="1" x14ac:dyDescent="0.2">
      <c r="B206" s="98"/>
      <c r="C206" s="108"/>
      <c r="D206" s="142"/>
      <c r="E206" s="142"/>
      <c r="F206" s="143"/>
      <c r="G206" s="143"/>
      <c r="H206" s="143"/>
      <c r="I206" s="143"/>
      <c r="J206" s="143"/>
      <c r="K206" s="108"/>
      <c r="L206" s="108"/>
      <c r="M206" s="108"/>
      <c r="N206" s="108"/>
      <c r="O206" s="108"/>
      <c r="P206" s="108"/>
      <c r="Q206" s="108"/>
      <c r="R206" s="108"/>
      <c r="S206" s="108"/>
      <c r="T206" s="108"/>
      <c r="U206" s="108"/>
      <c r="V206" s="108"/>
      <c r="W206" s="108"/>
      <c r="X206" s="108"/>
      <c r="Y206" s="108"/>
      <c r="Z206" s="108"/>
    </row>
    <row r="207" spans="2:26" customFormat="1" x14ac:dyDescent="0.2">
      <c r="B207" s="98"/>
      <c r="C207" s="108"/>
      <c r="D207" s="108"/>
      <c r="E207" s="108"/>
      <c r="F207" s="108"/>
      <c r="G207" s="108"/>
      <c r="H207" s="108"/>
      <c r="I207" s="108"/>
      <c r="J207" s="108"/>
      <c r="K207" s="108"/>
      <c r="L207" s="108"/>
      <c r="M207" s="108"/>
      <c r="N207" s="108"/>
      <c r="O207" s="108"/>
      <c r="P207" s="108"/>
      <c r="Q207" s="108"/>
      <c r="R207" s="108"/>
      <c r="S207" s="108"/>
      <c r="T207" s="108"/>
      <c r="U207" s="108"/>
      <c r="V207" s="108"/>
      <c r="W207" s="108"/>
      <c r="X207" s="108"/>
      <c r="Y207" s="108"/>
      <c r="Z207" s="108"/>
    </row>
    <row r="208" spans="2:26" customFormat="1" x14ac:dyDescent="0.2">
      <c r="B208" s="98"/>
      <c r="C208" s="108"/>
      <c r="D208" s="108"/>
      <c r="E208" s="108"/>
      <c r="F208" s="108"/>
      <c r="G208" s="108"/>
      <c r="H208" s="108"/>
      <c r="I208" s="108"/>
      <c r="J208" s="108"/>
      <c r="K208" s="108"/>
      <c r="L208" s="108"/>
      <c r="M208" s="108"/>
      <c r="N208" s="108"/>
      <c r="O208" s="108"/>
      <c r="P208" s="108"/>
      <c r="Q208" s="108"/>
      <c r="R208" s="108"/>
      <c r="S208" s="108"/>
      <c r="T208" s="108"/>
      <c r="U208" s="108"/>
      <c r="V208" s="108"/>
      <c r="W208" s="108"/>
      <c r="X208" s="108"/>
      <c r="Y208" s="108"/>
      <c r="Z208" s="108"/>
    </row>
    <row r="209" spans="2:26" customFormat="1" x14ac:dyDescent="0.2">
      <c r="B209" s="98"/>
      <c r="C209" s="108"/>
      <c r="D209" s="108"/>
      <c r="E209" s="108"/>
      <c r="F209" s="108"/>
      <c r="G209" s="108"/>
      <c r="H209" s="108"/>
      <c r="I209" s="108"/>
      <c r="J209" s="108"/>
      <c r="K209" s="108"/>
      <c r="L209" s="108"/>
      <c r="M209" s="108"/>
      <c r="N209" s="108"/>
      <c r="O209" s="108"/>
      <c r="P209" s="108"/>
      <c r="Q209" s="108"/>
      <c r="R209" s="108"/>
      <c r="S209" s="108"/>
      <c r="T209" s="108"/>
      <c r="U209" s="108"/>
      <c r="V209" s="108"/>
      <c r="W209" s="108"/>
      <c r="X209" s="108"/>
      <c r="Y209" s="108"/>
      <c r="Z209" s="108"/>
    </row>
    <row r="210" spans="2:26" customFormat="1" x14ac:dyDescent="0.2">
      <c r="B210" s="98"/>
      <c r="C210" s="108"/>
      <c r="D210" s="108"/>
      <c r="E210" s="108"/>
      <c r="F210" s="108" t="s">
        <v>123</v>
      </c>
      <c r="G210" s="108"/>
      <c r="H210" s="108"/>
      <c r="I210" s="108"/>
      <c r="J210" s="108"/>
      <c r="K210" s="108"/>
      <c r="L210" s="108"/>
      <c r="M210" s="108"/>
      <c r="N210" s="108"/>
      <c r="O210" s="108"/>
      <c r="P210" s="108"/>
      <c r="Q210" s="108"/>
      <c r="R210" s="108"/>
      <c r="S210" s="108"/>
      <c r="T210" s="108"/>
      <c r="U210" s="108"/>
      <c r="V210" s="108"/>
      <c r="W210" s="108"/>
      <c r="X210" s="108"/>
      <c r="Y210" s="108"/>
      <c r="Z210" s="108"/>
    </row>
    <row r="211" spans="2:26" customFormat="1" x14ac:dyDescent="0.2">
      <c r="B211" s="98"/>
      <c r="C211" s="108"/>
      <c r="D211" s="108" t="s">
        <v>124</v>
      </c>
      <c r="E211" s="108"/>
      <c r="F211" s="123" t="s">
        <v>125</v>
      </c>
      <c r="G211" s="123"/>
      <c r="H211" s="108">
        <v>21</v>
      </c>
      <c r="I211" s="108" t="s">
        <v>126</v>
      </c>
      <c r="K211" s="108"/>
      <c r="L211" s="108"/>
      <c r="M211" s="108"/>
      <c r="N211" s="108"/>
      <c r="O211" s="108"/>
      <c r="P211" s="108"/>
      <c r="Q211" s="108"/>
      <c r="R211" s="108"/>
      <c r="S211" s="108"/>
      <c r="T211" s="108"/>
      <c r="U211" s="108"/>
      <c r="V211" s="108"/>
      <c r="W211" s="108"/>
      <c r="X211" s="108"/>
      <c r="Y211" s="108"/>
      <c r="Z211" s="108"/>
    </row>
    <row r="212" spans="2:26" customFormat="1" x14ac:dyDescent="0.2">
      <c r="B212" s="98"/>
      <c r="C212" s="108"/>
      <c r="D212" s="108"/>
      <c r="E212" s="108"/>
      <c r="F212" s="108"/>
      <c r="G212" s="108"/>
      <c r="H212" s="123"/>
      <c r="I212" s="108"/>
      <c r="J212" s="108"/>
      <c r="K212" s="108"/>
      <c r="L212" s="108"/>
      <c r="M212" s="108"/>
      <c r="N212" s="108"/>
      <c r="O212" s="108"/>
      <c r="P212" s="108"/>
      <c r="Q212" s="108"/>
      <c r="R212" s="108"/>
      <c r="S212" s="108"/>
      <c r="T212" s="108"/>
      <c r="U212" s="108"/>
      <c r="V212" s="108"/>
      <c r="W212" s="108"/>
      <c r="X212" s="108"/>
      <c r="Y212" s="108"/>
      <c r="Z212" s="108"/>
    </row>
    <row r="213" spans="2:26" customFormat="1" x14ac:dyDescent="0.2">
      <c r="B213" s="98"/>
      <c r="C213" s="108"/>
      <c r="D213" s="108"/>
      <c r="E213" s="108"/>
      <c r="F213" s="108" t="s">
        <v>127</v>
      </c>
      <c r="G213" s="108"/>
      <c r="H213" s="144">
        <f>H26*100</f>
        <v>1420</v>
      </c>
      <c r="I213" s="123" t="s">
        <v>128</v>
      </c>
      <c r="K213" s="108"/>
      <c r="M213" s="108"/>
      <c r="N213" s="108"/>
      <c r="O213" s="108"/>
      <c r="P213" s="108"/>
      <c r="Q213" s="108"/>
      <c r="R213" s="108"/>
      <c r="S213" s="108"/>
      <c r="T213" s="108"/>
      <c r="U213" s="108"/>
      <c r="V213" s="108"/>
      <c r="W213" s="108"/>
      <c r="X213" s="108"/>
      <c r="Y213" s="108"/>
      <c r="Z213" s="108"/>
    </row>
    <row r="214" spans="2:26" customFormat="1" x14ac:dyDescent="0.2">
      <c r="B214" s="98"/>
      <c r="C214" s="108"/>
      <c r="D214" s="108"/>
      <c r="E214" s="108"/>
      <c r="F214" s="108" t="s">
        <v>127</v>
      </c>
      <c r="G214" s="108"/>
      <c r="H214" s="144">
        <f>H203</f>
        <v>7716.9048000000012</v>
      </c>
      <c r="I214" s="123" t="s">
        <v>65</v>
      </c>
      <c r="K214" s="108"/>
      <c r="M214" s="108"/>
      <c r="N214" s="108"/>
      <c r="O214" s="108"/>
      <c r="P214" s="108"/>
      <c r="Q214" s="108"/>
      <c r="R214" s="108"/>
      <c r="S214" s="108"/>
      <c r="T214" s="108"/>
      <c r="U214" s="108"/>
      <c r="V214" s="108"/>
      <c r="W214" s="108"/>
      <c r="X214" s="108"/>
      <c r="Y214" s="108"/>
      <c r="Z214" s="108"/>
    </row>
    <row r="215" spans="2:26" customFormat="1" x14ac:dyDescent="0.2">
      <c r="B215" s="98"/>
      <c r="C215" s="108"/>
      <c r="D215" s="108"/>
      <c r="E215" s="108"/>
      <c r="F215" s="108" t="s">
        <v>129</v>
      </c>
      <c r="G215" s="108"/>
      <c r="H215" s="144">
        <f>H214/H213</f>
        <v>5.4344400000000004</v>
      </c>
      <c r="I215" s="123" t="s">
        <v>130</v>
      </c>
      <c r="J215" s="108" t="s">
        <v>45</v>
      </c>
      <c r="K215" s="108"/>
      <c r="M215" s="108"/>
      <c r="N215" s="108"/>
      <c r="O215" s="108"/>
      <c r="P215" s="108"/>
      <c r="Q215" s="108"/>
      <c r="R215" s="108"/>
      <c r="S215" s="108"/>
      <c r="T215" s="108"/>
      <c r="U215" s="108"/>
      <c r="V215" s="108"/>
      <c r="W215" s="108"/>
      <c r="X215" s="108"/>
      <c r="Y215" s="108"/>
      <c r="Z215" s="108"/>
    </row>
    <row r="216" spans="2:26" customFormat="1" x14ac:dyDescent="0.2">
      <c r="B216" s="98"/>
      <c r="C216" s="108"/>
      <c r="D216" s="108"/>
      <c r="E216" s="108"/>
      <c r="F216" s="108" t="s">
        <v>131</v>
      </c>
      <c r="G216" s="108"/>
      <c r="H216" s="140">
        <f>H211/H215</f>
        <v>3.8642436019166646</v>
      </c>
      <c r="I216" s="123" t="s">
        <v>110</v>
      </c>
      <c r="K216" s="108"/>
      <c r="M216" s="108"/>
      <c r="N216" s="108"/>
      <c r="O216" s="108"/>
      <c r="P216" s="108"/>
      <c r="Q216" s="108"/>
      <c r="R216" s="108"/>
      <c r="S216" s="108"/>
      <c r="T216" s="108"/>
      <c r="U216" s="108"/>
      <c r="V216" s="108"/>
      <c r="W216" s="108"/>
      <c r="X216" s="108"/>
      <c r="Y216" s="108"/>
      <c r="Z216" s="108"/>
    </row>
    <row r="217" spans="2:26" customFormat="1" x14ac:dyDescent="0.2">
      <c r="B217" s="98"/>
      <c r="C217" s="108"/>
      <c r="D217" s="108"/>
      <c r="E217" s="108"/>
      <c r="F217" s="123"/>
      <c r="G217" s="123"/>
      <c r="H217" s="108"/>
      <c r="I217" s="108"/>
      <c r="J217" s="108"/>
      <c r="K217" s="108"/>
      <c r="L217" s="108"/>
      <c r="M217" s="108"/>
      <c r="N217" s="108"/>
      <c r="O217" s="108"/>
      <c r="P217" s="108"/>
      <c r="Q217" s="108"/>
      <c r="R217" s="108"/>
      <c r="S217" s="108"/>
      <c r="T217" s="108"/>
      <c r="U217" s="108"/>
      <c r="V217" s="108"/>
      <c r="W217" s="108"/>
      <c r="X217" s="108"/>
      <c r="Y217" s="108"/>
      <c r="Z217" s="108"/>
    </row>
    <row r="218" spans="2:26" customFormat="1" x14ac:dyDescent="0.2">
      <c r="B218" s="98"/>
      <c r="C218" s="108"/>
      <c r="D218" s="108"/>
      <c r="E218" s="108"/>
      <c r="F218" s="108"/>
      <c r="G218" s="108"/>
      <c r="H218" s="108"/>
      <c r="I218" s="108"/>
      <c r="J218" s="108"/>
      <c r="K218" s="108"/>
      <c r="L218" s="108"/>
      <c r="M218" s="108"/>
      <c r="N218" s="108"/>
      <c r="O218" s="108"/>
      <c r="P218" s="108"/>
      <c r="Q218" s="108"/>
      <c r="R218" s="108"/>
      <c r="S218" s="108"/>
      <c r="T218" s="108"/>
      <c r="U218" s="108"/>
      <c r="V218" s="108"/>
      <c r="W218" s="108"/>
      <c r="X218" s="108"/>
      <c r="Y218" s="108"/>
    </row>
    <row r="219" spans="2:26" customFormat="1" ht="17" thickBot="1" x14ac:dyDescent="0.25">
      <c r="B219" s="98"/>
      <c r="C219" s="108"/>
      <c r="D219" s="108"/>
      <c r="E219" s="108"/>
      <c r="G219" s="108"/>
      <c r="H219" s="108"/>
      <c r="I219" s="108"/>
      <c r="J219" s="108"/>
      <c r="K219" s="108"/>
      <c r="L219" s="108"/>
      <c r="M219" s="108"/>
      <c r="N219" s="108"/>
      <c r="O219" s="108"/>
      <c r="P219" s="108"/>
      <c r="Q219" s="108"/>
      <c r="R219" s="108"/>
      <c r="S219" s="108"/>
      <c r="T219" s="108"/>
      <c r="U219" s="108"/>
      <c r="V219" s="108"/>
      <c r="W219" s="108"/>
      <c r="X219" s="108"/>
      <c r="Y219" s="108"/>
    </row>
    <row r="220" spans="2:26" s="24" customFormat="1" x14ac:dyDescent="0.2">
      <c r="B220" s="101"/>
      <c r="C220" s="101" t="s">
        <v>24</v>
      </c>
      <c r="D220" s="101" t="s">
        <v>50</v>
      </c>
      <c r="E220" s="101"/>
      <c r="F220" s="101" t="s">
        <v>31</v>
      </c>
      <c r="G220" s="101"/>
      <c r="H220" s="101"/>
      <c r="I220" s="101"/>
      <c r="J220" s="101"/>
      <c r="K220" s="101"/>
      <c r="L220" s="101"/>
      <c r="M220" s="101"/>
      <c r="N220" s="101"/>
      <c r="O220" s="101"/>
      <c r="P220" s="101"/>
      <c r="Q220" s="101"/>
      <c r="R220" s="101"/>
      <c r="S220" s="101"/>
      <c r="T220" s="101"/>
      <c r="U220" s="101"/>
    </row>
    <row r="221" spans="2:26" customFormat="1" x14ac:dyDescent="0.2">
      <c r="B221" s="98"/>
      <c r="C221" s="108"/>
      <c r="D221" s="108"/>
      <c r="E221" s="108"/>
      <c r="F221" s="108"/>
      <c r="G221" s="108"/>
      <c r="H221" s="108"/>
      <c r="I221" s="108"/>
      <c r="J221" s="108"/>
      <c r="K221" s="108"/>
      <c r="L221" s="108"/>
      <c r="M221" s="108"/>
      <c r="N221" s="108"/>
      <c r="O221" s="108"/>
      <c r="P221" s="108"/>
      <c r="Q221" s="108"/>
      <c r="R221" s="108"/>
      <c r="S221" s="108"/>
      <c r="T221" s="108"/>
      <c r="U221" s="108"/>
      <c r="V221" s="108"/>
      <c r="W221" s="108"/>
      <c r="X221" s="108"/>
      <c r="Y221" s="108"/>
    </row>
    <row r="222" spans="2:26" customFormat="1" x14ac:dyDescent="0.2">
      <c r="B222" s="98"/>
      <c r="C222" s="108"/>
      <c r="D222" s="108"/>
      <c r="E222" s="108"/>
      <c r="F222" s="108"/>
      <c r="G222" s="108"/>
      <c r="H222" s="108"/>
      <c r="I222" s="108"/>
      <c r="J222" s="108"/>
      <c r="K222" s="108"/>
      <c r="L222" s="108"/>
      <c r="M222" s="108"/>
      <c r="N222" s="108"/>
      <c r="O222" s="108"/>
      <c r="P222" s="108"/>
      <c r="Q222" s="108"/>
      <c r="R222" s="108"/>
      <c r="S222" s="108"/>
      <c r="T222" s="108"/>
      <c r="U222" s="108"/>
      <c r="V222" s="108"/>
      <c r="W222" s="108"/>
      <c r="X222" s="108"/>
    </row>
    <row r="223" spans="2:26" customFormat="1" x14ac:dyDescent="0.2">
      <c r="B223" s="98"/>
      <c r="C223" s="108" t="s">
        <v>134</v>
      </c>
      <c r="D223" s="108"/>
      <c r="E223" s="108"/>
      <c r="F223" s="108"/>
      <c r="G223" s="108"/>
      <c r="H223" s="108"/>
      <c r="I223" s="108"/>
      <c r="J223" s="108"/>
      <c r="K223" s="108"/>
      <c r="L223" s="108"/>
      <c r="M223" s="108"/>
      <c r="N223" s="108"/>
      <c r="O223" s="108"/>
      <c r="P223" s="108"/>
      <c r="Q223" s="108"/>
      <c r="R223" s="108"/>
      <c r="S223" s="108"/>
      <c r="T223" s="108"/>
      <c r="U223" s="108"/>
      <c r="V223" s="108"/>
      <c r="W223" s="108"/>
      <c r="X223" s="108"/>
    </row>
    <row r="224" spans="2:26" customFormat="1" x14ac:dyDescent="0.2">
      <c r="B224" s="98"/>
      <c r="C224" s="108"/>
      <c r="D224" s="108"/>
      <c r="E224" s="108"/>
      <c r="F224" s="108"/>
      <c r="G224" s="108"/>
      <c r="H224" s="108"/>
      <c r="I224" s="108"/>
      <c r="J224" s="108"/>
      <c r="K224" s="108"/>
      <c r="L224" s="108"/>
      <c r="M224" s="108"/>
      <c r="N224" s="108"/>
      <c r="O224" s="108"/>
      <c r="P224" s="108"/>
      <c r="Q224" s="108"/>
      <c r="R224" s="108"/>
      <c r="S224" s="108"/>
      <c r="T224" s="108"/>
      <c r="U224" s="108"/>
      <c r="V224" s="108"/>
      <c r="W224" s="108"/>
      <c r="X224" s="108"/>
      <c r="Y224" s="108"/>
    </row>
    <row r="225" spans="2:26" customFormat="1" x14ac:dyDescent="0.2">
      <c r="B225" s="98"/>
      <c r="C225" s="108"/>
      <c r="D225" s="108" t="s">
        <v>135</v>
      </c>
      <c r="E225" s="108"/>
      <c r="F225" s="108"/>
      <c r="G225" s="108"/>
      <c r="H225" s="108"/>
      <c r="I225" s="108"/>
      <c r="J225" s="108"/>
      <c r="K225" s="108"/>
      <c r="L225" s="108"/>
      <c r="M225" s="108"/>
      <c r="N225" s="108"/>
      <c r="O225" s="108"/>
      <c r="P225" s="108"/>
      <c r="Q225" s="108"/>
      <c r="R225" s="108"/>
      <c r="S225" s="108"/>
      <c r="T225" s="108"/>
      <c r="U225" s="108"/>
      <c r="V225" s="108"/>
      <c r="W225" s="108"/>
      <c r="X225" s="108"/>
      <c r="Y225" s="108"/>
    </row>
    <row r="226" spans="2:26" customFormat="1" x14ac:dyDescent="0.2">
      <c r="B226" s="98"/>
      <c r="C226" s="108"/>
      <c r="D226" s="108"/>
      <c r="E226" s="108"/>
      <c r="F226" s="108" t="s">
        <v>73</v>
      </c>
      <c r="G226" s="108"/>
      <c r="H226" s="108">
        <v>47.4</v>
      </c>
      <c r="I226" s="108" t="s">
        <v>74</v>
      </c>
      <c r="J226" s="108"/>
      <c r="K226" s="108"/>
      <c r="L226" s="108"/>
      <c r="M226" s="108"/>
      <c r="N226" s="108"/>
      <c r="O226" s="108"/>
      <c r="P226" s="108"/>
      <c r="Q226" s="108"/>
      <c r="R226" s="108"/>
      <c r="S226" s="108"/>
      <c r="T226" s="108"/>
      <c r="U226" s="108"/>
      <c r="V226" s="108"/>
      <c r="W226" s="108"/>
      <c r="X226" s="108"/>
      <c r="Y226" s="108"/>
      <c r="Z226" s="108"/>
    </row>
    <row r="227" spans="2:26" customFormat="1" x14ac:dyDescent="0.2">
      <c r="B227" s="98"/>
      <c r="C227" s="108"/>
      <c r="D227" s="108"/>
      <c r="E227" s="108"/>
      <c r="F227" s="108" t="s">
        <v>75</v>
      </c>
      <c r="G227" s="108"/>
      <c r="H227" s="108">
        <v>14.2</v>
      </c>
      <c r="I227" s="108" t="s">
        <v>76</v>
      </c>
      <c r="J227" s="108"/>
      <c r="K227" s="108"/>
      <c r="L227" s="108"/>
      <c r="M227" s="108"/>
      <c r="N227" s="108"/>
      <c r="O227" s="108"/>
      <c r="P227" s="108"/>
      <c r="Q227" s="108"/>
      <c r="R227" s="108"/>
      <c r="S227" s="108"/>
      <c r="T227" s="108"/>
      <c r="U227" s="108"/>
      <c r="V227" s="108"/>
      <c r="W227" s="108"/>
      <c r="X227" s="108"/>
      <c r="Y227" s="108"/>
      <c r="Z227" s="108"/>
    </row>
    <row r="228" spans="2:26" customFormat="1" x14ac:dyDescent="0.2">
      <c r="B228" s="98"/>
      <c r="C228" s="108"/>
      <c r="D228" s="108"/>
      <c r="E228" s="108"/>
      <c r="F228" s="108"/>
      <c r="G228" s="108"/>
      <c r="H228" s="108"/>
      <c r="I228" s="108"/>
      <c r="J228" s="108"/>
      <c r="K228" s="108"/>
      <c r="L228" s="108"/>
      <c r="M228" s="108"/>
      <c r="N228" s="108"/>
      <c r="O228" s="108"/>
      <c r="P228" s="108"/>
      <c r="Q228" s="108"/>
      <c r="R228" s="108"/>
      <c r="S228" s="108"/>
      <c r="T228" s="108"/>
      <c r="U228" s="108"/>
      <c r="V228" s="108"/>
      <c r="W228" s="108"/>
      <c r="X228" s="108"/>
      <c r="Y228" s="108"/>
      <c r="Z228" s="108"/>
    </row>
    <row r="229" spans="2:26" customFormat="1" x14ac:dyDescent="0.2">
      <c r="B229" s="98"/>
      <c r="C229" s="108"/>
      <c r="D229" s="108"/>
      <c r="E229" s="108"/>
      <c r="F229" s="108"/>
      <c r="G229" s="108"/>
      <c r="H229" s="108"/>
      <c r="I229" s="108"/>
      <c r="J229" s="108"/>
      <c r="K229" s="108"/>
      <c r="L229" s="108"/>
      <c r="M229" s="108"/>
      <c r="N229" s="108"/>
      <c r="O229" s="108"/>
      <c r="P229" s="108"/>
      <c r="Q229" s="108"/>
      <c r="R229" s="108"/>
      <c r="S229" s="108"/>
      <c r="T229" s="108"/>
      <c r="U229" s="108"/>
      <c r="V229" s="108"/>
      <c r="W229" s="108"/>
      <c r="X229" s="108"/>
      <c r="Y229" s="108"/>
      <c r="Z229" s="108"/>
    </row>
    <row r="230" spans="2:26" customFormat="1" x14ac:dyDescent="0.2">
      <c r="B230" s="98"/>
      <c r="C230" s="108"/>
      <c r="D230" s="108"/>
      <c r="E230" s="108"/>
      <c r="F230" s="108"/>
      <c r="G230" s="108"/>
      <c r="H230" s="108"/>
      <c r="I230" s="108"/>
      <c r="J230" s="108"/>
      <c r="K230" s="108"/>
      <c r="L230" s="108"/>
      <c r="M230" s="108"/>
      <c r="N230" s="108"/>
      <c r="O230" s="108"/>
      <c r="P230" s="108"/>
      <c r="Q230" s="108"/>
      <c r="R230" s="108"/>
      <c r="S230" s="108"/>
      <c r="T230" s="108"/>
      <c r="U230" s="108"/>
      <c r="V230" s="108"/>
      <c r="W230" s="108"/>
      <c r="X230" s="108"/>
      <c r="Y230" s="108"/>
      <c r="Z230" s="108"/>
    </row>
    <row r="231" spans="2:26" customFormat="1" x14ac:dyDescent="0.2">
      <c r="B231" s="98"/>
      <c r="C231" s="108"/>
      <c r="D231" s="108"/>
      <c r="E231" s="108"/>
      <c r="F231" s="108"/>
      <c r="G231" s="108"/>
      <c r="H231" s="108"/>
      <c r="I231" s="108"/>
      <c r="J231" s="108"/>
      <c r="K231" s="108"/>
      <c r="L231" s="108"/>
      <c r="M231" s="108"/>
      <c r="N231" s="108"/>
      <c r="O231" s="108"/>
      <c r="P231" s="108"/>
      <c r="Q231" s="108"/>
      <c r="R231" s="108"/>
      <c r="S231" s="108"/>
      <c r="T231" s="108"/>
      <c r="U231" s="108"/>
      <c r="V231" s="108"/>
      <c r="W231" s="108"/>
      <c r="X231" s="108"/>
      <c r="Y231" s="108"/>
      <c r="Z231" s="108"/>
    </row>
    <row r="232" spans="2:26" customFormat="1" x14ac:dyDescent="0.2">
      <c r="B232" s="98"/>
      <c r="C232" s="108"/>
      <c r="D232" s="108"/>
      <c r="E232" s="108"/>
      <c r="F232" s="108"/>
      <c r="G232" s="108"/>
      <c r="H232" s="108"/>
      <c r="I232" s="108"/>
      <c r="J232" s="108"/>
      <c r="K232" s="108"/>
      <c r="L232" s="108"/>
      <c r="M232" s="108"/>
      <c r="N232" s="108"/>
      <c r="O232" s="108"/>
      <c r="P232" s="108"/>
      <c r="Q232" s="108"/>
      <c r="R232" s="108"/>
      <c r="S232" s="108"/>
      <c r="T232" s="108"/>
      <c r="U232" s="108"/>
      <c r="V232" s="108"/>
      <c r="W232" s="108"/>
      <c r="X232" s="108"/>
      <c r="Y232" s="108"/>
      <c r="Z232" s="108"/>
    </row>
    <row r="233" spans="2:26" customFormat="1" x14ac:dyDescent="0.2">
      <c r="B233" s="98"/>
      <c r="C233" s="108"/>
      <c r="D233" s="108"/>
      <c r="E233" s="108"/>
      <c r="F233" s="108"/>
      <c r="G233" s="108"/>
      <c r="H233" s="108"/>
      <c r="I233" s="108"/>
      <c r="J233" s="108"/>
      <c r="K233" s="108"/>
      <c r="L233" s="108"/>
      <c r="M233" s="108"/>
      <c r="N233" s="108"/>
      <c r="O233" s="108"/>
      <c r="P233" s="108"/>
      <c r="Q233" s="108"/>
      <c r="R233" s="108"/>
      <c r="S233" s="108"/>
      <c r="T233" s="108"/>
      <c r="U233" s="108"/>
      <c r="V233" s="108"/>
      <c r="W233" s="108"/>
      <c r="X233" s="108"/>
      <c r="Y233" s="108"/>
      <c r="Z233" s="108"/>
    </row>
    <row r="234" spans="2:26" customFormat="1" x14ac:dyDescent="0.2">
      <c r="B234" s="98"/>
      <c r="C234" s="108"/>
      <c r="D234" s="108"/>
      <c r="E234" s="108"/>
      <c r="F234" s="108"/>
      <c r="G234" s="108"/>
      <c r="H234" s="108"/>
      <c r="I234" s="108"/>
      <c r="J234" s="108"/>
      <c r="K234" s="108"/>
      <c r="L234" s="108"/>
      <c r="M234" s="108"/>
      <c r="N234" s="108"/>
      <c r="O234" s="108"/>
      <c r="P234" s="108"/>
      <c r="Q234" s="108"/>
      <c r="R234" s="108"/>
      <c r="S234" s="108"/>
      <c r="T234" s="108"/>
      <c r="U234" s="108"/>
      <c r="V234" s="108"/>
      <c r="W234" s="108"/>
      <c r="X234" s="108"/>
      <c r="Y234" s="108"/>
      <c r="Z234" s="108"/>
    </row>
    <row r="235" spans="2:26" customFormat="1" x14ac:dyDescent="0.2">
      <c r="B235" s="98"/>
      <c r="C235" s="108"/>
      <c r="D235" s="108"/>
      <c r="E235" s="108"/>
      <c r="F235" s="108"/>
      <c r="G235" s="108"/>
      <c r="H235" s="108"/>
      <c r="I235" s="108"/>
      <c r="J235" s="108"/>
      <c r="K235" s="108"/>
      <c r="L235" s="108"/>
      <c r="M235" s="108"/>
      <c r="N235" s="108"/>
      <c r="O235" s="108"/>
      <c r="P235" s="108"/>
      <c r="Q235" s="108"/>
      <c r="R235" s="108"/>
      <c r="S235" s="108"/>
      <c r="T235" s="108"/>
      <c r="U235" s="108"/>
      <c r="V235" s="108"/>
      <c r="W235" s="108"/>
      <c r="X235" s="108"/>
      <c r="Y235" s="108"/>
      <c r="Z235" s="108"/>
    </row>
    <row r="236" spans="2:26" customFormat="1" x14ac:dyDescent="0.2">
      <c r="B236" s="98"/>
      <c r="C236" s="108"/>
      <c r="D236" s="108"/>
      <c r="E236" s="108"/>
      <c r="F236" s="108"/>
      <c r="G236" s="108"/>
      <c r="H236" s="108"/>
      <c r="I236" s="108"/>
      <c r="J236" s="108"/>
      <c r="K236" s="108"/>
      <c r="L236" s="108"/>
      <c r="M236" s="108"/>
      <c r="N236" s="108"/>
      <c r="O236" s="108"/>
      <c r="P236" s="108"/>
      <c r="Q236" s="108"/>
      <c r="R236" s="108"/>
      <c r="S236" s="108"/>
      <c r="T236" s="108"/>
      <c r="U236" s="108"/>
      <c r="V236" s="108"/>
      <c r="W236" s="108"/>
      <c r="X236" s="108"/>
      <c r="Y236" s="108"/>
      <c r="Z236" s="108"/>
    </row>
    <row r="237" spans="2:26" customFormat="1" x14ac:dyDescent="0.2">
      <c r="B237" s="98"/>
      <c r="C237" s="108"/>
      <c r="D237" s="108"/>
      <c r="E237" s="108"/>
      <c r="F237" s="108"/>
      <c r="G237" s="108"/>
      <c r="H237" s="108"/>
      <c r="I237" s="108"/>
      <c r="J237" s="108"/>
      <c r="K237" s="108"/>
      <c r="L237" s="108"/>
      <c r="M237" s="108"/>
      <c r="N237" s="108"/>
      <c r="O237" s="108"/>
      <c r="P237" s="108"/>
      <c r="Q237" s="108"/>
      <c r="R237" s="108"/>
      <c r="S237" s="108"/>
      <c r="T237" s="108"/>
      <c r="U237" s="108"/>
      <c r="V237" s="108"/>
      <c r="W237" s="108"/>
      <c r="X237" s="108"/>
      <c r="Y237" s="108"/>
      <c r="Z237" s="108"/>
    </row>
    <row r="238" spans="2:26" customFormat="1" x14ac:dyDescent="0.2">
      <c r="B238" s="98"/>
      <c r="C238" s="108"/>
      <c r="D238" s="108"/>
      <c r="E238" s="108"/>
      <c r="F238" s="108"/>
      <c r="G238" s="108"/>
      <c r="H238" s="108"/>
      <c r="I238" s="108"/>
      <c r="J238" s="108"/>
      <c r="K238" s="108"/>
      <c r="L238" s="108"/>
      <c r="M238" s="108"/>
      <c r="N238" s="108"/>
      <c r="O238" s="108"/>
      <c r="P238" s="108"/>
      <c r="Q238" s="108"/>
      <c r="R238" s="108"/>
      <c r="S238" s="108"/>
      <c r="T238" s="108"/>
      <c r="U238" s="108"/>
      <c r="V238" s="108"/>
      <c r="W238" s="108"/>
      <c r="X238" s="108"/>
      <c r="Y238" s="108"/>
      <c r="Z238" s="108"/>
    </row>
    <row r="239" spans="2:26" customFormat="1" x14ac:dyDescent="0.2">
      <c r="B239" s="98"/>
      <c r="C239" s="108"/>
      <c r="D239" s="108"/>
      <c r="E239" s="108"/>
      <c r="F239" s="108"/>
      <c r="G239" s="108"/>
      <c r="H239" s="108"/>
      <c r="I239" s="108"/>
      <c r="J239" s="108"/>
      <c r="K239" s="108"/>
      <c r="L239" s="108"/>
      <c r="M239" s="108"/>
      <c r="N239" s="108"/>
      <c r="O239" s="108"/>
      <c r="P239" s="108"/>
      <c r="Q239" s="108"/>
      <c r="R239" s="108"/>
      <c r="S239" s="108"/>
      <c r="T239" s="108"/>
      <c r="U239" s="108"/>
      <c r="V239" s="108"/>
      <c r="W239" s="108"/>
      <c r="X239" s="108"/>
      <c r="Y239" s="108"/>
      <c r="Z239" s="108"/>
    </row>
    <row r="240" spans="2:26" customFormat="1" x14ac:dyDescent="0.2">
      <c r="B240" s="98"/>
      <c r="C240" s="108"/>
      <c r="D240" s="108"/>
      <c r="E240" s="108"/>
      <c r="F240" s="108"/>
      <c r="G240" s="108"/>
      <c r="H240" s="108"/>
      <c r="I240" s="108"/>
      <c r="J240" s="108"/>
      <c r="K240" s="108"/>
      <c r="L240" s="108"/>
      <c r="M240" s="108"/>
      <c r="N240" s="108"/>
      <c r="O240" s="108"/>
      <c r="P240" s="108"/>
      <c r="Q240" s="108"/>
      <c r="R240" s="108"/>
      <c r="S240" s="108"/>
      <c r="T240" s="108"/>
      <c r="U240" s="108"/>
      <c r="V240" s="108"/>
      <c r="W240" s="108"/>
      <c r="X240" s="108"/>
      <c r="Y240" s="108"/>
      <c r="Z240" s="108"/>
    </row>
    <row r="241" spans="2:26" customFormat="1" x14ac:dyDescent="0.2">
      <c r="B241" s="98"/>
      <c r="C241" s="108"/>
      <c r="D241" s="108"/>
      <c r="E241" s="108"/>
      <c r="F241" s="108"/>
      <c r="G241" s="108"/>
      <c r="H241" s="108"/>
      <c r="I241" s="108"/>
      <c r="J241" s="108"/>
      <c r="K241" s="108"/>
      <c r="L241" s="108"/>
      <c r="M241" s="108"/>
      <c r="N241" s="108"/>
      <c r="O241" s="108"/>
      <c r="P241" s="108"/>
      <c r="Q241" s="108"/>
      <c r="R241" s="108"/>
      <c r="S241" s="108"/>
      <c r="T241" s="108"/>
      <c r="U241" s="108"/>
      <c r="V241" s="108"/>
      <c r="W241" s="108"/>
      <c r="X241" s="108"/>
      <c r="Y241" s="108"/>
      <c r="Z241" s="108"/>
    </row>
    <row r="242" spans="2:26" customFormat="1" x14ac:dyDescent="0.2">
      <c r="B242" s="98"/>
      <c r="C242" s="108"/>
      <c r="D242" s="108"/>
      <c r="E242" s="108"/>
      <c r="F242" s="108"/>
      <c r="G242" s="108"/>
      <c r="H242" s="108"/>
      <c r="I242" s="108"/>
      <c r="J242" s="108"/>
      <c r="K242" s="108"/>
      <c r="L242" s="108"/>
      <c r="M242" s="108"/>
      <c r="N242" s="108"/>
      <c r="O242" s="108"/>
      <c r="P242" s="108"/>
      <c r="Q242" s="108"/>
      <c r="R242" s="108"/>
      <c r="S242" s="108"/>
      <c r="T242" s="108"/>
      <c r="U242" s="108"/>
      <c r="V242" s="108"/>
      <c r="W242" s="108"/>
      <c r="X242" s="108"/>
      <c r="Y242" s="108"/>
      <c r="Z242" s="108"/>
    </row>
    <row r="243" spans="2:26" customFormat="1" x14ac:dyDescent="0.2">
      <c r="B243" s="98"/>
      <c r="C243" s="108"/>
      <c r="D243" s="108"/>
      <c r="E243" s="108"/>
      <c r="F243" s="108"/>
      <c r="G243" s="108"/>
      <c r="H243" s="108"/>
      <c r="I243" s="108"/>
      <c r="J243" s="108"/>
      <c r="K243" s="108"/>
      <c r="L243" s="108"/>
      <c r="M243" s="108"/>
      <c r="N243" s="108"/>
      <c r="O243" s="108"/>
      <c r="P243" s="108"/>
      <c r="Q243" s="108"/>
      <c r="R243" s="108"/>
      <c r="S243" s="108"/>
      <c r="T243" s="108"/>
      <c r="U243" s="108"/>
      <c r="V243" s="108"/>
      <c r="W243" s="108"/>
      <c r="X243" s="108"/>
      <c r="Y243" s="108"/>
      <c r="Z243" s="108"/>
    </row>
    <row r="244" spans="2:26" customFormat="1" x14ac:dyDescent="0.2">
      <c r="B244" s="98"/>
      <c r="C244" s="108"/>
      <c r="D244" s="108"/>
      <c r="E244" s="108"/>
      <c r="F244" s="108"/>
      <c r="G244" s="108"/>
      <c r="H244" s="108"/>
      <c r="I244" s="108"/>
      <c r="J244" s="108"/>
      <c r="K244" s="108"/>
      <c r="L244" s="108"/>
      <c r="M244" s="108"/>
      <c r="N244" s="108"/>
      <c r="O244" s="108"/>
      <c r="P244" s="108"/>
      <c r="Q244" s="108"/>
      <c r="R244" s="108"/>
      <c r="S244" s="108"/>
      <c r="T244" s="108"/>
      <c r="U244" s="108"/>
      <c r="V244" s="108"/>
      <c r="W244" s="108"/>
      <c r="X244" s="108"/>
      <c r="Y244" s="108"/>
      <c r="Z244" s="108"/>
    </row>
    <row r="245" spans="2:26" customFormat="1" x14ac:dyDescent="0.2">
      <c r="B245" s="98"/>
      <c r="C245" s="108"/>
      <c r="D245" s="108"/>
      <c r="E245" s="108"/>
      <c r="F245" s="108"/>
      <c r="G245" s="108"/>
      <c r="H245" s="108"/>
      <c r="I245" s="108"/>
      <c r="J245" s="108"/>
      <c r="K245" s="108"/>
      <c r="L245" s="108"/>
      <c r="M245" s="108"/>
      <c r="N245" s="108"/>
      <c r="O245" s="108"/>
      <c r="P245" s="108"/>
      <c r="Q245" s="108"/>
      <c r="R245" s="108"/>
      <c r="S245" s="108"/>
      <c r="T245" s="108"/>
      <c r="U245" s="108"/>
      <c r="V245" s="108"/>
      <c r="W245" s="108"/>
      <c r="X245" s="108"/>
      <c r="Y245" s="108"/>
      <c r="Z245" s="108"/>
    </row>
    <row r="246" spans="2:26" customFormat="1" x14ac:dyDescent="0.2">
      <c r="B246" s="98"/>
      <c r="C246" s="108"/>
      <c r="D246" s="108"/>
      <c r="E246" s="108"/>
      <c r="F246" s="108"/>
      <c r="G246" s="108"/>
      <c r="H246" s="108"/>
      <c r="I246" s="108"/>
      <c r="J246" s="108"/>
      <c r="K246" s="108"/>
      <c r="L246" s="108"/>
      <c r="M246" s="108"/>
      <c r="N246" s="108"/>
      <c r="O246" s="108"/>
      <c r="P246" s="108"/>
      <c r="Q246" s="108"/>
      <c r="R246" s="108"/>
      <c r="S246" s="108"/>
      <c r="T246" s="108"/>
      <c r="U246" s="108"/>
      <c r="V246" s="108"/>
      <c r="W246" s="108"/>
      <c r="X246" s="108"/>
      <c r="Y246" s="108"/>
      <c r="Z246" s="108"/>
    </row>
    <row r="247" spans="2:26" customFormat="1" x14ac:dyDescent="0.2">
      <c r="B247" s="98"/>
      <c r="C247" s="108"/>
      <c r="D247" s="108"/>
      <c r="E247" s="108"/>
      <c r="F247" s="108"/>
      <c r="G247" s="108"/>
      <c r="H247" s="108"/>
      <c r="I247" s="108"/>
      <c r="J247" s="108"/>
      <c r="K247" s="108"/>
      <c r="L247" s="108"/>
      <c r="M247" s="108"/>
      <c r="N247" s="108"/>
      <c r="O247" s="108"/>
      <c r="P247" s="108"/>
      <c r="Q247" s="108"/>
      <c r="R247" s="108"/>
      <c r="S247" s="108"/>
      <c r="T247" s="108"/>
      <c r="U247" s="108"/>
      <c r="V247" s="108"/>
      <c r="W247" s="108"/>
      <c r="X247" s="108"/>
      <c r="Y247" s="108"/>
      <c r="Z247" s="108"/>
    </row>
    <row r="248" spans="2:26" customFormat="1" x14ac:dyDescent="0.2">
      <c r="B248" s="98"/>
      <c r="C248" s="108"/>
      <c r="D248" s="108"/>
      <c r="E248" s="108"/>
      <c r="F248" s="108"/>
      <c r="G248" s="108"/>
      <c r="H248" s="108"/>
      <c r="I248" s="108"/>
      <c r="J248" s="108"/>
      <c r="K248" s="108"/>
      <c r="L248" s="108"/>
      <c r="M248" s="108"/>
      <c r="N248" s="108"/>
      <c r="O248" s="108"/>
      <c r="P248" s="108"/>
      <c r="Q248" s="108"/>
      <c r="R248" s="108"/>
      <c r="S248" s="108"/>
      <c r="T248" s="108"/>
      <c r="U248" s="108"/>
      <c r="V248" s="108"/>
      <c r="W248" s="108"/>
      <c r="X248" s="108"/>
      <c r="Y248" s="108"/>
      <c r="Z248" s="108"/>
    </row>
    <row r="249" spans="2:26" customFormat="1" x14ac:dyDescent="0.2">
      <c r="B249" s="98"/>
      <c r="C249" s="108"/>
      <c r="D249" s="108"/>
      <c r="E249" s="108"/>
      <c r="F249" s="108"/>
      <c r="G249" s="108"/>
      <c r="H249" s="108"/>
      <c r="I249" s="108"/>
      <c r="J249" s="108"/>
      <c r="K249" s="108"/>
      <c r="L249" s="108"/>
      <c r="M249" s="108"/>
      <c r="N249" s="108"/>
      <c r="O249" s="108"/>
      <c r="P249" s="108"/>
      <c r="Q249" s="108"/>
      <c r="R249" s="108"/>
      <c r="S249" s="108"/>
      <c r="T249" s="108"/>
      <c r="U249" s="108"/>
      <c r="V249" s="108"/>
      <c r="W249" s="108"/>
      <c r="X249" s="108"/>
      <c r="Y249" s="108"/>
      <c r="Z249" s="108"/>
    </row>
    <row r="250" spans="2:26" customFormat="1" x14ac:dyDescent="0.2">
      <c r="B250" s="98"/>
      <c r="C250" s="108"/>
      <c r="D250" s="108"/>
      <c r="E250" s="108"/>
      <c r="F250" s="108"/>
      <c r="G250" s="108"/>
      <c r="H250" s="108"/>
      <c r="I250" s="108"/>
      <c r="J250" s="108"/>
      <c r="K250" s="108"/>
      <c r="L250" s="108"/>
      <c r="M250" s="108"/>
      <c r="N250" s="108"/>
      <c r="O250" s="108"/>
      <c r="P250" s="108"/>
      <c r="Q250" s="108"/>
      <c r="R250" s="108"/>
      <c r="S250" s="108"/>
      <c r="T250" s="108"/>
      <c r="U250" s="108"/>
      <c r="V250" s="108"/>
      <c r="W250" s="108"/>
      <c r="X250" s="108"/>
      <c r="Y250" s="108"/>
      <c r="Z250" s="108"/>
    </row>
    <row r="251" spans="2:26" customFormat="1" x14ac:dyDescent="0.2">
      <c r="B251" s="98"/>
      <c r="C251" s="108"/>
      <c r="D251" s="108"/>
      <c r="E251" s="108"/>
      <c r="F251" s="108"/>
      <c r="G251" s="108"/>
      <c r="H251" s="108"/>
      <c r="I251" s="108"/>
      <c r="J251" s="108"/>
      <c r="K251" s="108"/>
      <c r="L251" s="108"/>
      <c r="M251" s="108"/>
      <c r="N251" s="108"/>
      <c r="O251" s="108"/>
      <c r="P251" s="108"/>
      <c r="Q251" s="108"/>
      <c r="R251" s="108"/>
      <c r="S251" s="108"/>
      <c r="T251" s="108"/>
      <c r="U251" s="108"/>
      <c r="V251" s="108"/>
      <c r="W251" s="108"/>
      <c r="X251" s="108"/>
      <c r="Y251" s="108"/>
      <c r="Z251" s="108"/>
    </row>
    <row r="252" spans="2:26" customFormat="1" x14ac:dyDescent="0.2">
      <c r="B252" s="98"/>
      <c r="C252" s="108"/>
      <c r="D252" s="108"/>
      <c r="E252" s="108"/>
      <c r="F252" s="108"/>
      <c r="G252" s="108"/>
      <c r="H252" s="108"/>
      <c r="I252" s="108"/>
      <c r="J252" s="108"/>
      <c r="K252" s="108"/>
      <c r="L252" s="108"/>
      <c r="M252" s="108"/>
      <c r="N252" s="108"/>
      <c r="O252" s="108"/>
      <c r="P252" s="108"/>
      <c r="Q252" s="108"/>
      <c r="R252" s="108"/>
      <c r="S252" s="108"/>
      <c r="T252" s="108"/>
      <c r="U252" s="108"/>
      <c r="V252" s="108"/>
      <c r="W252" s="108"/>
      <c r="X252" s="108"/>
      <c r="Y252" s="108"/>
      <c r="Z252" s="108"/>
    </row>
    <row r="253" spans="2:26" customFormat="1" x14ac:dyDescent="0.2">
      <c r="B253" s="98"/>
      <c r="C253" s="108"/>
      <c r="D253" s="108"/>
      <c r="E253" s="108"/>
      <c r="F253" s="108"/>
      <c r="G253" s="108"/>
      <c r="H253" s="108"/>
      <c r="I253" s="108"/>
      <c r="J253" s="108"/>
      <c r="K253" s="108"/>
      <c r="L253" s="108"/>
      <c r="M253" s="108"/>
      <c r="N253" s="108"/>
      <c r="O253" s="108"/>
      <c r="P253" s="108"/>
      <c r="Q253" s="108"/>
      <c r="R253" s="108"/>
      <c r="S253" s="108"/>
      <c r="T253" s="108"/>
      <c r="U253" s="108"/>
      <c r="V253" s="108"/>
      <c r="W253" s="108"/>
      <c r="X253" s="108"/>
      <c r="Y253" s="108"/>
      <c r="Z253" s="108"/>
    </row>
    <row r="254" spans="2:26" customFormat="1" x14ac:dyDescent="0.2">
      <c r="B254" s="98"/>
      <c r="C254" s="108"/>
      <c r="D254" s="108"/>
      <c r="E254" s="108"/>
      <c r="F254" s="108"/>
      <c r="G254" s="108"/>
      <c r="H254" s="108"/>
      <c r="I254" s="108"/>
      <c r="J254" s="108"/>
      <c r="K254" s="108"/>
      <c r="L254" s="108"/>
      <c r="M254" s="108"/>
      <c r="N254" s="108"/>
      <c r="O254" s="108"/>
      <c r="P254" s="108"/>
      <c r="Q254" s="108"/>
      <c r="R254" s="108"/>
      <c r="S254" s="108"/>
      <c r="T254" s="108"/>
      <c r="U254" s="108"/>
      <c r="V254" s="108"/>
      <c r="W254" s="108"/>
      <c r="X254" s="108"/>
      <c r="Y254" s="108"/>
      <c r="Z254" s="108"/>
    </row>
    <row r="255" spans="2:26" customFormat="1" x14ac:dyDescent="0.2">
      <c r="B255" s="98"/>
      <c r="C255" s="108"/>
      <c r="D255" s="108"/>
      <c r="E255" s="108"/>
      <c r="F255" s="108"/>
      <c r="G255" s="108"/>
      <c r="H255" s="108"/>
      <c r="I255" s="108"/>
      <c r="J255" s="108"/>
      <c r="K255" s="108"/>
      <c r="L255" s="108"/>
      <c r="M255" s="108"/>
      <c r="N255" s="108"/>
      <c r="O255" s="108"/>
      <c r="P255" s="108"/>
      <c r="Q255" s="108"/>
      <c r="R255" s="108"/>
      <c r="S255" s="108"/>
      <c r="T255" s="108"/>
      <c r="U255" s="108"/>
      <c r="V255" s="108"/>
      <c r="W255" s="108"/>
      <c r="X255" s="108"/>
      <c r="Y255" s="108"/>
      <c r="Z255" s="108"/>
    </row>
    <row r="256" spans="2:26" customFormat="1" x14ac:dyDescent="0.2">
      <c r="B256" s="98"/>
      <c r="C256" s="108"/>
      <c r="D256" s="108"/>
      <c r="E256" s="108"/>
      <c r="F256" s="108"/>
      <c r="G256" s="108"/>
      <c r="H256" s="108"/>
      <c r="I256" s="108"/>
      <c r="J256" s="108"/>
      <c r="K256" s="108"/>
      <c r="L256" s="108"/>
      <c r="M256" s="108"/>
      <c r="N256" s="108"/>
      <c r="O256" s="108"/>
      <c r="P256" s="108"/>
      <c r="Q256" s="108"/>
      <c r="R256" s="108"/>
      <c r="S256" s="108"/>
      <c r="T256" s="108"/>
      <c r="U256" s="108"/>
      <c r="V256" s="108"/>
      <c r="W256" s="108"/>
      <c r="X256" s="108"/>
      <c r="Y256" s="108"/>
      <c r="Z256" s="108"/>
    </row>
    <row r="257" spans="2:26" customFormat="1" x14ac:dyDescent="0.2">
      <c r="B257" s="98"/>
      <c r="C257" s="108"/>
      <c r="D257" s="108"/>
      <c r="E257" s="108"/>
      <c r="F257" s="108"/>
      <c r="G257" s="108"/>
      <c r="H257" s="108"/>
      <c r="I257" s="108"/>
      <c r="J257" s="108"/>
      <c r="K257" s="108"/>
      <c r="L257" s="108"/>
      <c r="M257" s="108"/>
      <c r="N257" s="108"/>
      <c r="O257" s="108"/>
      <c r="P257" s="108"/>
      <c r="Q257" s="108"/>
      <c r="R257" s="108"/>
      <c r="S257" s="108"/>
      <c r="T257" s="108"/>
      <c r="U257" s="108"/>
      <c r="V257" s="108"/>
      <c r="W257" s="108"/>
      <c r="X257" s="108"/>
      <c r="Y257" s="108"/>
      <c r="Z257" s="108"/>
    </row>
    <row r="258" spans="2:26" customFormat="1" x14ac:dyDescent="0.2">
      <c r="B258" s="98"/>
      <c r="C258" s="108"/>
      <c r="D258" s="108"/>
      <c r="E258" s="108"/>
      <c r="F258" s="108"/>
      <c r="G258" s="108"/>
      <c r="H258" s="108"/>
      <c r="I258" s="108"/>
      <c r="J258" s="108"/>
      <c r="K258" s="108"/>
      <c r="L258" s="108"/>
      <c r="M258" s="108"/>
      <c r="N258" s="108"/>
      <c r="O258" s="108"/>
      <c r="P258" s="108"/>
      <c r="Q258" s="108"/>
      <c r="R258" s="108"/>
      <c r="S258" s="108"/>
      <c r="T258" s="108"/>
      <c r="U258" s="108"/>
      <c r="V258" s="108"/>
      <c r="W258" s="108"/>
      <c r="X258" s="108"/>
      <c r="Y258" s="108"/>
      <c r="Z258" s="108"/>
    </row>
    <row r="259" spans="2:26" customFormat="1" x14ac:dyDescent="0.2">
      <c r="B259" s="98"/>
      <c r="C259" s="108"/>
      <c r="D259" s="108"/>
      <c r="E259" s="108"/>
      <c r="F259" s="108"/>
      <c r="G259" s="108"/>
      <c r="H259" s="108"/>
      <c r="I259" s="108"/>
      <c r="J259" s="108"/>
      <c r="K259" s="108"/>
      <c r="L259" s="108"/>
      <c r="M259" s="108"/>
      <c r="N259" s="108"/>
      <c r="O259" s="108"/>
      <c r="P259" s="108"/>
      <c r="Q259" s="108"/>
      <c r="R259" s="108"/>
      <c r="S259" s="108"/>
      <c r="T259" s="108"/>
      <c r="U259" s="108"/>
      <c r="V259" s="108"/>
      <c r="W259" s="108"/>
      <c r="X259" s="108"/>
      <c r="Y259" s="108"/>
      <c r="Z259" s="108"/>
    </row>
    <row r="260" spans="2:26" customFormat="1" ht="17" thickBot="1" x14ac:dyDescent="0.25">
      <c r="B260" s="98"/>
      <c r="C260" s="108"/>
      <c r="D260" s="108"/>
      <c r="E260" s="108"/>
      <c r="F260" s="108"/>
      <c r="G260" s="108"/>
      <c r="H260" s="108"/>
      <c r="I260" s="108"/>
      <c r="J260" s="108"/>
      <c r="K260" s="108"/>
      <c r="L260" s="108"/>
      <c r="M260" s="108"/>
      <c r="N260" s="108"/>
      <c r="O260" s="108"/>
      <c r="P260" s="108"/>
      <c r="Q260" s="108"/>
      <c r="R260" s="108"/>
      <c r="S260" s="108"/>
      <c r="T260" s="108"/>
      <c r="U260" s="108"/>
      <c r="V260" s="108"/>
      <c r="W260" s="108"/>
      <c r="X260" s="108"/>
      <c r="Y260" s="108"/>
    </row>
    <row r="261" spans="2:26" s="24" customFormat="1" x14ac:dyDescent="0.2">
      <c r="B261" s="101"/>
      <c r="C261" s="101" t="s">
        <v>24</v>
      </c>
      <c r="D261" s="101" t="s">
        <v>50</v>
      </c>
      <c r="E261" s="101"/>
      <c r="F261" s="101" t="s">
        <v>31</v>
      </c>
      <c r="G261" s="101"/>
      <c r="H261" s="101"/>
      <c r="I261" s="101"/>
      <c r="J261" s="101"/>
      <c r="K261" s="101"/>
      <c r="L261" s="101"/>
      <c r="M261" s="101"/>
      <c r="N261" s="101"/>
      <c r="O261" s="101"/>
      <c r="P261" s="101"/>
      <c r="Q261" s="101"/>
      <c r="R261" s="101"/>
      <c r="S261" s="101"/>
      <c r="T261" s="101"/>
      <c r="U261" s="101"/>
    </row>
    <row r="262" spans="2:26" customFormat="1" x14ac:dyDescent="0.2">
      <c r="B262" s="98"/>
      <c r="C262" s="108"/>
      <c r="D262" s="108"/>
      <c r="E262" s="108"/>
      <c r="F262" s="108"/>
      <c r="G262" s="108"/>
      <c r="H262" s="108"/>
      <c r="I262" s="108"/>
      <c r="J262" s="108"/>
      <c r="K262" s="108"/>
      <c r="L262" s="108"/>
      <c r="M262" s="108"/>
      <c r="N262" s="108"/>
      <c r="O262" s="108"/>
      <c r="P262" s="108"/>
      <c r="Q262" s="108"/>
      <c r="R262" s="108"/>
      <c r="S262" s="108"/>
      <c r="T262" s="108"/>
      <c r="U262" s="108"/>
      <c r="V262" s="108"/>
      <c r="W262" s="108"/>
      <c r="X262" s="108"/>
      <c r="Y262" s="108"/>
    </row>
    <row r="263" spans="2:26" customFormat="1" x14ac:dyDescent="0.2">
      <c r="B263" s="98"/>
      <c r="C263" s="108" t="s">
        <v>51</v>
      </c>
      <c r="D263" s="108"/>
      <c r="E263" s="108"/>
      <c r="F263" s="108"/>
      <c r="G263" s="108"/>
      <c r="H263" s="108"/>
      <c r="I263" s="108"/>
      <c r="J263" s="108"/>
      <c r="K263" s="108"/>
      <c r="L263" s="108"/>
      <c r="M263" s="108"/>
      <c r="N263" s="108"/>
      <c r="O263" s="108"/>
      <c r="P263" s="108"/>
      <c r="Q263" s="108"/>
      <c r="R263" s="108"/>
      <c r="S263" s="108"/>
      <c r="T263" s="108"/>
      <c r="U263" s="108"/>
      <c r="V263" s="108"/>
      <c r="W263" s="108"/>
      <c r="X263" s="108"/>
      <c r="Y263" s="108"/>
    </row>
    <row r="264" spans="2:26" customFormat="1" x14ac:dyDescent="0.2">
      <c r="B264" s="98"/>
      <c r="C264" s="108"/>
      <c r="D264" s="108"/>
      <c r="E264" s="108"/>
      <c r="F264" s="108"/>
      <c r="G264" s="108"/>
      <c r="H264" s="108"/>
      <c r="I264" s="108"/>
      <c r="J264" s="108"/>
      <c r="K264" s="108"/>
      <c r="L264" s="108"/>
      <c r="M264" s="108"/>
      <c r="N264" s="108"/>
      <c r="O264" s="108"/>
      <c r="P264" s="108"/>
      <c r="Q264" s="108"/>
      <c r="R264" s="108"/>
      <c r="S264" s="108"/>
      <c r="T264" s="108"/>
      <c r="U264" s="108"/>
      <c r="V264" s="108"/>
      <c r="W264" s="108"/>
      <c r="X264" s="108"/>
      <c r="Y264" s="108"/>
    </row>
    <row r="265" spans="2:26" customFormat="1" x14ac:dyDescent="0.2">
      <c r="B265" s="98"/>
      <c r="C265" s="108"/>
      <c r="D265" s="108"/>
      <c r="E265" s="108"/>
      <c r="F265" s="108"/>
      <c r="G265" s="108"/>
      <c r="H265" s="108"/>
      <c r="I265" s="108"/>
      <c r="J265" s="108"/>
      <c r="K265" s="108"/>
      <c r="L265" s="108"/>
      <c r="M265" s="108"/>
      <c r="N265" s="108"/>
      <c r="O265" s="108"/>
      <c r="P265" s="108"/>
      <c r="Q265" s="108"/>
      <c r="R265" s="108"/>
      <c r="S265" s="108"/>
      <c r="T265" s="108"/>
      <c r="U265" s="108"/>
      <c r="V265" s="108"/>
      <c r="W265" s="108"/>
      <c r="X265" s="108"/>
      <c r="Y265" s="108"/>
    </row>
    <row r="266" spans="2:26" customFormat="1" x14ac:dyDescent="0.2">
      <c r="B266" s="98"/>
      <c r="C266" s="108"/>
      <c r="D266" s="108"/>
      <c r="E266" s="108"/>
      <c r="F266" s="108"/>
      <c r="G266" s="108"/>
      <c r="H266" s="108"/>
      <c r="I266" s="108"/>
      <c r="J266" s="108"/>
      <c r="K266" s="108"/>
      <c r="L266" s="108"/>
      <c r="M266" s="108"/>
      <c r="N266" s="108"/>
      <c r="O266" s="108"/>
      <c r="P266" s="108"/>
      <c r="Q266" s="108"/>
      <c r="R266" s="108"/>
      <c r="S266" s="108"/>
      <c r="T266" s="108"/>
      <c r="U266" s="108"/>
      <c r="V266" s="108"/>
      <c r="W266" s="108"/>
      <c r="X266" s="108"/>
      <c r="Y266" s="108"/>
    </row>
    <row r="267" spans="2:26" customFormat="1" x14ac:dyDescent="0.2">
      <c r="B267" s="98"/>
      <c r="C267" s="108"/>
      <c r="D267" s="108">
        <v>16</v>
      </c>
      <c r="F267" s="108"/>
      <c r="G267" s="109" t="s">
        <v>52</v>
      </c>
      <c r="H267" s="110" t="s">
        <v>53</v>
      </c>
      <c r="I267" s="108"/>
      <c r="J267" s="108"/>
      <c r="K267" s="108"/>
      <c r="L267" s="108"/>
      <c r="M267" s="108"/>
      <c r="N267" s="108"/>
      <c r="O267" s="108"/>
      <c r="P267" s="108"/>
      <c r="Q267" s="108"/>
      <c r="R267" s="108"/>
      <c r="S267" s="108"/>
      <c r="T267" s="108"/>
      <c r="U267" s="108"/>
      <c r="V267" s="108"/>
      <c r="W267" s="108"/>
      <c r="X267" s="108"/>
      <c r="Y267" s="108"/>
    </row>
    <row r="268" spans="2:26" customFormat="1" x14ac:dyDescent="0.2">
      <c r="B268" s="98"/>
      <c r="C268" s="108"/>
      <c r="D268" s="108"/>
      <c r="F268" s="108">
        <v>50</v>
      </c>
      <c r="G268" s="108" t="s">
        <v>54</v>
      </c>
      <c r="H268" s="110" t="s">
        <v>55</v>
      </c>
      <c r="I268" s="108"/>
      <c r="J268" s="108"/>
      <c r="K268" s="108"/>
      <c r="L268" s="108"/>
      <c r="M268" s="108"/>
      <c r="N268" s="108"/>
      <c r="O268" s="108"/>
      <c r="P268" s="108"/>
      <c r="Q268" s="108"/>
      <c r="R268" s="108"/>
      <c r="S268" s="108"/>
      <c r="T268" s="108"/>
      <c r="U268" s="108"/>
      <c r="V268" s="108"/>
      <c r="W268" s="108"/>
      <c r="X268" s="108"/>
      <c r="Y268" s="108"/>
    </row>
    <row r="269" spans="2:26" customFormat="1" x14ac:dyDescent="0.2">
      <c r="B269" s="98"/>
      <c r="C269" s="108"/>
      <c r="D269" s="108"/>
      <c r="F269" s="108"/>
      <c r="G269" t="s">
        <v>56</v>
      </c>
      <c r="H269" s="110" t="s">
        <v>57</v>
      </c>
      <c r="I269" s="108"/>
      <c r="J269" s="108"/>
      <c r="K269" s="108"/>
      <c r="L269" s="108"/>
      <c r="M269" s="108"/>
      <c r="N269" s="108"/>
      <c r="O269" s="108"/>
      <c r="P269" s="108"/>
      <c r="Q269" s="108"/>
      <c r="R269" s="108"/>
      <c r="S269" s="108"/>
      <c r="T269" s="108"/>
      <c r="U269" s="108"/>
      <c r="V269" s="108"/>
      <c r="W269" s="108"/>
      <c r="X269" s="108"/>
      <c r="Y269" s="108"/>
    </row>
    <row r="270" spans="2:26" customFormat="1" x14ac:dyDescent="0.2">
      <c r="B270" s="98"/>
      <c r="C270" s="108"/>
      <c r="D270" s="108"/>
      <c r="F270" s="108"/>
      <c r="G270" s="108" t="s">
        <v>58</v>
      </c>
      <c r="H270" s="110" t="s">
        <v>55</v>
      </c>
      <c r="I270" s="108"/>
      <c r="J270" s="108"/>
      <c r="K270" s="108"/>
      <c r="L270" s="108"/>
      <c r="M270" s="108"/>
      <c r="N270" s="108"/>
      <c r="O270" s="108"/>
      <c r="P270" s="108"/>
      <c r="Q270" s="108"/>
      <c r="R270" s="108"/>
      <c r="S270" s="108"/>
      <c r="T270" s="108"/>
      <c r="U270" s="108"/>
      <c r="V270" s="108"/>
      <c r="W270" s="108"/>
      <c r="X270" s="108"/>
      <c r="Y270" s="108"/>
    </row>
    <row r="271" spans="2:26" customFormat="1" x14ac:dyDescent="0.2">
      <c r="B271" s="98"/>
      <c r="C271" s="108"/>
      <c r="D271" s="108"/>
      <c r="E271" s="108"/>
      <c r="F271" s="108"/>
      <c r="G271" s="108"/>
      <c r="H271" s="108"/>
      <c r="I271" s="108"/>
      <c r="J271" s="108"/>
      <c r="K271" s="108"/>
      <c r="L271" s="108"/>
      <c r="M271" s="108"/>
      <c r="N271" s="108"/>
      <c r="O271" s="108"/>
      <c r="P271" s="108"/>
      <c r="Q271" s="108"/>
      <c r="R271" s="108"/>
      <c r="S271" s="108"/>
      <c r="T271" s="108"/>
      <c r="U271" s="108"/>
      <c r="V271" s="108"/>
      <c r="W271" s="108"/>
      <c r="X271" s="108"/>
      <c r="Y271" s="108"/>
    </row>
    <row r="272" spans="2:26" customFormat="1" x14ac:dyDescent="0.2">
      <c r="B272" s="98"/>
      <c r="C272" s="108"/>
      <c r="D272" s="108"/>
      <c r="E272" s="108"/>
      <c r="F272" s="121">
        <f>H30</f>
        <v>0.55000000000000004</v>
      </c>
      <c r="G272" s="108" t="s">
        <v>138</v>
      </c>
      <c r="H272" s="108"/>
      <c r="I272" s="108"/>
      <c r="J272" s="108"/>
      <c r="K272" s="108"/>
      <c r="L272" s="108"/>
      <c r="M272" s="108"/>
      <c r="N272" s="108"/>
      <c r="O272" s="108"/>
      <c r="P272" s="108"/>
      <c r="Q272" s="108"/>
      <c r="R272" s="108"/>
      <c r="S272" s="108"/>
      <c r="T272" s="108"/>
      <c r="U272" s="108"/>
      <c r="V272" s="108"/>
      <c r="W272" s="108"/>
      <c r="X272" s="108"/>
      <c r="Y272" s="108"/>
    </row>
    <row r="273" spans="2:25" customFormat="1" x14ac:dyDescent="0.2">
      <c r="B273" s="98"/>
      <c r="C273" s="108"/>
      <c r="D273" s="108"/>
      <c r="E273" s="108" t="s">
        <v>139</v>
      </c>
      <c r="F273" s="108">
        <f>F272*F268</f>
        <v>27.500000000000004</v>
      </c>
      <c r="G273" s="108" t="s">
        <v>45</v>
      </c>
      <c r="H273" s="108" t="s">
        <v>55</v>
      </c>
      <c r="I273" s="108"/>
      <c r="J273" s="108"/>
      <c r="K273" s="108"/>
      <c r="L273" s="108"/>
      <c r="M273" s="108"/>
      <c r="N273" s="108"/>
      <c r="O273" s="108"/>
      <c r="P273" s="108"/>
      <c r="Q273" s="108"/>
      <c r="R273" s="108"/>
      <c r="S273" s="108"/>
      <c r="T273" s="108"/>
      <c r="U273" s="108"/>
      <c r="V273" s="108"/>
      <c r="W273" s="108"/>
      <c r="X273" s="108"/>
      <c r="Y273" s="108"/>
    </row>
    <row r="274" spans="2:25" customFormat="1" x14ac:dyDescent="0.2">
      <c r="B274" s="98"/>
      <c r="C274" s="108"/>
      <c r="D274" s="108"/>
      <c r="E274" s="108"/>
      <c r="F274" s="108"/>
      <c r="G274" s="108"/>
      <c r="H274" s="108"/>
      <c r="I274" s="108"/>
      <c r="J274" s="108"/>
      <c r="K274" s="108"/>
      <c r="L274" s="108"/>
      <c r="M274" s="108"/>
      <c r="N274" s="108"/>
      <c r="O274" s="108"/>
      <c r="P274" s="108"/>
      <c r="Q274" s="108"/>
      <c r="R274" s="108"/>
      <c r="S274" s="108"/>
      <c r="T274" s="108"/>
      <c r="U274" s="108"/>
      <c r="V274" s="108"/>
      <c r="W274" s="108"/>
      <c r="X274" s="108"/>
      <c r="Y274" s="108"/>
    </row>
    <row r="275" spans="2:25" customFormat="1" x14ac:dyDescent="0.2">
      <c r="B275" s="98"/>
      <c r="C275" s="108"/>
      <c r="D275" s="108"/>
      <c r="E275" s="108"/>
      <c r="F275" s="108"/>
      <c r="G275" s="108"/>
      <c r="H275" s="108"/>
      <c r="I275" s="108"/>
      <c r="J275" s="108"/>
      <c r="K275" s="108"/>
      <c r="L275" s="108"/>
      <c r="M275" s="108"/>
      <c r="N275" s="108"/>
      <c r="O275" s="108"/>
      <c r="P275" s="108"/>
      <c r="Q275" s="108"/>
      <c r="R275" s="108"/>
      <c r="S275" s="108"/>
      <c r="T275" s="108"/>
      <c r="U275" s="108"/>
      <c r="V275" s="108"/>
      <c r="W275" s="108"/>
      <c r="X275" s="108"/>
      <c r="Y275" s="108"/>
    </row>
    <row r="276" spans="2:25" customFormat="1" x14ac:dyDescent="0.2">
      <c r="B276" s="98"/>
      <c r="C276" s="108"/>
      <c r="D276" s="108"/>
      <c r="E276" s="108"/>
      <c r="F276" s="108"/>
      <c r="G276" s="108"/>
      <c r="H276" s="108"/>
      <c r="I276" s="108"/>
      <c r="J276" s="108"/>
      <c r="K276" s="108"/>
      <c r="L276" s="108"/>
      <c r="M276" s="108"/>
      <c r="N276" s="108"/>
      <c r="O276" s="108"/>
      <c r="P276" s="108"/>
      <c r="Q276" s="108"/>
      <c r="R276" s="108"/>
      <c r="S276" s="108"/>
      <c r="T276" s="108"/>
      <c r="U276" s="108"/>
      <c r="V276" s="108"/>
      <c r="W276" s="108"/>
      <c r="X276" s="108"/>
      <c r="Y276" s="108"/>
    </row>
    <row r="277" spans="2:25" customFormat="1" x14ac:dyDescent="0.2">
      <c r="B277" s="98"/>
      <c r="C277" s="108"/>
      <c r="D277" s="108"/>
      <c r="E277" s="108"/>
      <c r="F277" s="108"/>
      <c r="G277" s="108"/>
      <c r="H277" s="108"/>
      <c r="I277" s="108"/>
      <c r="J277" s="108"/>
      <c r="K277" s="108"/>
      <c r="L277" s="108"/>
      <c r="M277" s="108"/>
      <c r="N277" s="108"/>
      <c r="O277" s="108"/>
      <c r="P277" s="108"/>
      <c r="Q277" s="108"/>
      <c r="R277" s="108"/>
      <c r="S277" s="108"/>
      <c r="T277" s="108"/>
      <c r="U277" s="108"/>
      <c r="V277" s="108"/>
      <c r="W277" s="108"/>
      <c r="X277" s="108"/>
      <c r="Y277" s="108"/>
    </row>
    <row r="278" spans="2:25" customFormat="1" x14ac:dyDescent="0.2">
      <c r="B278" s="98"/>
      <c r="C278" s="108"/>
      <c r="D278" s="108"/>
      <c r="E278" s="108"/>
      <c r="F278" s="108"/>
      <c r="G278" s="108"/>
      <c r="H278" s="108"/>
      <c r="I278" s="108"/>
      <c r="J278" s="108"/>
      <c r="K278" s="108"/>
      <c r="L278" s="108"/>
      <c r="M278" s="108"/>
      <c r="N278" s="108"/>
      <c r="O278" s="108"/>
      <c r="P278" s="108"/>
      <c r="Q278" s="108"/>
      <c r="R278" s="108"/>
      <c r="S278" s="108"/>
      <c r="T278" s="108"/>
      <c r="U278" s="108"/>
      <c r="V278" s="108"/>
      <c r="W278" s="108"/>
      <c r="X278" s="108"/>
      <c r="Y278" s="108"/>
    </row>
    <row r="279" spans="2:25" customFormat="1" x14ac:dyDescent="0.2">
      <c r="B279" s="98"/>
      <c r="C279" s="108"/>
      <c r="D279" s="108"/>
      <c r="E279" s="108"/>
      <c r="F279" s="108"/>
      <c r="G279" s="108"/>
      <c r="H279" s="108"/>
      <c r="I279" s="108"/>
      <c r="J279" s="108"/>
      <c r="K279" s="108"/>
      <c r="L279" s="108"/>
      <c r="M279" s="108"/>
      <c r="N279" s="108"/>
      <c r="O279" s="108"/>
      <c r="P279" s="108"/>
      <c r="Q279" s="108"/>
      <c r="R279" s="108"/>
      <c r="S279" s="108"/>
      <c r="T279" s="108"/>
      <c r="U279" s="108"/>
      <c r="V279" s="108"/>
      <c r="W279" s="108"/>
      <c r="X279" s="108"/>
      <c r="Y279" s="108"/>
    </row>
    <row r="280" spans="2:25" customFormat="1" x14ac:dyDescent="0.2">
      <c r="B280" s="98"/>
      <c r="C280" s="108"/>
      <c r="D280" s="108"/>
      <c r="E280" s="108"/>
      <c r="F280" s="108"/>
      <c r="G280" s="108"/>
      <c r="H280" s="108"/>
      <c r="I280" s="108"/>
      <c r="J280" s="108"/>
      <c r="K280" s="108"/>
      <c r="L280" s="108"/>
      <c r="M280" s="108"/>
      <c r="N280" s="108"/>
      <c r="O280" s="108"/>
      <c r="P280" s="108"/>
      <c r="Q280" s="108"/>
      <c r="R280" s="108"/>
      <c r="S280" s="108"/>
      <c r="T280" s="108"/>
      <c r="U280" s="108"/>
      <c r="V280" s="108"/>
      <c r="W280" s="108"/>
      <c r="X280" s="108"/>
      <c r="Y280" s="108"/>
    </row>
    <row r="281" spans="2:25" customFormat="1" x14ac:dyDescent="0.2">
      <c r="B281" s="98"/>
      <c r="C281" s="108"/>
      <c r="D281" s="108"/>
      <c r="E281" s="108"/>
      <c r="F281" s="108"/>
      <c r="G281" s="108"/>
      <c r="H281" s="108"/>
      <c r="I281" s="108"/>
      <c r="J281" s="108"/>
      <c r="K281" s="108"/>
      <c r="L281" s="108"/>
      <c r="M281" s="108"/>
      <c r="N281" s="108"/>
      <c r="O281" s="108"/>
      <c r="P281" s="108"/>
      <c r="Q281" s="108"/>
      <c r="R281" s="108"/>
      <c r="S281" s="108"/>
      <c r="T281" s="108"/>
      <c r="U281" s="108"/>
      <c r="V281" s="108"/>
      <c r="W281" s="108"/>
      <c r="X281" s="108"/>
      <c r="Y281" s="108"/>
    </row>
    <row r="282" spans="2:25" customFormat="1" x14ac:dyDescent="0.2">
      <c r="B282" s="98"/>
      <c r="C282" s="108"/>
      <c r="D282" s="108"/>
      <c r="E282" s="108"/>
      <c r="F282" s="108"/>
      <c r="G282" s="108"/>
      <c r="H282" s="108"/>
      <c r="I282" s="108"/>
      <c r="J282" s="108"/>
      <c r="K282" s="108"/>
      <c r="L282" s="108"/>
      <c r="M282" s="108"/>
      <c r="N282" s="108"/>
      <c r="O282" s="108"/>
      <c r="P282" s="108"/>
      <c r="Q282" s="108"/>
      <c r="R282" s="108"/>
      <c r="S282" s="108"/>
      <c r="T282" s="108"/>
      <c r="U282" s="108"/>
      <c r="V282" s="108"/>
      <c r="W282" s="108"/>
      <c r="X282" s="108"/>
      <c r="Y282" s="108"/>
    </row>
    <row r="283" spans="2:25" customFormat="1" x14ac:dyDescent="0.2">
      <c r="B283" s="98"/>
      <c r="C283" s="108"/>
      <c r="D283" s="108"/>
      <c r="E283" s="108"/>
      <c r="F283" s="108"/>
      <c r="G283" s="108"/>
      <c r="H283" s="108"/>
      <c r="I283" s="108"/>
      <c r="J283" s="108"/>
      <c r="K283" s="108"/>
      <c r="L283" s="108"/>
      <c r="M283" s="108"/>
      <c r="N283" s="108"/>
      <c r="O283" s="108"/>
      <c r="P283" s="108"/>
      <c r="Q283" s="108"/>
      <c r="R283" s="108"/>
      <c r="S283" s="108"/>
      <c r="T283" s="108"/>
      <c r="U283" s="108"/>
      <c r="V283" s="108"/>
      <c r="W283" s="108"/>
      <c r="X283" s="108"/>
      <c r="Y283" s="108"/>
    </row>
    <row r="284" spans="2:25" customFormat="1" x14ac:dyDescent="0.2">
      <c r="B284" s="98"/>
      <c r="C284" s="108"/>
      <c r="D284" s="108"/>
      <c r="E284" s="108"/>
      <c r="F284" s="108"/>
      <c r="G284" s="108"/>
      <c r="H284" s="108"/>
      <c r="I284" s="108"/>
      <c r="J284" s="108"/>
      <c r="K284" s="108"/>
      <c r="L284" s="108"/>
      <c r="M284" s="108"/>
      <c r="N284" s="108"/>
      <c r="O284" s="108"/>
      <c r="P284" s="108"/>
      <c r="Q284" s="108"/>
      <c r="R284" s="108"/>
      <c r="S284" s="108"/>
      <c r="T284" s="108"/>
      <c r="U284" s="108"/>
      <c r="V284" s="108"/>
      <c r="W284" s="108"/>
      <c r="X284" s="108"/>
      <c r="Y284" s="108"/>
    </row>
    <row r="285" spans="2:25" customFormat="1" x14ac:dyDescent="0.2">
      <c r="B285" s="98"/>
      <c r="C285" s="108"/>
      <c r="D285" s="108"/>
      <c r="E285" s="108"/>
      <c r="F285" s="108"/>
      <c r="G285" s="108"/>
      <c r="H285" s="108"/>
      <c r="I285" s="108"/>
      <c r="J285" s="108"/>
      <c r="K285" s="108"/>
      <c r="L285" s="108"/>
      <c r="M285" s="108"/>
      <c r="N285" s="108"/>
      <c r="O285" s="108"/>
      <c r="P285" s="108"/>
      <c r="Q285" s="108"/>
      <c r="R285" s="108"/>
      <c r="S285" s="108"/>
      <c r="T285" s="108"/>
      <c r="U285" s="108"/>
      <c r="V285" s="108"/>
      <c r="W285" s="108"/>
      <c r="X285" s="108"/>
      <c r="Y285" s="108"/>
    </row>
    <row r="286" spans="2:25" customFormat="1" x14ac:dyDescent="0.2">
      <c r="B286" s="98"/>
      <c r="C286" s="108"/>
      <c r="D286" s="108"/>
      <c r="E286" s="108"/>
      <c r="F286" s="108"/>
      <c r="G286" s="108"/>
      <c r="H286" s="108"/>
      <c r="I286" s="108"/>
      <c r="J286" s="108"/>
      <c r="K286" s="108"/>
      <c r="L286" s="108"/>
      <c r="M286" s="108"/>
      <c r="N286" s="108"/>
      <c r="O286" s="108"/>
      <c r="P286" s="108"/>
      <c r="Q286" s="108"/>
      <c r="R286" s="108"/>
      <c r="S286" s="108"/>
      <c r="T286" s="108"/>
      <c r="U286" s="108"/>
      <c r="V286" s="108"/>
      <c r="W286" s="108"/>
      <c r="X286" s="108"/>
      <c r="Y286" s="108"/>
    </row>
    <row r="287" spans="2:25" customFormat="1" x14ac:dyDescent="0.2">
      <c r="B287" s="98"/>
      <c r="C287" s="108"/>
      <c r="D287" s="108"/>
      <c r="E287" s="108"/>
      <c r="F287" s="108"/>
      <c r="G287" s="108"/>
      <c r="H287" s="108"/>
      <c r="I287" s="108"/>
      <c r="J287" s="108"/>
      <c r="K287" s="108"/>
      <c r="L287" s="108"/>
      <c r="M287" s="108"/>
      <c r="N287" s="108"/>
      <c r="O287" s="108"/>
      <c r="P287" s="108"/>
      <c r="Q287" s="108"/>
      <c r="R287" s="108"/>
      <c r="S287" s="108"/>
      <c r="T287" s="108"/>
      <c r="U287" s="108"/>
      <c r="V287" s="108"/>
      <c r="W287" s="108"/>
      <c r="X287" s="108"/>
      <c r="Y287" s="108"/>
    </row>
    <row r="288" spans="2:25" customFormat="1" x14ac:dyDescent="0.2">
      <c r="B288" s="98"/>
    </row>
    <row r="289" spans="2:2" customFormat="1" x14ac:dyDescent="0.2">
      <c r="B289" s="98"/>
    </row>
    <row r="290" spans="2:2" customFormat="1" x14ac:dyDescent="0.2">
      <c r="B290" s="98"/>
    </row>
    <row r="291" spans="2:2" customFormat="1" x14ac:dyDescent="0.2">
      <c r="B291" s="98"/>
    </row>
    <row r="292" spans="2:2" customFormat="1" x14ac:dyDescent="0.2">
      <c r="B292" s="98"/>
    </row>
    <row r="293" spans="2:2" customFormat="1" x14ac:dyDescent="0.2">
      <c r="B293" s="98"/>
    </row>
    <row r="294" spans="2:2" customFormat="1" x14ac:dyDescent="0.2">
      <c r="B294" s="98"/>
    </row>
    <row r="295" spans="2:2" customFormat="1" x14ac:dyDescent="0.2">
      <c r="B295" s="98"/>
    </row>
    <row r="296" spans="2:2" customFormat="1" x14ac:dyDescent="0.2">
      <c r="B296" s="98"/>
    </row>
    <row r="297" spans="2:2" customFormat="1" x14ac:dyDescent="0.2">
      <c r="B297" s="98"/>
    </row>
    <row r="298" spans="2:2" customFormat="1" x14ac:dyDescent="0.2">
      <c r="B298" s="98"/>
    </row>
    <row r="299" spans="2:2" customFormat="1" x14ac:dyDescent="0.2">
      <c r="B299" s="98"/>
    </row>
    <row r="300" spans="2:2" customFormat="1" x14ac:dyDescent="0.2">
      <c r="B300" s="98"/>
    </row>
    <row r="301" spans="2:2" customFormat="1" x14ac:dyDescent="0.2">
      <c r="B301" s="98"/>
    </row>
    <row r="302" spans="2:2" customFormat="1" x14ac:dyDescent="0.2">
      <c r="B302" s="98"/>
    </row>
    <row r="303" spans="2:2" customFormat="1" x14ac:dyDescent="0.2">
      <c r="B303" s="98"/>
    </row>
    <row r="304" spans="2:2" customFormat="1" x14ac:dyDescent="0.2">
      <c r="B304" s="98"/>
    </row>
    <row r="305" spans="2:2" customFormat="1" x14ac:dyDescent="0.2">
      <c r="B305" s="98"/>
    </row>
    <row r="306" spans="2:2" customFormat="1" x14ac:dyDescent="0.2">
      <c r="B306" s="98"/>
    </row>
    <row r="307" spans="2:2" customFormat="1" x14ac:dyDescent="0.2">
      <c r="B307" s="98"/>
    </row>
    <row r="308" spans="2:2" customFormat="1" x14ac:dyDescent="0.2">
      <c r="B308" s="98"/>
    </row>
    <row r="309" spans="2:2" customFormat="1" x14ac:dyDescent="0.2">
      <c r="B309" s="98"/>
    </row>
    <row r="310" spans="2:2" customFormat="1" x14ac:dyDescent="0.2">
      <c r="B310" s="98"/>
    </row>
    <row r="311" spans="2:2" customFormat="1" x14ac:dyDescent="0.2">
      <c r="B311" s="98"/>
    </row>
    <row r="312" spans="2:2" customFormat="1" x14ac:dyDescent="0.2">
      <c r="B312" s="98"/>
    </row>
    <row r="313" spans="2:2" customFormat="1" x14ac:dyDescent="0.2">
      <c r="B313" s="98"/>
    </row>
    <row r="314" spans="2:2" customFormat="1" x14ac:dyDescent="0.2">
      <c r="B314" s="98"/>
    </row>
    <row r="315" spans="2:2" customFormat="1" x14ac:dyDescent="0.2">
      <c r="B315" s="98"/>
    </row>
    <row r="316" spans="2:2" customFormat="1" x14ac:dyDescent="0.2">
      <c r="B316" s="98"/>
    </row>
    <row r="317" spans="2:2" customFormat="1" x14ac:dyDescent="0.2">
      <c r="B317" s="98"/>
    </row>
    <row r="318" spans="2:2" customFormat="1" x14ac:dyDescent="0.2">
      <c r="B318" s="98"/>
    </row>
    <row r="319" spans="2:2" customFormat="1" x14ac:dyDescent="0.2">
      <c r="B319" s="98"/>
    </row>
    <row r="320" spans="2:2" customFormat="1" ht="17" thickBot="1" x14ac:dyDescent="0.25">
      <c r="B320" s="98"/>
    </row>
    <row r="321" spans="2:25" s="24" customFormat="1" x14ac:dyDescent="0.2">
      <c r="B321" s="101"/>
      <c r="C321" s="101" t="s">
        <v>24</v>
      </c>
      <c r="D321" s="101" t="s">
        <v>50</v>
      </c>
      <c r="E321" s="101"/>
      <c r="F321" s="101" t="s">
        <v>31</v>
      </c>
      <c r="G321" s="101"/>
      <c r="H321" s="101"/>
      <c r="I321" s="101"/>
      <c r="J321" s="101"/>
      <c r="K321" s="101"/>
      <c r="L321" s="101"/>
      <c r="M321" s="101"/>
      <c r="N321" s="101"/>
      <c r="O321" s="101"/>
      <c r="P321" s="101"/>
      <c r="Q321" s="101"/>
      <c r="R321" s="101"/>
      <c r="S321" s="101"/>
      <c r="T321" s="101"/>
      <c r="U321" s="101"/>
    </row>
    <row r="322" spans="2:25" customFormat="1" x14ac:dyDescent="0.2">
      <c r="B322" s="98"/>
      <c r="C322" s="108"/>
      <c r="D322" s="108"/>
      <c r="E322" s="108"/>
      <c r="F322" s="108"/>
      <c r="G322" s="108"/>
      <c r="H322" s="108"/>
      <c r="I322" s="108"/>
      <c r="J322" s="108"/>
      <c r="K322" s="108"/>
      <c r="L322" s="108"/>
      <c r="M322" s="108"/>
      <c r="N322" s="108"/>
      <c r="O322" s="108"/>
      <c r="P322" s="108"/>
      <c r="Q322" s="108"/>
      <c r="R322" s="108"/>
      <c r="S322" s="108"/>
      <c r="T322" s="108"/>
      <c r="U322" s="108"/>
      <c r="V322" s="108"/>
      <c r="W322" s="108"/>
      <c r="X322" s="108"/>
      <c r="Y322" s="108"/>
    </row>
    <row r="323" spans="2:25" customFormat="1" x14ac:dyDescent="0.2">
      <c r="B323" s="98"/>
      <c r="C323" s="114" t="s">
        <v>59</v>
      </c>
      <c r="D323" s="108"/>
      <c r="E323" s="108"/>
      <c r="F323" s="108"/>
      <c r="G323" s="108"/>
      <c r="H323" s="108"/>
      <c r="I323" s="108"/>
      <c r="J323" s="108"/>
      <c r="K323" s="108"/>
      <c r="L323" s="108"/>
      <c r="M323" s="108"/>
      <c r="N323" s="108"/>
      <c r="O323" s="108"/>
      <c r="P323" s="108"/>
      <c r="Q323" s="108"/>
      <c r="R323" s="108"/>
      <c r="S323" s="108"/>
      <c r="T323" s="108"/>
      <c r="U323" s="108"/>
      <c r="V323" s="108"/>
      <c r="W323" s="108"/>
      <c r="X323" s="108"/>
      <c r="Y323" s="108"/>
    </row>
    <row r="324" spans="2:25" customFormat="1" x14ac:dyDescent="0.2">
      <c r="B324" s="98"/>
      <c r="C324" s="97"/>
      <c r="D324" s="108"/>
      <c r="E324" s="108"/>
      <c r="F324" s="108"/>
      <c r="G324" s="108"/>
      <c r="H324" s="108"/>
      <c r="I324" s="108"/>
      <c r="J324" s="108"/>
      <c r="K324" s="108"/>
      <c r="L324" s="108"/>
      <c r="M324" s="108"/>
      <c r="N324" s="108"/>
      <c r="O324" s="108"/>
      <c r="P324" s="108"/>
      <c r="Q324" s="108"/>
      <c r="R324" s="108"/>
      <c r="S324" s="108"/>
      <c r="T324" s="108"/>
      <c r="U324" s="108"/>
      <c r="V324" s="108"/>
      <c r="W324" s="108"/>
      <c r="X324" s="108"/>
      <c r="Y324" s="108"/>
    </row>
    <row r="325" spans="2:25" customFormat="1" x14ac:dyDescent="0.2">
      <c r="B325" s="98"/>
      <c r="C325" s="108"/>
      <c r="D325">
        <v>111</v>
      </c>
      <c r="E325" s="108"/>
      <c r="F325" s="108"/>
      <c r="G325" s="108"/>
      <c r="H325" s="108"/>
      <c r="I325" s="108"/>
      <c r="J325" s="108"/>
      <c r="K325" s="108"/>
      <c r="L325" s="108"/>
      <c r="M325" s="108"/>
      <c r="N325" s="108"/>
      <c r="O325" s="108"/>
      <c r="P325" s="108"/>
      <c r="Q325" s="108"/>
      <c r="R325" s="108"/>
      <c r="S325" s="108"/>
      <c r="T325" s="108"/>
      <c r="U325" s="108"/>
      <c r="V325" s="108"/>
      <c r="W325" s="108"/>
      <c r="X325" s="108"/>
      <c r="Y325" s="108"/>
    </row>
    <row r="326" spans="2:25" customFormat="1" x14ac:dyDescent="0.2">
      <c r="B326" s="98"/>
      <c r="C326" s="108"/>
      <c r="D326" s="108"/>
      <c r="E326" s="108"/>
      <c r="F326" s="108"/>
      <c r="G326" s="108"/>
      <c r="H326" s="108"/>
      <c r="I326" s="108"/>
      <c r="J326" s="108"/>
      <c r="K326" s="108"/>
      <c r="L326" s="108"/>
      <c r="M326" s="108"/>
      <c r="N326" s="108"/>
      <c r="O326" s="108"/>
      <c r="P326" s="108"/>
      <c r="Q326" s="108"/>
      <c r="R326" s="108"/>
      <c r="S326" s="108"/>
      <c r="T326" s="108"/>
      <c r="U326" s="108"/>
      <c r="V326" s="108"/>
      <c r="W326" s="108"/>
      <c r="X326" s="108"/>
      <c r="Y326" s="108"/>
    </row>
    <row r="327" spans="2:25" customFormat="1" x14ac:dyDescent="0.2">
      <c r="B327" s="98"/>
      <c r="C327" s="108"/>
      <c r="D327" s="108"/>
      <c r="F327" s="108"/>
      <c r="G327" s="109"/>
      <c r="H327" s="110"/>
      <c r="I327" s="108"/>
      <c r="J327" s="108"/>
      <c r="K327" s="108"/>
      <c r="L327" s="108"/>
      <c r="M327" s="108"/>
      <c r="N327" s="108"/>
      <c r="O327" s="108"/>
      <c r="P327" s="108"/>
      <c r="Q327" s="108"/>
      <c r="R327" s="108"/>
      <c r="S327" s="108"/>
      <c r="T327" s="108"/>
      <c r="U327" s="108"/>
      <c r="V327" s="108"/>
      <c r="W327" s="108"/>
      <c r="X327" s="108"/>
      <c r="Y327" s="108"/>
    </row>
    <row r="328" spans="2:25" customFormat="1" x14ac:dyDescent="0.2">
      <c r="B328" s="98"/>
      <c r="C328" s="108"/>
      <c r="D328" s="108"/>
      <c r="F328" s="108"/>
      <c r="G328" s="108"/>
      <c r="H328" s="110"/>
      <c r="I328" s="108"/>
      <c r="J328" s="108"/>
      <c r="K328" s="108"/>
      <c r="L328" s="108"/>
      <c r="M328" s="108"/>
      <c r="N328" s="108"/>
      <c r="O328" s="108"/>
      <c r="P328" s="108"/>
      <c r="Q328" s="108"/>
      <c r="R328" s="108"/>
      <c r="S328" s="108"/>
      <c r="T328" s="108"/>
      <c r="U328" s="108"/>
      <c r="V328" s="108"/>
      <c r="W328" s="108"/>
      <c r="X328" s="108"/>
      <c r="Y328" s="108"/>
    </row>
    <row r="329" spans="2:25" customFormat="1" x14ac:dyDescent="0.2">
      <c r="B329" s="98"/>
      <c r="C329" s="108"/>
      <c r="D329" s="108"/>
      <c r="F329" s="108"/>
      <c r="H329" s="110"/>
      <c r="I329" s="108"/>
      <c r="J329" s="108"/>
      <c r="K329" s="108"/>
      <c r="L329" s="108"/>
      <c r="M329" s="108"/>
      <c r="N329" s="108"/>
      <c r="O329" s="108"/>
      <c r="P329" s="108"/>
      <c r="Q329" s="108"/>
      <c r="R329" s="108"/>
      <c r="S329" s="108"/>
      <c r="T329" s="108"/>
      <c r="U329" s="108"/>
      <c r="V329" s="108"/>
      <c r="W329" s="108"/>
      <c r="X329" s="108"/>
      <c r="Y329" s="108"/>
    </row>
    <row r="330" spans="2:25" customFormat="1" x14ac:dyDescent="0.2">
      <c r="B330" s="98"/>
      <c r="C330" s="108"/>
      <c r="D330" s="108"/>
      <c r="F330" s="108"/>
      <c r="G330" s="108"/>
      <c r="H330" s="110"/>
      <c r="I330" s="108"/>
      <c r="J330" s="108"/>
      <c r="K330" s="108"/>
      <c r="L330" s="108"/>
      <c r="M330" s="108"/>
      <c r="N330" s="108"/>
      <c r="O330" s="108"/>
      <c r="P330" s="108"/>
      <c r="Q330" s="108"/>
      <c r="R330" s="108"/>
      <c r="S330" s="108"/>
      <c r="T330" s="108"/>
      <c r="U330" s="108"/>
      <c r="V330" s="108"/>
      <c r="W330" s="108"/>
      <c r="X330" s="108"/>
      <c r="Y330" s="108"/>
    </row>
    <row r="331" spans="2:25" customFormat="1" x14ac:dyDescent="0.2">
      <c r="B331" s="98"/>
      <c r="C331" s="108"/>
      <c r="D331" s="108"/>
      <c r="E331" s="108"/>
      <c r="F331" s="108"/>
      <c r="G331" s="108"/>
      <c r="H331" s="108"/>
      <c r="I331" s="108"/>
      <c r="J331" s="108"/>
      <c r="K331" s="108"/>
      <c r="L331" s="108"/>
      <c r="M331" s="108"/>
      <c r="N331" s="108"/>
      <c r="O331" s="108"/>
      <c r="P331" s="108"/>
      <c r="Q331" s="108"/>
      <c r="R331" s="108"/>
      <c r="S331" s="108"/>
      <c r="T331" s="108"/>
      <c r="U331" s="108"/>
      <c r="V331" s="108"/>
      <c r="W331" s="108"/>
      <c r="X331" s="108"/>
      <c r="Y331" s="108"/>
    </row>
    <row r="332" spans="2:25" customFormat="1" x14ac:dyDescent="0.2">
      <c r="B332" s="98"/>
      <c r="C332" s="108"/>
      <c r="D332" s="108"/>
      <c r="E332" s="108"/>
      <c r="F332" s="108"/>
      <c r="G332" s="108"/>
      <c r="H332" s="108"/>
      <c r="I332" s="108"/>
      <c r="J332" s="108"/>
      <c r="K332" s="108"/>
      <c r="L332" s="108"/>
      <c r="M332" s="108"/>
      <c r="N332" s="108"/>
      <c r="O332" s="108"/>
      <c r="P332" s="108"/>
      <c r="Q332" s="108"/>
      <c r="R332" s="108"/>
      <c r="S332" s="108"/>
      <c r="T332" s="108"/>
      <c r="U332" s="108"/>
      <c r="V332" s="108"/>
      <c r="W332" s="108"/>
      <c r="X332" s="108"/>
      <c r="Y332" s="108"/>
    </row>
    <row r="333" spans="2:25" customFormat="1" x14ac:dyDescent="0.2">
      <c r="B333" s="98"/>
      <c r="C333" s="108"/>
      <c r="D333" s="108"/>
      <c r="E333" s="108"/>
      <c r="F333" s="108"/>
      <c r="G333" s="108"/>
      <c r="H333" s="108"/>
      <c r="I333" s="108"/>
      <c r="J333" s="108"/>
      <c r="K333" s="108"/>
      <c r="L333" s="108"/>
      <c r="M333" s="108"/>
      <c r="N333" s="108"/>
      <c r="O333" s="108"/>
      <c r="P333" s="108"/>
      <c r="Q333" s="108"/>
      <c r="R333" s="108"/>
      <c r="S333" s="108"/>
      <c r="T333" s="108"/>
      <c r="U333" s="108"/>
      <c r="V333" s="108"/>
      <c r="W333" s="108"/>
      <c r="X333" s="108"/>
      <c r="Y333" s="108"/>
    </row>
    <row r="334" spans="2:25" customFormat="1" x14ac:dyDescent="0.2">
      <c r="B334" s="98"/>
      <c r="C334" s="108"/>
      <c r="D334" s="108"/>
      <c r="E334" s="108"/>
      <c r="F334" s="108"/>
      <c r="G334" s="108"/>
      <c r="H334" s="108"/>
      <c r="I334" s="108"/>
      <c r="J334" s="108"/>
      <c r="K334" s="108"/>
      <c r="L334" s="108"/>
      <c r="M334" s="108"/>
      <c r="N334" s="108"/>
      <c r="O334" s="108"/>
      <c r="P334" s="108"/>
      <c r="Q334" s="108"/>
      <c r="R334" s="108"/>
      <c r="S334" s="108"/>
      <c r="T334" s="108"/>
      <c r="U334" s="108"/>
      <c r="V334" s="108"/>
      <c r="W334" s="108"/>
      <c r="X334" s="108"/>
      <c r="Y334" s="108"/>
    </row>
    <row r="335" spans="2:25" customFormat="1" x14ac:dyDescent="0.2">
      <c r="B335" s="98"/>
      <c r="C335" s="108"/>
      <c r="D335" s="108"/>
      <c r="E335" s="108"/>
      <c r="F335" s="108"/>
      <c r="G335" s="108"/>
      <c r="H335" s="108"/>
      <c r="I335" s="108"/>
      <c r="J335" s="108"/>
      <c r="K335" s="108"/>
      <c r="L335" s="108"/>
      <c r="M335" s="108"/>
      <c r="N335" s="108"/>
      <c r="O335" s="108"/>
      <c r="P335" s="108"/>
      <c r="Q335" s="108"/>
      <c r="R335" s="108"/>
      <c r="S335" s="108"/>
      <c r="T335" s="108"/>
      <c r="U335" s="108"/>
      <c r="V335" s="108"/>
      <c r="W335" s="108"/>
      <c r="X335" s="108"/>
      <c r="Y335" s="108"/>
    </row>
    <row r="336" spans="2:25" customFormat="1" x14ac:dyDescent="0.2">
      <c r="B336" s="98"/>
      <c r="C336" s="108"/>
      <c r="D336" s="108"/>
      <c r="E336" s="108"/>
      <c r="F336" s="108"/>
      <c r="G336" s="108"/>
      <c r="H336" s="108"/>
      <c r="I336" s="108"/>
      <c r="J336" s="108"/>
      <c r="K336" s="108"/>
      <c r="L336" s="108"/>
      <c r="M336" s="108"/>
      <c r="N336" s="108"/>
      <c r="O336" s="108"/>
      <c r="P336" s="108"/>
      <c r="Q336" s="108"/>
      <c r="R336" s="108"/>
      <c r="S336" s="108"/>
      <c r="T336" s="108"/>
      <c r="U336" s="108"/>
      <c r="V336" s="108"/>
      <c r="W336" s="108"/>
      <c r="X336" s="108"/>
      <c r="Y336" s="108"/>
    </row>
    <row r="337" spans="2:25" customFormat="1" x14ac:dyDescent="0.2">
      <c r="B337" s="98"/>
      <c r="C337" s="108"/>
      <c r="D337" s="108"/>
      <c r="E337" s="108"/>
      <c r="F337" s="108"/>
      <c r="G337" s="108"/>
      <c r="H337" s="108"/>
      <c r="I337" s="108"/>
      <c r="J337" s="108"/>
      <c r="K337" s="108"/>
      <c r="L337" s="108"/>
      <c r="M337" s="108"/>
      <c r="N337" s="108"/>
      <c r="O337" s="108"/>
      <c r="P337" s="108"/>
      <c r="Q337" s="108"/>
      <c r="R337" s="108"/>
      <c r="S337" s="108"/>
      <c r="T337" s="108"/>
      <c r="U337" s="108"/>
      <c r="V337" s="108"/>
      <c r="W337" s="108"/>
      <c r="X337" s="108"/>
      <c r="Y337" s="108"/>
    </row>
    <row r="338" spans="2:25" customFormat="1" x14ac:dyDescent="0.2">
      <c r="B338" s="98"/>
      <c r="C338" s="108"/>
      <c r="D338" s="108"/>
      <c r="E338" s="108"/>
      <c r="F338" s="108"/>
      <c r="G338" s="108"/>
      <c r="H338" s="108"/>
      <c r="I338" s="108"/>
      <c r="J338" s="108"/>
      <c r="K338" s="108"/>
      <c r="L338" s="108"/>
      <c r="M338" s="108"/>
      <c r="N338" s="108"/>
      <c r="O338" s="108"/>
      <c r="P338" s="108"/>
      <c r="Q338" s="108"/>
      <c r="R338" s="108"/>
      <c r="S338" s="108"/>
      <c r="T338" s="108"/>
      <c r="U338" s="108"/>
      <c r="V338" s="108"/>
      <c r="W338" s="108"/>
      <c r="X338" s="108"/>
      <c r="Y338" s="108"/>
    </row>
    <row r="339" spans="2:25" customFormat="1" x14ac:dyDescent="0.2">
      <c r="B339" s="98"/>
      <c r="C339" s="108"/>
      <c r="D339" s="108"/>
      <c r="E339" s="108"/>
      <c r="F339" s="108"/>
      <c r="G339" s="108"/>
      <c r="H339" s="108"/>
      <c r="I339" s="108"/>
      <c r="J339" s="108"/>
      <c r="K339" s="108"/>
      <c r="L339" s="108"/>
      <c r="M339" s="108"/>
      <c r="N339" s="108"/>
      <c r="O339" s="108"/>
      <c r="P339" s="108"/>
      <c r="Q339" s="108"/>
      <c r="R339" s="108"/>
      <c r="S339" s="108"/>
      <c r="T339" s="108"/>
      <c r="U339" s="108"/>
      <c r="V339" s="108"/>
      <c r="W339" s="108"/>
      <c r="X339" s="108"/>
      <c r="Y339" s="108"/>
    </row>
    <row r="340" spans="2:25" customFormat="1" x14ac:dyDescent="0.2">
      <c r="B340" s="98"/>
      <c r="C340" s="108"/>
      <c r="D340" s="108"/>
      <c r="E340" s="108"/>
      <c r="F340" s="108"/>
      <c r="G340" s="108"/>
      <c r="H340" s="108"/>
      <c r="I340" s="108"/>
      <c r="J340" s="108"/>
      <c r="K340" s="108"/>
      <c r="L340" s="108"/>
      <c r="M340" s="108"/>
      <c r="N340" s="108"/>
      <c r="O340" s="108"/>
      <c r="P340" s="108"/>
      <c r="Q340" s="108"/>
      <c r="R340" s="108"/>
      <c r="S340" s="108"/>
      <c r="T340" s="108"/>
      <c r="U340" s="108"/>
      <c r="V340" s="108"/>
      <c r="W340" s="108"/>
      <c r="X340" s="108"/>
      <c r="Y340" s="108"/>
    </row>
    <row r="341" spans="2:25" customFormat="1" x14ac:dyDescent="0.2">
      <c r="B341" s="98"/>
      <c r="C341" s="108"/>
      <c r="D341" s="108"/>
      <c r="E341" s="108"/>
      <c r="F341" s="108"/>
      <c r="G341" s="108"/>
      <c r="H341" s="108"/>
      <c r="I341" s="108"/>
      <c r="J341" s="108"/>
      <c r="K341" s="108"/>
      <c r="L341" s="108"/>
      <c r="M341" s="108"/>
      <c r="N341" s="108"/>
      <c r="O341" s="108"/>
      <c r="P341" s="108"/>
      <c r="Q341" s="108"/>
      <c r="R341" s="108"/>
      <c r="S341" s="108"/>
      <c r="T341" s="108"/>
      <c r="U341" s="108"/>
      <c r="V341" s="108"/>
      <c r="W341" s="108"/>
      <c r="X341" s="108"/>
      <c r="Y341" s="108"/>
    </row>
    <row r="342" spans="2:25" customFormat="1" x14ac:dyDescent="0.2">
      <c r="B342" s="98"/>
      <c r="C342" s="108"/>
      <c r="D342" s="108"/>
      <c r="E342" s="108"/>
      <c r="F342" s="108"/>
      <c r="G342" s="108"/>
      <c r="H342" s="108"/>
      <c r="I342" s="108"/>
      <c r="J342" s="108"/>
      <c r="K342" s="108"/>
      <c r="L342" s="108"/>
      <c r="M342" s="108"/>
      <c r="N342" s="108"/>
      <c r="O342" s="108"/>
      <c r="P342" s="108"/>
      <c r="Q342" s="108"/>
      <c r="R342" s="108"/>
      <c r="S342" s="108"/>
      <c r="T342" s="108"/>
      <c r="U342" s="108"/>
      <c r="V342" s="108"/>
      <c r="W342" s="108"/>
      <c r="X342" s="108"/>
      <c r="Y342" s="108"/>
    </row>
    <row r="343" spans="2:25" customFormat="1" x14ac:dyDescent="0.2">
      <c r="B343" s="98"/>
      <c r="C343" s="108"/>
      <c r="D343" s="108"/>
      <c r="E343" s="108"/>
      <c r="F343" s="108"/>
      <c r="G343" s="108"/>
      <c r="H343" s="108"/>
      <c r="I343" s="108"/>
      <c r="J343" s="108"/>
      <c r="K343" s="108"/>
      <c r="L343" s="108"/>
      <c r="M343" s="108"/>
      <c r="N343" s="108"/>
      <c r="O343" s="108"/>
      <c r="P343" s="108"/>
      <c r="Q343" s="108"/>
      <c r="R343" s="108"/>
      <c r="S343" s="108"/>
      <c r="T343" s="108"/>
      <c r="U343" s="108"/>
      <c r="V343" s="108"/>
      <c r="W343" s="108"/>
      <c r="X343" s="108"/>
      <c r="Y343" s="108"/>
    </row>
    <row r="344" spans="2:25" customFormat="1" x14ac:dyDescent="0.2">
      <c r="B344" s="98"/>
      <c r="C344" s="108"/>
      <c r="D344" s="108"/>
      <c r="E344" s="108"/>
      <c r="F344" s="108"/>
      <c r="G344" s="108"/>
      <c r="H344" s="108"/>
      <c r="I344" s="108"/>
      <c r="J344" s="108"/>
      <c r="K344" s="108"/>
      <c r="L344" s="108"/>
      <c r="M344" s="108"/>
      <c r="N344" s="108"/>
      <c r="O344" s="108"/>
      <c r="P344" s="108"/>
      <c r="Q344" s="108"/>
      <c r="R344" s="108"/>
      <c r="S344" s="108"/>
      <c r="T344" s="108"/>
      <c r="U344" s="108"/>
      <c r="V344" s="108"/>
      <c r="W344" s="108"/>
      <c r="X344" s="108"/>
      <c r="Y344" s="108"/>
    </row>
    <row r="345" spans="2:25" customFormat="1" x14ac:dyDescent="0.2">
      <c r="B345" s="98"/>
      <c r="C345" s="108"/>
      <c r="D345" s="108"/>
      <c r="E345" s="108"/>
      <c r="F345" s="108"/>
      <c r="G345" s="108"/>
      <c r="H345" s="108"/>
      <c r="I345" s="108"/>
      <c r="J345" s="108"/>
      <c r="K345" s="108"/>
      <c r="L345" s="108"/>
      <c r="M345" s="108"/>
      <c r="N345" s="108"/>
      <c r="O345" s="108"/>
      <c r="P345" s="108"/>
      <c r="Q345" s="108"/>
      <c r="R345" s="108"/>
      <c r="S345" s="108"/>
      <c r="T345" s="108"/>
      <c r="U345" s="108"/>
      <c r="V345" s="108"/>
      <c r="W345" s="108"/>
      <c r="X345" s="108"/>
      <c r="Y345" s="108"/>
    </row>
    <row r="346" spans="2:25" customFormat="1" x14ac:dyDescent="0.2">
      <c r="B346" s="98"/>
      <c r="C346" s="108"/>
      <c r="D346" s="108"/>
      <c r="E346" s="108"/>
      <c r="F346" s="108"/>
      <c r="G346" s="108"/>
      <c r="H346" s="108"/>
      <c r="I346" s="108"/>
      <c r="J346" s="108"/>
      <c r="K346" s="108"/>
      <c r="L346" s="108"/>
      <c r="M346" s="108"/>
      <c r="N346" s="108"/>
      <c r="O346" s="108"/>
      <c r="P346" s="108"/>
      <c r="Q346" s="108"/>
      <c r="R346" s="108"/>
      <c r="S346" s="108"/>
      <c r="T346" s="108"/>
      <c r="U346" s="108"/>
      <c r="V346" s="108"/>
      <c r="W346" s="108"/>
      <c r="X346" s="108"/>
      <c r="Y346" s="108"/>
    </row>
    <row r="347" spans="2:25" customFormat="1" x14ac:dyDescent="0.2">
      <c r="B347" s="98"/>
      <c r="C347" s="108"/>
      <c r="D347" s="108"/>
      <c r="E347" s="108"/>
      <c r="F347" s="108"/>
      <c r="G347" s="108"/>
      <c r="H347" s="108"/>
      <c r="I347" s="108"/>
      <c r="J347" s="108"/>
      <c r="K347" s="108"/>
      <c r="L347" s="108"/>
      <c r="M347" s="108"/>
      <c r="N347" s="108"/>
      <c r="O347" s="108"/>
      <c r="P347" s="108"/>
      <c r="Q347" s="108"/>
      <c r="R347" s="108"/>
      <c r="S347" s="108"/>
      <c r="T347" s="108"/>
      <c r="U347" s="108"/>
      <c r="V347" s="108"/>
      <c r="W347" s="108"/>
      <c r="X347" s="108"/>
      <c r="Y347" s="108"/>
    </row>
    <row r="348" spans="2:25" customFormat="1" x14ac:dyDescent="0.2">
      <c r="B348" s="98"/>
    </row>
    <row r="349" spans="2:25" customFormat="1" x14ac:dyDescent="0.2">
      <c r="B349" s="98"/>
    </row>
    <row r="350" spans="2:25" customFormat="1" x14ac:dyDescent="0.2">
      <c r="B350" s="98"/>
    </row>
    <row r="351" spans="2:25" customFormat="1" x14ac:dyDescent="0.2">
      <c r="B351" s="98"/>
    </row>
    <row r="352" spans="2:25" customFormat="1" x14ac:dyDescent="0.2">
      <c r="B352" s="98"/>
      <c r="D352">
        <v>111</v>
      </c>
    </row>
    <row r="353" spans="2:2" customFormat="1" x14ac:dyDescent="0.2">
      <c r="B353" s="98"/>
    </row>
    <row r="354" spans="2:2" customFormat="1" x14ac:dyDescent="0.2">
      <c r="B354" s="98"/>
    </row>
    <row r="355" spans="2:2" customFormat="1" x14ac:dyDescent="0.2">
      <c r="B355" s="98"/>
    </row>
    <row r="356" spans="2:2" customFormat="1" x14ac:dyDescent="0.2">
      <c r="B356" s="98"/>
    </row>
    <row r="357" spans="2:2" customFormat="1" x14ac:dyDescent="0.2">
      <c r="B357" s="98"/>
    </row>
    <row r="358" spans="2:2" customFormat="1" x14ac:dyDescent="0.2">
      <c r="B358" s="98"/>
    </row>
    <row r="359" spans="2:2" customFormat="1" x14ac:dyDescent="0.2">
      <c r="B359" s="98"/>
    </row>
    <row r="360" spans="2:2" customFormat="1" x14ac:dyDescent="0.2">
      <c r="B360" s="98"/>
    </row>
    <row r="361" spans="2:2" customFormat="1" x14ac:dyDescent="0.2">
      <c r="B361" s="98"/>
    </row>
    <row r="362" spans="2:2" customFormat="1" x14ac:dyDescent="0.2">
      <c r="B362" s="98"/>
    </row>
    <row r="363" spans="2:2" customFormat="1" x14ac:dyDescent="0.2">
      <c r="B363" s="98"/>
    </row>
    <row r="364" spans="2:2" customFormat="1" x14ac:dyDescent="0.2">
      <c r="B364" s="98"/>
    </row>
    <row r="365" spans="2:2" customFormat="1" x14ac:dyDescent="0.2">
      <c r="B365" s="98"/>
    </row>
    <row r="366" spans="2:2" customFormat="1" x14ac:dyDescent="0.2">
      <c r="B366" s="98"/>
    </row>
    <row r="367" spans="2:2" customFormat="1" x14ac:dyDescent="0.2">
      <c r="B367" s="98"/>
    </row>
    <row r="368" spans="2:2" customFormat="1" x14ac:dyDescent="0.2">
      <c r="B368" s="98"/>
    </row>
    <row r="369" spans="2:4" customFormat="1" x14ac:dyDescent="0.2">
      <c r="B369" s="98"/>
    </row>
    <row r="370" spans="2:4" customFormat="1" x14ac:dyDescent="0.2">
      <c r="B370" s="98"/>
    </row>
    <row r="371" spans="2:4" customFormat="1" x14ac:dyDescent="0.2">
      <c r="B371" s="98"/>
    </row>
    <row r="372" spans="2:4" customFormat="1" x14ac:dyDescent="0.2">
      <c r="B372" s="98"/>
    </row>
    <row r="373" spans="2:4" customFormat="1" x14ac:dyDescent="0.2">
      <c r="B373" s="98"/>
    </row>
    <row r="374" spans="2:4" customFormat="1" x14ac:dyDescent="0.2">
      <c r="B374" s="98"/>
    </row>
    <row r="375" spans="2:4" customFormat="1" x14ac:dyDescent="0.2">
      <c r="B375" s="98"/>
      <c r="D375">
        <v>112</v>
      </c>
    </row>
    <row r="376" spans="2:4" customFormat="1" x14ac:dyDescent="0.2">
      <c r="B376" s="98"/>
    </row>
    <row r="377" spans="2:4" customFormat="1" x14ac:dyDescent="0.2">
      <c r="B377" s="98"/>
    </row>
    <row r="378" spans="2:4" customFormat="1" x14ac:dyDescent="0.2">
      <c r="B378" s="98"/>
    </row>
    <row r="379" spans="2:4" customFormat="1" x14ac:dyDescent="0.2">
      <c r="B379" s="98"/>
    </row>
    <row r="380" spans="2:4" customFormat="1" x14ac:dyDescent="0.2">
      <c r="B380" s="98"/>
    </row>
    <row r="381" spans="2:4" customFormat="1" x14ac:dyDescent="0.2">
      <c r="B381" s="98"/>
    </row>
    <row r="382" spans="2:4" customFormat="1" x14ac:dyDescent="0.2">
      <c r="B382" s="98"/>
    </row>
    <row r="383" spans="2:4" customFormat="1" x14ac:dyDescent="0.2">
      <c r="B383" s="98"/>
    </row>
    <row r="384" spans="2:4" customFormat="1" x14ac:dyDescent="0.2">
      <c r="B384" s="98"/>
    </row>
    <row r="385" spans="2:4" customFormat="1" x14ac:dyDescent="0.2">
      <c r="B385" s="98"/>
    </row>
    <row r="386" spans="2:4" customFormat="1" x14ac:dyDescent="0.2">
      <c r="B386" s="98"/>
    </row>
    <row r="387" spans="2:4" customFormat="1" x14ac:dyDescent="0.2">
      <c r="B387" s="98"/>
    </row>
    <row r="388" spans="2:4" customFormat="1" x14ac:dyDescent="0.2">
      <c r="B388" s="98"/>
    </row>
    <row r="389" spans="2:4" customFormat="1" x14ac:dyDescent="0.2">
      <c r="B389" s="98"/>
    </row>
    <row r="390" spans="2:4" customFormat="1" x14ac:dyDescent="0.2">
      <c r="B390" s="98"/>
    </row>
    <row r="391" spans="2:4" customFormat="1" x14ac:dyDescent="0.2">
      <c r="B391" s="98"/>
    </row>
    <row r="392" spans="2:4" customFormat="1" x14ac:dyDescent="0.2">
      <c r="B392" s="98"/>
    </row>
    <row r="393" spans="2:4" customFormat="1" x14ac:dyDescent="0.2">
      <c r="B393" s="98"/>
    </row>
    <row r="394" spans="2:4" customFormat="1" x14ac:dyDescent="0.2">
      <c r="B394" s="98"/>
    </row>
    <row r="395" spans="2:4" customFormat="1" x14ac:dyDescent="0.2">
      <c r="B395" s="98"/>
    </row>
    <row r="396" spans="2:4" customFormat="1" x14ac:dyDescent="0.2">
      <c r="B396" s="98"/>
    </row>
    <row r="397" spans="2:4" customFormat="1" x14ac:dyDescent="0.2">
      <c r="B397" s="98"/>
    </row>
    <row r="398" spans="2:4" customFormat="1" x14ac:dyDescent="0.2">
      <c r="B398" s="98"/>
    </row>
    <row r="399" spans="2:4" customFormat="1" x14ac:dyDescent="0.2">
      <c r="B399" s="98"/>
      <c r="D399">
        <v>113</v>
      </c>
    </row>
    <row r="400" spans="2:4" customFormat="1" x14ac:dyDescent="0.2">
      <c r="B400" s="98"/>
    </row>
    <row r="401" spans="2:2" customFormat="1" x14ac:dyDescent="0.2">
      <c r="B401" s="98"/>
    </row>
    <row r="402" spans="2:2" customFormat="1" x14ac:dyDescent="0.2">
      <c r="B402" s="98"/>
    </row>
    <row r="403" spans="2:2" customFormat="1" x14ac:dyDescent="0.2">
      <c r="B403" s="98"/>
    </row>
    <row r="404" spans="2:2" customFormat="1" x14ac:dyDescent="0.2">
      <c r="B404" s="98"/>
    </row>
    <row r="405" spans="2:2" customFormat="1" x14ac:dyDescent="0.2">
      <c r="B405" s="98"/>
    </row>
    <row r="406" spans="2:2" customFormat="1" x14ac:dyDescent="0.2">
      <c r="B406" s="98"/>
    </row>
    <row r="407" spans="2:2" customFormat="1" x14ac:dyDescent="0.2">
      <c r="B407" s="98"/>
    </row>
    <row r="408" spans="2:2" customFormat="1" x14ac:dyDescent="0.2">
      <c r="B408" s="98"/>
    </row>
    <row r="409" spans="2:2" customFormat="1" x14ac:dyDescent="0.2">
      <c r="B409" s="98"/>
    </row>
    <row r="410" spans="2:2" customFormat="1" x14ac:dyDescent="0.2">
      <c r="B410" s="98"/>
    </row>
    <row r="411" spans="2:2" customFormat="1" x14ac:dyDescent="0.2">
      <c r="B411" s="98"/>
    </row>
    <row r="412" spans="2:2" customFormat="1" x14ac:dyDescent="0.2">
      <c r="B412" s="98"/>
    </row>
    <row r="413" spans="2:2" customFormat="1" x14ac:dyDescent="0.2">
      <c r="B413" s="98"/>
    </row>
    <row r="414" spans="2:2" customFormat="1" x14ac:dyDescent="0.2">
      <c r="B414" s="98"/>
    </row>
    <row r="415" spans="2:2" customFormat="1" x14ac:dyDescent="0.2">
      <c r="B415" s="98"/>
    </row>
    <row r="416" spans="2:2" customFormat="1" x14ac:dyDescent="0.2">
      <c r="B416" s="98"/>
    </row>
    <row r="417" spans="2:4" customFormat="1" x14ac:dyDescent="0.2">
      <c r="B417" s="98"/>
    </row>
    <row r="418" spans="2:4" customFormat="1" x14ac:dyDescent="0.2">
      <c r="B418" s="98"/>
    </row>
    <row r="419" spans="2:4" customFormat="1" x14ac:dyDescent="0.2">
      <c r="B419" s="98"/>
    </row>
    <row r="420" spans="2:4" customFormat="1" x14ac:dyDescent="0.2">
      <c r="B420" s="98"/>
    </row>
    <row r="421" spans="2:4" customFormat="1" x14ac:dyDescent="0.2">
      <c r="B421" s="98"/>
    </row>
    <row r="422" spans="2:4" customFormat="1" x14ac:dyDescent="0.2">
      <c r="B422" s="98"/>
    </row>
    <row r="423" spans="2:4" customFormat="1" x14ac:dyDescent="0.2">
      <c r="B423" s="98"/>
    </row>
    <row r="424" spans="2:4" customFormat="1" x14ac:dyDescent="0.2">
      <c r="B424" s="98"/>
    </row>
    <row r="425" spans="2:4" customFormat="1" x14ac:dyDescent="0.2">
      <c r="B425" s="98"/>
      <c r="D425">
        <v>114</v>
      </c>
    </row>
    <row r="426" spans="2:4" customFormat="1" x14ac:dyDescent="0.2">
      <c r="B426" s="98"/>
    </row>
    <row r="427" spans="2:4" customFormat="1" x14ac:dyDescent="0.2">
      <c r="B427" s="98"/>
    </row>
    <row r="428" spans="2:4" customFormat="1" x14ac:dyDescent="0.2">
      <c r="B428" s="98"/>
    </row>
    <row r="429" spans="2:4" customFormat="1" x14ac:dyDescent="0.2">
      <c r="B429" s="98"/>
    </row>
    <row r="430" spans="2:4" customFormat="1" x14ac:dyDescent="0.2">
      <c r="B430" s="98"/>
    </row>
    <row r="431" spans="2:4" customFormat="1" x14ac:dyDescent="0.2">
      <c r="B431" s="98"/>
    </row>
    <row r="432" spans="2:4" customFormat="1" x14ac:dyDescent="0.2">
      <c r="B432" s="98"/>
    </row>
    <row r="433" spans="2:7" customFormat="1" x14ac:dyDescent="0.2">
      <c r="B433" s="98"/>
    </row>
    <row r="434" spans="2:7" customFormat="1" x14ac:dyDescent="0.2">
      <c r="B434" s="98"/>
    </row>
    <row r="435" spans="2:7" customFormat="1" x14ac:dyDescent="0.2">
      <c r="B435" s="98"/>
    </row>
    <row r="436" spans="2:7" customFormat="1" x14ac:dyDescent="0.2">
      <c r="B436" s="98"/>
      <c r="G436" t="s">
        <v>61</v>
      </c>
    </row>
    <row r="437" spans="2:7" customFormat="1" x14ac:dyDescent="0.2">
      <c r="B437" s="98"/>
      <c r="G437" t="s">
        <v>62</v>
      </c>
    </row>
    <row r="438" spans="2:7" customFormat="1" x14ac:dyDescent="0.2">
      <c r="B438" s="98"/>
      <c r="G438" t="s">
        <v>63</v>
      </c>
    </row>
    <row r="439" spans="2:7" customFormat="1" x14ac:dyDescent="0.2">
      <c r="B439" s="98"/>
    </row>
    <row r="440" spans="2:7" customFormat="1" x14ac:dyDescent="0.2">
      <c r="B440" s="98"/>
    </row>
    <row r="441" spans="2:7" customFormat="1" x14ac:dyDescent="0.2">
      <c r="B441" s="98"/>
    </row>
    <row r="442" spans="2:7" customFormat="1" x14ac:dyDescent="0.2">
      <c r="B442" s="98"/>
    </row>
    <row r="443" spans="2:7" customFormat="1" x14ac:dyDescent="0.2">
      <c r="B443" s="98"/>
    </row>
    <row r="444" spans="2:7" customFormat="1" x14ac:dyDescent="0.2">
      <c r="B444" s="98"/>
    </row>
    <row r="445" spans="2:7" customFormat="1" x14ac:dyDescent="0.2">
      <c r="B445" s="98"/>
    </row>
    <row r="446" spans="2:7" customFormat="1" x14ac:dyDescent="0.2">
      <c r="B446" s="98"/>
    </row>
    <row r="447" spans="2:7" customFormat="1" x14ac:dyDescent="0.2">
      <c r="B447" s="98"/>
    </row>
    <row r="448" spans="2:7" customFormat="1" x14ac:dyDescent="0.2">
      <c r="B448" s="98"/>
    </row>
    <row r="449" spans="2:35" customFormat="1" x14ac:dyDescent="0.2">
      <c r="B449" s="98"/>
    </row>
    <row r="450" spans="2:35" customFormat="1" x14ac:dyDescent="0.2">
      <c r="B450" s="98"/>
    </row>
    <row r="451" spans="2:35" customFormat="1" x14ac:dyDescent="0.2">
      <c r="B451" s="98"/>
    </row>
    <row r="452" spans="2:35" customFormat="1" x14ac:dyDescent="0.2">
      <c r="B452" s="98"/>
    </row>
    <row r="453" spans="2:35" customFormat="1" x14ac:dyDescent="0.2">
      <c r="B453" s="98"/>
    </row>
    <row r="454" spans="2:35" customFormat="1" x14ac:dyDescent="0.2">
      <c r="B454" s="98"/>
    </row>
    <row r="455" spans="2:35" customFormat="1" ht="17" thickBot="1" x14ac:dyDescent="0.25">
      <c r="B455" s="98"/>
    </row>
    <row r="456" spans="2:35" s="171" customFormat="1" x14ac:dyDescent="0.2">
      <c r="B456" s="169"/>
      <c r="C456" s="170" t="s">
        <v>24</v>
      </c>
      <c r="D456" s="170" t="s">
        <v>50</v>
      </c>
      <c r="E456" s="170"/>
      <c r="F456" s="170" t="s">
        <v>31</v>
      </c>
      <c r="G456" s="170"/>
      <c r="H456" s="170"/>
      <c r="I456" s="170"/>
      <c r="J456" s="170"/>
      <c r="K456" s="170"/>
      <c r="L456" s="170"/>
      <c r="M456" s="170"/>
      <c r="N456" s="170"/>
      <c r="O456" s="170"/>
      <c r="P456" s="170"/>
      <c r="Q456" s="170"/>
      <c r="R456" s="170"/>
      <c r="S456" s="170"/>
      <c r="T456" s="170"/>
      <c r="U456" s="170"/>
      <c r="V456" s="159"/>
      <c r="W456" s="159"/>
      <c r="X456" s="159"/>
      <c r="Y456" s="159"/>
      <c r="Z456" s="159"/>
      <c r="AA456" s="159"/>
      <c r="AB456" s="159"/>
      <c r="AC456" s="159"/>
      <c r="AD456" s="159"/>
      <c r="AE456" s="159"/>
      <c r="AF456" s="159"/>
      <c r="AG456" s="159"/>
      <c r="AH456" s="159"/>
      <c r="AI456" s="159"/>
    </row>
    <row r="457" spans="2:35" s="171" customFormat="1" x14ac:dyDescent="0.2">
      <c r="B457" s="172"/>
      <c r="C457" s="173"/>
      <c r="D457" s="173"/>
      <c r="E457" s="173"/>
      <c r="F457" s="173"/>
      <c r="G457" s="173"/>
      <c r="H457" s="173"/>
      <c r="I457" s="173"/>
      <c r="J457" s="173"/>
      <c r="K457" s="173"/>
      <c r="L457" s="173"/>
      <c r="M457" s="173"/>
      <c r="N457" s="173"/>
      <c r="O457" s="173"/>
      <c r="P457" s="173"/>
      <c r="Q457" s="173"/>
      <c r="R457" s="173"/>
      <c r="S457" s="173"/>
      <c r="T457" s="173"/>
      <c r="U457" s="173"/>
      <c r="V457" s="173"/>
      <c r="W457" s="173"/>
      <c r="X457" s="173"/>
      <c r="Y457" s="173"/>
      <c r="Z457" s="173"/>
      <c r="AA457" s="173"/>
      <c r="AB457" s="173"/>
      <c r="AC457" s="173"/>
      <c r="AD457" s="173"/>
      <c r="AE457" s="173"/>
      <c r="AF457" s="173"/>
      <c r="AG457" s="173"/>
      <c r="AH457" s="173"/>
      <c r="AI457" s="173"/>
    </row>
    <row r="458" spans="2:35" s="171" customFormat="1" x14ac:dyDescent="0.2">
      <c r="B458" s="172"/>
      <c r="C458" s="174" t="s">
        <v>154</v>
      </c>
      <c r="D458" s="175"/>
      <c r="E458" s="175"/>
      <c r="F458" s="175"/>
      <c r="G458" s="175"/>
      <c r="H458" s="175"/>
      <c r="I458" s="175"/>
      <c r="J458" s="108"/>
      <c r="K458" s="108"/>
      <c r="L458" s="108"/>
      <c r="M458" s="108"/>
      <c r="N458" s="108"/>
      <c r="O458" s="108"/>
      <c r="P458" s="108"/>
      <c r="Q458" s="108"/>
      <c r="R458" s="108"/>
      <c r="S458" s="108"/>
      <c r="T458" s="108"/>
      <c r="U458" s="108"/>
      <c r="V458" s="108"/>
      <c r="W458" s="108"/>
      <c r="X458" s="108"/>
      <c r="Y458" s="108"/>
      <c r="Z458" s="176"/>
      <c r="AA458" s="176"/>
      <c r="AB458" s="176"/>
      <c r="AC458" s="176"/>
      <c r="AD458" s="176"/>
      <c r="AE458" s="176"/>
      <c r="AF458" s="176"/>
      <c r="AG458" s="176"/>
      <c r="AH458" s="176"/>
      <c r="AI458" s="176"/>
    </row>
    <row r="459" spans="2:35" s="171" customFormat="1" x14ac:dyDescent="0.2">
      <c r="B459" s="172"/>
      <c r="C459" s="175"/>
      <c r="D459" s="175"/>
      <c r="E459" s="175"/>
      <c r="F459" s="175"/>
      <c r="G459" s="175"/>
      <c r="H459" s="175"/>
      <c r="I459" s="175"/>
      <c r="J459" s="108"/>
      <c r="K459" s="108"/>
      <c r="L459" s="108"/>
      <c r="M459" s="108"/>
      <c r="N459" s="108"/>
      <c r="O459" s="108"/>
      <c r="P459" s="108"/>
      <c r="Q459" s="108"/>
      <c r="R459" s="108"/>
      <c r="S459" s="108"/>
      <c r="T459" s="108"/>
      <c r="U459" s="108"/>
      <c r="V459" s="108"/>
      <c r="W459" s="108"/>
      <c r="X459" s="108"/>
      <c r="Y459" s="108"/>
      <c r="Z459" s="176"/>
      <c r="AA459" s="176"/>
      <c r="AB459" s="176"/>
      <c r="AC459" s="176"/>
      <c r="AD459" s="176"/>
      <c r="AE459" s="176"/>
      <c r="AF459" s="176"/>
      <c r="AG459" s="176"/>
      <c r="AH459" s="176"/>
      <c r="AI459" s="176"/>
    </row>
    <row r="460" spans="2:35" s="171" customFormat="1" x14ac:dyDescent="0.2">
      <c r="B460" s="172"/>
      <c r="C460" s="175"/>
      <c r="D460" s="175"/>
      <c r="E460" s="175"/>
      <c r="F460" s="175"/>
      <c r="G460" s="175"/>
      <c r="H460" s="175"/>
      <c r="I460" s="175"/>
      <c r="J460" s="108"/>
      <c r="K460" s="108"/>
      <c r="L460" s="108"/>
      <c r="M460" s="108"/>
      <c r="N460" s="108"/>
      <c r="O460" s="108"/>
      <c r="P460" s="108"/>
      <c r="Q460" s="108"/>
      <c r="R460" s="108"/>
      <c r="S460" s="108"/>
      <c r="T460" s="108"/>
      <c r="U460" s="108"/>
      <c r="V460" s="108"/>
      <c r="W460" s="108"/>
      <c r="X460" s="108"/>
      <c r="Y460" s="108"/>
      <c r="Z460" s="176"/>
      <c r="AA460" s="176"/>
      <c r="AB460" s="176"/>
      <c r="AC460" s="176"/>
      <c r="AD460" s="176"/>
      <c r="AE460" s="176"/>
      <c r="AF460" s="176"/>
      <c r="AG460" s="176"/>
      <c r="AH460" s="176"/>
      <c r="AI460" s="176"/>
    </row>
    <row r="461" spans="2:35" s="171" customFormat="1" x14ac:dyDescent="0.2">
      <c r="B461" s="172"/>
      <c r="C461" s="177"/>
      <c r="D461" s="177"/>
      <c r="E461" s="177"/>
      <c r="F461" s="177"/>
      <c r="G461" s="177"/>
      <c r="H461" s="177"/>
      <c r="I461" s="177"/>
      <c r="J461" s="143"/>
      <c r="K461" s="108"/>
      <c r="L461" s="108"/>
      <c r="M461" s="108"/>
      <c r="N461" s="108"/>
      <c r="O461" s="108"/>
      <c r="P461" s="108"/>
      <c r="Q461" s="108"/>
      <c r="R461" s="108"/>
      <c r="S461" s="108"/>
      <c r="T461" s="108"/>
      <c r="U461" s="108"/>
      <c r="V461" s="108"/>
      <c r="W461" s="108"/>
      <c r="X461" s="108"/>
      <c r="Y461" s="108"/>
      <c r="Z461" s="176"/>
      <c r="AA461" s="176"/>
      <c r="AB461" s="176"/>
      <c r="AC461" s="176"/>
      <c r="AD461" s="176"/>
      <c r="AE461" s="176"/>
      <c r="AF461" s="176"/>
      <c r="AG461" s="176"/>
      <c r="AH461" s="176"/>
      <c r="AI461" s="176"/>
    </row>
    <row r="462" spans="2:35" s="171" customFormat="1" x14ac:dyDescent="0.2">
      <c r="B462" s="172"/>
      <c r="C462" s="177"/>
      <c r="D462" s="177"/>
      <c r="E462" s="177"/>
      <c r="F462" s="177"/>
      <c r="G462" s="177"/>
      <c r="H462" s="177"/>
      <c r="I462" s="177"/>
      <c r="J462" s="143"/>
      <c r="K462" s="108"/>
      <c r="L462" s="108"/>
      <c r="M462" s="108"/>
      <c r="N462" s="108"/>
      <c r="O462" s="108"/>
      <c r="P462" s="108"/>
      <c r="Q462" s="108"/>
      <c r="R462" s="108"/>
      <c r="S462" s="108"/>
      <c r="T462" s="108"/>
      <c r="U462" s="108"/>
      <c r="V462" s="108"/>
      <c r="W462" s="108"/>
      <c r="X462" s="108"/>
      <c r="Y462" s="108"/>
      <c r="Z462" s="176"/>
      <c r="AA462" s="176"/>
      <c r="AB462" s="176"/>
      <c r="AC462" s="176"/>
      <c r="AD462" s="176"/>
      <c r="AE462" s="176"/>
      <c r="AF462" s="176"/>
      <c r="AG462" s="176"/>
      <c r="AH462" s="176"/>
      <c r="AI462" s="176"/>
    </row>
    <row r="463" spans="2:35" s="171" customFormat="1" x14ac:dyDescent="0.2">
      <c r="B463" s="172"/>
      <c r="C463" s="177"/>
      <c r="D463" s="178"/>
      <c r="E463" s="178"/>
      <c r="F463" s="178"/>
      <c r="G463" s="178"/>
      <c r="H463" s="178"/>
      <c r="I463" s="178"/>
      <c r="J463" s="143"/>
      <c r="K463" s="108"/>
      <c r="L463" s="108"/>
      <c r="M463" s="108"/>
      <c r="N463" s="108"/>
      <c r="O463" s="108"/>
      <c r="P463" s="108"/>
      <c r="Q463" s="108"/>
      <c r="R463" s="108"/>
      <c r="S463" s="108"/>
      <c r="T463" s="108"/>
      <c r="U463" s="108"/>
      <c r="V463" s="108"/>
      <c r="W463" s="108"/>
      <c r="X463" s="108"/>
      <c r="Y463" s="108"/>
      <c r="Z463" s="176"/>
      <c r="AA463" s="176"/>
      <c r="AB463" s="176"/>
      <c r="AC463" s="176"/>
      <c r="AD463" s="176"/>
      <c r="AE463" s="176"/>
      <c r="AF463" s="176"/>
      <c r="AG463" s="176"/>
      <c r="AH463" s="176"/>
      <c r="AI463" s="176"/>
    </row>
    <row r="464" spans="2:35" s="171" customFormat="1" x14ac:dyDescent="0.2">
      <c r="B464" s="172"/>
      <c r="C464" s="177"/>
      <c r="D464" s="178"/>
      <c r="E464" s="178"/>
      <c r="F464" s="178"/>
      <c r="G464" s="178"/>
      <c r="H464" s="178"/>
      <c r="I464" s="177"/>
      <c r="J464" s="143"/>
      <c r="K464" s="108"/>
      <c r="L464" s="108"/>
      <c r="M464" s="108"/>
      <c r="N464" s="108"/>
      <c r="O464" s="108"/>
      <c r="P464" s="108"/>
      <c r="Q464" s="108"/>
      <c r="R464" s="108"/>
      <c r="S464" s="108"/>
      <c r="T464" s="108"/>
      <c r="U464" s="108"/>
      <c r="V464" s="108"/>
      <c r="W464" s="108"/>
      <c r="X464" s="108"/>
      <c r="Y464" s="108"/>
      <c r="Z464" s="176"/>
      <c r="AA464" s="176"/>
      <c r="AB464" s="176"/>
      <c r="AC464" s="176"/>
      <c r="AD464" s="176"/>
      <c r="AE464" s="176"/>
      <c r="AF464" s="176"/>
      <c r="AG464" s="176"/>
      <c r="AH464" s="176"/>
      <c r="AI464" s="176"/>
    </row>
    <row r="465" spans="2:35" s="171" customFormat="1" x14ac:dyDescent="0.2">
      <c r="B465" s="172"/>
      <c r="C465" s="177"/>
      <c r="D465" s="178"/>
      <c r="E465" s="178"/>
      <c r="F465" s="178"/>
      <c r="G465" s="178"/>
      <c r="H465" s="178"/>
      <c r="I465" s="177"/>
      <c r="J465" s="143"/>
      <c r="K465" s="108"/>
      <c r="L465" s="108"/>
      <c r="M465" s="108"/>
      <c r="N465" s="108"/>
      <c r="O465" s="108"/>
      <c r="P465" s="108"/>
      <c r="Q465" s="108"/>
      <c r="R465" s="108"/>
      <c r="S465" s="108"/>
      <c r="T465" s="108"/>
      <c r="U465" s="108"/>
      <c r="V465" s="108"/>
      <c r="W465" s="108"/>
      <c r="X465" s="108"/>
      <c r="Y465" s="108"/>
      <c r="Z465" s="176"/>
      <c r="AA465" s="176"/>
      <c r="AB465" s="176"/>
      <c r="AC465" s="176"/>
      <c r="AD465" s="176"/>
      <c r="AE465" s="176"/>
      <c r="AF465" s="176"/>
      <c r="AG465" s="176"/>
      <c r="AH465" s="176"/>
      <c r="AI465" s="176"/>
    </row>
    <row r="466" spans="2:35" s="171" customFormat="1" x14ac:dyDescent="0.2">
      <c r="B466" s="172"/>
      <c r="C466" s="143"/>
      <c r="D466" s="143"/>
      <c r="E466" s="143"/>
      <c r="F466" s="143"/>
      <c r="G466" s="143"/>
      <c r="H466" s="143"/>
      <c r="I466" s="143"/>
      <c r="J466" s="143"/>
      <c r="K466" s="108"/>
      <c r="L466" s="108"/>
      <c r="M466" s="108"/>
      <c r="N466" s="108"/>
      <c r="O466" s="108"/>
      <c r="P466" s="108"/>
      <c r="Q466" s="108"/>
      <c r="R466" s="108"/>
      <c r="S466" s="108"/>
      <c r="T466" s="108"/>
      <c r="U466" s="108"/>
      <c r="V466" s="108"/>
      <c r="W466" s="108"/>
      <c r="X466" s="108"/>
      <c r="Y466" s="108"/>
      <c r="Z466" s="176"/>
      <c r="AA466" s="176"/>
      <c r="AB466" s="176"/>
      <c r="AC466" s="176"/>
      <c r="AD466" s="176"/>
      <c r="AE466" s="176"/>
      <c r="AF466" s="176"/>
      <c r="AG466" s="176"/>
      <c r="AH466" s="176"/>
      <c r="AI466" s="176"/>
    </row>
    <row r="467" spans="2:35" s="171" customFormat="1" x14ac:dyDescent="0.2">
      <c r="B467" s="172"/>
      <c r="C467" s="143"/>
      <c r="D467" s="143"/>
      <c r="E467" s="143"/>
      <c r="F467" s="143"/>
      <c r="G467" s="143"/>
      <c r="H467" s="143"/>
      <c r="I467" s="143"/>
      <c r="J467" s="143"/>
      <c r="K467" s="108"/>
      <c r="L467" s="108"/>
      <c r="M467" s="108"/>
      <c r="N467" s="108"/>
      <c r="O467" s="108"/>
      <c r="P467" s="108"/>
      <c r="Q467" s="108"/>
      <c r="R467" s="108"/>
      <c r="S467" s="108"/>
      <c r="T467" s="108"/>
      <c r="U467" s="108"/>
      <c r="V467" s="108"/>
      <c r="W467" s="108"/>
      <c r="X467" s="108"/>
      <c r="Y467" s="108"/>
      <c r="Z467" s="176"/>
      <c r="AA467" s="176"/>
      <c r="AB467" s="176"/>
      <c r="AC467" s="176"/>
      <c r="AD467" s="176"/>
      <c r="AE467" s="176"/>
      <c r="AF467" s="176"/>
      <c r="AG467" s="176"/>
      <c r="AH467" s="176"/>
      <c r="AI467" s="176"/>
    </row>
    <row r="468" spans="2:35" s="171" customFormat="1" x14ac:dyDescent="0.2">
      <c r="B468" s="172"/>
      <c r="C468" s="143"/>
      <c r="D468" s="143"/>
      <c r="E468" s="143"/>
      <c r="F468" s="143"/>
      <c r="G468" s="143"/>
      <c r="H468" s="143"/>
      <c r="I468" s="143"/>
      <c r="J468" s="143"/>
      <c r="K468" s="108"/>
      <c r="L468" s="108"/>
      <c r="M468" s="108"/>
      <c r="N468" s="108"/>
      <c r="O468" s="108"/>
      <c r="P468" s="108"/>
      <c r="Q468" s="108"/>
      <c r="R468" s="108"/>
      <c r="S468" s="108"/>
      <c r="T468" s="108"/>
      <c r="U468" s="108"/>
      <c r="V468" s="108"/>
      <c r="W468" s="108"/>
      <c r="X468" s="108"/>
      <c r="Y468" s="108"/>
      <c r="Z468" s="176"/>
      <c r="AA468" s="176"/>
      <c r="AB468" s="176"/>
      <c r="AC468" s="176"/>
      <c r="AD468" s="176"/>
      <c r="AE468" s="176"/>
      <c r="AF468" s="176"/>
      <c r="AG468" s="176"/>
      <c r="AH468" s="176"/>
      <c r="AI468" s="176"/>
    </row>
    <row r="469" spans="2:35" s="171" customFormat="1" x14ac:dyDescent="0.2">
      <c r="B469" s="172"/>
      <c r="C469" s="143"/>
      <c r="D469" s="143"/>
      <c r="E469" s="143"/>
      <c r="F469" s="143"/>
      <c r="G469" s="143"/>
      <c r="H469" s="143"/>
      <c r="I469" s="143"/>
      <c r="J469" s="143"/>
      <c r="K469" s="108"/>
      <c r="L469" s="108"/>
      <c r="M469" s="108"/>
      <c r="N469" s="108"/>
      <c r="O469" s="108"/>
      <c r="P469" s="108"/>
      <c r="Q469" s="108"/>
      <c r="R469" s="108"/>
      <c r="S469" s="108"/>
      <c r="T469" s="108"/>
      <c r="U469" s="108"/>
      <c r="V469" s="108"/>
      <c r="W469" s="108"/>
      <c r="X469" s="108"/>
      <c r="Y469" s="108"/>
      <c r="Z469" s="176"/>
      <c r="AA469" s="176"/>
      <c r="AB469" s="176"/>
      <c r="AC469" s="176"/>
      <c r="AD469" s="176"/>
      <c r="AE469" s="176"/>
      <c r="AF469" s="176"/>
      <c r="AG469" s="176"/>
      <c r="AH469" s="176"/>
      <c r="AI469" s="176"/>
    </row>
    <row r="470" spans="2:35" s="171" customFormat="1" x14ac:dyDescent="0.2">
      <c r="B470" s="172"/>
      <c r="C470" s="143"/>
      <c r="D470" s="143"/>
      <c r="E470" s="143"/>
      <c r="F470" s="143"/>
      <c r="G470" s="143"/>
      <c r="H470" s="143"/>
      <c r="I470" s="143"/>
      <c r="J470" s="143"/>
      <c r="K470" s="108"/>
      <c r="L470" s="108"/>
      <c r="M470" s="108"/>
      <c r="N470" s="108"/>
      <c r="O470" s="108"/>
      <c r="P470" s="108"/>
      <c r="Q470" s="108"/>
      <c r="R470" s="108"/>
      <c r="S470" s="108"/>
      <c r="T470" s="108"/>
      <c r="U470" s="108"/>
      <c r="V470" s="108"/>
      <c r="W470" s="108"/>
      <c r="X470" s="108"/>
      <c r="Y470" s="108"/>
      <c r="Z470" s="176"/>
      <c r="AA470" s="176"/>
      <c r="AB470" s="176"/>
      <c r="AC470" s="176"/>
      <c r="AD470" s="176"/>
      <c r="AE470" s="176"/>
      <c r="AF470" s="176"/>
      <c r="AG470" s="176"/>
      <c r="AH470" s="176"/>
      <c r="AI470" s="176"/>
    </row>
    <row r="471" spans="2:35" s="171" customFormat="1" x14ac:dyDescent="0.2">
      <c r="B471" s="172"/>
      <c r="C471" s="143"/>
      <c r="D471" s="143"/>
      <c r="E471" s="143"/>
      <c r="F471" s="143"/>
      <c r="G471" s="143"/>
      <c r="H471" s="143"/>
      <c r="I471" s="143"/>
      <c r="J471" s="143"/>
      <c r="K471" s="108"/>
      <c r="L471" s="108"/>
      <c r="M471" s="108"/>
      <c r="N471" s="108"/>
      <c r="O471" s="108"/>
      <c r="P471" s="108"/>
      <c r="Q471" s="108"/>
      <c r="R471" s="108"/>
      <c r="S471" s="108"/>
      <c r="T471" s="108"/>
      <c r="U471" s="108"/>
      <c r="V471" s="108"/>
      <c r="W471" s="108"/>
      <c r="X471" s="108"/>
      <c r="Y471" s="108"/>
      <c r="Z471" s="176"/>
      <c r="AA471" s="176"/>
      <c r="AB471" s="176"/>
      <c r="AC471" s="176"/>
      <c r="AD471" s="176"/>
      <c r="AE471" s="176"/>
      <c r="AF471" s="176"/>
      <c r="AG471" s="176"/>
      <c r="AH471" s="176"/>
      <c r="AI471" s="176"/>
    </row>
    <row r="472" spans="2:35" s="171" customFormat="1" x14ac:dyDescent="0.2">
      <c r="B472" s="172"/>
      <c r="C472" s="143"/>
      <c r="D472" s="143"/>
      <c r="E472" s="143"/>
      <c r="F472" s="143"/>
      <c r="G472" s="143"/>
      <c r="H472" s="143"/>
      <c r="I472" s="143"/>
      <c r="J472" s="143"/>
      <c r="K472" s="108"/>
      <c r="L472" s="108"/>
      <c r="M472" s="108"/>
      <c r="N472" s="108"/>
      <c r="O472" s="108"/>
      <c r="P472" s="108"/>
      <c r="Q472" s="108"/>
      <c r="R472" s="108"/>
      <c r="S472" s="108"/>
      <c r="T472" s="108"/>
      <c r="U472" s="108"/>
      <c r="V472" s="108"/>
      <c r="W472" s="108"/>
      <c r="X472" s="108"/>
      <c r="Y472" s="108"/>
      <c r="Z472" s="176"/>
      <c r="AA472" s="176"/>
      <c r="AB472" s="176"/>
      <c r="AC472" s="176"/>
      <c r="AD472" s="176"/>
      <c r="AE472" s="176"/>
      <c r="AF472" s="176"/>
      <c r="AG472" s="176"/>
      <c r="AH472" s="176"/>
      <c r="AI472" s="176"/>
    </row>
    <row r="473" spans="2:35" s="171" customFormat="1" x14ac:dyDescent="0.2">
      <c r="B473" s="172"/>
      <c r="C473" s="143"/>
      <c r="D473" s="143"/>
      <c r="E473" s="143"/>
      <c r="F473" s="143"/>
      <c r="G473" s="143"/>
      <c r="H473" s="143"/>
      <c r="I473" s="143"/>
      <c r="J473" s="143"/>
      <c r="K473" s="108"/>
      <c r="L473" s="108"/>
      <c r="M473" s="108"/>
      <c r="N473" s="108"/>
      <c r="O473" s="108"/>
      <c r="P473" s="108"/>
      <c r="Q473" s="108"/>
      <c r="R473" s="108"/>
      <c r="S473" s="108"/>
      <c r="T473" s="108"/>
      <c r="U473" s="108"/>
      <c r="V473" s="108"/>
      <c r="W473" s="108"/>
      <c r="X473" s="108"/>
      <c r="Y473" s="108"/>
      <c r="Z473" s="176"/>
      <c r="AA473" s="176"/>
      <c r="AB473" s="176"/>
      <c r="AC473" s="176"/>
      <c r="AD473" s="176"/>
      <c r="AE473" s="176"/>
      <c r="AF473" s="176"/>
      <c r="AG473" s="176"/>
      <c r="AH473" s="176"/>
      <c r="AI473" s="176"/>
    </row>
    <row r="474" spans="2:35" s="171" customFormat="1" x14ac:dyDescent="0.2">
      <c r="B474" s="172"/>
      <c r="C474" s="143"/>
      <c r="D474" s="143"/>
      <c r="E474" s="143"/>
      <c r="F474" s="143"/>
      <c r="G474" s="143"/>
      <c r="H474" s="143"/>
      <c r="I474" s="143"/>
      <c r="J474" s="143"/>
      <c r="K474" s="108"/>
      <c r="L474" s="108"/>
      <c r="M474" s="108"/>
      <c r="N474" s="108"/>
      <c r="O474" s="108"/>
      <c r="P474" s="108"/>
      <c r="Q474" s="108"/>
      <c r="R474" s="108"/>
      <c r="S474" s="108"/>
      <c r="T474" s="108"/>
      <c r="U474" s="108"/>
      <c r="V474" s="108"/>
      <c r="W474" s="108"/>
      <c r="X474" s="108"/>
      <c r="Y474" s="108"/>
      <c r="Z474" s="176"/>
      <c r="AA474" s="176"/>
      <c r="AB474" s="176"/>
      <c r="AC474" s="176"/>
      <c r="AD474" s="176"/>
      <c r="AE474" s="176"/>
      <c r="AF474" s="176"/>
      <c r="AG474" s="176"/>
      <c r="AH474" s="176"/>
      <c r="AI474" s="176"/>
    </row>
    <row r="475" spans="2:35" s="171" customFormat="1" x14ac:dyDescent="0.2">
      <c r="B475" s="172"/>
      <c r="C475" s="143"/>
      <c r="D475" s="143"/>
      <c r="E475" s="143"/>
      <c r="F475" s="143"/>
      <c r="G475" s="143"/>
      <c r="H475" s="143"/>
      <c r="I475" s="143"/>
      <c r="J475" s="143"/>
      <c r="K475" s="108"/>
      <c r="L475" s="108"/>
      <c r="M475" s="108"/>
      <c r="N475" s="108"/>
      <c r="O475" s="108"/>
      <c r="P475" s="108"/>
      <c r="Q475" s="108"/>
      <c r="R475" s="108"/>
      <c r="S475" s="108"/>
      <c r="T475" s="108"/>
      <c r="U475" s="108"/>
      <c r="V475" s="108"/>
      <c r="W475" s="108"/>
      <c r="X475" s="108"/>
      <c r="Y475" s="108"/>
      <c r="Z475" s="176"/>
      <c r="AA475" s="176"/>
      <c r="AB475" s="176"/>
      <c r="AC475" s="176"/>
      <c r="AD475" s="176"/>
      <c r="AE475" s="176"/>
      <c r="AF475" s="176"/>
      <c r="AG475" s="176"/>
      <c r="AH475" s="176"/>
      <c r="AI475" s="176"/>
    </row>
    <row r="476" spans="2:35" s="171" customFormat="1" x14ac:dyDescent="0.2">
      <c r="B476" s="172"/>
      <c r="C476" s="143"/>
      <c r="D476" s="143"/>
      <c r="E476" s="143"/>
      <c r="F476" s="143"/>
      <c r="G476" s="143"/>
      <c r="H476" s="143"/>
      <c r="I476" s="143"/>
      <c r="J476" s="143"/>
      <c r="K476" s="108"/>
      <c r="L476" s="108"/>
      <c r="M476" s="108"/>
      <c r="N476" s="108"/>
      <c r="O476" s="108"/>
      <c r="P476" s="108"/>
      <c r="Q476" s="108"/>
      <c r="R476" s="108"/>
      <c r="S476" s="108"/>
      <c r="T476" s="108"/>
      <c r="U476" s="108"/>
      <c r="V476" s="108"/>
      <c r="W476" s="108"/>
      <c r="X476" s="108"/>
      <c r="Y476" s="108"/>
      <c r="Z476" s="176"/>
      <c r="AA476" s="176"/>
      <c r="AB476" s="176"/>
      <c r="AC476" s="176"/>
      <c r="AD476" s="176"/>
      <c r="AE476" s="176"/>
      <c r="AF476" s="176"/>
      <c r="AG476" s="176"/>
      <c r="AH476" s="176"/>
      <c r="AI476" s="176"/>
    </row>
    <row r="477" spans="2:35" s="171" customFormat="1" x14ac:dyDescent="0.2">
      <c r="B477" s="172"/>
      <c r="C477" s="143"/>
      <c r="D477" s="143"/>
      <c r="E477" s="143"/>
      <c r="F477" s="143"/>
      <c r="G477" s="143"/>
      <c r="H477" s="143"/>
      <c r="I477" s="143"/>
      <c r="J477" s="143"/>
      <c r="K477" s="108"/>
      <c r="L477" s="108"/>
      <c r="M477" s="108"/>
      <c r="N477" s="108"/>
      <c r="O477" s="108"/>
      <c r="P477" s="108"/>
      <c r="Q477" s="108"/>
      <c r="R477" s="108"/>
      <c r="S477" s="108"/>
      <c r="T477" s="108"/>
      <c r="U477" s="108"/>
      <c r="V477" s="108"/>
      <c r="W477" s="108"/>
      <c r="X477" s="108"/>
      <c r="Y477" s="108"/>
      <c r="Z477" s="176"/>
      <c r="AA477" s="176"/>
      <c r="AB477" s="176"/>
      <c r="AC477" s="176"/>
      <c r="AD477" s="176"/>
      <c r="AE477" s="176"/>
      <c r="AF477" s="176"/>
      <c r="AG477" s="176"/>
      <c r="AH477" s="176"/>
      <c r="AI477" s="176"/>
    </row>
    <row r="478" spans="2:35" s="171" customFormat="1" x14ac:dyDescent="0.2">
      <c r="B478" s="172"/>
      <c r="C478" s="143"/>
      <c r="D478" s="143"/>
      <c r="E478" s="143"/>
      <c r="F478" s="143"/>
      <c r="G478" s="143"/>
      <c r="H478" s="143"/>
      <c r="I478" s="143"/>
      <c r="J478" s="143"/>
      <c r="K478" s="108"/>
      <c r="L478" s="108"/>
      <c r="M478" s="108"/>
      <c r="N478" s="108"/>
      <c r="O478" s="108"/>
      <c r="P478" s="108"/>
      <c r="Q478" s="108"/>
      <c r="R478" s="108"/>
      <c r="S478" s="108"/>
      <c r="T478" s="108"/>
      <c r="U478" s="108"/>
      <c r="V478" s="108"/>
      <c r="W478" s="108"/>
      <c r="X478" s="108"/>
      <c r="Y478" s="108"/>
      <c r="Z478" s="176"/>
      <c r="AA478" s="176"/>
      <c r="AB478" s="176"/>
      <c r="AC478" s="176"/>
      <c r="AD478" s="176"/>
      <c r="AE478" s="176"/>
      <c r="AF478" s="176"/>
      <c r="AG478" s="176"/>
      <c r="AH478" s="176"/>
      <c r="AI478" s="176"/>
    </row>
    <row r="479" spans="2:35" s="171" customFormat="1" x14ac:dyDescent="0.2">
      <c r="B479" s="172"/>
      <c r="C479" s="143"/>
      <c r="D479" s="143"/>
      <c r="E479" s="143"/>
      <c r="F479" s="143"/>
      <c r="G479" s="143"/>
      <c r="H479" s="143"/>
      <c r="I479" s="143"/>
      <c r="J479" s="143"/>
      <c r="K479" s="108"/>
      <c r="L479" s="108"/>
      <c r="M479" s="108"/>
      <c r="N479" s="108"/>
      <c r="O479" s="108"/>
      <c r="P479" s="108"/>
      <c r="Q479" s="108"/>
      <c r="R479" s="108"/>
      <c r="S479" s="108"/>
      <c r="T479" s="108"/>
      <c r="U479" s="108"/>
      <c r="V479" s="108"/>
      <c r="W479" s="108"/>
      <c r="X479" s="108"/>
      <c r="Y479" s="108"/>
      <c r="Z479" s="176"/>
      <c r="AA479" s="176"/>
      <c r="AB479" s="176"/>
      <c r="AC479" s="176"/>
      <c r="AD479" s="176"/>
      <c r="AE479" s="176"/>
      <c r="AF479" s="176"/>
      <c r="AG479" s="176"/>
      <c r="AH479" s="176"/>
      <c r="AI479" s="176"/>
    </row>
    <row r="480" spans="2:35" s="171" customFormat="1" x14ac:dyDescent="0.2">
      <c r="B480" s="172"/>
      <c r="C480" s="143"/>
      <c r="D480" s="143"/>
      <c r="E480" s="143"/>
      <c r="F480" s="143"/>
      <c r="G480" s="143"/>
      <c r="H480" s="143"/>
      <c r="I480" s="143"/>
      <c r="J480" s="143"/>
      <c r="K480" s="108"/>
      <c r="L480" s="108"/>
      <c r="M480" s="108"/>
      <c r="N480" s="108"/>
      <c r="O480" s="108"/>
      <c r="P480" s="108"/>
      <c r="Q480" s="108"/>
      <c r="R480" s="108"/>
      <c r="S480" s="108"/>
      <c r="T480" s="108"/>
      <c r="U480" s="108"/>
      <c r="V480" s="108"/>
      <c r="W480" s="108"/>
      <c r="X480" s="108"/>
      <c r="Y480" s="108"/>
      <c r="Z480" s="176"/>
      <c r="AA480" s="176"/>
      <c r="AB480" s="176"/>
      <c r="AC480" s="176"/>
      <c r="AD480" s="176"/>
      <c r="AE480" s="176"/>
      <c r="AF480" s="176"/>
      <c r="AG480" s="176"/>
      <c r="AH480" s="176"/>
      <c r="AI480" s="176"/>
    </row>
    <row r="481" spans="2:35" s="171" customFormat="1" x14ac:dyDescent="0.2">
      <c r="B481" s="172"/>
      <c r="C481" s="143"/>
      <c r="D481" s="143"/>
      <c r="E481" s="143"/>
      <c r="F481" s="143"/>
      <c r="G481" s="143"/>
      <c r="H481" s="143"/>
      <c r="I481" s="143"/>
      <c r="J481" s="143"/>
      <c r="K481" s="108"/>
      <c r="L481" s="108"/>
      <c r="M481" s="108"/>
      <c r="N481" s="108"/>
      <c r="O481" s="108"/>
      <c r="P481" s="108"/>
      <c r="Q481" s="108"/>
      <c r="R481" s="108"/>
      <c r="S481" s="108"/>
      <c r="T481" s="108"/>
      <c r="U481" s="108"/>
      <c r="V481" s="108"/>
      <c r="W481" s="108"/>
      <c r="X481" s="108"/>
      <c r="Y481" s="108"/>
      <c r="Z481" s="176"/>
      <c r="AA481" s="176"/>
      <c r="AB481" s="176"/>
      <c r="AC481" s="176"/>
      <c r="AD481" s="176"/>
      <c r="AE481" s="176"/>
      <c r="AF481" s="176"/>
      <c r="AG481" s="176"/>
      <c r="AH481" s="176"/>
      <c r="AI481" s="176"/>
    </row>
    <row r="482" spans="2:35" s="171" customFormat="1" x14ac:dyDescent="0.2">
      <c r="B482" s="172"/>
      <c r="C482" s="143"/>
      <c r="D482" s="143"/>
      <c r="E482" s="143"/>
      <c r="F482" s="143"/>
      <c r="G482" s="143"/>
      <c r="H482" s="143"/>
      <c r="I482" s="143"/>
      <c r="J482" s="143"/>
      <c r="K482" s="108"/>
      <c r="L482" s="108"/>
      <c r="M482" s="108"/>
      <c r="N482" s="108"/>
      <c r="O482" s="108"/>
      <c r="P482" s="108"/>
      <c r="Q482" s="108"/>
      <c r="R482" s="108"/>
      <c r="S482" s="108"/>
      <c r="T482" s="108"/>
      <c r="U482" s="108"/>
      <c r="V482" s="108"/>
      <c r="W482" s="108"/>
      <c r="X482" s="108"/>
      <c r="Y482" s="108"/>
      <c r="Z482" s="176"/>
      <c r="AA482" s="176"/>
      <c r="AB482" s="176"/>
      <c r="AC482" s="176"/>
      <c r="AD482" s="176"/>
      <c r="AE482" s="176"/>
      <c r="AF482" s="176"/>
      <c r="AG482" s="176"/>
      <c r="AH482" s="176"/>
      <c r="AI482" s="176"/>
    </row>
    <row r="483" spans="2:35" s="171" customFormat="1" x14ac:dyDescent="0.2">
      <c r="B483" s="172"/>
      <c r="C483" s="179"/>
      <c r="D483" s="179"/>
      <c r="E483" s="179"/>
      <c r="F483" s="179"/>
      <c r="G483" s="179"/>
      <c r="H483" s="179"/>
      <c r="I483" s="179"/>
      <c r="J483" s="179"/>
      <c r="K483" s="176"/>
      <c r="L483" s="176"/>
      <c r="M483" s="176"/>
      <c r="N483" s="176"/>
      <c r="O483" s="176"/>
      <c r="P483" s="176"/>
      <c r="Q483" s="176"/>
      <c r="R483" s="176"/>
      <c r="S483" s="176"/>
      <c r="T483" s="176"/>
      <c r="U483" s="176"/>
      <c r="V483" s="176"/>
      <c r="W483" s="176"/>
      <c r="X483" s="176"/>
      <c r="Y483" s="176"/>
      <c r="Z483" s="176"/>
      <c r="AA483" s="176"/>
      <c r="AB483" s="176"/>
      <c r="AC483" s="176"/>
      <c r="AD483" s="176"/>
      <c r="AE483" s="176"/>
      <c r="AF483" s="176"/>
      <c r="AG483" s="176"/>
      <c r="AH483" s="176"/>
      <c r="AI483" s="176"/>
    </row>
    <row r="484" spans="2:35" s="171" customFormat="1" x14ac:dyDescent="0.2">
      <c r="B484" s="172"/>
      <c r="C484" s="179"/>
      <c r="D484" s="178"/>
      <c r="E484" s="178"/>
      <c r="F484" s="178"/>
      <c r="G484" s="178"/>
      <c r="H484" s="178"/>
      <c r="I484" s="179"/>
      <c r="J484" s="179"/>
      <c r="K484" s="176"/>
      <c r="L484" s="176"/>
      <c r="M484" s="176"/>
      <c r="N484" s="176"/>
      <c r="O484" s="176"/>
      <c r="P484" s="176"/>
      <c r="Q484" s="176"/>
      <c r="R484" s="176"/>
      <c r="S484" s="176"/>
      <c r="T484" s="176"/>
      <c r="U484" s="176"/>
      <c r="V484" s="176"/>
      <c r="W484" s="176"/>
      <c r="X484" s="176"/>
      <c r="Y484" s="176"/>
      <c r="Z484" s="176"/>
      <c r="AA484" s="176"/>
      <c r="AB484" s="176"/>
      <c r="AC484" s="176"/>
      <c r="AD484" s="176"/>
      <c r="AE484" s="176"/>
      <c r="AF484" s="176"/>
      <c r="AG484" s="176"/>
      <c r="AH484" s="176"/>
      <c r="AI484" s="176"/>
    </row>
    <row r="485" spans="2:35" s="171" customFormat="1" x14ac:dyDescent="0.2">
      <c r="B485" s="172"/>
      <c r="C485" s="179"/>
      <c r="D485" s="178"/>
      <c r="E485" s="178"/>
      <c r="F485" s="178"/>
      <c r="G485" s="178"/>
      <c r="H485" s="178"/>
      <c r="I485" s="179"/>
      <c r="J485" s="179"/>
      <c r="K485" s="176"/>
      <c r="L485" s="176"/>
      <c r="M485" s="176"/>
      <c r="N485" s="176"/>
      <c r="O485" s="176"/>
      <c r="P485" s="176"/>
      <c r="Q485" s="176"/>
      <c r="R485" s="176"/>
      <c r="S485" s="176"/>
      <c r="T485" s="176"/>
      <c r="U485" s="176"/>
      <c r="V485" s="176"/>
      <c r="W485" s="176"/>
      <c r="X485" s="176"/>
      <c r="Y485" s="176"/>
      <c r="Z485" s="176"/>
      <c r="AA485" s="176"/>
      <c r="AB485" s="176"/>
      <c r="AC485" s="176"/>
      <c r="AD485" s="176"/>
      <c r="AE485" s="176"/>
      <c r="AF485" s="176"/>
      <c r="AG485" s="176"/>
      <c r="AH485" s="176"/>
      <c r="AI485" s="176"/>
    </row>
    <row r="486" spans="2:35" s="171" customFormat="1" x14ac:dyDescent="0.2">
      <c r="B486" s="172"/>
      <c r="C486" s="179"/>
      <c r="D486" s="178"/>
      <c r="E486" s="178"/>
      <c r="F486" s="178"/>
      <c r="G486" s="178"/>
      <c r="H486" s="178"/>
      <c r="I486" s="179"/>
      <c r="J486" s="179"/>
      <c r="K486" s="176"/>
      <c r="L486" s="176"/>
      <c r="M486" s="176"/>
      <c r="N486" s="176"/>
      <c r="O486" s="176"/>
      <c r="P486" s="176"/>
      <c r="Q486" s="176"/>
      <c r="R486" s="176"/>
      <c r="S486" s="176"/>
      <c r="T486" s="176"/>
      <c r="U486" s="176"/>
      <c r="V486" s="176"/>
      <c r="W486" s="176"/>
      <c r="X486" s="176"/>
      <c r="Y486" s="176"/>
      <c r="Z486" s="176"/>
      <c r="AA486" s="176"/>
      <c r="AB486" s="176"/>
      <c r="AC486" s="176"/>
      <c r="AD486" s="176"/>
      <c r="AE486" s="176"/>
      <c r="AF486" s="176"/>
      <c r="AG486" s="176"/>
      <c r="AH486" s="176"/>
      <c r="AI486" s="176"/>
    </row>
    <row r="487" spans="2:35" s="171" customFormat="1" x14ac:dyDescent="0.2">
      <c r="B487" s="172"/>
      <c r="C487" s="179"/>
      <c r="D487" s="179"/>
      <c r="E487" s="179"/>
      <c r="F487" s="179"/>
      <c r="G487" s="179"/>
      <c r="H487" s="179"/>
      <c r="I487" s="179"/>
      <c r="J487" s="179"/>
      <c r="K487" s="176"/>
      <c r="L487" s="176"/>
      <c r="M487" s="176"/>
      <c r="N487" s="176"/>
      <c r="O487" s="176"/>
      <c r="P487" s="176"/>
      <c r="Q487" s="176"/>
      <c r="R487" s="176"/>
      <c r="S487" s="176"/>
      <c r="T487" s="176"/>
      <c r="U487" s="176"/>
      <c r="V487" s="176"/>
      <c r="W487" s="176"/>
      <c r="X487" s="176"/>
      <c r="Y487" s="176"/>
      <c r="Z487" s="176"/>
      <c r="AA487" s="176"/>
      <c r="AB487" s="176"/>
      <c r="AC487" s="176"/>
      <c r="AD487" s="176"/>
      <c r="AE487" s="176"/>
      <c r="AF487" s="176"/>
      <c r="AG487" s="176"/>
      <c r="AH487" s="176"/>
      <c r="AI487" s="176"/>
    </row>
    <row r="488" spans="2:35" s="171" customFormat="1" x14ac:dyDescent="0.2">
      <c r="B488" s="172"/>
      <c r="C488" s="176"/>
      <c r="D488" s="175">
        <v>1.24</v>
      </c>
      <c r="E488" s="180"/>
      <c r="F488" s="175"/>
      <c r="G488" s="175">
        <v>54600</v>
      </c>
      <c r="H488" s="175" t="s">
        <v>155</v>
      </c>
      <c r="I488" s="175" t="s">
        <v>156</v>
      </c>
      <c r="J488" s="176"/>
      <c r="K488" s="176"/>
      <c r="L488" s="176"/>
      <c r="M488" s="176"/>
      <c r="N488" s="176"/>
      <c r="O488" s="176"/>
      <c r="P488" s="176"/>
      <c r="Q488" s="176"/>
      <c r="R488" s="176"/>
      <c r="S488" s="176"/>
      <c r="T488" s="176"/>
      <c r="U488" s="176"/>
      <c r="V488" s="176"/>
      <c r="W488" s="176"/>
      <c r="X488" s="176"/>
      <c r="Y488" s="176"/>
      <c r="Z488" s="176"/>
      <c r="AA488" s="176"/>
      <c r="AB488" s="176"/>
      <c r="AC488" s="176"/>
      <c r="AD488" s="176"/>
      <c r="AE488" s="176"/>
      <c r="AF488" s="176"/>
      <c r="AG488" s="176"/>
      <c r="AH488" s="176"/>
      <c r="AI488" s="176"/>
    </row>
    <row r="489" spans="2:35" s="171" customFormat="1" x14ac:dyDescent="0.2">
      <c r="B489" s="172"/>
      <c r="C489" s="176"/>
      <c r="D489" s="175"/>
      <c r="E489" s="180"/>
      <c r="F489" s="175"/>
      <c r="G489" s="175">
        <v>1000000</v>
      </c>
      <c r="H489" s="175" t="s">
        <v>157</v>
      </c>
      <c r="I489" s="176"/>
      <c r="J489" s="176"/>
      <c r="K489" s="176"/>
      <c r="L489" s="176"/>
      <c r="M489" s="176"/>
      <c r="N489" s="176"/>
      <c r="O489" s="176"/>
      <c r="P489" s="176"/>
      <c r="Q489" s="176"/>
      <c r="R489" s="176"/>
      <c r="S489" s="176"/>
      <c r="T489" s="176"/>
      <c r="U489" s="176"/>
      <c r="V489" s="176"/>
      <c r="W489" s="176"/>
      <c r="X489" s="176"/>
      <c r="Y489" s="176"/>
      <c r="Z489" s="176"/>
      <c r="AA489" s="176"/>
      <c r="AB489" s="176"/>
      <c r="AC489" s="176"/>
      <c r="AD489" s="176"/>
      <c r="AE489" s="176"/>
      <c r="AF489" s="176"/>
      <c r="AG489" s="176"/>
      <c r="AH489" s="176"/>
      <c r="AI489" s="176"/>
    </row>
    <row r="490" spans="2:35" s="171" customFormat="1" x14ac:dyDescent="0.2">
      <c r="B490" s="172"/>
      <c r="C490" s="176"/>
      <c r="D490" s="175"/>
      <c r="E490" s="180"/>
      <c r="F490" s="175"/>
      <c r="G490" s="175">
        <v>5.4600000000000003E-2</v>
      </c>
      <c r="H490" s="175" t="s">
        <v>155</v>
      </c>
      <c r="I490" s="176"/>
      <c r="J490" s="176"/>
      <c r="K490" s="176"/>
      <c r="L490" s="176"/>
      <c r="M490" s="176"/>
      <c r="N490" s="176"/>
      <c r="O490" s="176"/>
      <c r="P490" s="176"/>
      <c r="Q490" s="176"/>
      <c r="R490" s="176"/>
      <c r="S490" s="176"/>
      <c r="T490" s="176"/>
      <c r="U490" s="176"/>
      <c r="V490" s="176"/>
      <c r="W490" s="176"/>
      <c r="X490" s="176"/>
      <c r="Y490" s="176"/>
      <c r="Z490" s="176"/>
      <c r="AA490" s="176"/>
      <c r="AB490" s="176"/>
      <c r="AC490" s="176"/>
      <c r="AD490" s="176"/>
      <c r="AE490" s="176"/>
      <c r="AF490" s="176"/>
      <c r="AG490" s="176"/>
      <c r="AH490" s="176"/>
      <c r="AI490" s="176"/>
    </row>
    <row r="491" spans="2:35" s="171" customFormat="1" x14ac:dyDescent="0.2">
      <c r="B491" s="172"/>
      <c r="C491" s="176"/>
      <c r="D491" s="176"/>
      <c r="E491" s="176"/>
      <c r="F491" s="176"/>
      <c r="G491" s="176"/>
      <c r="H491" s="176"/>
      <c r="I491" s="176"/>
      <c r="J491" s="176"/>
      <c r="K491" s="176"/>
      <c r="L491" s="176"/>
      <c r="M491" s="176"/>
      <c r="N491" s="176"/>
      <c r="O491" s="176"/>
      <c r="P491" s="176"/>
      <c r="Q491" s="176"/>
      <c r="R491" s="176"/>
      <c r="S491" s="176"/>
      <c r="T491" s="176"/>
      <c r="U491" s="176"/>
      <c r="V491" s="176"/>
      <c r="W491" s="176"/>
      <c r="X491" s="176"/>
      <c r="Y491" s="176"/>
      <c r="Z491" s="176"/>
      <c r="AA491" s="176"/>
      <c r="AB491" s="176"/>
      <c r="AC491" s="176"/>
      <c r="AD491" s="176"/>
      <c r="AE491" s="176"/>
      <c r="AF491" s="176"/>
      <c r="AG491" s="176"/>
      <c r="AH491" s="176"/>
      <c r="AI491" s="176"/>
    </row>
    <row r="492" spans="2:35" s="171" customFormat="1" x14ac:dyDescent="0.2">
      <c r="B492" s="172"/>
      <c r="C492" s="176"/>
      <c r="D492" s="176"/>
      <c r="E492" s="176"/>
      <c r="F492" s="176"/>
      <c r="G492" s="176"/>
      <c r="H492" s="176"/>
      <c r="I492" s="176"/>
      <c r="J492" s="176"/>
      <c r="K492" s="176"/>
      <c r="L492" s="176"/>
      <c r="M492" s="176"/>
      <c r="N492" s="176"/>
      <c r="O492" s="176"/>
      <c r="P492" s="176"/>
      <c r="Q492" s="176"/>
      <c r="R492" s="176"/>
      <c r="S492" s="176"/>
      <c r="T492" s="176"/>
      <c r="U492" s="176"/>
      <c r="V492" s="176"/>
      <c r="W492" s="176"/>
      <c r="X492" s="176"/>
      <c r="Y492" s="176"/>
      <c r="Z492" s="176"/>
      <c r="AA492" s="176"/>
      <c r="AB492" s="176"/>
      <c r="AC492" s="176"/>
      <c r="AD492" s="176"/>
      <c r="AE492" s="176"/>
      <c r="AF492" s="176"/>
      <c r="AG492" s="176"/>
      <c r="AH492" s="176"/>
      <c r="AI492" s="176"/>
    </row>
    <row r="493" spans="2:35" s="171" customFormat="1" x14ac:dyDescent="0.2">
      <c r="B493" s="172"/>
      <c r="C493" s="176"/>
      <c r="D493" s="176"/>
      <c r="E493" s="176"/>
      <c r="F493" s="176"/>
      <c r="G493" s="176"/>
      <c r="H493" s="176"/>
      <c r="I493" s="176"/>
      <c r="J493" s="176"/>
      <c r="K493" s="176"/>
      <c r="L493" s="176"/>
      <c r="M493" s="176"/>
      <c r="N493" s="176"/>
      <c r="O493" s="176"/>
      <c r="P493" s="176"/>
      <c r="Q493" s="176"/>
      <c r="R493" s="176"/>
      <c r="S493" s="176"/>
      <c r="T493" s="176"/>
      <c r="U493" s="176"/>
      <c r="V493" s="176"/>
      <c r="W493" s="176"/>
      <c r="X493" s="176"/>
      <c r="Y493" s="176"/>
      <c r="Z493" s="176"/>
      <c r="AA493" s="176"/>
      <c r="AB493" s="176"/>
      <c r="AC493" s="176"/>
      <c r="AD493" s="176"/>
      <c r="AE493" s="176"/>
      <c r="AF493" s="176"/>
      <c r="AG493" s="176"/>
      <c r="AH493" s="176"/>
      <c r="AI493" s="176"/>
    </row>
    <row r="494" spans="2:35" s="171" customFormat="1" x14ac:dyDescent="0.2">
      <c r="B494" s="172"/>
      <c r="C494" s="176"/>
      <c r="D494" s="176"/>
      <c r="E494" s="176"/>
      <c r="F494" s="176"/>
      <c r="G494" s="176"/>
      <c r="H494" s="176"/>
      <c r="I494" s="176"/>
      <c r="J494" s="176"/>
      <c r="K494" s="176"/>
      <c r="L494" s="176"/>
      <c r="M494" s="176"/>
      <c r="N494" s="176"/>
      <c r="O494" s="176"/>
      <c r="P494" s="176"/>
      <c r="Q494" s="176"/>
      <c r="R494" s="176"/>
      <c r="S494" s="176"/>
      <c r="T494" s="176"/>
      <c r="U494" s="176"/>
      <c r="V494" s="176"/>
      <c r="W494" s="176"/>
      <c r="X494" s="176"/>
      <c r="Y494" s="176"/>
      <c r="Z494" s="176"/>
      <c r="AA494" s="176"/>
      <c r="AB494" s="176"/>
      <c r="AC494" s="176"/>
      <c r="AD494" s="176"/>
      <c r="AE494" s="176"/>
      <c r="AF494" s="176"/>
      <c r="AG494" s="176"/>
      <c r="AH494" s="176"/>
      <c r="AI494" s="176"/>
    </row>
    <row r="495" spans="2:35" s="171" customFormat="1" x14ac:dyDescent="0.2">
      <c r="B495" s="172"/>
      <c r="C495" s="176"/>
      <c r="D495" s="176"/>
      <c r="E495" s="176"/>
      <c r="F495" s="176"/>
      <c r="G495" s="176"/>
      <c r="H495" s="176"/>
      <c r="I495" s="176"/>
      <c r="J495" s="176"/>
      <c r="K495" s="176"/>
      <c r="L495" s="176"/>
      <c r="M495" s="176"/>
      <c r="N495" s="176"/>
      <c r="O495" s="176"/>
      <c r="P495" s="176"/>
      <c r="Q495" s="176"/>
      <c r="R495" s="176"/>
      <c r="S495" s="176"/>
      <c r="T495" s="176"/>
      <c r="U495" s="176"/>
      <c r="V495" s="176"/>
      <c r="W495" s="176"/>
      <c r="X495" s="176"/>
      <c r="Y495" s="176"/>
      <c r="Z495" s="176"/>
      <c r="AA495" s="176"/>
      <c r="AB495" s="176"/>
      <c r="AC495" s="176"/>
      <c r="AD495" s="176"/>
      <c r="AE495" s="176"/>
      <c r="AF495" s="176"/>
      <c r="AG495" s="176"/>
      <c r="AH495" s="176"/>
      <c r="AI495" s="176"/>
    </row>
    <row r="496" spans="2:35" s="171" customFormat="1" x14ac:dyDescent="0.2">
      <c r="B496" s="172"/>
      <c r="C496" s="176"/>
      <c r="D496" s="176"/>
      <c r="E496" s="176"/>
      <c r="F496" s="176"/>
      <c r="G496" s="176"/>
      <c r="H496" s="176"/>
      <c r="I496" s="176"/>
      <c r="J496" s="176"/>
      <c r="K496" s="176"/>
      <c r="L496" s="176"/>
      <c r="M496" s="176"/>
      <c r="N496" s="176"/>
      <c r="O496" s="176"/>
      <c r="P496" s="176"/>
      <c r="Q496" s="176"/>
      <c r="R496" s="176"/>
      <c r="S496" s="176"/>
      <c r="T496" s="176"/>
      <c r="U496" s="176"/>
      <c r="V496" s="176"/>
      <c r="W496" s="176"/>
      <c r="X496" s="176"/>
      <c r="Y496" s="176"/>
      <c r="Z496" s="176"/>
      <c r="AA496" s="176"/>
      <c r="AB496" s="176"/>
      <c r="AC496" s="176"/>
      <c r="AD496" s="176"/>
      <c r="AE496" s="176"/>
      <c r="AF496" s="176"/>
      <c r="AG496" s="176"/>
      <c r="AH496" s="176"/>
      <c r="AI496" s="176"/>
    </row>
    <row r="497" spans="2:35" s="171" customFormat="1" x14ac:dyDescent="0.2">
      <c r="B497" s="172"/>
      <c r="C497" s="176"/>
      <c r="D497" s="176"/>
      <c r="E497" s="176"/>
      <c r="F497" s="176"/>
      <c r="G497" s="176"/>
      <c r="H497" s="176"/>
      <c r="I497" s="176"/>
      <c r="J497" s="176"/>
      <c r="K497" s="176"/>
      <c r="L497" s="176"/>
      <c r="M497" s="176"/>
      <c r="N497" s="176"/>
      <c r="O497" s="176"/>
      <c r="P497" s="176"/>
      <c r="Q497" s="176"/>
      <c r="R497" s="176"/>
      <c r="S497" s="176"/>
      <c r="T497" s="176"/>
      <c r="U497" s="176"/>
      <c r="V497" s="176"/>
      <c r="W497" s="176"/>
      <c r="X497" s="176"/>
      <c r="Y497" s="176"/>
      <c r="Z497" s="176"/>
      <c r="AA497" s="176"/>
      <c r="AB497" s="176"/>
      <c r="AC497" s="176"/>
      <c r="AD497" s="176"/>
      <c r="AE497" s="176"/>
      <c r="AF497" s="176"/>
      <c r="AG497" s="176"/>
      <c r="AH497" s="176"/>
      <c r="AI497" s="176"/>
    </row>
    <row r="498" spans="2:35" s="171" customFormat="1" x14ac:dyDescent="0.2">
      <c r="B498" s="172"/>
      <c r="C498" s="176"/>
      <c r="D498" s="176"/>
      <c r="E498" s="176"/>
      <c r="F498" s="176"/>
      <c r="G498" s="176"/>
      <c r="H498" s="176"/>
      <c r="I498" s="176"/>
      <c r="J498" s="176"/>
      <c r="K498" s="176"/>
      <c r="L498" s="176"/>
      <c r="M498" s="176"/>
      <c r="N498" s="176"/>
      <c r="O498" s="176"/>
      <c r="P498" s="176"/>
      <c r="Q498" s="176"/>
      <c r="R498" s="176"/>
      <c r="S498" s="176"/>
      <c r="T498" s="176"/>
      <c r="U498" s="176"/>
      <c r="V498" s="176"/>
      <c r="W498" s="176"/>
      <c r="X498" s="176"/>
      <c r="Y498" s="176"/>
      <c r="Z498" s="176"/>
      <c r="AA498" s="176"/>
      <c r="AB498" s="176"/>
      <c r="AC498" s="176"/>
      <c r="AD498" s="176"/>
      <c r="AE498" s="176"/>
      <c r="AF498" s="176"/>
      <c r="AG498" s="176"/>
      <c r="AH498" s="176"/>
      <c r="AI498" s="176"/>
    </row>
    <row r="499" spans="2:35" s="171" customFormat="1" x14ac:dyDescent="0.2">
      <c r="B499" s="172"/>
      <c r="C499" s="176"/>
      <c r="D499" s="176"/>
      <c r="E499" s="176"/>
      <c r="F499" s="176"/>
      <c r="G499" s="176"/>
      <c r="H499" s="176"/>
      <c r="I499" s="176"/>
      <c r="J499" s="176"/>
      <c r="K499" s="176"/>
      <c r="L499" s="176"/>
      <c r="M499" s="176"/>
      <c r="N499" s="176"/>
      <c r="O499" s="176"/>
      <c r="P499" s="176"/>
      <c r="Q499" s="176"/>
      <c r="R499" s="176"/>
      <c r="S499" s="176"/>
      <c r="T499" s="176"/>
      <c r="U499" s="176"/>
      <c r="V499" s="176"/>
      <c r="W499" s="176"/>
      <c r="X499" s="176"/>
      <c r="Y499" s="176"/>
      <c r="Z499" s="176"/>
      <c r="AA499" s="176"/>
      <c r="AB499" s="176"/>
      <c r="AC499" s="176"/>
      <c r="AD499" s="176"/>
      <c r="AE499" s="176"/>
      <c r="AF499" s="176"/>
      <c r="AG499" s="176"/>
      <c r="AH499" s="176"/>
      <c r="AI499" s="176"/>
    </row>
    <row r="500" spans="2:35" s="171" customFormat="1" x14ac:dyDescent="0.2">
      <c r="B500" s="172"/>
      <c r="C500" s="176"/>
      <c r="D500" s="176"/>
      <c r="E500" s="176"/>
      <c r="F500" s="176"/>
      <c r="G500" s="176"/>
      <c r="H500" s="176"/>
      <c r="I500" s="176"/>
      <c r="J500" s="176"/>
      <c r="K500" s="176"/>
      <c r="L500" s="176"/>
      <c r="M500" s="176"/>
      <c r="N500" s="176"/>
      <c r="O500" s="176"/>
      <c r="P500" s="176"/>
      <c r="Q500" s="176"/>
      <c r="R500" s="176"/>
      <c r="S500" s="176"/>
      <c r="T500" s="176"/>
      <c r="U500" s="176"/>
      <c r="V500" s="176"/>
      <c r="W500" s="176"/>
      <c r="X500" s="176"/>
      <c r="Y500" s="176"/>
      <c r="Z500" s="176"/>
      <c r="AA500" s="176"/>
      <c r="AB500" s="176"/>
      <c r="AC500" s="176"/>
      <c r="AD500" s="176"/>
      <c r="AE500" s="176"/>
      <c r="AF500" s="176"/>
      <c r="AG500" s="176"/>
      <c r="AH500" s="176"/>
      <c r="AI500" s="176"/>
    </row>
    <row r="501" spans="2:35" s="171" customFormat="1" x14ac:dyDescent="0.2">
      <c r="B501" s="172"/>
      <c r="C501" s="176"/>
      <c r="D501" s="176"/>
      <c r="E501" s="176"/>
      <c r="F501" s="176"/>
      <c r="G501" s="176"/>
      <c r="H501" s="176"/>
      <c r="I501" s="176"/>
      <c r="J501" s="176"/>
      <c r="K501" s="176"/>
      <c r="L501" s="176"/>
      <c r="M501" s="176"/>
      <c r="N501" s="176"/>
      <c r="O501" s="176"/>
      <c r="P501" s="176"/>
      <c r="Q501" s="176"/>
      <c r="R501" s="176"/>
      <c r="S501" s="176"/>
      <c r="T501" s="176"/>
      <c r="U501" s="176"/>
      <c r="V501" s="176"/>
      <c r="W501" s="176"/>
      <c r="X501" s="176"/>
      <c r="Y501" s="176"/>
      <c r="Z501" s="176"/>
      <c r="AA501" s="176"/>
      <c r="AB501" s="176"/>
      <c r="AC501" s="176"/>
      <c r="AD501" s="176"/>
      <c r="AE501" s="176"/>
      <c r="AF501" s="176"/>
      <c r="AG501" s="176"/>
      <c r="AH501" s="176"/>
      <c r="AI501" s="176"/>
    </row>
  </sheetData>
  <pageMargins left="0.75" right="0.75" top="1" bottom="1" header="0.5" footer="0.5"/>
  <pageSetup paperSize="9" orientation="portrait" horizontalDpi="4294967292" verticalDpi="4294967292"/>
  <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Cover sheet</vt:lpstr>
      <vt:lpstr>Dashboard</vt:lpstr>
      <vt:lpstr>Research data</vt:lpstr>
      <vt:lpstr>Sources</vt:lpstr>
      <vt:lpstr>Notes</vt:lpstr>
    </vt:vector>
  </TitlesOfParts>
  <Company>Quintel Intelligence</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Nick Rothengatter</dc:creator>
  <cp:lastModifiedBy>Microsoft Office User</cp:lastModifiedBy>
  <dcterms:created xsi:type="dcterms:W3CDTF">2011-10-26T09:05:09Z</dcterms:created>
  <dcterms:modified xsi:type="dcterms:W3CDTF">2017-10-26T08:18:46Z</dcterms:modified>
</cp:coreProperties>
</file>