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35" i="12"/>
  <c r="G9" i="13"/>
  <c r="E34" i="12"/>
  <c r="G11" i="13"/>
  <c r="G14" i="13"/>
  <c r="E36" i="12"/>
  <c r="E28" i="12"/>
  <c r="E27" i="12"/>
  <c r="E23" i="12"/>
</calcChain>
</file>

<file path=xl/sharedStrings.xml><?xml version="1.0" encoding="utf-8"?>
<sst xmlns="http://schemas.openxmlformats.org/spreadsheetml/2006/main" count="167" uniqueCount="107">
  <si>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</si>
  <si>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</si>
  <si>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</si>
  <si>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</si>
  <si>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</si>
  <si>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</si>
  <si>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</si>
  <si>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</si>
  <si>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</si>
  <si>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</si>
  <si>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</si>
  <si>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</si>
  <si>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</si>
  <si>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</si>
  <si>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</si>
  <si>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</si>
  <si>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</si>
  <si>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</si>
  <si>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</si>
  <si>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</si>
  <si>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</si>
  <si>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</si>
  <si>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</si>
  <si>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</si>
  <si>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</si>
  <si>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</si>
  <si>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</si>
  <si>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</si>
  <si>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</si>
  <si>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</si>
  <si>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</si>
  <si>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</si>
  <si>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</si>
  <si>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</si>
  <si>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</si>
  <si>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</si>
  <si>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</si>
  <si>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</si>
  <si>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</si>
  <si>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</si>
  <si>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</si>
  <si>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</si>
  <si>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</si>
  <si>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</si>
  <si>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</si>
  <si>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</si>
  <si>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</si>
  <si>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</si>
  <si>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</si>
  <si>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</si>
  <si>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</si>
  <si>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</si>
  <si>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</si>
  <si>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</si>
  <si>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</si>
  <si>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</si>
  <si>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</si>
  <si>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</si>
  <si>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</si>
  <si>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</si>
  <si>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</si>
  <si>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</si>
  <si>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</si>
  <si>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</si>
  <si>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</si>
  <si>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</si>
  <si>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</si>
  <si>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</si>
  <si>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</si>
  <si>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</si>
  <si>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</si>
  <si>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</si>
  <si>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</si>
  <si>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</si>
  <si>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</si>
  <si>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</si>
  <si>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</si>
  <si>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</si>
  <si>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</si>
  <si>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</si>
  <si>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</si>
  <si>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</si>
  <si>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</si>
  <si>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</si>
  <si>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</si>
  <si>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</si>
  <si>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</si>
  <si>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</si>
  <si>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</si>
  <si>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</si>
  <si>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</si>
  <si>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</si>
  <si>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</si>
  <si>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</si>
  <si>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</si>
  <si>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</si>
  <si>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</si>
  <si>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</si>
  <si>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</si>
  <si>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</si>
  <si>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</si>
  <si>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</si>
  <si>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buildings_space_heater_heatpump_air_water_network_gas.converter.ad</t>
  </si>
  <si>
    <r>
      <t>input.</t>
    </r>
    <r>
      <rPr>
        <sz val="12"/>
        <color theme="1"/>
        <rFont val="Calibri"/>
        <family val="2"/>
        <scheme val="minor"/>
      </rPr>
      <t>network_gas</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</si>
  <si>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</si>
  <si>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</si>
  <si>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rPr>
      <t xml:space="preserve">import:node NODE="nodename" </t>
    </r>
    <r>
      <rPr>
        <sz val="12"/>
        <color rgb="FF000000"/>
        <rFont val="Calibri"/>
        <family val="2"/>
      </rPr>
      <t xml:space="preserve">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</si>
</sst>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39">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0" fontId="2"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102</v>
      </c>
    </row>
    <row r="5" spans="1:3" x14ac:dyDescent="0.2">
      <c r="A5" s="1"/>
      <c r="B5" s="4" t="s">
        <v>60</v>
      </c>
      <c r="C5" s="5" t="s">
        <v>88</v>
      </c>
    </row>
    <row r="6" spans="1:3" x14ac:dyDescent="0.2">
      <c r="A6" s="1"/>
      <c r="B6" s="6" t="s">
        <v>19</v>
      </c>
      <c r="C6" s="7" t="s">
        <v>20</v>
      </c>
    </row>
    <row r="7" spans="1:3" x14ac:dyDescent="0.2">
      <c r="A7" s="1"/>
      <c r="B7" s="8"/>
      <c r="C7" s="8"/>
    </row>
    <row r="8" spans="1:3" x14ac:dyDescent="0.2">
      <c r="A8" s="1"/>
      <c r="B8" s="8"/>
      <c r="C8" s="8"/>
    </row>
    <row r="9" spans="1:3" x14ac:dyDescent="0.2">
      <c r="A9" s="1"/>
      <c r="B9" s="81" t="s">
        <v>61</v>
      </c>
      <c r="C9" s="82"/>
    </row>
    <row r="10" spans="1:3" x14ac:dyDescent="0.2">
      <c r="A10" s="1"/>
      <c r="B10" s="83"/>
      <c r="C10" s="84"/>
    </row>
    <row r="11" spans="1:3" x14ac:dyDescent="0.2">
      <c r="A11" s="1"/>
      <c r="B11" s="83" t="s">
        <v>62</v>
      </c>
      <c r="C11" s="85" t="s">
        <v>63</v>
      </c>
    </row>
    <row r="12" spans="1:3" ht="17" thickBot="1" x14ac:dyDescent="0.25">
      <c r="A12" s="1"/>
      <c r="B12" s="83"/>
      <c r="C12" s="14" t="s">
        <v>64</v>
      </c>
    </row>
    <row r="13" spans="1:3" ht="17" thickBot="1" x14ac:dyDescent="0.25">
      <c r="A13" s="1"/>
      <c r="B13" s="83"/>
      <c r="C13" s="86" t="s">
        <v>65</v>
      </c>
    </row>
    <row r="14" spans="1:3" x14ac:dyDescent="0.2">
      <c r="A14" s="1"/>
      <c r="B14" s="83"/>
      <c r="C14" s="84" t="s">
        <v>66</v>
      </c>
    </row>
    <row r="15" spans="1:3" x14ac:dyDescent="0.2">
      <c r="A15" s="1"/>
      <c r="B15" s="83"/>
      <c r="C15" s="84"/>
    </row>
    <row r="16" spans="1:3" x14ac:dyDescent="0.2">
      <c r="A16" s="1"/>
      <c r="B16" s="83" t="s">
        <v>67</v>
      </c>
      <c r="C16" s="87" t="s">
        <v>68</v>
      </c>
    </row>
    <row r="17" spans="1:3" x14ac:dyDescent="0.2">
      <c r="A17" s="1"/>
      <c r="B17" s="83"/>
      <c r="C17" s="88" t="s">
        <v>69</v>
      </c>
    </row>
    <row r="18" spans="1:3" x14ac:dyDescent="0.2">
      <c r="A18" s="1"/>
      <c r="B18" s="83"/>
      <c r="C18" s="89" t="s">
        <v>70</v>
      </c>
    </row>
    <row r="19" spans="1:3" x14ac:dyDescent="0.2">
      <c r="A19" s="1"/>
      <c r="B19" s="83"/>
      <c r="C19" s="90" t="s">
        <v>71</v>
      </c>
    </row>
    <row r="20" spans="1:3" x14ac:dyDescent="0.2">
      <c r="A20" s="1"/>
      <c r="B20" s="91"/>
      <c r="C20" s="92" t="s">
        <v>72</v>
      </c>
    </row>
    <row r="21" spans="1:3" x14ac:dyDescent="0.2">
      <c r="A21" s="1"/>
      <c r="B21" s="91"/>
      <c r="C21" s="93" t="s">
        <v>73</v>
      </c>
    </row>
    <row r="22" spans="1:3" x14ac:dyDescent="0.2">
      <c r="A22" s="1"/>
      <c r="B22" s="91"/>
      <c r="C22" s="94" t="s">
        <v>74</v>
      </c>
    </row>
    <row r="23" spans="1:3" x14ac:dyDescent="0.2">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3"/>
  <sheetViews>
    <sheetView tabSelected="1" workbookViewId="0">
      <selection activeCell="C8" sqref="C8"/>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30" t="s">
        <v>106</v>
      </c>
      <c r="C2" s="131"/>
      <c r="D2" s="131"/>
      <c r="E2" s="132"/>
      <c r="F2" s="32"/>
      <c r="G2" s="32"/>
    </row>
    <row r="3" spans="2:11" x14ac:dyDescent="0.2">
      <c r="B3" s="133"/>
      <c r="C3" s="134"/>
      <c r="D3" s="134"/>
      <c r="E3" s="135"/>
      <c r="F3" s="32"/>
      <c r="G3" s="32"/>
    </row>
    <row r="4" spans="2:11" ht="33" customHeight="1" x14ac:dyDescent="0.2">
      <c r="B4" s="136"/>
      <c r="C4" s="137"/>
      <c r="D4" s="137"/>
      <c r="E4" s="138"/>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6"/>
      <c r="C7" s="15" t="s">
        <v>30</v>
      </c>
      <c r="D7" s="97" t="s">
        <v>13</v>
      </c>
      <c r="E7" s="15" t="s">
        <v>6</v>
      </c>
      <c r="F7" s="15"/>
      <c r="G7" s="15" t="s">
        <v>12</v>
      </c>
      <c r="H7" s="15"/>
      <c r="I7" s="15" t="s">
        <v>0</v>
      </c>
      <c r="J7" s="103"/>
    </row>
    <row r="8" spans="2:11" s="41" customFormat="1" ht="19" x14ac:dyDescent="0.25">
      <c r="B8" s="20"/>
      <c r="C8" s="14"/>
      <c r="D8" s="28"/>
      <c r="E8" s="14"/>
      <c r="F8" s="14"/>
      <c r="G8" s="14"/>
      <c r="H8" s="14"/>
      <c r="I8" s="14"/>
      <c r="J8" s="42"/>
    </row>
    <row r="9" spans="2:11" s="41" customFormat="1" ht="20" thickBot="1" x14ac:dyDescent="0.3">
      <c r="B9" s="20"/>
      <c r="C9" s="14" t="s">
        <v>89</v>
      </c>
      <c r="D9" s="28"/>
      <c r="E9" s="14"/>
      <c r="F9" s="14"/>
      <c r="G9" s="14"/>
      <c r="H9" s="14"/>
      <c r="I9" s="14"/>
      <c r="J9" s="42"/>
    </row>
    <row r="10" spans="2:11" s="41" customFormat="1" ht="20" thickBot="1" x14ac:dyDescent="0.3">
      <c r="B10" s="20"/>
      <c r="C10" s="121" t="s">
        <v>96</v>
      </c>
      <c r="D10" s="17" t="s">
        <v>4</v>
      </c>
      <c r="E10" s="43">
        <v>0.5</v>
      </c>
      <c r="F10" s="33"/>
      <c r="G10" s="33"/>
      <c r="H10" s="27"/>
      <c r="I10" s="31" t="s">
        <v>52</v>
      </c>
      <c r="J10" s="42"/>
    </row>
    <row r="11" spans="2:11" s="41" customFormat="1" ht="20" thickBot="1" x14ac:dyDescent="0.3">
      <c r="B11" s="20"/>
      <c r="C11" s="127" t="s">
        <v>103</v>
      </c>
      <c r="D11" s="17" t="s">
        <v>4</v>
      </c>
      <c r="E11" s="43">
        <v>0.5</v>
      </c>
      <c r="F11" s="33"/>
      <c r="G11" s="33"/>
      <c r="H11" s="27"/>
      <c r="I11" s="31" t="s">
        <v>52</v>
      </c>
      <c r="J11" s="42"/>
    </row>
    <row r="12" spans="2:11" s="41" customFormat="1" ht="20" thickBot="1" x14ac:dyDescent="0.3">
      <c r="B12" s="20"/>
      <c r="C12" s="121" t="s">
        <v>97</v>
      </c>
      <c r="D12" s="17" t="s">
        <v>4</v>
      </c>
      <c r="E12" s="43">
        <v>1</v>
      </c>
      <c r="F12" s="33"/>
      <c r="G12" s="33"/>
      <c r="H12" s="27"/>
      <c r="I12" s="31" t="s">
        <v>52</v>
      </c>
      <c r="J12" s="42"/>
    </row>
    <row r="13" spans="2:11" ht="17" thickBot="1" x14ac:dyDescent="0.25">
      <c r="B13" s="37"/>
      <c r="C13" s="33" t="s">
        <v>32</v>
      </c>
      <c r="D13" s="19" t="s">
        <v>4</v>
      </c>
      <c r="E13" s="43">
        <v>0</v>
      </c>
      <c r="F13" s="33"/>
      <c r="G13" s="33"/>
      <c r="H13" s="33"/>
      <c r="I13" s="31" t="s">
        <v>52</v>
      </c>
      <c r="J13" s="104"/>
      <c r="K13" s="32"/>
    </row>
    <row r="14" spans="2:11" ht="17" thickBot="1" x14ac:dyDescent="0.25">
      <c r="B14" s="37"/>
      <c r="C14" s="33" t="s">
        <v>34</v>
      </c>
      <c r="D14" s="19" t="s">
        <v>4</v>
      </c>
      <c r="E14" s="44">
        <v>0</v>
      </c>
      <c r="F14" s="33"/>
      <c r="G14" s="33"/>
      <c r="H14" s="33"/>
      <c r="I14" s="31" t="s">
        <v>52</v>
      </c>
      <c r="J14" s="104"/>
      <c r="K14" s="32"/>
    </row>
    <row r="15" spans="2:11" ht="17" thickBot="1" x14ac:dyDescent="0.25">
      <c r="B15" s="37"/>
      <c r="C15" s="121" t="s">
        <v>98</v>
      </c>
      <c r="D15" s="19" t="s">
        <v>4</v>
      </c>
      <c r="E15" s="44">
        <v>4380</v>
      </c>
      <c r="F15" s="33"/>
      <c r="G15" s="33"/>
      <c r="H15" s="33"/>
      <c r="I15" s="31" t="s">
        <v>52</v>
      </c>
      <c r="J15" s="104"/>
      <c r="K15" s="32"/>
    </row>
    <row r="16" spans="2:11" ht="17" thickBot="1" x14ac:dyDescent="0.25">
      <c r="B16" s="37"/>
      <c r="C16" s="33" t="s">
        <v>9</v>
      </c>
      <c r="D16" s="19" t="s">
        <v>4</v>
      </c>
      <c r="E16" s="44">
        <v>1</v>
      </c>
      <c r="F16" s="33"/>
      <c r="G16" s="33"/>
      <c r="H16" s="33"/>
      <c r="I16" s="31" t="s">
        <v>52</v>
      </c>
      <c r="J16" s="104"/>
      <c r="K16" s="32"/>
    </row>
    <row r="17" spans="2:11" ht="17" thickBot="1" x14ac:dyDescent="0.25">
      <c r="B17" s="37"/>
      <c r="C17" s="33" t="s">
        <v>37</v>
      </c>
      <c r="D17" s="19" t="s">
        <v>4</v>
      </c>
      <c r="E17" s="31">
        <v>0</v>
      </c>
      <c r="F17" s="33"/>
      <c r="G17" s="33"/>
      <c r="H17" s="33"/>
      <c r="I17" s="31" t="s">
        <v>52</v>
      </c>
      <c r="J17" s="104"/>
      <c r="K17" s="32"/>
    </row>
    <row r="18" spans="2:11" ht="17" thickBot="1" x14ac:dyDescent="0.25">
      <c r="B18" s="37"/>
      <c r="C18" s="33" t="s">
        <v>38</v>
      </c>
      <c r="D18" s="19" t="s">
        <v>4</v>
      </c>
      <c r="E18" s="31">
        <v>0</v>
      </c>
      <c r="F18" s="33"/>
      <c r="G18" s="33"/>
      <c r="H18" s="33"/>
      <c r="I18" s="31" t="s">
        <v>52</v>
      </c>
      <c r="J18" s="104"/>
      <c r="K18" s="32"/>
    </row>
    <row r="19" spans="2:11" ht="17" thickBot="1" x14ac:dyDescent="0.25">
      <c r="B19" s="37"/>
      <c r="C19" s="33" t="s">
        <v>39</v>
      </c>
      <c r="D19" s="19" t="s">
        <v>59</v>
      </c>
      <c r="E19" s="44">
        <v>0</v>
      </c>
      <c r="F19" s="33"/>
      <c r="G19" s="33" t="s">
        <v>27</v>
      </c>
      <c r="H19" s="33"/>
      <c r="I19" s="31" t="s">
        <v>52</v>
      </c>
      <c r="J19" s="104"/>
    </row>
    <row r="20" spans="2:11" ht="17" thickBot="1" x14ac:dyDescent="0.25">
      <c r="B20" s="37"/>
      <c r="C20" s="33" t="s">
        <v>40</v>
      </c>
      <c r="D20" s="19" t="s">
        <v>59</v>
      </c>
      <c r="E20" s="43">
        <f>'Research data'!G6</f>
        <v>2.25</v>
      </c>
      <c r="F20" s="33"/>
      <c r="G20" s="33" t="s">
        <v>54</v>
      </c>
      <c r="H20" s="33"/>
      <c r="I20" s="31" t="s">
        <v>52</v>
      </c>
      <c r="J20" s="104"/>
    </row>
    <row r="21" spans="2:11" x14ac:dyDescent="0.2">
      <c r="B21" s="37"/>
      <c r="C21" s="74"/>
      <c r="D21" s="99"/>
      <c r="E21" s="100"/>
      <c r="F21" s="32"/>
      <c r="G21" s="74"/>
      <c r="H21" s="32"/>
      <c r="I21" s="32"/>
      <c r="J21" s="104"/>
    </row>
    <row r="22" spans="2:11" ht="17" thickBot="1" x14ac:dyDescent="0.25">
      <c r="B22" s="37"/>
      <c r="C22" s="14" t="s">
        <v>76</v>
      </c>
      <c r="D22" s="99"/>
      <c r="E22" s="100"/>
      <c r="F22" s="32"/>
      <c r="G22" s="74"/>
      <c r="H22" s="32"/>
      <c r="I22" s="32"/>
      <c r="J22" s="104"/>
    </row>
    <row r="23" spans="2:11" ht="17" thickBot="1" x14ac:dyDescent="0.25">
      <c r="B23" s="37"/>
      <c r="C23" s="33" t="s">
        <v>41</v>
      </c>
      <c r="D23" s="19" t="s">
        <v>31</v>
      </c>
      <c r="E23" s="44">
        <f>'Research data'!G14</f>
        <v>1929780</v>
      </c>
      <c r="F23" s="33"/>
      <c r="G23" s="33" t="s">
        <v>8</v>
      </c>
      <c r="H23" s="33"/>
      <c r="I23" s="80" t="s">
        <v>52</v>
      </c>
      <c r="J23" s="104"/>
    </row>
    <row r="24" spans="2:11" ht="17" thickBot="1" x14ac:dyDescent="0.25">
      <c r="B24" s="37"/>
      <c r="C24" s="33" t="s">
        <v>42</v>
      </c>
      <c r="D24" s="19" t="s">
        <v>31</v>
      </c>
      <c r="E24" s="44">
        <v>0</v>
      </c>
      <c r="F24" s="33"/>
      <c r="G24" s="33" t="s">
        <v>55</v>
      </c>
      <c r="H24" s="33"/>
      <c r="I24" s="31" t="s">
        <v>52</v>
      </c>
      <c r="J24" s="104"/>
    </row>
    <row r="25" spans="2:11" ht="17" thickBot="1" x14ac:dyDescent="0.25">
      <c r="B25" s="37"/>
      <c r="C25" s="33" t="s">
        <v>11</v>
      </c>
      <c r="D25" s="19" t="s">
        <v>31</v>
      </c>
      <c r="E25" s="44">
        <v>0</v>
      </c>
      <c r="F25" s="33"/>
      <c r="G25" s="33" t="s">
        <v>23</v>
      </c>
      <c r="H25" s="33"/>
      <c r="I25" s="31" t="s">
        <v>52</v>
      </c>
      <c r="J25" s="104"/>
    </row>
    <row r="26" spans="2:11" ht="17" thickBot="1" x14ac:dyDescent="0.25">
      <c r="B26" s="37"/>
      <c r="C26" s="33" t="s">
        <v>43</v>
      </c>
      <c r="D26" s="19" t="s">
        <v>31</v>
      </c>
      <c r="E26" s="44">
        <v>0</v>
      </c>
      <c r="F26" s="33"/>
      <c r="G26" s="33" t="s">
        <v>26</v>
      </c>
      <c r="H26" s="33"/>
      <c r="I26" s="31" t="s">
        <v>52</v>
      </c>
      <c r="J26" s="104"/>
    </row>
    <row r="27" spans="2:11" ht="17" thickBot="1" x14ac:dyDescent="0.25">
      <c r="B27" s="37"/>
      <c r="C27" s="33" t="s">
        <v>44</v>
      </c>
      <c r="D27" s="19" t="s">
        <v>51</v>
      </c>
      <c r="E27" s="98">
        <f>'Research data'!G16</f>
        <v>297861.53999999998</v>
      </c>
      <c r="F27" s="33"/>
      <c r="G27" s="33" t="s">
        <v>56</v>
      </c>
      <c r="H27" s="33"/>
      <c r="I27" s="80" t="s">
        <v>52</v>
      </c>
      <c r="J27" s="104"/>
    </row>
    <row r="28" spans="2:11" ht="17" thickBot="1" x14ac:dyDescent="0.25">
      <c r="B28" s="37"/>
      <c r="C28" s="33" t="s">
        <v>45</v>
      </c>
      <c r="D28" s="19" t="s">
        <v>50</v>
      </c>
      <c r="E28" s="43">
        <f>'Research data'!G18</f>
        <v>0</v>
      </c>
      <c r="F28" s="33"/>
      <c r="G28" s="33" t="s">
        <v>57</v>
      </c>
      <c r="H28" s="33"/>
      <c r="I28" s="80" t="s">
        <v>52</v>
      </c>
      <c r="J28" s="104"/>
    </row>
    <row r="29" spans="2:11" ht="17" thickBot="1" x14ac:dyDescent="0.25">
      <c r="B29" s="37"/>
      <c r="C29" s="33" t="s">
        <v>46</v>
      </c>
      <c r="D29" s="19" t="s">
        <v>50</v>
      </c>
      <c r="E29" s="101">
        <v>0</v>
      </c>
      <c r="F29" s="33"/>
      <c r="G29" s="33" t="s">
        <v>58</v>
      </c>
      <c r="H29" s="33"/>
      <c r="I29" s="111" t="s">
        <v>52</v>
      </c>
      <c r="J29" s="104"/>
    </row>
    <row r="30" spans="2:11" ht="17" thickBot="1" x14ac:dyDescent="0.25">
      <c r="B30" s="37"/>
      <c r="C30" s="33" t="s">
        <v>49</v>
      </c>
      <c r="D30" s="19" t="s">
        <v>2</v>
      </c>
      <c r="E30" s="43">
        <v>0.06</v>
      </c>
      <c r="F30" s="33"/>
      <c r="G30" s="33" t="s">
        <v>22</v>
      </c>
      <c r="H30" s="33"/>
      <c r="I30" s="31" t="s">
        <v>52</v>
      </c>
      <c r="J30" s="104"/>
    </row>
    <row r="31" spans="2:11" ht="17" thickBot="1" x14ac:dyDescent="0.25">
      <c r="B31" s="37"/>
      <c r="C31" s="33" t="s">
        <v>36</v>
      </c>
      <c r="D31" s="19" t="s">
        <v>10</v>
      </c>
      <c r="E31" s="44">
        <v>0</v>
      </c>
      <c r="F31" s="33"/>
      <c r="G31" s="33"/>
      <c r="H31" s="33"/>
      <c r="I31" s="31" t="s">
        <v>52</v>
      </c>
      <c r="J31" s="104"/>
    </row>
    <row r="32" spans="2:11" x14ac:dyDescent="0.2">
      <c r="B32" s="37"/>
      <c r="C32" s="33"/>
      <c r="D32" s="19"/>
      <c r="E32" s="102"/>
      <c r="F32" s="33"/>
      <c r="G32" s="33"/>
      <c r="H32" s="33"/>
      <c r="I32" s="32"/>
      <c r="J32" s="104"/>
    </row>
    <row r="33" spans="2:10" ht="17" thickBot="1" x14ac:dyDescent="0.25">
      <c r="B33" s="37"/>
      <c r="C33" s="14" t="s">
        <v>7</v>
      </c>
      <c r="D33" s="99"/>
      <c r="E33" s="102"/>
      <c r="F33" s="32"/>
      <c r="G33" s="32"/>
      <c r="H33" s="32"/>
      <c r="I33" s="32"/>
      <c r="J33" s="104"/>
    </row>
    <row r="34" spans="2:10" ht="17" thickBot="1" x14ac:dyDescent="0.25">
      <c r="B34" s="37"/>
      <c r="C34" s="33" t="s">
        <v>35</v>
      </c>
      <c r="D34" s="19" t="s">
        <v>3</v>
      </c>
      <c r="E34" s="44">
        <f>'Research data'!G9</f>
        <v>0</v>
      </c>
      <c r="F34" s="33"/>
      <c r="G34" s="33" t="s">
        <v>14</v>
      </c>
      <c r="H34" s="33"/>
      <c r="I34" s="31" t="s">
        <v>52</v>
      </c>
      <c r="J34" s="104"/>
    </row>
    <row r="35" spans="2:10" ht="17" thickBot="1" x14ac:dyDescent="0.25">
      <c r="B35" s="37"/>
      <c r="C35" s="126" t="s">
        <v>47</v>
      </c>
      <c r="D35" s="19" t="s">
        <v>1</v>
      </c>
      <c r="E35" s="98">
        <f>'Research data'!G10</f>
        <v>0</v>
      </c>
      <c r="F35" s="33"/>
      <c r="G35" s="33" t="s">
        <v>25</v>
      </c>
      <c r="H35" s="33"/>
      <c r="I35" s="113" t="s">
        <v>52</v>
      </c>
      <c r="J35" s="104"/>
    </row>
    <row r="36" spans="2:10" ht="17" thickBot="1" x14ac:dyDescent="0.25">
      <c r="B36" s="37"/>
      <c r="C36" s="33" t="s">
        <v>48</v>
      </c>
      <c r="D36" s="19" t="s">
        <v>1</v>
      </c>
      <c r="E36" s="44">
        <f>'Research data'!G11</f>
        <v>15</v>
      </c>
      <c r="F36" s="33"/>
      <c r="G36" s="33" t="s">
        <v>24</v>
      </c>
      <c r="H36" s="33"/>
      <c r="I36" s="114" t="s">
        <v>52</v>
      </c>
      <c r="J36" s="104"/>
    </row>
    <row r="37" spans="2:10" ht="17" thickBot="1" x14ac:dyDescent="0.25">
      <c r="B37" s="37"/>
      <c r="C37" s="33" t="s">
        <v>33</v>
      </c>
      <c r="D37" s="19" t="s">
        <v>4</v>
      </c>
      <c r="E37" s="44">
        <v>0</v>
      </c>
      <c r="F37" s="33"/>
      <c r="G37" s="33"/>
      <c r="H37" s="33"/>
      <c r="I37" s="122" t="s">
        <v>52</v>
      </c>
      <c r="J37" s="104"/>
    </row>
    <row r="38" spans="2:10" ht="17" thickBot="1" x14ac:dyDescent="0.25">
      <c r="B38" s="37"/>
      <c r="C38" s="117" t="s">
        <v>90</v>
      </c>
      <c r="D38" s="19" t="s">
        <v>4</v>
      </c>
      <c r="E38" s="98">
        <v>6</v>
      </c>
      <c r="F38" s="33"/>
      <c r="G38" s="33"/>
      <c r="H38" s="33"/>
      <c r="I38" s="31" t="s">
        <v>52</v>
      </c>
      <c r="J38" s="104"/>
    </row>
    <row r="39" spans="2:10" ht="17" thickBot="1" x14ac:dyDescent="0.25">
      <c r="B39" s="37"/>
      <c r="C39" s="117" t="s">
        <v>91</v>
      </c>
      <c r="D39" s="19" t="s">
        <v>4</v>
      </c>
      <c r="E39" s="98">
        <v>0</v>
      </c>
      <c r="F39" s="33"/>
      <c r="G39" s="33"/>
      <c r="H39" s="33"/>
      <c r="I39" s="31" t="s">
        <v>52</v>
      </c>
      <c r="J39" s="104"/>
    </row>
    <row r="40" spans="2:10" ht="17" thickBot="1" x14ac:dyDescent="0.25">
      <c r="B40" s="37"/>
      <c r="C40" s="117" t="s">
        <v>92</v>
      </c>
      <c r="D40" s="19" t="s">
        <v>4</v>
      </c>
      <c r="E40" s="98">
        <v>41062.5</v>
      </c>
      <c r="F40" s="33"/>
      <c r="G40" s="33"/>
      <c r="H40" s="33"/>
      <c r="I40" s="31" t="s">
        <v>52</v>
      </c>
      <c r="J40" s="104"/>
    </row>
    <row r="41" spans="2:10" ht="17" thickBot="1" x14ac:dyDescent="0.25">
      <c r="B41" s="37"/>
      <c r="C41" s="117" t="s">
        <v>93</v>
      </c>
      <c r="D41" s="19" t="s">
        <v>4</v>
      </c>
      <c r="E41" s="98">
        <v>1125</v>
      </c>
      <c r="F41" s="33"/>
      <c r="G41" s="33"/>
      <c r="H41" s="33"/>
      <c r="I41" s="31" t="s">
        <v>52</v>
      </c>
      <c r="J41" s="104"/>
    </row>
    <row r="42" spans="2:10" ht="17" thickBot="1" x14ac:dyDescent="0.25">
      <c r="B42" s="37"/>
      <c r="C42" s="117" t="s">
        <v>94</v>
      </c>
      <c r="D42" s="19" t="s">
        <v>4</v>
      </c>
      <c r="E42" s="98">
        <v>40</v>
      </c>
      <c r="F42" s="33"/>
      <c r="G42" s="33"/>
      <c r="H42" s="33"/>
      <c r="I42" s="31" t="s">
        <v>52</v>
      </c>
      <c r="J42" s="104"/>
    </row>
    <row r="43" spans="2:10" ht="20" customHeight="1" thickBot="1" x14ac:dyDescent="0.25">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7" sqref="F27"/>
    </sheetView>
  </sheetViews>
  <sheetFormatPr baseColWidth="10" defaultRowHeight="16" x14ac:dyDescent="0.2"/>
  <cols>
    <col min="1" max="2" width="3.42578125" style="60" customWidth="1"/>
    <col min="3" max="3" width="35.85546875" style="60" customWidth="1"/>
    <col min="4" max="4" width="16.5703125" style="60" hidden="1" customWidth="1"/>
    <col min="5" max="5" width="13.85546875" style="60" hidden="1" customWidth="1"/>
    <col min="6" max="6" width="12.5703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x14ac:dyDescent="0.25"/>
    <row r="2" spans="2:11" x14ac:dyDescent="0.2">
      <c r="B2" s="62"/>
      <c r="C2" s="63"/>
      <c r="D2" s="63"/>
      <c r="E2" s="63"/>
      <c r="F2" s="63"/>
      <c r="G2" s="63"/>
      <c r="H2" s="63"/>
      <c r="I2" s="63"/>
      <c r="J2" s="64"/>
      <c r="K2" s="63"/>
    </row>
    <row r="3" spans="2:11" s="21" customFormat="1" x14ac:dyDescent="0.2">
      <c r="B3" s="20"/>
      <c r="C3" s="109" t="s">
        <v>78</v>
      </c>
      <c r="D3" s="9"/>
      <c r="E3" s="9"/>
      <c r="F3" s="109" t="s">
        <v>13</v>
      </c>
      <c r="G3" s="109" t="s">
        <v>72</v>
      </c>
      <c r="H3" s="109"/>
      <c r="I3" s="109"/>
      <c r="J3" s="58"/>
      <c r="K3" s="109" t="s">
        <v>87</v>
      </c>
    </row>
    <row r="4" spans="2:11" x14ac:dyDescent="0.2">
      <c r="B4" s="65"/>
      <c r="C4" s="66"/>
      <c r="D4" s="66"/>
      <c r="E4" s="66"/>
      <c r="F4" s="66"/>
      <c r="G4" s="67"/>
      <c r="H4" s="67"/>
      <c r="I4" s="67"/>
      <c r="J4" s="108"/>
      <c r="K4" s="9"/>
    </row>
    <row r="5" spans="2:11" ht="17" thickBot="1" x14ac:dyDescent="0.25">
      <c r="B5" s="65"/>
      <c r="C5" s="29" t="s">
        <v>77</v>
      </c>
      <c r="D5" s="29"/>
      <c r="E5" s="29"/>
      <c r="F5" s="29"/>
      <c r="G5" s="10"/>
      <c r="H5" s="10"/>
      <c r="I5" s="10"/>
      <c r="J5" s="10"/>
      <c r="K5" s="59"/>
    </row>
    <row r="6" spans="2:11" ht="17" thickBot="1" x14ac:dyDescent="0.25">
      <c r="B6" s="65"/>
      <c r="C6" s="123" t="s">
        <v>99</v>
      </c>
      <c r="D6" s="68"/>
      <c r="E6" s="68"/>
      <c r="F6" s="69" t="s">
        <v>59</v>
      </c>
      <c r="G6" s="124">
        <f>ROUND(2.25141,2)</f>
        <v>2.25</v>
      </c>
      <c r="H6" s="70"/>
      <c r="I6" s="70"/>
      <c r="J6" s="67"/>
      <c r="K6" s="59"/>
    </row>
    <row r="7" spans="2:11" x14ac:dyDescent="0.2">
      <c r="B7" s="65"/>
      <c r="C7" s="73"/>
      <c r="D7" s="73"/>
      <c r="E7" s="73"/>
      <c r="F7" s="74"/>
      <c r="G7" s="71"/>
      <c r="H7" s="71"/>
      <c r="I7" s="71"/>
      <c r="J7" s="71"/>
      <c r="K7" s="110"/>
    </row>
    <row r="8" spans="2:11" ht="17" thickBot="1" x14ac:dyDescent="0.25">
      <c r="B8" s="65"/>
      <c r="C8" s="29" t="s">
        <v>7</v>
      </c>
      <c r="D8" s="29"/>
      <c r="E8" s="29"/>
      <c r="F8" s="29"/>
      <c r="G8" s="11"/>
      <c r="H8" s="11"/>
      <c r="I8" s="11"/>
      <c r="J8" s="12"/>
      <c r="K8" s="30"/>
    </row>
    <row r="9" spans="2:11" ht="17" thickBot="1" x14ac:dyDescent="0.25">
      <c r="B9" s="65"/>
      <c r="C9" s="75" t="s">
        <v>101</v>
      </c>
      <c r="D9" s="29"/>
      <c r="E9" s="29"/>
      <c r="F9" s="125" t="s">
        <v>3</v>
      </c>
      <c r="G9" s="119">
        <f>ROUND(0,0)</f>
        <v>0</v>
      </c>
      <c r="H9" s="11"/>
      <c r="I9" s="11"/>
      <c r="J9" s="12"/>
      <c r="K9" s="30"/>
    </row>
    <row r="10" spans="2:11" ht="17" thickBot="1" x14ac:dyDescent="0.25">
      <c r="B10" s="65"/>
      <c r="C10" s="75" t="s">
        <v>100</v>
      </c>
      <c r="D10" s="29"/>
      <c r="E10" s="29"/>
      <c r="F10" s="69" t="s">
        <v>1</v>
      </c>
      <c r="G10" s="119">
        <f>ROUND(0,0)</f>
        <v>0</v>
      </c>
      <c r="H10" s="11"/>
      <c r="I10" s="11"/>
      <c r="J10" s="12"/>
      <c r="K10" s="30"/>
    </row>
    <row r="11" spans="2:11" ht="17" thickBot="1" x14ac:dyDescent="0.25">
      <c r="B11" s="65"/>
      <c r="C11" s="75" t="s">
        <v>5</v>
      </c>
      <c r="D11" s="75"/>
      <c r="E11" s="75"/>
      <c r="F11" s="69" t="s">
        <v>1</v>
      </c>
      <c r="G11" s="119">
        <f>ROUND(15,0)</f>
        <v>15</v>
      </c>
      <c r="H11" s="71"/>
      <c r="I11" s="71"/>
      <c r="J11" s="72"/>
      <c r="K11" s="115"/>
    </row>
    <row r="12" spans="2:11" x14ac:dyDescent="0.2">
      <c r="B12" s="65"/>
      <c r="C12" s="29"/>
      <c r="D12" s="29"/>
      <c r="E12" s="29"/>
      <c r="F12" s="29"/>
      <c r="G12" s="12"/>
      <c r="H12" s="12"/>
      <c r="I12" s="12"/>
      <c r="J12" s="72"/>
      <c r="K12" s="59"/>
    </row>
    <row r="13" spans="2:11" ht="17" thickBot="1" x14ac:dyDescent="0.25">
      <c r="B13" s="65"/>
      <c r="C13" s="13" t="s">
        <v>82</v>
      </c>
      <c r="D13" s="13"/>
      <c r="E13" s="13"/>
      <c r="F13" s="13"/>
      <c r="G13" s="12"/>
      <c r="H13" s="12"/>
      <c r="I13" s="12"/>
      <c r="J13" s="12"/>
      <c r="K13" s="59"/>
    </row>
    <row r="14" spans="2:11" ht="17" thickBot="1" x14ac:dyDescent="0.25">
      <c r="B14" s="65"/>
      <c r="C14" s="105" t="s">
        <v>83</v>
      </c>
      <c r="D14" s="13"/>
      <c r="E14" s="13"/>
      <c r="F14" s="105" t="s">
        <v>31</v>
      </c>
      <c r="G14" s="79">
        <f>ROUND(G15*G6*1000,2)</f>
        <v>1929780</v>
      </c>
      <c r="H14" s="12"/>
      <c r="I14" s="12"/>
      <c r="J14" s="71"/>
      <c r="K14" s="116"/>
    </row>
    <row r="15" spans="2:11" ht="17" thickBot="1" x14ac:dyDescent="0.25">
      <c r="B15" s="65"/>
      <c r="C15" s="76" t="s">
        <v>8</v>
      </c>
      <c r="D15" s="76"/>
      <c r="E15" s="76"/>
      <c r="F15" s="106" t="s">
        <v>80</v>
      </c>
      <c r="G15" s="79">
        <v>857.68</v>
      </c>
      <c r="H15" s="71"/>
      <c r="I15" s="128"/>
      <c r="J15" s="71"/>
      <c r="K15" s="120"/>
    </row>
    <row r="16" spans="2:11" ht="17" thickBot="1" x14ac:dyDescent="0.25">
      <c r="B16" s="65"/>
      <c r="C16" s="112" t="s">
        <v>84</v>
      </c>
      <c r="D16" s="29"/>
      <c r="E16" s="29"/>
      <c r="F16" s="118" t="s">
        <v>95</v>
      </c>
      <c r="G16" s="129">
        <f>ROUND((G17*G6*1000),2)</f>
        <v>297861.53999999998</v>
      </c>
      <c r="H16" s="12"/>
      <c r="I16" s="12"/>
      <c r="J16" s="71"/>
      <c r="K16" s="120"/>
    </row>
    <row r="17" spans="2:11" ht="17" thickBot="1" x14ac:dyDescent="0.25">
      <c r="B17" s="65"/>
      <c r="C17" s="105" t="s">
        <v>85</v>
      </c>
      <c r="D17" s="29"/>
      <c r="E17" s="29"/>
      <c r="F17" s="107" t="s">
        <v>81</v>
      </c>
      <c r="G17" s="129">
        <v>132.38290799999999</v>
      </c>
      <c r="H17" s="12"/>
      <c r="I17" s="12"/>
      <c r="J17" s="71"/>
      <c r="K17" s="120"/>
    </row>
    <row r="18" spans="2:11" ht="17" thickBot="1" x14ac:dyDescent="0.25">
      <c r="B18" s="65"/>
      <c r="C18" s="112" t="s">
        <v>86</v>
      </c>
      <c r="D18" s="78"/>
      <c r="E18" s="78"/>
      <c r="F18" s="69" t="s">
        <v>50</v>
      </c>
      <c r="G18" s="79">
        <v>0</v>
      </c>
      <c r="H18" s="71"/>
      <c r="I18" s="71"/>
      <c r="J18" s="71"/>
      <c r="K18" s="116"/>
    </row>
    <row r="19" spans="2:11" ht="17" thickBot="1" x14ac:dyDescent="0.25">
      <c r="B19" s="65"/>
      <c r="C19" s="105" t="s">
        <v>86</v>
      </c>
      <c r="D19" s="77"/>
      <c r="E19" s="77"/>
      <c r="F19" s="106" t="s">
        <v>79</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E12" sqref="E12"/>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21</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28</v>
      </c>
      <c r="D5" s="56"/>
      <c r="E5" s="56" t="s">
        <v>0</v>
      </c>
      <c r="F5" s="56" t="s">
        <v>18</v>
      </c>
      <c r="G5" s="56" t="s">
        <v>29</v>
      </c>
      <c r="H5" s="56" t="s">
        <v>104</v>
      </c>
      <c r="I5" s="56" t="s">
        <v>105</v>
      </c>
      <c r="J5" s="57" t="s">
        <v>53</v>
      </c>
      <c r="K5" s="56" t="s">
        <v>15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2017-10-20T13:15:04Z</dcterms:modified>
</cp:coreProperties>
</file>