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19200" windowHeight="17540" tabRatio="762" activeTab="1"/>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1" i="21" l="1"/>
  <c r="K24" i="13"/>
  <c r="E112" i="21"/>
  <c r="E114" i="21"/>
  <c r="E115" i="21"/>
  <c r="H13" i="13"/>
  <c r="K8" i="13"/>
  <c r="H8" i="13"/>
  <c r="H7" i="13"/>
  <c r="K23" i="13"/>
  <c r="K18" i="13"/>
  <c r="K19" i="13"/>
  <c r="E68" i="21"/>
  <c r="K20" i="13"/>
  <c r="K17" i="13"/>
  <c r="H17" i="13"/>
  <c r="H16" i="13"/>
  <c r="K21" i="13"/>
  <c r="H21" i="13"/>
  <c r="E106" i="21"/>
  <c r="K6" i="13"/>
  <c r="H6" i="13"/>
  <c r="M11" i="13"/>
  <c r="H11" i="13"/>
  <c r="E11" i="12"/>
  <c r="K16" i="13"/>
  <c r="H23" i="13"/>
  <c r="K26" i="13"/>
  <c r="H26" i="13"/>
  <c r="E32" i="12"/>
  <c r="K25" i="13"/>
  <c r="H25" i="13"/>
  <c r="E30" i="12"/>
  <c r="K12" i="13"/>
  <c r="H12" i="13"/>
  <c r="H24" i="13"/>
  <c r="E16" i="12"/>
  <c r="H22" i="13"/>
  <c r="E25" i="12"/>
  <c r="E27" i="12"/>
  <c r="E38" i="12"/>
  <c r="E37" i="12"/>
  <c r="E29" i="12"/>
  <c r="E36" i="12"/>
  <c r="E20" i="12"/>
</calcChain>
</file>

<file path=xl/sharedStrings.xml><?xml version="1.0" encoding="utf-8"?>
<sst xmlns="http://schemas.openxmlformats.org/spreadsheetml/2006/main" count="261" uniqueCount="171">
  <si>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</si>
  <si>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</si>
  <si>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</si>
  <si>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</si>
  <si>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</si>
  <si>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</si>
  <si>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</si>
  <si>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</si>
  <si>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</si>
  <si>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</si>
  <si>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</si>
  <si>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</si>
  <si>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</si>
  <si>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</si>
  <si>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</si>
  <si>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</si>
  <si>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</si>
  <si>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</si>
  <si>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</si>
  <si>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</si>
  <si>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</si>
  <si>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</si>
  <si>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</si>
  <si>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</si>
  <si>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</si>
  <si>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</si>
  <si>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</si>
  <si>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</si>
  <si>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</si>
  <si>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</si>
  <si>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</si>
  <si>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</si>
  <si>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</si>
  <si>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</si>
  <si>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</si>
  <si>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</si>
  <si>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</si>
  <si>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</si>
  <si>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</si>
  <si>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</si>
  <si>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</si>
  <si>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</si>
  <si>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</si>
  <si>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</si>
  <si>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</si>
  <si>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</si>
  <si>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</si>
  <si>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</si>
  <si>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</si>
  <si>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</si>
  <si>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</si>
  <si>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</si>
  <si>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</si>
  <si>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</si>
  <si>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</si>
  <si>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</si>
  <si>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</si>
  <si>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</si>
  <si>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</si>
  <si>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</si>
  <si>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</si>
  <si>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</si>
  <si>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</si>
  <si>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</si>
  <si>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</si>
  <si>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</si>
  <si>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</si>
  <si>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</si>
  <si>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</si>
  <si>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</si>
  <si>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</si>
  <si>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</si>
  <si>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</si>
  <si>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</si>
  <si>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</si>
  <si>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</si>
  <si>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</si>
  <si>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r>
      <t>euro/</t>
    </r>
    <r>
      <rPr>
        <sz val="12"/>
        <color theme="1"/>
        <rFont val="Calibri"/>
        <family val="2"/>
        <scheme val="minor"/>
      </rPr>
      <t>FLH</t>
    </r>
  </si>
  <si>
    <t>energy_power_solar_PV_solar_radiation.central_producer.ad</t>
  </si>
  <si>
    <t>http://bv.com/docs/reports-studies/nrel-cost-report.pdf</t>
  </si>
  <si>
    <t>NREL</t>
  </si>
  <si>
    <r>
      <t>Installation costs</t>
    </r>
    <r>
      <rPr>
        <sz val="12"/>
        <color theme="1"/>
        <rFont val="Calibri"/>
        <family val="2"/>
        <scheme val="minor"/>
      </rPr>
      <t xml:space="preserve"> per kwp</t>
    </r>
  </si>
  <si>
    <t>2010</t>
  </si>
  <si>
    <t>2012</t>
  </si>
  <si>
    <t>US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</si>
  <si>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</si>
  <si>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</si>
  <si>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</si>
  <si>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</si>
  <si>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</si>
  <si>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</si>
  <si>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</si>
  <si>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</si>
  <si>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</si>
  <si>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</si>
  <si>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</si>
  <si>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</si>
  <si>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</si>
  <si>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</si>
  <si>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</si>
  <si>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</si>
  <si>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</si>
  <si>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</si>
  <si>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</si>
  <si>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</si>
  <si>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</si>
  <si>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</si>
  <si>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</si>
  <si>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</si>
  <si>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</si>
  <si>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</si>
  <si>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</si>
  <si>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</si>
  <si>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months</t>
  </si>
  <si>
    <t>p.39</t>
  </si>
  <si>
    <t>m2</t>
  </si>
  <si>
    <t>Notes</t>
  </si>
  <si>
    <t>ETM Library URL</t>
  </si>
  <si>
    <t>http://refman.et-model.com/publications/1921</t>
  </si>
  <si>
    <t>Fraunhofer</t>
  </si>
  <si>
    <t>p. 40</t>
  </si>
  <si>
    <t>euro/kWp</t>
  </si>
  <si>
    <t>inverter</t>
  </si>
  <si>
    <t>module</t>
  </si>
  <si>
    <t>installation</t>
  </si>
  <si>
    <t>bos - installation</t>
  </si>
  <si>
    <t>BOS</t>
  </si>
  <si>
    <t>p.67</t>
  </si>
  <si>
    <t>euro/flh/y</t>
  </si>
  <si>
    <t>kWp/m2</t>
  </si>
  <si>
    <t>capacity</t>
  </si>
  <si>
    <t>Assumption: all o&amp;m fixed</t>
  </si>
  <si>
    <t>variable o&amp;m/flh</t>
  </si>
  <si>
    <t>Inverter initial investment</t>
  </si>
  <si>
    <t>Module initial investment</t>
  </si>
  <si>
    <t>BOS initial investment</t>
  </si>
  <si>
    <r>
      <t xml:space="preserve">       Electricity output capacity</t>
    </r>
    <r>
      <rPr>
        <sz val="12"/>
        <color theme="1"/>
        <rFont val="Calibri"/>
        <family val="2"/>
        <scheme val="minor"/>
      </rPr>
      <t xml:space="preserve"> per km2</t>
    </r>
  </si>
  <si>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</si>
  <si>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</si>
  <si>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</si>
  <si>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</si>
  <si>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</si>
  <si>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</si>
  <si>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</si>
  <si>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</si>
  <si>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</si>
  <si>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</si>
  <si>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</si>
  <si>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</si>
  <si>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</si>
  <si>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</si>
  <si>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</si>
  <si>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</si>
  <si>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r>
      <t xml:space="preserve">      </t>
    </r>
    <r>
      <rPr>
        <sz val="12"/>
        <color theme="1"/>
        <rFont val="Calibri"/>
        <family val="2"/>
        <scheme val="minor"/>
      </rPr>
      <t xml:space="preserve"> output.electricity</t>
    </r>
  </si>
  <si>
    <t>year</t>
  </si>
  <si>
    <t>the efficiency for standard testing</t>
  </si>
  <si>
    <t>conditions (STC)</t>
  </si>
  <si>
    <t>land_user_per_unit</t>
  </si>
  <si>
    <t>MW</t>
  </si>
  <si>
    <t>solar PV plant</t>
  </si>
  <si>
    <t>kW</t>
  </si>
  <si>
    <r>
      <t>Definition</t>
    </r>
    <r>
      <rPr>
        <sz val="12"/>
        <color theme="1"/>
        <rFont val="Calibri"/>
        <family val="2"/>
        <scheme val="minor"/>
      </rPr>
      <t xml:space="preserve"> (follows from setting the capacity of this solar pv plant to be 20 MW)</t>
    </r>
  </si>
  <si>
    <r>
      <t xml:space="preserve">This </t>
    </r>
    <r>
      <rPr>
        <sz val="12"/>
        <color theme="1"/>
        <rFont val="Calibri"/>
        <family val="2"/>
        <scheme val="minor"/>
      </rPr>
      <t>power output capacity</t>
    </r>
    <r>
      <rPr>
        <sz val="12"/>
        <color theme="1"/>
        <rFont val="Calibri"/>
        <family val="2"/>
        <scheme val="minor"/>
      </rPr>
      <t xml:space="preserve"> equals</t>
    </r>
  </si>
  <si>
    <t>It is later multiplied with (corrected)</t>
  </si>
  <si>
    <t>FLHs to obtain the actual output</t>
  </si>
  <si>
    <t>(irradiation, country specific)</t>
  </si>
  <si>
    <t>o&amp;m costs should be given in kWp</t>
  </si>
  <si>
    <t>Assumption: o&amp;m 1.5% of investement</t>
  </si>
  <si>
    <t>euro/kWp/yr</t>
  </si>
  <si>
    <t>fixed o&amp;m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</si>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</sst>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0"/>
    <numFmt numFmtId="166" formatCode="0.000"/>
    <numFmt numFmtId="167" formatCode="0.0%"/>
    <numFmt numFmtId="168" formatCode="#,##0\ [$€-1];[Red]\-#,##0\ [$€-1]"/>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1"/>
      <color theme="1"/>
      <name val="Calibri"/>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08">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208">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8" fillId="2" borderId="0" xfId="0" applyFont="1" applyFill="1"/>
    <xf numFmtId="0" fontId="0" fillId="2" borderId="12" xfId="0" applyFill="1" applyBorder="1"/>
    <xf numFmtId="0" fontId="30" fillId="3" borderId="7" xfId="0" applyFont="1" applyFill="1" applyBorder="1"/>
    <xf numFmtId="0" fontId="31" fillId="3" borderId="17" xfId="0" applyFont="1" applyFill="1" applyBorder="1"/>
    <xf numFmtId="0" fontId="30" fillId="3" borderId="13" xfId="0" applyFont="1" applyFill="1" applyBorder="1"/>
    <xf numFmtId="0" fontId="32" fillId="3" borderId="7" xfId="0" applyFont="1" applyFill="1" applyBorder="1" applyAlignment="1">
      <alignment vertical="center"/>
    </xf>
    <xf numFmtId="49" fontId="30" fillId="2" borderId="8" xfId="0" applyNumberFormat="1" applyFont="1" applyFill="1" applyBorder="1" applyAlignment="1">
      <alignment horizontal="left"/>
    </xf>
    <xf numFmtId="0" fontId="32" fillId="3" borderId="1" xfId="0" applyFont="1" applyFill="1" applyBorder="1" applyAlignment="1">
      <alignment vertical="center"/>
    </xf>
    <xf numFmtId="0" fontId="30" fillId="3" borderId="14" xfId="0" applyFont="1" applyFill="1" applyBorder="1"/>
    <xf numFmtId="0" fontId="30" fillId="3" borderId="0" xfId="0" applyFont="1" applyFill="1" applyBorder="1"/>
    <xf numFmtId="0" fontId="24" fillId="2" borderId="0" xfId="0" applyFont="1" applyFill="1"/>
    <xf numFmtId="0" fontId="24" fillId="2" borderId="0" xfId="0" applyFont="1" applyFill="1" applyBorder="1"/>
    <xf numFmtId="0"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horizontal="right" vertical="center"/>
    </xf>
    <xf numFmtId="2" fontId="29" fillId="2" borderId="0" xfId="0" applyNumberFormat="1" applyFont="1" applyFill="1" applyBorder="1" applyAlignment="1" applyProtection="1">
      <alignment horizontal="right" vertical="center"/>
    </xf>
    <xf numFmtId="0" fontId="29" fillId="0" borderId="0" xfId="0" applyNumberFormat="1" applyFont="1" applyFill="1" applyBorder="1" applyAlignment="1" applyProtection="1">
      <alignment horizontal="left" vertical="center"/>
    </xf>
    <xf numFmtId="0" fontId="28" fillId="2" borderId="5" xfId="0" applyFont="1" applyFill="1" applyBorder="1"/>
    <xf numFmtId="0" fontId="29" fillId="2" borderId="0" xfId="0" applyFont="1" applyFill="1" applyBorder="1"/>
    <xf numFmtId="0" fontId="29" fillId="2" borderId="9" xfId="0" applyFont="1" applyFill="1" applyBorder="1"/>
    <xf numFmtId="0" fontId="0" fillId="2" borderId="15" xfId="0" applyFill="1" applyBorder="1"/>
    <xf numFmtId="49" fontId="29" fillId="2" borderId="0" xfId="0" applyNumberFormat="1" applyFont="1" applyFill="1" applyBorder="1"/>
    <xf numFmtId="49" fontId="29" fillId="2" borderId="9" xfId="0" applyNumberFormat="1" applyFont="1" applyFill="1" applyBorder="1"/>
    <xf numFmtId="0" fontId="29" fillId="2" borderId="4" xfId="0" applyFont="1" applyFill="1" applyBorder="1"/>
    <xf numFmtId="0" fontId="23" fillId="2" borderId="3" xfId="0" applyFont="1" applyFill="1" applyBorder="1"/>
    <xf numFmtId="0" fontId="23" fillId="0" borderId="0" xfId="0" applyFont="1" applyFill="1" applyBorder="1"/>
    <xf numFmtId="0" fontId="31" fillId="0" borderId="0" xfId="0" applyFont="1" applyFill="1" applyBorder="1"/>
    <xf numFmtId="0" fontId="23" fillId="2" borderId="0" xfId="0" applyFont="1" applyFill="1" applyBorder="1"/>
    <xf numFmtId="0" fontId="23" fillId="2" borderId="18" xfId="0" applyFont="1" applyFill="1" applyBorder="1"/>
    <xf numFmtId="0" fontId="23" fillId="2" borderId="6" xfId="0" applyFont="1" applyFill="1" applyBorder="1"/>
    <xf numFmtId="0" fontId="30" fillId="0" borderId="0" xfId="0" applyFont="1" applyFill="1" applyBorder="1"/>
    <xf numFmtId="2" fontId="23" fillId="2" borderId="18" xfId="0" applyNumberFormat="1" applyFont="1" applyFill="1" applyBorder="1"/>
    <xf numFmtId="0" fontId="23" fillId="2" borderId="10" xfId="0" applyFont="1" applyFill="1" applyBorder="1"/>
    <xf numFmtId="0" fontId="23" fillId="2" borderId="11" xfId="0" applyFont="1" applyFill="1" applyBorder="1"/>
    <xf numFmtId="0" fontId="23" fillId="2" borderId="0" xfId="0" applyFont="1" applyFill="1"/>
    <xf numFmtId="0" fontId="29" fillId="2" borderId="6" xfId="0" applyFont="1" applyFill="1" applyBorder="1"/>
    <xf numFmtId="0" fontId="23" fillId="2" borderId="4" xfId="0" applyFont="1" applyFill="1" applyBorder="1"/>
    <xf numFmtId="0" fontId="29" fillId="2" borderId="0" xfId="0" applyFont="1" applyFill="1"/>
    <xf numFmtId="0" fontId="23"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vertical="center"/>
    </xf>
    <xf numFmtId="0" fontId="23" fillId="0" borderId="0" xfId="0" applyNumberFormat="1" applyFont="1" applyFill="1" applyBorder="1" applyAlignment="1" applyProtection="1">
      <alignment horizontal="left" vertical="center"/>
    </xf>
    <xf numFmtId="166" fontId="23" fillId="0" borderId="0" xfId="0" applyNumberFormat="1" applyFont="1" applyFill="1" applyBorder="1" applyAlignment="1" applyProtection="1">
      <alignment vertical="center"/>
    </xf>
    <xf numFmtId="166" fontId="23" fillId="2" borderId="0" xfId="0" applyNumberFormat="1" applyFont="1" applyFill="1" applyBorder="1" applyAlignment="1" applyProtection="1">
      <alignment vertical="center"/>
    </xf>
    <xf numFmtId="10" fontId="23" fillId="0" borderId="0" xfId="0" applyNumberFormat="1" applyFont="1" applyFill="1" applyBorder="1" applyAlignment="1" applyProtection="1">
      <alignment horizontal="left" vertical="center" indent="2"/>
    </xf>
    <xf numFmtId="165"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164" fontId="23" fillId="0" borderId="0" xfId="0" applyNumberFormat="1" applyFont="1" applyFill="1" applyBorder="1" applyAlignment="1" applyProtection="1">
      <alignment horizontal="left" vertical="center" indent="2"/>
    </xf>
    <xf numFmtId="2" fontId="23" fillId="2" borderId="20" xfId="0" applyNumberFormat="1" applyFont="1" applyFill="1" applyBorder="1" applyAlignment="1" applyProtection="1">
      <alignment horizontal="right" vertical="center"/>
    </xf>
    <xf numFmtId="2" fontId="23" fillId="2" borderId="18"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indent="2"/>
    </xf>
    <xf numFmtId="2" fontId="23" fillId="2" borderId="21" xfId="0" applyNumberFormat="1" applyFont="1" applyFill="1" applyBorder="1" applyAlignment="1" applyProtection="1">
      <alignment horizontal="right" vertical="center"/>
    </xf>
    <xf numFmtId="3" fontId="23" fillId="0"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3"/>
    </xf>
    <xf numFmtId="0" fontId="23" fillId="0" borderId="0" xfId="0" applyNumberFormat="1" applyFont="1" applyFill="1" applyBorder="1" applyAlignment="1" applyProtection="1">
      <alignment horizontal="left" vertical="center" indent="4"/>
    </xf>
    <xf numFmtId="3" fontId="23" fillId="0" borderId="0" xfId="0" applyNumberFormat="1" applyFont="1" applyFill="1" applyBorder="1" applyAlignment="1" applyProtection="1">
      <alignment horizontal="left" vertical="center" indent="3"/>
    </xf>
    <xf numFmtId="2" fontId="23" fillId="2" borderId="0" xfId="0" applyNumberFormat="1" applyFont="1" applyFill="1" applyBorder="1"/>
    <xf numFmtId="164" fontId="23" fillId="2" borderId="0" xfId="0" applyNumberFormat="1" applyFont="1" applyFill="1" applyBorder="1"/>
    <xf numFmtId="3" fontId="23" fillId="0" borderId="0" xfId="0" applyNumberFormat="1" applyFont="1" applyFill="1" applyBorder="1" applyAlignment="1" applyProtection="1">
      <alignment horizontal="left" vertical="center" indent="4"/>
    </xf>
    <xf numFmtId="3" fontId="23" fillId="0" borderId="11" xfId="0" applyNumberFormat="1" applyFont="1" applyFill="1" applyBorder="1" applyAlignment="1" applyProtection="1">
      <alignment horizontal="left" vertical="center" indent="3"/>
    </xf>
    <xf numFmtId="0" fontId="30" fillId="3" borderId="17" xfId="0" applyFont="1" applyFill="1" applyBorder="1"/>
    <xf numFmtId="0" fontId="30" fillId="3" borderId="2" xfId="0" applyFont="1" applyFill="1" applyBorder="1"/>
    <xf numFmtId="0" fontId="23" fillId="2" borderId="2" xfId="0" applyFont="1" applyFill="1" applyBorder="1"/>
    <xf numFmtId="0" fontId="34" fillId="3" borderId="0" xfId="0" applyFont="1" applyFill="1" applyBorder="1"/>
    <xf numFmtId="0" fontId="23" fillId="2" borderId="7" xfId="0" applyFont="1" applyFill="1" applyBorder="1"/>
    <xf numFmtId="0" fontId="29" fillId="0" borderId="0" xfId="0" applyFont="1" applyFill="1" applyBorder="1"/>
    <xf numFmtId="0" fontId="31" fillId="3" borderId="0" xfId="0" applyFont="1" applyFill="1" applyBorder="1"/>
    <xf numFmtId="10" fontId="23" fillId="2" borderId="0" xfId="0" applyNumberFormat="1" applyFont="1" applyFill="1" applyBorder="1" applyAlignment="1" applyProtection="1">
      <alignment horizontal="left" vertical="center" indent="2"/>
    </xf>
    <xf numFmtId="0" fontId="29" fillId="2" borderId="0" xfId="0" applyNumberFormat="1" applyFont="1" applyFill="1" applyBorder="1" applyAlignment="1" applyProtection="1">
      <alignment horizontal="left" vertical="center"/>
    </xf>
    <xf numFmtId="0" fontId="21" fillId="0" borderId="0" xfId="0" applyFont="1" applyFill="1" applyBorder="1"/>
    <xf numFmtId="0" fontId="20" fillId="0" borderId="0" xfId="0" applyFont="1" applyFill="1" applyBorder="1"/>
    <xf numFmtId="0" fontId="19" fillId="0" borderId="0" xfId="0" applyFont="1" applyFill="1" applyBorder="1"/>
    <xf numFmtId="0" fontId="18" fillId="0" borderId="0" xfId="0" applyFont="1" applyFill="1" applyBorder="1"/>
    <xf numFmtId="3" fontId="18" fillId="0" borderId="0" xfId="0" applyNumberFormat="1" applyFont="1" applyFill="1" applyBorder="1" applyAlignment="1" applyProtection="1">
      <alignment horizontal="left" vertical="center" indent="3"/>
    </xf>
    <xf numFmtId="164" fontId="23" fillId="2" borderId="18" xfId="0" applyNumberFormat="1" applyFont="1" applyFill="1" applyBorder="1"/>
    <xf numFmtId="0" fontId="30" fillId="4" borderId="0" xfId="0" applyFont="1" applyFill="1" applyBorder="1"/>
    <xf numFmtId="0" fontId="29" fillId="2" borderId="16" xfId="0" applyFont="1" applyFill="1" applyBorder="1"/>
    <xf numFmtId="0" fontId="16" fillId="0" borderId="0" xfId="0" applyFont="1" applyFill="1" applyBorder="1"/>
    <xf numFmtId="0" fontId="15" fillId="0" borderId="0" xfId="0" applyFont="1" applyFill="1" applyBorder="1"/>
    <xf numFmtId="0" fontId="35" fillId="0" borderId="0" xfId="0" applyFont="1"/>
    <xf numFmtId="0" fontId="14" fillId="0" borderId="0" xfId="0" applyFont="1"/>
    <xf numFmtId="0" fontId="14" fillId="0" borderId="0" xfId="0" applyFont="1" applyFill="1" applyBorder="1"/>
    <xf numFmtId="166" fontId="13" fillId="0" borderId="0" xfId="0" applyNumberFormat="1" applyFont="1" applyFill="1" applyBorder="1" applyAlignment="1" applyProtection="1">
      <alignment vertical="center"/>
    </xf>
    <xf numFmtId="166" fontId="12" fillId="0" borderId="0" xfId="0" applyNumberFormat="1" applyFont="1" applyFill="1" applyBorder="1" applyAlignment="1" applyProtection="1">
      <alignment vertical="center"/>
    </xf>
    <xf numFmtId="0" fontId="12" fillId="0" borderId="0" xfId="0" applyFont="1" applyFill="1" applyBorder="1"/>
    <xf numFmtId="1" fontId="23" fillId="2" borderId="18" xfId="0" applyNumberFormat="1" applyFont="1" applyFill="1" applyBorder="1" applyAlignment="1" applyProtection="1">
      <alignment horizontal="right" vertical="center"/>
    </xf>
    <xf numFmtId="1" fontId="23" fillId="2" borderId="21"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1" fillId="0" borderId="0" xfId="0" applyFont="1" applyFill="1" applyBorder="1"/>
    <xf numFmtId="0" fontId="10" fillId="2" borderId="0" xfId="0" applyFont="1" applyFill="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6" xfId="0" applyFont="1" applyFill="1" applyBorder="1"/>
    <xf numFmtId="0" fontId="10" fillId="2" borderId="0" xfId="0" applyFont="1" applyFill="1" applyBorder="1"/>
    <xf numFmtId="49" fontId="10" fillId="2" borderId="0" xfId="0" applyNumberFormat="1" applyFont="1" applyFill="1" applyBorder="1"/>
    <xf numFmtId="0" fontId="10" fillId="2" borderId="16" xfId="0" applyFont="1" applyFill="1" applyBorder="1"/>
    <xf numFmtId="0" fontId="10" fillId="2" borderId="0" xfId="0" applyFont="1" applyFill="1" applyBorder="1" applyAlignment="1">
      <alignment vertical="top"/>
    </xf>
    <xf numFmtId="0" fontId="10" fillId="0" borderId="0" xfId="0" applyFont="1" applyFill="1" applyBorder="1" applyAlignment="1">
      <alignment vertical="top"/>
    </xf>
    <xf numFmtId="0" fontId="10" fillId="2" borderId="0" xfId="0" applyFont="1" applyFill="1" applyBorder="1" applyAlignment="1">
      <alignment vertical="top" wrapText="1"/>
    </xf>
    <xf numFmtId="49" fontId="10" fillId="2" borderId="0" xfId="0" applyNumberFormat="1" applyFont="1" applyFill="1" applyBorder="1" applyAlignment="1">
      <alignment vertical="top" wrapText="1"/>
    </xf>
    <xf numFmtId="0" fontId="10" fillId="2" borderId="0" xfId="177" applyFont="1" applyFill="1" applyBorder="1" applyAlignment="1" applyProtection="1">
      <alignment vertical="top"/>
    </xf>
    <xf numFmtId="165" fontId="17" fillId="2" borderId="18" xfId="0" applyNumberFormat="1" applyFont="1" applyFill="1" applyBorder="1"/>
    <xf numFmtId="2" fontId="23" fillId="2" borderId="21" xfId="0" applyNumberFormat="1" applyFont="1" applyFill="1" applyBorder="1"/>
    <xf numFmtId="0" fontId="29" fillId="2" borderId="17" xfId="0" applyFont="1" applyFill="1" applyBorder="1"/>
    <xf numFmtId="0" fontId="9" fillId="2" borderId="2" xfId="0" applyFont="1" applyFill="1" applyBorder="1"/>
    <xf numFmtId="0" fontId="29" fillId="2" borderId="7" xfId="0" applyFont="1" applyFill="1" applyBorder="1"/>
    <xf numFmtId="0" fontId="9" fillId="2" borderId="0" xfId="0" applyFont="1" applyFill="1" applyBorder="1"/>
    <xf numFmtId="0" fontId="36"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9" fillId="0" borderId="0" xfId="0" applyFont="1" applyFill="1" applyBorder="1"/>
    <xf numFmtId="166"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3" fontId="9" fillId="0" borderId="0" xfId="0" applyNumberFormat="1" applyFont="1" applyFill="1" applyBorder="1" applyAlignment="1" applyProtection="1">
      <alignment horizontal="left" vertical="center" indent="2"/>
    </xf>
    <xf numFmtId="0" fontId="29" fillId="2" borderId="9"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6" fontId="12" fillId="2"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0" fontId="23" fillId="0" borderId="0" xfId="0" applyFont="1" applyFill="1"/>
    <xf numFmtId="0" fontId="9" fillId="0" borderId="0" xfId="0" applyNumberFormat="1" applyFont="1" applyFill="1" applyBorder="1" applyAlignment="1" applyProtection="1">
      <alignment horizontal="left" vertical="center" indent="4"/>
    </xf>
    <xf numFmtId="3" fontId="8" fillId="0" borderId="0" xfId="0" applyNumberFormat="1" applyFont="1" applyFill="1" applyBorder="1" applyAlignment="1" applyProtection="1">
      <alignment horizontal="left" vertical="center" indent="3"/>
    </xf>
    <xf numFmtId="10" fontId="8" fillId="0" borderId="0" xfId="0" applyNumberFormat="1" applyFont="1" applyFill="1" applyBorder="1" applyAlignment="1" applyProtection="1">
      <alignment horizontal="left" vertical="center" indent="2"/>
    </xf>
    <xf numFmtId="0" fontId="33" fillId="2" borderId="0" xfId="0" applyNumberFormat="1" applyFont="1" applyFill="1" applyBorder="1" applyAlignment="1" applyProtection="1">
      <alignment vertical="center"/>
    </xf>
    <xf numFmtId="0" fontId="28" fillId="2" borderId="19" xfId="0" applyFont="1" applyFill="1" applyBorder="1"/>
    <xf numFmtId="0" fontId="0" fillId="2" borderId="5" xfId="0" applyFill="1" applyBorder="1"/>
    <xf numFmtId="0" fontId="0" fillId="2" borderId="5" xfId="0" applyFont="1" applyFill="1" applyBorder="1"/>
    <xf numFmtId="0" fontId="25" fillId="2" borderId="5" xfId="0" applyFont="1" applyFill="1" applyBorder="1"/>
    <xf numFmtId="0" fontId="31" fillId="2" borderId="9" xfId="0" applyFont="1" applyFill="1" applyBorder="1"/>
    <xf numFmtId="164" fontId="23" fillId="2" borderId="21" xfId="0" applyNumberFormat="1" applyFont="1" applyFill="1" applyBorder="1"/>
    <xf numFmtId="0" fontId="19" fillId="2" borderId="0" xfId="0" applyFont="1" applyFill="1" applyBorder="1"/>
    <xf numFmtId="0" fontId="30" fillId="2" borderId="0" xfId="0" applyFont="1" applyFill="1" applyBorder="1"/>
    <xf numFmtId="0" fontId="35" fillId="2" borderId="0" xfId="0" applyFont="1" applyFill="1" applyBorder="1"/>
    <xf numFmtId="0" fontId="7" fillId="2" borderId="0" xfId="0" applyFont="1" applyFill="1" applyBorder="1"/>
    <xf numFmtId="0" fontId="7" fillId="2" borderId="0" xfId="0" applyFont="1" applyFill="1"/>
    <xf numFmtId="0" fontId="7" fillId="0" borderId="0" xfId="0" applyFont="1" applyFill="1" applyBorder="1"/>
    <xf numFmtId="49" fontId="7" fillId="2" borderId="0" xfId="0" applyNumberFormat="1" applyFont="1" applyFill="1" applyBorder="1" applyAlignment="1">
      <alignment vertical="top" wrapText="1"/>
    </xf>
    <xf numFmtId="0" fontId="6" fillId="0" borderId="0" xfId="0" applyFont="1" applyFill="1" applyBorder="1"/>
    <xf numFmtId="168" fontId="6" fillId="0" borderId="0" xfId="0" applyNumberFormat="1" applyFont="1" applyFill="1" applyBorder="1"/>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167" fontId="7" fillId="2" borderId="0" xfId="0" applyNumberFormat="1" applyFont="1" applyFill="1" applyBorder="1"/>
    <xf numFmtId="166" fontId="7" fillId="2" borderId="0" xfId="0" applyNumberFormat="1" applyFont="1" applyFill="1" applyBorder="1"/>
    <xf numFmtId="0" fontId="29" fillId="2" borderId="19" xfId="0" applyFont="1" applyFill="1" applyBorder="1"/>
    <xf numFmtId="0" fontId="5" fillId="2" borderId="0" xfId="0" applyFont="1" applyFill="1" applyBorder="1"/>
    <xf numFmtId="0" fontId="5" fillId="2" borderId="0" xfId="0" applyFont="1" applyFill="1" applyBorder="1" applyAlignment="1">
      <alignment vertical="top"/>
    </xf>
    <xf numFmtId="49" fontId="4" fillId="2" borderId="0" xfId="0" applyNumberFormat="1" applyFont="1" applyFill="1" applyBorder="1"/>
    <xf numFmtId="49" fontId="4" fillId="2" borderId="0" xfId="0" applyNumberFormat="1" applyFont="1" applyFill="1" applyBorder="1" applyAlignment="1">
      <alignment vertical="top" wrapText="1"/>
    </xf>
    <xf numFmtId="0" fontId="3" fillId="2"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3"/>
    </xf>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2" fontId="23" fillId="2" borderId="18" xfId="0" applyNumberFormat="1" applyFont="1" applyFill="1" applyBorder="1" applyAlignment="1" applyProtection="1">
      <alignment vertical="center"/>
    </xf>
    <xf numFmtId="2" fontId="37" fillId="4" borderId="18" xfId="0" applyNumberFormat="1" applyFont="1" applyFill="1" applyBorder="1"/>
    <xf numFmtId="3" fontId="3" fillId="0" borderId="0" xfId="0" applyNumberFormat="1" applyFont="1" applyFill="1" applyBorder="1" applyAlignment="1" applyProtection="1">
      <alignment horizontal="left" vertical="center" indent="3"/>
    </xf>
    <xf numFmtId="0" fontId="3" fillId="2" borderId="18" xfId="0" applyFont="1" applyFill="1" applyBorder="1"/>
    <xf numFmtId="0" fontId="3" fillId="2" borderId="20" xfId="0" applyFont="1" applyFill="1" applyBorder="1"/>
    <xf numFmtId="0" fontId="37" fillId="4" borderId="18" xfId="0" applyFont="1" applyFill="1" applyBorder="1"/>
    <xf numFmtId="0" fontId="3" fillId="2" borderId="0" xfId="0" applyFont="1" applyFill="1" applyBorder="1" applyAlignment="1">
      <alignment vertical="top"/>
    </xf>
    <xf numFmtId="49" fontId="3" fillId="2" borderId="0" xfId="0" applyNumberFormat="1" applyFont="1" applyFill="1" applyBorder="1"/>
    <xf numFmtId="0" fontId="3" fillId="0" borderId="0" xfId="0" applyFont="1" applyFill="1" applyBorder="1"/>
    <xf numFmtId="0" fontId="3" fillId="0" borderId="0" xfId="0" applyFont="1" applyFill="1"/>
    <xf numFmtId="2" fontId="22" fillId="0" borderId="18" xfId="0" applyNumberFormat="1" applyFont="1" applyFill="1" applyBorder="1" applyAlignment="1" applyProtection="1">
      <alignment horizontal="right" vertical="center"/>
    </xf>
    <xf numFmtId="2" fontId="29" fillId="0" borderId="0" xfId="0" applyNumberFormat="1" applyFont="1" applyFill="1" applyBorder="1" applyAlignment="1" applyProtection="1">
      <alignment horizontal="right" vertical="center"/>
    </xf>
    <xf numFmtId="164" fontId="23" fillId="0" borderId="18" xfId="0" applyNumberFormat="1" applyFont="1" applyFill="1" applyBorder="1"/>
    <xf numFmtId="2" fontId="23" fillId="0" borderId="18" xfId="0" applyNumberFormat="1" applyFont="1" applyFill="1" applyBorder="1"/>
    <xf numFmtId="2" fontId="23" fillId="0" borderId="0" xfId="0" applyNumberFormat="1" applyFont="1" applyFill="1" applyBorder="1"/>
    <xf numFmtId="0" fontId="37" fillId="4" borderId="0" xfId="0" applyFont="1" applyFill="1"/>
    <xf numFmtId="0" fontId="37" fillId="0" borderId="0" xfId="0" applyFont="1" applyAlignment="1">
      <alignment vertical="top"/>
    </xf>
    <xf numFmtId="0" fontId="37" fillId="4" borderId="0" xfId="0" applyFont="1" applyFill="1" applyAlignment="1">
      <alignment vertical="top"/>
    </xf>
    <xf numFmtId="0" fontId="37" fillId="4" borderId="0" xfId="0" applyFont="1" applyFill="1" applyAlignment="1">
      <alignment vertical="top" wrapText="1"/>
    </xf>
    <xf numFmtId="49" fontId="37" fillId="4" borderId="0" xfId="0" applyNumberFormat="1" applyFont="1" applyFill="1" applyAlignment="1">
      <alignment vertical="top" wrapText="1"/>
    </xf>
    <xf numFmtId="0" fontId="38" fillId="0" borderId="0" xfId="0" applyFont="1"/>
    <xf numFmtId="2" fontId="23" fillId="0" borderId="18" xfId="0" applyNumberFormat="1" applyFont="1" applyFill="1" applyBorder="1" applyAlignment="1" applyProtection="1">
      <alignment vertical="center"/>
    </xf>
    <xf numFmtId="0" fontId="3" fillId="2" borderId="21" xfId="0" applyFont="1" applyFill="1" applyBorder="1"/>
    <xf numFmtId="164" fontId="23" fillId="0" borderId="18" xfId="0" applyNumberFormat="1" applyFont="1" applyFill="1" applyBorder="1" applyAlignment="1" applyProtection="1">
      <alignment vertical="center"/>
    </xf>
    <xf numFmtId="0" fontId="2" fillId="2" borderId="0" xfId="0" applyFont="1" applyFill="1"/>
    <xf numFmtId="0" fontId="2" fillId="2" borderId="0" xfId="0" applyFont="1" applyFill="1" applyBorder="1"/>
    <xf numFmtId="0" fontId="2" fillId="0" borderId="0" xfId="0" applyFont="1" applyFill="1" applyBorder="1"/>
    <xf numFmtId="0" fontId="1" fillId="2" borderId="0" xfId="0" applyFont="1" applyFill="1" applyBorder="1"/>
    <xf numFmtId="0" fontId="1" fillId="2" borderId="0" xfId="0" applyFont="1" applyFill="1"/>
    <xf numFmtId="0" fontId="37" fillId="4" borderId="17" xfId="0" applyFont="1" applyFill="1" applyBorder="1" applyAlignment="1">
      <alignment horizontal="left" vertical="top" wrapText="1"/>
    </xf>
    <xf numFmtId="0" fontId="37" fillId="4" borderId="2" xfId="0" applyFont="1" applyFill="1" applyBorder="1" applyAlignment="1">
      <alignment horizontal="left" vertical="top" wrapText="1"/>
    </xf>
    <xf numFmtId="0" fontId="37" fillId="4" borderId="13" xfId="0" applyFont="1" applyFill="1" applyBorder="1" applyAlignment="1">
      <alignment horizontal="left" vertical="top" wrapText="1"/>
    </xf>
    <xf numFmtId="0" fontId="37" fillId="4" borderId="7" xfId="0" applyFont="1" applyFill="1" applyBorder="1" applyAlignment="1">
      <alignment horizontal="left" vertical="top" wrapText="1"/>
    </xf>
    <xf numFmtId="0" fontId="37" fillId="4" borderId="0" xfId="0" applyFont="1" applyFill="1" applyBorder="1" applyAlignment="1">
      <alignment horizontal="left" vertical="top" wrapText="1"/>
    </xf>
    <xf numFmtId="0" fontId="37" fillId="4" borderId="8" xfId="0" applyFont="1" applyFill="1" applyBorder="1" applyAlignment="1">
      <alignment horizontal="left" vertical="top" wrapText="1"/>
    </xf>
    <xf numFmtId="0" fontId="37" fillId="4" borderId="1" xfId="0" applyFont="1" applyFill="1" applyBorder="1" applyAlignment="1">
      <alignment horizontal="left" vertical="top" wrapText="1"/>
    </xf>
    <xf numFmtId="0" fontId="37" fillId="4" borderId="9" xfId="0" applyFont="1" applyFill="1" applyBorder="1" applyAlignment="1">
      <alignment horizontal="left" vertical="top" wrapText="1"/>
    </xf>
    <xf numFmtId="0" fontId="37" fillId="4" borderId="14" xfId="0" applyFont="1" applyFill="1" applyBorder="1" applyAlignment="1">
      <alignment horizontal="left" vertical="top" wrapText="1"/>
    </xf>
  </cellXfs>
  <cellStyles count="3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225340</xdr:colOff>
      <xdr:row>117</xdr:row>
      <xdr:rowOff>139700</xdr:rowOff>
    </xdr:from>
    <xdr:to>
      <xdr:col>14</xdr:col>
      <xdr:colOff>787399</xdr:colOff>
      <xdr:row>127</xdr:row>
      <xdr:rowOff>101600</xdr:rowOff>
    </xdr:to>
    <xdr:pic>
      <xdr:nvPicPr>
        <xdr:cNvPr id="8" name="Picture 7"/>
        <xdr:cNvPicPr>
          <a:picLocks noChangeAspect="1"/>
        </xdr:cNvPicPr>
      </xdr:nvPicPr>
      <xdr:blipFill>
        <a:blip xmlns:r="http://schemas.openxmlformats.org/officeDocument/2006/relationships" r:embed="rId1"/>
        <a:stretch>
          <a:fillRect/>
        </a:stretch>
      </xdr:blipFill>
      <xdr:spPr>
        <a:xfrm>
          <a:off x="6410240" y="22440900"/>
          <a:ext cx="8118559" cy="1866900"/>
        </a:xfrm>
        <a:prstGeom prst="rect">
          <a:avLst/>
        </a:prstGeom>
      </xdr:spPr>
    </xdr:pic>
    <xdr:clientData/>
  </xdr:twoCellAnchor>
  <xdr:oneCellAnchor>
    <xdr:from>
      <xdr:col>3</xdr:col>
      <xdr:colOff>812800</xdr:colOff>
      <xdr:row>6</xdr:row>
      <xdr:rowOff>101600</xdr:rowOff>
    </xdr:from>
    <xdr:ext cx="4597400" cy="850900"/>
    <xdr:sp macro="" textlink="">
      <xdr:nvSpPr>
        <xdr:cNvPr id="2" name="TextBox 1"/>
        <xdr:cNvSpPr txBox="1"/>
      </xdr:nvSpPr>
      <xdr:spPr>
        <a:xfrm>
          <a:off x="2870200" y="12573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(Feb. 2015).</a:t>
          </a:r>
          <a:endParaRPr lang="en-US" sz="1100"/>
        </a:p>
      </xdr:txBody>
    </xdr:sp>
    <xdr:clientData/>
  </xdr:oneCellAnchor>
  <xdr:twoCellAnchor editAs="oneCell">
    <xdr:from>
      <xdr:col>7</xdr:col>
      <xdr:colOff>279400</xdr:colOff>
      <xdr:row>19</xdr:row>
      <xdr:rowOff>0</xdr:rowOff>
    </xdr:from>
    <xdr:to>
      <xdr:col>15</xdr:col>
      <xdr:colOff>546100</xdr:colOff>
      <xdr:row>79</xdr:row>
      <xdr:rowOff>88900</xdr:rowOff>
    </xdr:to>
    <xdr:pic>
      <xdr:nvPicPr>
        <xdr:cNvPr id="7" name="Picture 6"/>
        <xdr:cNvPicPr>
          <a:picLocks noChangeAspect="1"/>
        </xdr:cNvPicPr>
      </xdr:nvPicPr>
      <xdr:blipFill>
        <a:blip xmlns:r="http://schemas.openxmlformats.org/officeDocument/2006/relationships" r:embed="rId2"/>
        <a:stretch>
          <a:fillRect/>
        </a:stretch>
      </xdr:blipFill>
      <xdr:spPr>
        <a:xfrm>
          <a:off x="6464300" y="3632200"/>
          <a:ext cx="8902700" cy="11518900"/>
        </a:xfrm>
        <a:prstGeom prst="rect">
          <a:avLst/>
        </a:prstGeom>
      </xdr:spPr>
    </xdr:pic>
    <xdr:clientData/>
  </xdr:twoCellAnchor>
  <xdr:twoCellAnchor editAs="oneCell">
    <xdr:from>
      <xdr:col>7</xdr:col>
      <xdr:colOff>368300</xdr:colOff>
      <xdr:row>80</xdr:row>
      <xdr:rowOff>88900</xdr:rowOff>
    </xdr:from>
    <xdr:to>
      <xdr:col>15</xdr:col>
      <xdr:colOff>533400</xdr:colOff>
      <xdr:row>104</xdr:row>
      <xdr:rowOff>101600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6553200" y="15341600"/>
          <a:ext cx="8801100" cy="458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68" customWidth="1"/>
    <col min="2" max="2" width="12" style="32" customWidth="1"/>
    <col min="3" max="3" width="38.42578125" style="32" customWidth="1"/>
    <col min="4" max="16384" width="10.7109375" style="32"/>
  </cols>
  <sheetData>
    <row r="1" spans="1:3" s="66" customFormat="1" x14ac:dyDescent="0.2">
      <c r="A1" s="64"/>
      <c r="B1" s="65"/>
      <c r="C1" s="65"/>
    </row>
    <row r="2" spans="1:3" ht="21" x14ac:dyDescent="0.25">
      <c r="A2" s="7"/>
      <c r="B2" s="67" t="s">
        <v>19</v>
      </c>
      <c r="C2" s="67"/>
    </row>
    <row r="3" spans="1:3" x14ac:dyDescent="0.2">
      <c r="A3" s="7"/>
      <c r="B3" s="14"/>
      <c r="C3" s="14"/>
    </row>
    <row r="4" spans="1:3" x14ac:dyDescent="0.2">
      <c r="A4" s="7"/>
      <c r="B4" s="8" t="s">
        <v>20</v>
      </c>
      <c r="C4" s="9" t="s">
        <v>78</v>
      </c>
    </row>
    <row r="5" spans="1:3" x14ac:dyDescent="0.2">
      <c r="A5" s="7"/>
      <c r="B5" s="10" t="s">
        <v>85</v>
      </c>
      <c r="C5" s="11" t="s">
        <v>86</v>
      </c>
    </row>
    <row r="6" spans="1:3" x14ac:dyDescent="0.2">
      <c r="A6" s="7"/>
      <c r="B6" s="12" t="s">
        <v>22</v>
      </c>
      <c r="C6" s="13" t="s">
        <v>23</v>
      </c>
    </row>
    <row r="7" spans="1:3" x14ac:dyDescent="0.2">
      <c r="A7" s="7"/>
      <c r="B7" s="14"/>
      <c r="C7" s="14"/>
    </row>
    <row r="8" spans="1:3" x14ac:dyDescent="0.2">
      <c r="A8" s="7"/>
      <c r="B8" s="14"/>
      <c r="C8" s="14"/>
    </row>
    <row r="9" spans="1:3" x14ac:dyDescent="0.2">
      <c r="A9" s="7"/>
      <c r="B9" s="109" t="s">
        <v>87</v>
      </c>
      <c r="C9" s="110"/>
    </row>
    <row r="10" spans="1:3" x14ac:dyDescent="0.2">
      <c r="A10" s="7"/>
      <c r="B10" s="111"/>
      <c r="C10" s="112"/>
    </row>
    <row r="11" spans="1:3" x14ac:dyDescent="0.2">
      <c r="A11" s="7"/>
      <c r="B11" s="111" t="s">
        <v>88</v>
      </c>
      <c r="C11" s="113" t="s">
        <v>89</v>
      </c>
    </row>
    <row r="12" spans="1:3" ht="17" thickBot="1" x14ac:dyDescent="0.25">
      <c r="A12" s="7"/>
      <c r="B12" s="111"/>
      <c r="C12" s="23" t="s">
        <v>90</v>
      </c>
    </row>
    <row r="13" spans="1:3" ht="17" thickBot="1" x14ac:dyDescent="0.25">
      <c r="A13" s="7"/>
      <c r="B13" s="111"/>
      <c r="C13" s="114" t="s">
        <v>91</v>
      </c>
    </row>
    <row r="14" spans="1:3" x14ac:dyDescent="0.2">
      <c r="A14" s="7"/>
      <c r="B14" s="111"/>
      <c r="C14" s="112" t="s">
        <v>92</v>
      </c>
    </row>
    <row r="15" spans="1:3" x14ac:dyDescent="0.2">
      <c r="A15" s="7"/>
      <c r="B15" s="111"/>
      <c r="C15" s="112"/>
    </row>
    <row r="16" spans="1:3" x14ac:dyDescent="0.2">
      <c r="A16" s="7"/>
      <c r="B16" s="111" t="s">
        <v>93</v>
      </c>
      <c r="C16" s="115" t="s">
        <v>94</v>
      </c>
    </row>
    <row r="17" spans="1:3" x14ac:dyDescent="0.2">
      <c r="A17" s="7"/>
      <c r="B17" s="111"/>
      <c r="C17" s="116" t="s">
        <v>95</v>
      </c>
    </row>
    <row r="18" spans="1:3" x14ac:dyDescent="0.2">
      <c r="A18" s="7"/>
      <c r="B18" s="111"/>
      <c r="C18" s="117" t="s">
        <v>96</v>
      </c>
    </row>
    <row r="19" spans="1:3" x14ac:dyDescent="0.2">
      <c r="A19" s="7"/>
      <c r="B19" s="111"/>
      <c r="C19" s="118" t="s">
        <v>97</v>
      </c>
    </row>
    <row r="20" spans="1:3" x14ac:dyDescent="0.2">
      <c r="A20" s="7"/>
      <c r="B20" s="119"/>
      <c r="C20" s="120" t="s">
        <v>98</v>
      </c>
    </row>
    <row r="21" spans="1:3" x14ac:dyDescent="0.2">
      <c r="A21" s="7"/>
      <c r="B21" s="119"/>
      <c r="C21" s="121" t="s">
        <v>99</v>
      </c>
    </row>
    <row r="22" spans="1:3" x14ac:dyDescent="0.2">
      <c r="A22" s="7"/>
      <c r="B22" s="119"/>
      <c r="C22" s="122" t="s">
        <v>100</v>
      </c>
    </row>
    <row r="23" spans="1:3" x14ac:dyDescent="0.2">
      <c r="A23" s="7"/>
      <c r="B23" s="119"/>
      <c r="C23" s="123" t="s">
        <v>101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58"/>
  <sheetViews>
    <sheetView tabSelected="1" workbookViewId="0">
      <selection activeCell="B6" sqref="B6"/>
    </sheetView>
  </sheetViews>
  <sheetFormatPr baseColWidth="10" defaultRowHeight="16" x14ac:dyDescent="0.2"/>
  <cols>
    <col min="1" max="1" width="3.42578125" style="4" customWidth="1"/>
    <col min="2" max="2" width="3.7109375" style="4" customWidth="1"/>
    <col min="3" max="3" width="46.28515625" style="4" customWidth="1"/>
    <col min="4" max="4" width="12.42578125" style="4" customWidth="1"/>
    <col min="5" max="5" width="17.42578125" style="4" customWidth="1"/>
    <col min="6" max="6" width="4.5703125" style="4" customWidth="1"/>
    <col min="7" max="7" width="35.28515625" style="4" customWidth="1"/>
    <col min="8" max="8" width="5.140625" style="4" customWidth="1"/>
    <col min="9" max="9" width="42.42578125" style="4" customWidth="1"/>
    <col min="10" max="10" width="5.42578125" style="4" customWidth="1"/>
    <col min="11" max="16384" width="10.7109375" style="4"/>
  </cols>
  <sheetData>
    <row r="1" spans="1:11" x14ac:dyDescent="0.2">
      <c r="B1" s="15"/>
      <c r="C1" s="15"/>
      <c r="D1" s="16"/>
      <c r="E1" s="16"/>
      <c r="F1" s="16"/>
      <c r="G1" s="16"/>
      <c r="H1" s="16"/>
      <c r="I1" s="15"/>
    </row>
    <row r="2" spans="1:11" x14ac:dyDescent="0.2">
      <c r="B2" s="199" t="s">
        <v>170</v>
      </c>
      <c r="C2" s="200"/>
      <c r="D2" s="200"/>
      <c r="E2" s="201"/>
      <c r="F2" s="16"/>
      <c r="G2" s="16"/>
      <c r="H2" s="16"/>
      <c r="I2" s="15"/>
    </row>
    <row r="3" spans="1:11" x14ac:dyDescent="0.2">
      <c r="B3" s="202"/>
      <c r="C3" s="203"/>
      <c r="D3" s="203"/>
      <c r="E3" s="204"/>
      <c r="F3" s="16"/>
      <c r="G3" s="16"/>
      <c r="H3" s="16"/>
      <c r="I3" s="15"/>
    </row>
    <row r="4" spans="1:11" x14ac:dyDescent="0.2">
      <c r="B4" s="202"/>
      <c r="C4" s="203"/>
      <c r="D4" s="203"/>
      <c r="E4" s="204"/>
      <c r="F4" s="16"/>
      <c r="G4" s="16"/>
      <c r="H4" s="16"/>
      <c r="I4" s="15"/>
    </row>
    <row r="5" spans="1:11" x14ac:dyDescent="0.2">
      <c r="B5" s="205"/>
      <c r="C5" s="206"/>
      <c r="D5" s="206"/>
      <c r="E5" s="207"/>
      <c r="F5" s="16"/>
      <c r="G5" s="16"/>
      <c r="H5" s="16"/>
      <c r="I5" s="15"/>
    </row>
    <row r="6" spans="1:11" ht="17" thickBot="1" x14ac:dyDescent="0.25">
      <c r="B6" s="15"/>
      <c r="C6" s="15"/>
      <c r="D6" s="16"/>
      <c r="E6" s="15"/>
      <c r="F6" s="15"/>
      <c r="G6" s="15"/>
      <c r="H6" s="15"/>
      <c r="I6" s="15"/>
    </row>
    <row r="7" spans="1:11" x14ac:dyDescent="0.2">
      <c r="B7" s="29"/>
      <c r="C7" s="28"/>
      <c r="D7" s="28"/>
      <c r="E7" s="28"/>
      <c r="F7" s="28"/>
      <c r="G7" s="28"/>
      <c r="H7" s="28"/>
      <c r="I7" s="28"/>
      <c r="J7" s="25"/>
    </row>
    <row r="8" spans="1:11" s="5" customFormat="1" ht="18" x14ac:dyDescent="0.2">
      <c r="B8" s="80"/>
      <c r="C8" s="24" t="s">
        <v>34</v>
      </c>
      <c r="D8" s="142" t="s">
        <v>16</v>
      </c>
      <c r="E8" s="24" t="s">
        <v>7</v>
      </c>
      <c r="F8" s="24"/>
      <c r="G8" s="24" t="s">
        <v>15</v>
      </c>
      <c r="H8" s="24"/>
      <c r="I8" s="24" t="s">
        <v>0</v>
      </c>
      <c r="J8" s="138"/>
    </row>
    <row r="9" spans="1:11" s="5" customFormat="1" ht="18" x14ac:dyDescent="0.2">
      <c r="B9" s="40"/>
      <c r="C9" s="23"/>
      <c r="D9" s="70"/>
      <c r="E9" s="23"/>
      <c r="F9" s="23"/>
      <c r="G9" s="23"/>
      <c r="H9" s="23"/>
      <c r="I9" s="23"/>
      <c r="J9" s="22"/>
    </row>
    <row r="10" spans="1:11" s="5" customFormat="1" ht="19" thickBot="1" x14ac:dyDescent="0.25">
      <c r="B10" s="40"/>
      <c r="C10" s="23" t="s">
        <v>106</v>
      </c>
      <c r="D10" s="70"/>
      <c r="E10" s="23"/>
      <c r="F10" s="23"/>
      <c r="G10" s="23"/>
      <c r="H10" s="23"/>
      <c r="I10" s="23"/>
      <c r="J10" s="22"/>
    </row>
    <row r="11" spans="1:11" s="5" customFormat="1" ht="19" thickBot="1" x14ac:dyDescent="0.25">
      <c r="B11" s="40"/>
      <c r="C11" s="74" t="s">
        <v>35</v>
      </c>
      <c r="D11" s="31" t="s">
        <v>5</v>
      </c>
      <c r="E11" s="36">
        <f>'Research data'!H6</f>
        <v>0.15</v>
      </c>
      <c r="F11" s="30"/>
      <c r="G11" s="82"/>
      <c r="H11" s="69"/>
      <c r="I11" s="173" t="s">
        <v>138</v>
      </c>
      <c r="J11" s="22"/>
    </row>
    <row r="12" spans="1:11" ht="17" thickBot="1" x14ac:dyDescent="0.25">
      <c r="B12" s="34"/>
      <c r="C12" s="74" t="s">
        <v>37</v>
      </c>
      <c r="D12" s="35" t="s">
        <v>5</v>
      </c>
      <c r="E12" s="33">
        <v>0.98</v>
      </c>
      <c r="F12" s="30"/>
      <c r="G12" s="30"/>
      <c r="H12" s="30"/>
      <c r="I12" s="33" t="s">
        <v>68</v>
      </c>
      <c r="J12" s="139"/>
      <c r="K12" s="3"/>
    </row>
    <row r="13" spans="1:11" ht="17" thickBot="1" x14ac:dyDescent="0.25">
      <c r="B13" s="34"/>
      <c r="C13" s="73" t="s">
        <v>39</v>
      </c>
      <c r="D13" s="35" t="s">
        <v>5</v>
      </c>
      <c r="E13" s="33">
        <v>0.05</v>
      </c>
      <c r="F13" s="30"/>
      <c r="G13" s="30"/>
      <c r="H13" s="30"/>
      <c r="I13" s="33" t="s">
        <v>68</v>
      </c>
      <c r="J13" s="139"/>
      <c r="K13" s="3"/>
    </row>
    <row r="14" spans="1:11" ht="17" thickBot="1" x14ac:dyDescent="0.25">
      <c r="A14" s="2"/>
      <c r="B14" s="34"/>
      <c r="C14" s="75" t="s">
        <v>42</v>
      </c>
      <c r="D14" s="35" t="s">
        <v>5</v>
      </c>
      <c r="E14" s="33">
        <v>0.1</v>
      </c>
      <c r="F14" s="30"/>
      <c r="G14" s="30"/>
      <c r="H14" s="30"/>
      <c r="I14" s="33" t="s">
        <v>68</v>
      </c>
      <c r="J14" s="140"/>
      <c r="K14" s="1"/>
    </row>
    <row r="15" spans="1:11" ht="17" thickBot="1" x14ac:dyDescent="0.25">
      <c r="A15" s="2"/>
      <c r="B15" s="34"/>
      <c r="C15" s="75" t="s">
        <v>43</v>
      </c>
      <c r="D15" s="35" t="s">
        <v>5</v>
      </c>
      <c r="E15" s="33">
        <v>0.7</v>
      </c>
      <c r="F15" s="30"/>
      <c r="G15" s="30"/>
      <c r="H15" s="30"/>
      <c r="I15" s="33" t="s">
        <v>68</v>
      </c>
      <c r="J15" s="140"/>
      <c r="K15" s="1"/>
    </row>
    <row r="16" spans="1:11" s="2" customFormat="1" ht="17" thickBot="1" x14ac:dyDescent="0.25">
      <c r="A16" s="4"/>
      <c r="B16" s="34"/>
      <c r="C16" s="75" t="s">
        <v>44</v>
      </c>
      <c r="D16" s="35" t="s">
        <v>147</v>
      </c>
      <c r="E16" s="78">
        <f>'Research data'!H7</f>
        <v>20</v>
      </c>
      <c r="F16" s="30"/>
      <c r="G16" s="30" t="s">
        <v>29</v>
      </c>
      <c r="H16" s="30"/>
      <c r="I16" s="173" t="s">
        <v>138</v>
      </c>
      <c r="J16" s="139"/>
      <c r="K16" s="4"/>
    </row>
    <row r="17" spans="1:11" s="2" customFormat="1" ht="17" thickBot="1" x14ac:dyDescent="0.25">
      <c r="A17" s="4"/>
      <c r="B17" s="34"/>
      <c r="C17" s="75" t="s">
        <v>45</v>
      </c>
      <c r="D17" s="35" t="s">
        <v>147</v>
      </c>
      <c r="E17" s="78">
        <v>0</v>
      </c>
      <c r="F17" s="30"/>
      <c r="G17" s="81" t="s">
        <v>69</v>
      </c>
      <c r="H17" s="30"/>
      <c r="I17" s="173" t="s">
        <v>137</v>
      </c>
      <c r="J17" s="139"/>
      <c r="K17" s="4"/>
    </row>
    <row r="18" spans="1:11" ht="17" thickBot="1" x14ac:dyDescent="0.25">
      <c r="B18" s="34"/>
      <c r="C18" s="75" t="s">
        <v>46</v>
      </c>
      <c r="D18" s="35" t="s">
        <v>3</v>
      </c>
      <c r="E18" s="78">
        <v>-1</v>
      </c>
      <c r="F18" s="30"/>
      <c r="G18" s="84" t="s">
        <v>72</v>
      </c>
      <c r="H18" s="30"/>
      <c r="I18" s="33" t="s">
        <v>68</v>
      </c>
      <c r="J18" s="139"/>
    </row>
    <row r="19" spans="1:11" ht="17" thickBot="1" x14ac:dyDescent="0.25">
      <c r="B19" s="34"/>
      <c r="C19" s="75" t="s">
        <v>62</v>
      </c>
      <c r="D19" s="35" t="s">
        <v>3</v>
      </c>
      <c r="E19" s="78">
        <v>-1</v>
      </c>
      <c r="F19" s="30"/>
      <c r="G19" s="85" t="s">
        <v>73</v>
      </c>
      <c r="H19" s="30"/>
      <c r="I19" s="33" t="s">
        <v>68</v>
      </c>
      <c r="J19" s="139"/>
    </row>
    <row r="20" spans="1:11" ht="17" thickBot="1" x14ac:dyDescent="0.25">
      <c r="B20" s="34"/>
      <c r="C20" s="75" t="s">
        <v>47</v>
      </c>
      <c r="D20" s="35" t="s">
        <v>3</v>
      </c>
      <c r="E20" s="33">
        <f>-0.2</f>
        <v>-0.2</v>
      </c>
      <c r="F20" s="30"/>
      <c r="G20" s="85" t="s">
        <v>74</v>
      </c>
      <c r="H20" s="30"/>
      <c r="I20" s="33" t="s">
        <v>68</v>
      </c>
      <c r="J20" s="139"/>
    </row>
    <row r="21" spans="1:11" ht="17" thickBot="1" x14ac:dyDescent="0.25">
      <c r="B21" s="34"/>
      <c r="C21" s="75" t="s">
        <v>48</v>
      </c>
      <c r="D21" s="35" t="s">
        <v>3</v>
      </c>
      <c r="E21" s="78">
        <v>0</v>
      </c>
      <c r="F21" s="30"/>
      <c r="G21" s="85" t="s">
        <v>75</v>
      </c>
      <c r="H21" s="30"/>
      <c r="I21" s="33" t="s">
        <v>68</v>
      </c>
      <c r="J21" s="139"/>
    </row>
    <row r="22" spans="1:11" ht="17" thickBot="1" x14ac:dyDescent="0.25">
      <c r="B22" s="34"/>
      <c r="C22" s="75" t="s">
        <v>49</v>
      </c>
      <c r="D22" s="35" t="s">
        <v>3</v>
      </c>
      <c r="E22" s="78">
        <v>0</v>
      </c>
      <c r="F22" s="30"/>
      <c r="G22" s="83" t="s">
        <v>76</v>
      </c>
      <c r="H22" s="30"/>
      <c r="I22" s="33" t="s">
        <v>68</v>
      </c>
      <c r="J22" s="139"/>
    </row>
    <row r="23" spans="1:11" x14ac:dyDescent="0.2">
      <c r="B23" s="34"/>
      <c r="C23" s="144"/>
      <c r="D23" s="145"/>
      <c r="E23" s="61"/>
      <c r="F23" s="32"/>
      <c r="G23" s="146"/>
      <c r="H23" s="32"/>
      <c r="I23" s="32"/>
      <c r="J23" s="139"/>
    </row>
    <row r="24" spans="1:11" ht="17" thickBot="1" x14ac:dyDescent="0.25">
      <c r="B24" s="34"/>
      <c r="C24" s="23" t="s">
        <v>110</v>
      </c>
      <c r="D24" s="145"/>
      <c r="E24" s="61"/>
      <c r="F24" s="32"/>
      <c r="G24" s="146"/>
      <c r="H24" s="32"/>
      <c r="I24" s="32"/>
      <c r="J24" s="139"/>
    </row>
    <row r="25" spans="1:11" ht="17" thickBot="1" x14ac:dyDescent="0.25">
      <c r="B25" s="34"/>
      <c r="C25" s="75" t="s">
        <v>50</v>
      </c>
      <c r="D25" s="35" t="s">
        <v>36</v>
      </c>
      <c r="E25" s="36">
        <f>'Research data'!H16</f>
        <v>19000000</v>
      </c>
      <c r="F25" s="30"/>
      <c r="G25" s="30" t="s">
        <v>10</v>
      </c>
      <c r="H25" s="30"/>
      <c r="I25" s="173" t="s">
        <v>138</v>
      </c>
      <c r="J25" s="141"/>
    </row>
    <row r="26" spans="1:11" ht="17" thickBot="1" x14ac:dyDescent="0.25">
      <c r="B26" s="34"/>
      <c r="C26" s="75" t="s">
        <v>51</v>
      </c>
      <c r="D26" s="35" t="s">
        <v>36</v>
      </c>
      <c r="E26" s="78">
        <v>0</v>
      </c>
      <c r="F26" s="30"/>
      <c r="G26" s="81" t="s">
        <v>70</v>
      </c>
      <c r="H26" s="30"/>
      <c r="I26" s="173" t="s">
        <v>137</v>
      </c>
      <c r="J26" s="141"/>
    </row>
    <row r="27" spans="1:11" ht="17" thickBot="1" x14ac:dyDescent="0.25">
      <c r="B27" s="34"/>
      <c r="C27" s="75" t="s">
        <v>13</v>
      </c>
      <c r="D27" s="35" t="s">
        <v>36</v>
      </c>
      <c r="E27" s="78">
        <f>'Research data'!H22</f>
        <v>1000000</v>
      </c>
      <c r="F27" s="30"/>
      <c r="G27" s="30" t="s">
        <v>26</v>
      </c>
      <c r="H27" s="30"/>
      <c r="I27" s="173" t="s">
        <v>138</v>
      </c>
      <c r="J27" s="139"/>
    </row>
    <row r="28" spans="1:11" ht="17" thickBot="1" x14ac:dyDescent="0.25">
      <c r="B28" s="34"/>
      <c r="C28" s="75" t="s">
        <v>52</v>
      </c>
      <c r="D28" s="35" t="s">
        <v>36</v>
      </c>
      <c r="E28" s="78">
        <v>0</v>
      </c>
      <c r="F28" s="30"/>
      <c r="G28" s="178" t="s">
        <v>149</v>
      </c>
      <c r="H28" s="30"/>
      <c r="I28" s="33" t="s">
        <v>68</v>
      </c>
      <c r="J28" s="139"/>
    </row>
    <row r="29" spans="1:11" ht="17" thickBot="1" x14ac:dyDescent="0.25">
      <c r="B29" s="34"/>
      <c r="C29" s="75" t="s">
        <v>53</v>
      </c>
      <c r="D29" s="35" t="s">
        <v>64</v>
      </c>
      <c r="E29" s="143">
        <f>'Research data'!H23</f>
        <v>285000</v>
      </c>
      <c r="F29" s="30"/>
      <c r="G29" s="76" t="s">
        <v>66</v>
      </c>
      <c r="H29" s="30"/>
      <c r="I29" s="173" t="s">
        <v>138</v>
      </c>
      <c r="J29" s="139"/>
    </row>
    <row r="30" spans="1:11" ht="17" thickBot="1" x14ac:dyDescent="0.25">
      <c r="B30" s="34"/>
      <c r="C30" s="75" t="s">
        <v>54</v>
      </c>
      <c r="D30" s="35" t="s">
        <v>65</v>
      </c>
      <c r="E30" s="143">
        <f>'Research data'!H25</f>
        <v>0</v>
      </c>
      <c r="F30" s="30"/>
      <c r="G30" s="81" t="s">
        <v>67</v>
      </c>
      <c r="H30" s="30"/>
      <c r="I30" s="173" t="s">
        <v>138</v>
      </c>
      <c r="J30" s="139"/>
    </row>
    <row r="31" spans="1:11" ht="17" thickBot="1" x14ac:dyDescent="0.25">
      <c r="B31" s="34"/>
      <c r="C31" s="75" t="s">
        <v>55</v>
      </c>
      <c r="D31" s="35" t="s">
        <v>65</v>
      </c>
      <c r="E31" s="143">
        <v>0</v>
      </c>
      <c r="F31" s="30"/>
      <c r="G31" s="81" t="s">
        <v>71</v>
      </c>
      <c r="H31" s="30"/>
      <c r="I31" s="174" t="s">
        <v>137</v>
      </c>
      <c r="J31" s="139"/>
    </row>
    <row r="32" spans="1:11" ht="17" thickBot="1" x14ac:dyDescent="0.25">
      <c r="B32" s="34"/>
      <c r="C32" s="75" t="s">
        <v>58</v>
      </c>
      <c r="D32" s="35" t="s">
        <v>3</v>
      </c>
      <c r="E32" s="108">
        <f>'Research data'!H26</f>
        <v>0.05</v>
      </c>
      <c r="F32" s="30"/>
      <c r="G32" s="30" t="s">
        <v>25</v>
      </c>
      <c r="H32" s="30"/>
      <c r="I32" s="175" t="s">
        <v>138</v>
      </c>
      <c r="J32" s="139"/>
    </row>
    <row r="33" spans="2:10" ht="17" thickBot="1" x14ac:dyDescent="0.25">
      <c r="B33" s="34"/>
      <c r="C33" s="75" t="s">
        <v>41</v>
      </c>
      <c r="D33" s="35" t="s">
        <v>12</v>
      </c>
      <c r="E33" s="78">
        <v>0</v>
      </c>
      <c r="F33" s="30"/>
      <c r="G33" s="30"/>
      <c r="H33" s="30"/>
      <c r="I33" s="33" t="s">
        <v>68</v>
      </c>
      <c r="J33" s="139"/>
    </row>
    <row r="34" spans="2:10" x14ac:dyDescent="0.2">
      <c r="B34" s="34"/>
      <c r="C34" s="144"/>
      <c r="D34" s="145"/>
      <c r="E34" s="61"/>
      <c r="F34" s="32"/>
      <c r="G34" s="32"/>
      <c r="H34" s="32"/>
      <c r="I34" s="32"/>
      <c r="J34" s="139"/>
    </row>
    <row r="35" spans="2:10" ht="17" thickBot="1" x14ac:dyDescent="0.25">
      <c r="B35" s="34"/>
      <c r="C35" s="23" t="s">
        <v>8</v>
      </c>
      <c r="D35" s="145"/>
      <c r="E35" s="61"/>
      <c r="F35" s="32"/>
      <c r="G35" s="32"/>
      <c r="H35" s="32"/>
      <c r="I35" s="32"/>
      <c r="J35" s="139"/>
    </row>
    <row r="36" spans="2:10" ht="17" thickBot="1" x14ac:dyDescent="0.25">
      <c r="B36" s="34"/>
      <c r="C36" s="73" t="s">
        <v>40</v>
      </c>
      <c r="D36" s="35" t="s">
        <v>4</v>
      </c>
      <c r="E36" s="107">
        <f>'Research data'!H13</f>
        <v>0.13333333333333333</v>
      </c>
      <c r="F36" s="30"/>
      <c r="G36" s="30" t="s">
        <v>17</v>
      </c>
      <c r="H36" s="30"/>
      <c r="I36" s="173" t="s">
        <v>148</v>
      </c>
      <c r="J36" s="139"/>
    </row>
    <row r="37" spans="2:10" ht="17" thickBot="1" x14ac:dyDescent="0.25">
      <c r="B37" s="34"/>
      <c r="C37" s="75" t="s">
        <v>56</v>
      </c>
      <c r="D37" s="35" t="s">
        <v>2</v>
      </c>
      <c r="E37" s="143">
        <f>'Research data'!H11</f>
        <v>1</v>
      </c>
      <c r="F37" s="30"/>
      <c r="G37" s="30" t="s">
        <v>28</v>
      </c>
      <c r="H37" s="30"/>
      <c r="I37" s="192" t="s">
        <v>80</v>
      </c>
      <c r="J37" s="139"/>
    </row>
    <row r="38" spans="2:10" ht="17" thickBot="1" x14ac:dyDescent="0.25">
      <c r="B38" s="34"/>
      <c r="C38" s="75" t="s">
        <v>57</v>
      </c>
      <c r="D38" s="35" t="s">
        <v>2</v>
      </c>
      <c r="E38" s="78">
        <f>'Research data'!H12</f>
        <v>25</v>
      </c>
      <c r="F38" s="30"/>
      <c r="G38" s="30" t="s">
        <v>27</v>
      </c>
      <c r="H38" s="30"/>
      <c r="I38" s="175" t="s">
        <v>138</v>
      </c>
      <c r="J38" s="139"/>
    </row>
    <row r="39" spans="2:10" ht="17" thickBot="1" x14ac:dyDescent="0.25">
      <c r="B39" s="34"/>
      <c r="C39" s="73" t="s">
        <v>38</v>
      </c>
      <c r="D39" s="35" t="s">
        <v>5</v>
      </c>
      <c r="E39" s="78">
        <v>0</v>
      </c>
      <c r="F39" s="30"/>
      <c r="G39" s="30"/>
      <c r="H39" s="30"/>
      <c r="I39" s="33" t="s">
        <v>68</v>
      </c>
      <c r="J39" s="139"/>
    </row>
    <row r="40" spans="2:10" ht="17" thickBot="1" x14ac:dyDescent="0.25">
      <c r="B40" s="34"/>
      <c r="C40" s="81" t="s">
        <v>59</v>
      </c>
      <c r="D40" s="35" t="s">
        <v>5</v>
      </c>
      <c r="E40" s="78">
        <v>0</v>
      </c>
      <c r="F40" s="30"/>
      <c r="G40" s="30"/>
      <c r="H40" s="30"/>
      <c r="I40" s="33" t="s">
        <v>68</v>
      </c>
      <c r="J40" s="139"/>
    </row>
    <row r="41" spans="2:10" ht="17" thickBot="1" x14ac:dyDescent="0.25">
      <c r="B41" s="34"/>
      <c r="C41" s="75" t="s">
        <v>14</v>
      </c>
      <c r="D41" s="35" t="s">
        <v>5</v>
      </c>
      <c r="E41" s="78">
        <v>0</v>
      </c>
      <c r="F41" s="30"/>
      <c r="G41" s="30"/>
      <c r="H41" s="30"/>
      <c r="I41" s="33" t="s">
        <v>68</v>
      </c>
      <c r="J41" s="139"/>
    </row>
    <row r="42" spans="2:10" ht="17" thickBot="1" x14ac:dyDescent="0.25">
      <c r="B42" s="34"/>
      <c r="C42" s="74" t="s">
        <v>60</v>
      </c>
      <c r="D42" s="35" t="s">
        <v>5</v>
      </c>
      <c r="E42" s="33">
        <v>222222.22219999999</v>
      </c>
      <c r="F42" s="30"/>
      <c r="G42" s="30"/>
      <c r="H42" s="30"/>
      <c r="I42" s="33" t="s">
        <v>68</v>
      </c>
      <c r="J42" s="139"/>
    </row>
    <row r="43" spans="2:10" ht="17" thickBot="1" x14ac:dyDescent="0.25">
      <c r="B43" s="34"/>
      <c r="C43" s="74" t="s">
        <v>63</v>
      </c>
      <c r="D43" s="35" t="s">
        <v>5</v>
      </c>
      <c r="E43" s="33">
        <v>4444.4444439999997</v>
      </c>
      <c r="F43" s="30"/>
      <c r="G43" s="30"/>
      <c r="H43" s="30"/>
      <c r="I43" s="33" t="s">
        <v>68</v>
      </c>
      <c r="J43" s="139"/>
    </row>
    <row r="44" spans="2:10" ht="17" thickBot="1" x14ac:dyDescent="0.25">
      <c r="B44" s="34"/>
      <c r="C44" s="75" t="s">
        <v>61</v>
      </c>
      <c r="D44" s="35" t="s">
        <v>5</v>
      </c>
      <c r="E44" s="78">
        <v>0</v>
      </c>
      <c r="F44" s="30"/>
      <c r="G44" s="30"/>
      <c r="H44" s="30"/>
      <c r="I44" s="33" t="s">
        <v>68</v>
      </c>
      <c r="J44" s="139"/>
    </row>
    <row r="45" spans="2:10" ht="17" thickBot="1" x14ac:dyDescent="0.25">
      <c r="B45" s="37"/>
      <c r="C45" s="38"/>
      <c r="D45" s="38"/>
      <c r="E45" s="38"/>
      <c r="F45" s="38"/>
      <c r="G45" s="38"/>
      <c r="H45" s="38"/>
      <c r="I45" s="38"/>
      <c r="J45" s="6"/>
    </row>
    <row r="46" spans="2:10" x14ac:dyDescent="0.2">
      <c r="B46" s="39"/>
      <c r="C46" s="39"/>
      <c r="D46" s="39"/>
      <c r="E46" s="39"/>
      <c r="F46" s="39"/>
      <c r="G46" s="39"/>
      <c r="H46" s="39"/>
      <c r="I46" s="39"/>
    </row>
    <row r="47" spans="2:10" ht="20" customHeight="1" x14ac:dyDescent="0.2">
      <c r="B47" s="15"/>
      <c r="C47" s="15"/>
      <c r="D47" s="15"/>
      <c r="E47" s="15"/>
      <c r="F47" s="15"/>
      <c r="G47" s="15"/>
      <c r="H47" s="15"/>
      <c r="I47" s="15"/>
    </row>
    <row r="48" spans="2:10" x14ac:dyDescent="0.2">
      <c r="B48" s="15"/>
      <c r="C48" s="15"/>
      <c r="D48" s="15"/>
      <c r="E48" s="15"/>
      <c r="F48" s="15"/>
      <c r="G48" s="15"/>
      <c r="H48" s="15"/>
      <c r="I48" s="15"/>
    </row>
    <row r="49" spans="2:9" x14ac:dyDescent="0.2">
      <c r="B49" s="15"/>
      <c r="C49" s="15"/>
      <c r="D49" s="15"/>
      <c r="E49" s="15"/>
      <c r="F49" s="15"/>
      <c r="G49" s="15"/>
      <c r="H49" s="15"/>
      <c r="I49" s="15"/>
    </row>
    <row r="50" spans="2:9" x14ac:dyDescent="0.2">
      <c r="B50" s="15"/>
      <c r="C50" s="15"/>
      <c r="D50" s="15"/>
      <c r="E50" s="15"/>
      <c r="F50" s="15"/>
      <c r="G50" s="15"/>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8"/>
  <sheetViews>
    <sheetView workbookViewId="0">
      <selection activeCell="K25" sqref="K25"/>
    </sheetView>
  </sheetViews>
  <sheetFormatPr baseColWidth="10" defaultRowHeight="16" x14ac:dyDescent="0.2"/>
  <cols>
    <col min="1" max="1" width="3.28515625" style="39" customWidth="1"/>
    <col min="2" max="2" width="3.5703125" style="39" customWidth="1"/>
    <col min="3" max="3" width="35.85546875" style="39" customWidth="1"/>
    <col min="4" max="4" width="16.5703125" style="39" hidden="1" customWidth="1"/>
    <col min="5" max="5" width="13.85546875" style="39" hidden="1" customWidth="1"/>
    <col min="6" max="6" width="12.5703125" style="39" customWidth="1"/>
    <col min="7" max="7" width="2.7109375" style="39" customWidth="1"/>
    <col min="8" max="8" width="9.5703125" style="39" customWidth="1"/>
    <col min="9" max="9" width="2.42578125" style="39" customWidth="1"/>
    <col min="10" max="10" width="1.85546875" style="39" customWidth="1"/>
    <col min="11" max="11" width="13" style="39" customWidth="1"/>
    <col min="12" max="12" width="2.7109375" style="39" customWidth="1"/>
    <col min="13" max="13" width="13" style="39" customWidth="1"/>
    <col min="14" max="14" width="2.140625" style="39" customWidth="1"/>
    <col min="15" max="15" width="55" style="39" customWidth="1"/>
    <col min="16" max="16384" width="10.7109375" style="39"/>
  </cols>
  <sheetData>
    <row r="1" spans="2:15" ht="17" thickBot="1" x14ac:dyDescent="0.25"/>
    <row r="2" spans="2:15" x14ac:dyDescent="0.2">
      <c r="B2" s="29"/>
      <c r="C2" s="41"/>
      <c r="D2" s="41"/>
      <c r="E2" s="41"/>
      <c r="F2" s="41"/>
      <c r="G2" s="41"/>
      <c r="H2" s="41"/>
      <c r="I2" s="41"/>
      <c r="J2" s="41"/>
      <c r="K2" s="41"/>
      <c r="L2" s="41"/>
      <c r="M2" s="41"/>
      <c r="N2" s="41"/>
      <c r="O2" s="41"/>
    </row>
    <row r="3" spans="2:15" s="42" customFormat="1" x14ac:dyDescent="0.2">
      <c r="B3" s="40"/>
      <c r="C3" s="128" t="s">
        <v>105</v>
      </c>
      <c r="D3" s="17"/>
      <c r="E3" s="17"/>
      <c r="F3" s="128" t="s">
        <v>16</v>
      </c>
      <c r="G3" s="128"/>
      <c r="H3" s="128" t="s">
        <v>98</v>
      </c>
      <c r="I3" s="128"/>
      <c r="J3" s="128"/>
      <c r="K3" s="128" t="s">
        <v>119</v>
      </c>
      <c r="L3" s="128"/>
      <c r="M3" s="128" t="s">
        <v>80</v>
      </c>
      <c r="N3" s="128"/>
      <c r="O3" s="128" t="s">
        <v>111</v>
      </c>
    </row>
    <row r="4" spans="2:15" x14ac:dyDescent="0.2">
      <c r="B4" s="34"/>
      <c r="C4" s="43"/>
      <c r="D4" s="43"/>
      <c r="E4" s="43"/>
      <c r="F4" s="43"/>
      <c r="G4" s="43"/>
      <c r="H4" s="44"/>
      <c r="I4" s="44"/>
      <c r="J4" s="18"/>
      <c r="K4" s="17"/>
      <c r="L4" s="137"/>
      <c r="M4" s="17"/>
      <c r="N4" s="17"/>
      <c r="O4" s="17"/>
    </row>
    <row r="5" spans="2:15" ht="17" thickBot="1" x14ac:dyDescent="0.25">
      <c r="B5" s="34"/>
      <c r="C5" s="72" t="s">
        <v>106</v>
      </c>
      <c r="D5" s="72"/>
      <c r="E5" s="72"/>
      <c r="F5" s="72"/>
      <c r="G5" s="72"/>
      <c r="H5" s="18"/>
      <c r="I5" s="18"/>
      <c r="J5" s="18"/>
      <c r="K5" s="32"/>
      <c r="L5" s="32"/>
      <c r="M5" s="32"/>
      <c r="N5" s="32"/>
      <c r="O5" s="30"/>
    </row>
    <row r="6" spans="2:15" ht="17" thickBot="1" x14ac:dyDescent="0.25">
      <c r="B6" s="34"/>
      <c r="C6" s="168" t="s">
        <v>153</v>
      </c>
      <c r="D6" s="72"/>
      <c r="E6" s="72"/>
      <c r="F6" s="169" t="s">
        <v>5</v>
      </c>
      <c r="G6" s="72"/>
      <c r="H6" s="191">
        <f>K6</f>
        <v>0.15</v>
      </c>
      <c r="I6" s="18"/>
      <c r="J6" s="18"/>
      <c r="K6" s="171">
        <f>Notes!E106</f>
        <v>0.15</v>
      </c>
      <c r="L6" s="32"/>
      <c r="M6" s="32"/>
      <c r="N6" s="32"/>
      <c r="O6" s="30"/>
    </row>
    <row r="7" spans="2:15" ht="17" thickBot="1" x14ac:dyDescent="0.25">
      <c r="B7" s="34"/>
      <c r="C7" s="45" t="s">
        <v>30</v>
      </c>
      <c r="D7" s="45"/>
      <c r="E7" s="45"/>
      <c r="F7" s="169" t="s">
        <v>146</v>
      </c>
      <c r="G7" s="129"/>
      <c r="H7" s="193">
        <f>H13*H8*1000000/1000</f>
        <v>20</v>
      </c>
      <c r="I7" s="47"/>
      <c r="J7" s="44"/>
      <c r="K7" s="32"/>
      <c r="L7" s="32"/>
      <c r="M7" s="32"/>
      <c r="N7" s="32"/>
      <c r="O7" s="178" t="s">
        <v>150</v>
      </c>
    </row>
    <row r="8" spans="2:15" ht="17" thickBot="1" x14ac:dyDescent="0.25">
      <c r="B8" s="34"/>
      <c r="C8" s="168" t="s">
        <v>136</v>
      </c>
      <c r="D8" s="45"/>
      <c r="E8" s="45"/>
      <c r="F8" s="169" t="s">
        <v>129</v>
      </c>
      <c r="G8" s="129"/>
      <c r="H8" s="170">
        <f>K8</f>
        <v>0.15</v>
      </c>
      <c r="I8" s="47"/>
      <c r="J8" s="44"/>
      <c r="K8" s="171">
        <f>Notes!E97</f>
        <v>0.15</v>
      </c>
      <c r="L8" s="32"/>
      <c r="M8" s="32"/>
      <c r="N8" s="32"/>
      <c r="O8" s="178" t="s">
        <v>151</v>
      </c>
    </row>
    <row r="9" spans="2:15" x14ac:dyDescent="0.2">
      <c r="B9" s="34"/>
      <c r="C9" s="71"/>
      <c r="D9" s="71"/>
      <c r="E9" s="71"/>
      <c r="F9" s="32"/>
      <c r="G9" s="32"/>
      <c r="H9" s="50"/>
      <c r="I9" s="50"/>
      <c r="J9" s="50"/>
      <c r="K9" s="32"/>
      <c r="L9" s="32"/>
      <c r="M9" s="32"/>
      <c r="N9" s="32"/>
      <c r="O9" s="179" t="s">
        <v>152</v>
      </c>
    </row>
    <row r="10" spans="2:15" ht="17" thickBot="1" x14ac:dyDescent="0.25">
      <c r="B10" s="34"/>
      <c r="C10" s="72" t="s">
        <v>8</v>
      </c>
      <c r="D10" s="72"/>
      <c r="E10" s="72"/>
      <c r="F10" s="72"/>
      <c r="G10" s="72"/>
      <c r="H10" s="19"/>
      <c r="I10" s="19"/>
      <c r="J10" s="19"/>
      <c r="K10" s="32"/>
      <c r="L10" s="32"/>
      <c r="M10" s="32"/>
      <c r="N10" s="32"/>
      <c r="O10" s="133"/>
    </row>
    <row r="11" spans="2:15" ht="17" thickBot="1" x14ac:dyDescent="0.25">
      <c r="B11" s="34"/>
      <c r="C11" s="51" t="s">
        <v>1</v>
      </c>
      <c r="D11" s="51"/>
      <c r="E11" s="51"/>
      <c r="F11" s="46" t="s">
        <v>2</v>
      </c>
      <c r="G11" s="47"/>
      <c r="H11" s="89">
        <f>M11</f>
        <v>1</v>
      </c>
      <c r="I11" s="50"/>
      <c r="J11" s="50"/>
      <c r="K11" s="32"/>
      <c r="L11" s="32"/>
      <c r="M11" s="191">
        <f>Notes!E122</f>
        <v>1</v>
      </c>
      <c r="N11" s="32"/>
      <c r="O11" s="88"/>
    </row>
    <row r="12" spans="2:15" ht="17" thickBot="1" x14ac:dyDescent="0.25">
      <c r="B12" s="34"/>
      <c r="C12" s="54" t="s">
        <v>6</v>
      </c>
      <c r="D12" s="54"/>
      <c r="E12" s="54"/>
      <c r="F12" s="46" t="s">
        <v>2</v>
      </c>
      <c r="G12" s="47"/>
      <c r="H12" s="90">
        <f>K12</f>
        <v>25</v>
      </c>
      <c r="I12" s="50"/>
      <c r="J12" s="50"/>
      <c r="K12" s="78">
        <f>Notes!E86</f>
        <v>25</v>
      </c>
      <c r="L12" s="32"/>
      <c r="M12" s="32"/>
      <c r="N12" s="32"/>
      <c r="O12" s="30"/>
    </row>
    <row r="13" spans="2:15" ht="17" thickBot="1" x14ac:dyDescent="0.25">
      <c r="B13" s="34"/>
      <c r="C13" s="136" t="s">
        <v>109</v>
      </c>
      <c r="D13" s="48"/>
      <c r="E13" s="48"/>
      <c r="F13" s="46" t="s">
        <v>4</v>
      </c>
      <c r="G13" s="47"/>
      <c r="H13" s="55">
        <f>Notes!E115</f>
        <v>0.13333333333333333</v>
      </c>
      <c r="I13" s="49"/>
      <c r="J13" s="49"/>
      <c r="K13" s="32"/>
      <c r="L13" s="32"/>
      <c r="M13" s="32"/>
      <c r="N13" s="32"/>
      <c r="O13" s="196" t="s">
        <v>161</v>
      </c>
    </row>
    <row r="14" spans="2:15" x14ac:dyDescent="0.2">
      <c r="B14" s="34"/>
      <c r="C14" s="72"/>
      <c r="D14" s="72"/>
      <c r="E14" s="72"/>
      <c r="F14" s="72"/>
      <c r="G14" s="72"/>
      <c r="H14" s="20"/>
      <c r="I14" s="20"/>
      <c r="J14" s="19"/>
      <c r="K14" s="32"/>
      <c r="L14" s="32"/>
      <c r="M14" s="32"/>
      <c r="N14" s="32"/>
      <c r="O14" s="124"/>
    </row>
    <row r="15" spans="2:15" ht="17" thickBot="1" x14ac:dyDescent="0.25">
      <c r="B15" s="34"/>
      <c r="C15" s="21" t="s">
        <v>107</v>
      </c>
      <c r="D15" s="21"/>
      <c r="E15" s="21"/>
      <c r="F15" s="21"/>
      <c r="G15" s="72"/>
      <c r="H15" s="20"/>
      <c r="I15" s="20"/>
      <c r="J15" s="19"/>
      <c r="K15" s="32"/>
      <c r="L15" s="32"/>
      <c r="M15" s="32"/>
      <c r="N15" s="32"/>
      <c r="O15" s="124"/>
    </row>
    <row r="16" spans="2:15" ht="17" thickBot="1" x14ac:dyDescent="0.25">
      <c r="B16" s="34"/>
      <c r="C16" s="126" t="s">
        <v>103</v>
      </c>
      <c r="D16" s="21"/>
      <c r="E16" s="21"/>
      <c r="F16" s="91" t="s">
        <v>36</v>
      </c>
      <c r="G16" s="130"/>
      <c r="H16" s="180">
        <f>H17*H7*1000</f>
        <v>19000000</v>
      </c>
      <c r="I16" s="181"/>
      <c r="J16" s="50"/>
      <c r="K16" s="182">
        <f>K17*H7*1000</f>
        <v>19000000</v>
      </c>
      <c r="L16" s="61"/>
      <c r="M16" s="32"/>
      <c r="N16" s="50"/>
      <c r="O16" s="30"/>
    </row>
    <row r="17" spans="2:15" ht="17" thickBot="1" x14ac:dyDescent="0.25">
      <c r="B17" s="34"/>
      <c r="C17" s="127" t="s">
        <v>10</v>
      </c>
      <c r="D17" s="56"/>
      <c r="E17" s="56"/>
      <c r="F17" s="125" t="s">
        <v>102</v>
      </c>
      <c r="G17" s="129"/>
      <c r="H17" s="55">
        <f>K17</f>
        <v>950</v>
      </c>
      <c r="I17" s="50"/>
      <c r="J17" s="50"/>
      <c r="K17" s="53">
        <f>SUM(K18,K19,K20)</f>
        <v>950</v>
      </c>
      <c r="L17" s="50"/>
      <c r="M17" s="32"/>
      <c r="N17" s="50"/>
      <c r="O17" s="149"/>
    </row>
    <row r="18" spans="2:15" ht="17" thickBot="1" x14ac:dyDescent="0.25">
      <c r="B18" s="34"/>
      <c r="C18" s="167" t="s">
        <v>134</v>
      </c>
      <c r="D18" s="57"/>
      <c r="E18" s="57"/>
      <c r="F18" s="125" t="s">
        <v>102</v>
      </c>
      <c r="G18" s="129"/>
      <c r="H18" s="50"/>
      <c r="I18" s="50"/>
      <c r="J18" s="50"/>
      <c r="K18" s="53">
        <f>Notes!E38</f>
        <v>550</v>
      </c>
      <c r="L18" s="50"/>
      <c r="M18" s="32"/>
      <c r="N18" s="32"/>
      <c r="O18" s="149"/>
    </row>
    <row r="19" spans="2:15" ht="17" thickBot="1" x14ac:dyDescent="0.25">
      <c r="B19" s="34"/>
      <c r="C19" s="167" t="s">
        <v>133</v>
      </c>
      <c r="D19" s="57"/>
      <c r="E19" s="57"/>
      <c r="F19" s="125" t="s">
        <v>102</v>
      </c>
      <c r="G19" s="129"/>
      <c r="H19" s="50"/>
      <c r="I19" s="50"/>
      <c r="J19" s="50"/>
      <c r="K19" s="53">
        <f>Notes!E31</f>
        <v>110</v>
      </c>
      <c r="L19" s="50"/>
      <c r="M19" s="32"/>
      <c r="N19" s="32"/>
      <c r="O19" s="149"/>
    </row>
    <row r="20" spans="2:15" ht="17" thickBot="1" x14ac:dyDescent="0.25">
      <c r="B20" s="34"/>
      <c r="C20" s="167" t="s">
        <v>135</v>
      </c>
      <c r="D20" s="58"/>
      <c r="E20" s="58"/>
      <c r="F20" s="125" t="s">
        <v>102</v>
      </c>
      <c r="G20" s="129"/>
      <c r="H20" s="50"/>
      <c r="I20" s="50"/>
      <c r="J20" s="50"/>
      <c r="K20" s="53">
        <f>Notes!E68</f>
        <v>290</v>
      </c>
      <c r="L20" s="50"/>
      <c r="M20" s="32"/>
      <c r="N20" s="32"/>
      <c r="O20" s="149"/>
    </row>
    <row r="21" spans="2:15" ht="17" thickBot="1" x14ac:dyDescent="0.25">
      <c r="B21" s="34"/>
      <c r="C21" s="134" t="s">
        <v>81</v>
      </c>
      <c r="D21" s="58"/>
      <c r="E21" s="58"/>
      <c r="F21" s="125" t="s">
        <v>102</v>
      </c>
      <c r="G21" s="129"/>
      <c r="H21" s="53">
        <f>K21</f>
        <v>50</v>
      </c>
      <c r="I21" s="50"/>
      <c r="J21" s="50"/>
      <c r="K21" s="53">
        <f>Notes!E67</f>
        <v>50</v>
      </c>
      <c r="L21" s="50"/>
      <c r="M21" s="32"/>
      <c r="N21" s="32"/>
      <c r="O21" s="92"/>
    </row>
    <row r="22" spans="2:15" ht="17" thickBot="1" x14ac:dyDescent="0.25">
      <c r="B22" s="34"/>
      <c r="C22" s="58" t="s">
        <v>9</v>
      </c>
      <c r="D22" s="58"/>
      <c r="E22" s="58"/>
      <c r="F22" s="87" t="s">
        <v>36</v>
      </c>
      <c r="G22" s="131"/>
      <c r="H22" s="55">
        <f>H21*H7*1000</f>
        <v>1000000</v>
      </c>
      <c r="I22" s="50"/>
      <c r="J22" s="50"/>
      <c r="K22" s="50"/>
      <c r="L22" s="50"/>
      <c r="M22" s="50"/>
      <c r="N22" s="32"/>
      <c r="O22" s="30"/>
    </row>
    <row r="23" spans="2:15" ht="17" thickBot="1" x14ac:dyDescent="0.25">
      <c r="B23" s="34"/>
      <c r="C23" s="135" t="s">
        <v>108</v>
      </c>
      <c r="D23" s="59"/>
      <c r="E23" s="59"/>
      <c r="F23" s="125" t="s">
        <v>64</v>
      </c>
      <c r="G23" s="129"/>
      <c r="H23" s="183">
        <f>K23</f>
        <v>285000</v>
      </c>
      <c r="I23" s="184"/>
      <c r="J23" s="50"/>
      <c r="K23" s="183">
        <f>K24*H7*1000</f>
        <v>285000</v>
      </c>
      <c r="L23" s="32"/>
      <c r="M23" s="32"/>
      <c r="N23" s="32"/>
      <c r="O23" s="151"/>
    </row>
    <row r="24" spans="2:15" ht="17" thickBot="1" x14ac:dyDescent="0.25">
      <c r="B24" s="34"/>
      <c r="C24" s="135" t="s">
        <v>108</v>
      </c>
      <c r="D24" s="62"/>
      <c r="E24" s="62"/>
      <c r="F24" s="125" t="s">
        <v>104</v>
      </c>
      <c r="G24" s="129"/>
      <c r="H24" s="52">
        <f>K24</f>
        <v>14.25</v>
      </c>
      <c r="I24" s="50"/>
      <c r="J24" s="50"/>
      <c r="K24" s="52">
        <f>Notes!E91</f>
        <v>14.25</v>
      </c>
      <c r="L24" s="60"/>
      <c r="M24" s="60"/>
      <c r="N24" s="60"/>
      <c r="O24" s="152"/>
    </row>
    <row r="25" spans="2:15" ht="17" thickBot="1" x14ac:dyDescent="0.25">
      <c r="B25" s="34"/>
      <c r="C25" s="77" t="s">
        <v>67</v>
      </c>
      <c r="D25" s="63"/>
      <c r="E25" s="63"/>
      <c r="F25" s="86" t="s">
        <v>77</v>
      </c>
      <c r="G25" s="132"/>
      <c r="H25" s="53">
        <f>K25</f>
        <v>0</v>
      </c>
      <c r="I25" s="50"/>
      <c r="J25" s="50"/>
      <c r="K25" s="53">
        <f>Notes!E95</f>
        <v>0</v>
      </c>
      <c r="L25" s="50"/>
      <c r="M25" s="60"/>
      <c r="N25" s="60"/>
      <c r="O25" s="149"/>
    </row>
    <row r="26" spans="2:15" ht="17" thickBot="1" x14ac:dyDescent="0.25">
      <c r="B26" s="34"/>
      <c r="C26" s="172" t="s">
        <v>58</v>
      </c>
      <c r="D26" s="63"/>
      <c r="E26" s="63"/>
      <c r="F26" s="169" t="s">
        <v>5</v>
      </c>
      <c r="G26" s="132"/>
      <c r="H26" s="53">
        <f>K26</f>
        <v>0.05</v>
      </c>
      <c r="I26" s="50"/>
      <c r="J26" s="50"/>
      <c r="K26" s="53">
        <f>Notes!E87</f>
        <v>0.05</v>
      </c>
      <c r="L26" s="50"/>
      <c r="M26" s="60"/>
      <c r="N26" s="60"/>
      <c r="O26" s="149"/>
    </row>
    <row r="27" spans="2:15" x14ac:dyDescent="0.2">
      <c r="B27" s="34"/>
      <c r="C27" s="172"/>
      <c r="O27" s="92"/>
    </row>
    <row r="28" spans="2:15" x14ac:dyDescent="0.2">
      <c r="B28"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3"/>
  <sheetViews>
    <sheetView workbookViewId="0">
      <selection activeCell="J15" sqref="J15"/>
    </sheetView>
  </sheetViews>
  <sheetFormatPr baseColWidth="10" defaultColWidth="33.140625" defaultRowHeight="16" x14ac:dyDescent="0.2"/>
  <cols>
    <col min="1" max="1" width="3.42578125" style="93" customWidth="1"/>
    <col min="2" max="2" width="3" style="93" customWidth="1"/>
    <col min="3" max="3" width="27.85546875" style="93" customWidth="1"/>
    <col min="4" max="4" width="16.140625" style="93" customWidth="1"/>
    <col min="5" max="5" width="10.28515625" style="93" customWidth="1"/>
    <col min="6" max="6" width="13.28515625" style="93" customWidth="1"/>
    <col min="7" max="8" width="12.7109375" style="94" customWidth="1"/>
    <col min="9" max="9" width="32.42578125" style="94" customWidth="1"/>
    <col min="10" max="10" width="76.42578125" style="93" customWidth="1"/>
    <col min="11" max="16384" width="33.140625" style="93"/>
  </cols>
  <sheetData>
    <row r="1" spans="2:11" ht="17" thickBot="1" x14ac:dyDescent="0.25"/>
    <row r="2" spans="2:11" x14ac:dyDescent="0.2">
      <c r="B2" s="95"/>
      <c r="C2" s="96"/>
      <c r="D2" s="96"/>
      <c r="E2" s="96"/>
      <c r="F2" s="96"/>
      <c r="G2" s="97"/>
      <c r="H2" s="97"/>
      <c r="I2" s="97"/>
      <c r="J2" s="96"/>
    </row>
    <row r="3" spans="2:11" x14ac:dyDescent="0.2">
      <c r="B3" s="98"/>
      <c r="C3" s="23" t="s">
        <v>24</v>
      </c>
      <c r="D3" s="23"/>
      <c r="E3" s="23"/>
      <c r="F3" s="23"/>
      <c r="G3" s="26"/>
      <c r="H3" s="26"/>
      <c r="I3" s="26"/>
      <c r="J3" s="99"/>
    </row>
    <row r="4" spans="2:11" x14ac:dyDescent="0.2">
      <c r="B4" s="98"/>
      <c r="C4" s="99"/>
      <c r="D4" s="99"/>
      <c r="E4" s="99"/>
      <c r="F4" s="99"/>
      <c r="G4" s="100"/>
      <c r="H4" s="100"/>
      <c r="I4" s="100"/>
      <c r="J4" s="99"/>
    </row>
    <row r="5" spans="2:11" x14ac:dyDescent="0.2">
      <c r="B5" s="101"/>
      <c r="C5" s="24" t="s">
        <v>31</v>
      </c>
      <c r="D5" s="24" t="s">
        <v>0</v>
      </c>
      <c r="E5" s="24" t="s">
        <v>21</v>
      </c>
      <c r="F5" s="24" t="s">
        <v>32</v>
      </c>
      <c r="G5" s="27" t="s">
        <v>33</v>
      </c>
      <c r="H5" s="27" t="s">
        <v>112</v>
      </c>
      <c r="I5" s="27" t="s">
        <v>117</v>
      </c>
      <c r="J5" s="24" t="s">
        <v>18</v>
      </c>
    </row>
    <row r="6" spans="2:11" x14ac:dyDescent="0.2">
      <c r="B6" s="98"/>
      <c r="C6" s="23"/>
      <c r="D6" s="23"/>
      <c r="E6" s="23"/>
      <c r="F6" s="23"/>
      <c r="G6" s="26"/>
      <c r="H6" s="26"/>
      <c r="I6" s="26"/>
      <c r="J6" s="23"/>
    </row>
    <row r="7" spans="2:11" x14ac:dyDescent="0.2">
      <c r="B7" s="98"/>
      <c r="C7" s="102" t="s">
        <v>6</v>
      </c>
      <c r="D7" s="165" t="s">
        <v>140</v>
      </c>
      <c r="E7" s="165" t="s">
        <v>141</v>
      </c>
      <c r="F7" s="177" t="s">
        <v>142</v>
      </c>
      <c r="G7" s="177" t="s">
        <v>143</v>
      </c>
      <c r="H7" s="177" t="s">
        <v>142</v>
      </c>
      <c r="I7" s="163" t="s">
        <v>145</v>
      </c>
      <c r="J7" s="161" t="s">
        <v>144</v>
      </c>
    </row>
    <row r="8" spans="2:11" x14ac:dyDescent="0.2">
      <c r="B8" s="98"/>
      <c r="C8" s="103" t="s">
        <v>10</v>
      </c>
      <c r="D8" s="99"/>
      <c r="E8" s="99"/>
      <c r="F8" s="100"/>
      <c r="G8" s="100"/>
      <c r="H8" s="100"/>
      <c r="I8" s="100"/>
      <c r="J8" s="99"/>
    </row>
    <row r="9" spans="2:11" x14ac:dyDescent="0.2">
      <c r="B9" s="98"/>
      <c r="C9" s="103" t="s">
        <v>9</v>
      </c>
      <c r="D9" s="99"/>
      <c r="E9" s="99"/>
      <c r="F9" s="100"/>
      <c r="G9" s="100"/>
      <c r="H9" s="100"/>
      <c r="I9" s="100"/>
      <c r="J9" s="99"/>
    </row>
    <row r="10" spans="2:11" x14ac:dyDescent="0.2">
      <c r="B10" s="98"/>
      <c r="C10" s="103" t="s">
        <v>11</v>
      </c>
      <c r="D10" s="99"/>
      <c r="E10" s="99"/>
      <c r="F10" s="100"/>
      <c r="G10" s="100"/>
      <c r="H10" s="100"/>
      <c r="I10" s="100"/>
      <c r="J10" s="99"/>
    </row>
    <row r="11" spans="2:11" x14ac:dyDescent="0.2">
      <c r="B11" s="98"/>
      <c r="C11" s="176" t="s">
        <v>139</v>
      </c>
      <c r="D11" s="99"/>
      <c r="E11" s="99"/>
      <c r="F11" s="100"/>
      <c r="G11" s="100"/>
      <c r="H11" s="100"/>
      <c r="I11" s="100"/>
      <c r="J11" s="99"/>
    </row>
    <row r="12" spans="2:11" x14ac:dyDescent="0.2">
      <c r="B12" s="98"/>
      <c r="C12" s="176" t="s">
        <v>58</v>
      </c>
      <c r="D12" s="99"/>
      <c r="E12" s="99"/>
      <c r="F12" s="100"/>
      <c r="G12" s="100"/>
      <c r="H12" s="100"/>
      <c r="I12" s="100"/>
    </row>
    <row r="13" spans="2:11" x14ac:dyDescent="0.2">
      <c r="B13" s="98"/>
      <c r="C13" s="166" t="s">
        <v>44</v>
      </c>
    </row>
    <row r="14" spans="2:11" x14ac:dyDescent="0.2">
      <c r="B14" s="98"/>
      <c r="C14" s="186"/>
      <c r="D14" s="187"/>
      <c r="E14" s="188"/>
      <c r="F14" s="189"/>
      <c r="G14" s="189"/>
      <c r="H14" s="189"/>
      <c r="I14" s="189"/>
      <c r="J14" s="190"/>
      <c r="K14" s="185"/>
    </row>
    <row r="15" spans="2:11" ht="32" x14ac:dyDescent="0.2">
      <c r="B15" s="98"/>
      <c r="C15" s="102" t="s">
        <v>1</v>
      </c>
      <c r="D15" s="102" t="s">
        <v>80</v>
      </c>
      <c r="E15" s="104" t="s">
        <v>84</v>
      </c>
      <c r="F15" s="105" t="s">
        <v>83</v>
      </c>
      <c r="G15" s="105"/>
      <c r="H15" s="150" t="s">
        <v>82</v>
      </c>
      <c r="I15" s="164" t="s">
        <v>118</v>
      </c>
      <c r="J15" s="162" t="s">
        <v>79</v>
      </c>
      <c r="K15" s="185"/>
    </row>
    <row r="16" spans="2:11" x14ac:dyDescent="0.2">
      <c r="B16" s="98"/>
      <c r="K16" s="185"/>
    </row>
    <row r="17" spans="2:10" x14ac:dyDescent="0.2">
      <c r="B17" s="98"/>
      <c r="D17" s="102"/>
      <c r="E17" s="104"/>
      <c r="F17" s="105"/>
      <c r="G17" s="105"/>
      <c r="H17" s="105"/>
      <c r="I17" s="105"/>
      <c r="J17" s="102"/>
    </row>
    <row r="18" spans="2:10" x14ac:dyDescent="0.2">
      <c r="B18" s="98"/>
      <c r="C18" s="102"/>
      <c r="D18" s="102"/>
      <c r="E18" s="99"/>
      <c r="F18" s="100"/>
      <c r="G18" s="100"/>
      <c r="H18" s="100"/>
      <c r="I18" s="100"/>
      <c r="J18" s="106"/>
    </row>
    <row r="19" spans="2:10" x14ac:dyDescent="0.2">
      <c r="B19" s="98"/>
    </row>
    <row r="20" spans="2:10" x14ac:dyDescent="0.2">
      <c r="B20" s="98"/>
    </row>
    <row r="21" spans="2:10" x14ac:dyDescent="0.2">
      <c r="B21" s="98"/>
    </row>
    <row r="22" spans="2:10" x14ac:dyDescent="0.2">
      <c r="B22" s="98"/>
    </row>
    <row r="23" spans="2:10" x14ac:dyDescent="0.2">
      <c r="B23" s="98"/>
    </row>
    <row r="24" spans="2:10" x14ac:dyDescent="0.2">
      <c r="B24" s="98"/>
    </row>
    <row r="25" spans="2:10" x14ac:dyDescent="0.2">
      <c r="B25" s="98"/>
    </row>
    <row r="26" spans="2:10" x14ac:dyDescent="0.2">
      <c r="B26" s="98"/>
    </row>
    <row r="27" spans="2:10" x14ac:dyDescent="0.2">
      <c r="B27" s="98"/>
    </row>
    <row r="28" spans="2:10" x14ac:dyDescent="0.2">
      <c r="B28" s="98"/>
    </row>
    <row r="29" spans="2:10" x14ac:dyDescent="0.2">
      <c r="B29" s="98"/>
    </row>
    <row r="30" spans="2:10" x14ac:dyDescent="0.2">
      <c r="B30" s="98"/>
    </row>
    <row r="31" spans="2:10" x14ac:dyDescent="0.2">
      <c r="B31" s="98"/>
    </row>
    <row r="32" spans="2:10" x14ac:dyDescent="0.2">
      <c r="B32" s="98"/>
    </row>
    <row r="33" spans="2:2" x14ac:dyDescent="0.2">
      <c r="B33" s="9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67"/>
  <sheetViews>
    <sheetView topLeftCell="A47" workbookViewId="0">
      <selection activeCell="E91" sqref="E91"/>
    </sheetView>
  </sheetViews>
  <sheetFormatPr baseColWidth="10" defaultRowHeight="16" x14ac:dyDescent="0.2"/>
  <cols>
    <col min="1" max="1" width="4.42578125" style="148" customWidth="1"/>
    <col min="2" max="2" width="5.42578125" style="148" customWidth="1"/>
    <col min="3" max="3" width="10.28515625" style="148" customWidth="1"/>
    <col min="4" max="4" width="8.7109375" style="148" customWidth="1"/>
    <col min="5" max="16384" width="10.7109375" style="148"/>
  </cols>
  <sheetData>
    <row r="1" spans="2:14" ht="17" thickBot="1" x14ac:dyDescent="0.25"/>
    <row r="2" spans="2:14" x14ac:dyDescent="0.2">
      <c r="B2" s="153"/>
      <c r="C2" s="154"/>
      <c r="D2" s="154"/>
      <c r="E2" s="154"/>
      <c r="F2" s="154"/>
      <c r="G2" s="154"/>
      <c r="H2" s="154"/>
      <c r="I2" s="154"/>
      <c r="J2" s="154"/>
      <c r="K2" s="154"/>
      <c r="L2" s="154"/>
      <c r="M2" s="154"/>
      <c r="N2" s="155"/>
    </row>
    <row r="3" spans="2:14" s="42" customFormat="1" x14ac:dyDescent="0.2">
      <c r="B3" s="80"/>
      <c r="C3" s="24" t="s">
        <v>0</v>
      </c>
      <c r="D3" s="24" t="s">
        <v>116</v>
      </c>
      <c r="E3" s="24"/>
      <c r="F3" s="24"/>
      <c r="G3" s="24"/>
      <c r="H3" s="24"/>
      <c r="I3" s="24"/>
      <c r="J3" s="24"/>
      <c r="K3" s="24"/>
      <c r="L3" s="24"/>
      <c r="M3" s="24"/>
      <c r="N3" s="160"/>
    </row>
    <row r="4" spans="2:14" x14ac:dyDescent="0.2">
      <c r="B4" s="156"/>
      <c r="C4" s="147"/>
      <c r="D4" s="147"/>
      <c r="E4" s="147"/>
      <c r="F4" s="147"/>
      <c r="G4" s="147"/>
      <c r="H4" s="147"/>
      <c r="I4" s="147"/>
      <c r="J4" s="147"/>
      <c r="K4" s="147"/>
      <c r="L4" s="147"/>
      <c r="M4" s="147"/>
      <c r="N4" s="157"/>
    </row>
    <row r="5" spans="2:14" x14ac:dyDescent="0.2">
      <c r="B5" s="156"/>
      <c r="C5" s="147"/>
      <c r="D5" s="147"/>
      <c r="E5" s="147"/>
      <c r="F5" s="147"/>
      <c r="G5" s="147"/>
      <c r="H5" s="147"/>
      <c r="I5" s="147"/>
      <c r="J5" s="147"/>
      <c r="K5" s="147"/>
      <c r="L5" s="147"/>
      <c r="M5" s="147"/>
      <c r="N5" s="157"/>
    </row>
    <row r="6" spans="2:14" x14ac:dyDescent="0.2">
      <c r="B6" s="156"/>
      <c r="C6" s="147"/>
      <c r="D6" s="147"/>
      <c r="E6" s="147"/>
      <c r="F6" s="147"/>
      <c r="G6" s="147"/>
      <c r="H6" s="147"/>
      <c r="I6" s="147"/>
      <c r="J6" s="147"/>
      <c r="K6" s="147"/>
      <c r="L6" s="147"/>
      <c r="M6" s="147"/>
      <c r="N6" s="157"/>
    </row>
    <row r="7" spans="2:14" x14ac:dyDescent="0.2">
      <c r="B7" s="156"/>
      <c r="C7" s="147"/>
      <c r="D7" s="147"/>
      <c r="E7" s="147"/>
      <c r="F7" s="147"/>
      <c r="G7" s="147"/>
      <c r="H7" s="147"/>
      <c r="I7" s="147"/>
      <c r="J7" s="147"/>
      <c r="K7" s="147"/>
      <c r="L7" s="147"/>
      <c r="M7" s="147"/>
      <c r="N7" s="157"/>
    </row>
    <row r="8" spans="2:14" x14ac:dyDescent="0.2">
      <c r="B8" s="156"/>
      <c r="C8" s="147"/>
      <c r="D8" s="147"/>
      <c r="E8" s="147"/>
      <c r="F8" s="147"/>
      <c r="G8" s="147"/>
      <c r="H8" s="147"/>
      <c r="I8" s="147"/>
      <c r="J8" s="147"/>
      <c r="K8" s="147"/>
      <c r="L8" s="147"/>
      <c r="M8" s="147"/>
      <c r="N8" s="157"/>
    </row>
    <row r="9" spans="2:14" x14ac:dyDescent="0.2">
      <c r="B9" s="156"/>
      <c r="C9" s="147"/>
      <c r="D9" s="147"/>
      <c r="E9" s="147"/>
      <c r="F9" s="147"/>
      <c r="G9" s="147"/>
      <c r="H9" s="147"/>
      <c r="I9" s="147"/>
      <c r="J9" s="147"/>
      <c r="K9" s="147"/>
      <c r="L9" s="147"/>
      <c r="M9" s="147"/>
      <c r="N9" s="157"/>
    </row>
    <row r="10" spans="2:14" x14ac:dyDescent="0.2">
      <c r="B10" s="156"/>
      <c r="C10" s="147"/>
      <c r="D10" s="147"/>
      <c r="E10" s="147"/>
      <c r="F10" s="147"/>
      <c r="G10" s="147"/>
      <c r="H10" s="147"/>
      <c r="I10" s="147"/>
      <c r="J10" s="147"/>
      <c r="K10" s="147"/>
      <c r="L10" s="147"/>
      <c r="M10" s="147"/>
      <c r="N10" s="157"/>
    </row>
    <row r="11" spans="2:14" x14ac:dyDescent="0.2">
      <c r="B11" s="156"/>
      <c r="C11" s="147"/>
      <c r="D11" s="147"/>
      <c r="E11" s="147"/>
      <c r="F11" s="147"/>
      <c r="G11" s="147"/>
      <c r="H11" s="147"/>
      <c r="I11" s="147"/>
      <c r="J11" s="147"/>
      <c r="K11" s="147"/>
      <c r="L11" s="147"/>
      <c r="M11" s="147"/>
      <c r="N11" s="157"/>
    </row>
    <row r="12" spans="2:14" x14ac:dyDescent="0.2">
      <c r="B12" s="156"/>
      <c r="C12" s="147"/>
      <c r="D12" s="158"/>
      <c r="E12" s="147"/>
      <c r="F12" s="147"/>
      <c r="G12" s="147"/>
      <c r="H12" s="147"/>
      <c r="I12" s="147"/>
      <c r="J12" s="147"/>
      <c r="K12" s="147"/>
      <c r="L12" s="147"/>
      <c r="M12" s="147"/>
      <c r="N12" s="157"/>
    </row>
    <row r="13" spans="2:14" x14ac:dyDescent="0.2">
      <c r="B13" s="156"/>
      <c r="C13" s="147"/>
      <c r="D13" s="147"/>
      <c r="E13" s="147"/>
      <c r="F13" s="147"/>
      <c r="G13" s="147"/>
      <c r="H13" s="147"/>
      <c r="I13" s="147"/>
      <c r="J13" s="147"/>
      <c r="K13" s="147"/>
      <c r="L13" s="147"/>
      <c r="M13" s="147"/>
      <c r="N13" s="157"/>
    </row>
    <row r="14" spans="2:14" x14ac:dyDescent="0.2">
      <c r="B14" s="156"/>
      <c r="C14" s="147"/>
      <c r="D14" s="147"/>
      <c r="E14" s="147"/>
      <c r="F14" s="147"/>
      <c r="G14" s="147"/>
      <c r="H14" s="147"/>
      <c r="I14" s="147"/>
      <c r="J14" s="147"/>
      <c r="K14" s="147"/>
      <c r="L14" s="147"/>
      <c r="M14" s="147"/>
      <c r="N14" s="157"/>
    </row>
    <row r="15" spans="2:14" x14ac:dyDescent="0.2">
      <c r="B15" s="156"/>
      <c r="C15" s="147"/>
      <c r="D15" s="147"/>
      <c r="E15" s="147"/>
      <c r="F15" s="147"/>
      <c r="G15" s="147"/>
      <c r="H15" s="147"/>
      <c r="I15" s="147"/>
      <c r="J15" s="147"/>
      <c r="K15" s="147"/>
      <c r="L15" s="147"/>
      <c r="M15" s="147"/>
      <c r="N15" s="157"/>
    </row>
    <row r="16" spans="2:14" x14ac:dyDescent="0.2">
      <c r="B16" s="156"/>
      <c r="C16" s="147"/>
      <c r="D16" s="147"/>
      <c r="E16" s="147"/>
      <c r="F16" s="147"/>
      <c r="G16" s="147"/>
      <c r="H16" s="147"/>
      <c r="I16" s="147"/>
      <c r="J16" s="147"/>
      <c r="K16" s="147"/>
      <c r="L16" s="147"/>
      <c r="M16" s="147"/>
      <c r="N16" s="157"/>
    </row>
    <row r="17" spans="2:14" x14ac:dyDescent="0.2">
      <c r="B17" s="156"/>
      <c r="C17" s="147"/>
      <c r="D17" s="147"/>
      <c r="E17" s="147"/>
      <c r="F17" s="147"/>
      <c r="G17" s="147"/>
      <c r="H17" s="147"/>
      <c r="I17" s="147"/>
      <c r="J17" s="147"/>
      <c r="K17" s="147"/>
      <c r="L17" s="147"/>
      <c r="M17" s="147"/>
      <c r="N17" s="157"/>
    </row>
    <row r="18" spans="2:14" x14ac:dyDescent="0.2">
      <c r="B18" s="156"/>
      <c r="C18" s="147"/>
      <c r="D18" s="147"/>
      <c r="E18" s="147"/>
      <c r="F18" s="147"/>
      <c r="G18" s="147"/>
      <c r="H18" s="147"/>
      <c r="I18" s="147"/>
      <c r="J18" s="147"/>
      <c r="K18" s="147"/>
      <c r="L18" s="147"/>
      <c r="M18" s="147"/>
      <c r="N18" s="157"/>
    </row>
    <row r="19" spans="2:14" x14ac:dyDescent="0.2">
      <c r="B19" s="156"/>
      <c r="C19" s="147"/>
      <c r="D19" s="147"/>
      <c r="E19" s="147"/>
      <c r="F19" s="147"/>
      <c r="G19" s="147"/>
      <c r="H19" s="147"/>
      <c r="I19" s="147"/>
      <c r="J19" s="147"/>
      <c r="K19" s="147"/>
      <c r="L19" s="147"/>
      <c r="M19" s="147"/>
      <c r="N19" s="157"/>
    </row>
    <row r="20" spans="2:14" x14ac:dyDescent="0.2">
      <c r="B20" s="156"/>
      <c r="C20" s="165" t="s">
        <v>119</v>
      </c>
      <c r="D20" s="147"/>
      <c r="E20" s="147"/>
      <c r="F20" s="147"/>
      <c r="G20" s="147"/>
      <c r="H20" s="147"/>
      <c r="I20" s="147"/>
      <c r="J20" s="147"/>
      <c r="K20" s="147"/>
      <c r="L20" s="147"/>
      <c r="M20" s="147"/>
      <c r="N20" s="157"/>
    </row>
    <row r="21" spans="2:14" x14ac:dyDescent="0.2">
      <c r="B21" s="156"/>
      <c r="C21" s="165" t="s">
        <v>120</v>
      </c>
      <c r="D21" s="147"/>
      <c r="E21" s="147"/>
      <c r="F21" s="147"/>
      <c r="G21" s="147"/>
      <c r="H21" s="147"/>
      <c r="I21" s="147"/>
      <c r="J21" s="147"/>
      <c r="K21" s="147"/>
      <c r="L21" s="147"/>
      <c r="M21" s="147"/>
      <c r="N21" s="157"/>
    </row>
    <row r="22" spans="2:14" x14ac:dyDescent="0.2">
      <c r="B22" s="156"/>
      <c r="C22" s="147"/>
      <c r="D22" s="147"/>
      <c r="E22" s="147"/>
      <c r="F22" s="147"/>
      <c r="G22" s="147"/>
      <c r="H22" s="147"/>
      <c r="I22" s="147"/>
      <c r="J22" s="147"/>
      <c r="K22" s="147"/>
      <c r="L22" s="147"/>
      <c r="M22" s="147"/>
      <c r="N22" s="157"/>
    </row>
    <row r="23" spans="2:14" x14ac:dyDescent="0.2">
      <c r="B23" s="156"/>
      <c r="C23" s="147"/>
      <c r="D23" s="147"/>
      <c r="E23" s="147"/>
      <c r="F23" s="147"/>
      <c r="G23" s="147"/>
      <c r="H23" s="147"/>
      <c r="I23" s="147"/>
      <c r="J23" s="147"/>
      <c r="K23" s="147"/>
      <c r="L23" s="147"/>
      <c r="M23" s="147"/>
      <c r="N23" s="157"/>
    </row>
    <row r="24" spans="2:14" x14ac:dyDescent="0.2">
      <c r="B24" s="156"/>
      <c r="C24" s="147"/>
      <c r="D24" s="147"/>
      <c r="E24" s="147"/>
      <c r="F24" s="147"/>
      <c r="G24" s="147"/>
      <c r="H24" s="147"/>
      <c r="I24" s="147"/>
      <c r="J24" s="147"/>
      <c r="K24" s="147"/>
      <c r="L24" s="147"/>
      <c r="M24" s="147"/>
      <c r="N24" s="157"/>
    </row>
    <row r="25" spans="2:14" x14ac:dyDescent="0.2">
      <c r="B25" s="156"/>
      <c r="C25" s="147"/>
      <c r="D25" s="147"/>
      <c r="E25" s="147"/>
      <c r="F25" s="147"/>
      <c r="G25" s="147"/>
      <c r="H25" s="147"/>
      <c r="I25" s="147"/>
      <c r="J25" s="147"/>
      <c r="K25" s="147"/>
      <c r="L25" s="147"/>
      <c r="M25" s="147"/>
      <c r="N25" s="157"/>
    </row>
    <row r="26" spans="2:14" x14ac:dyDescent="0.2">
      <c r="B26" s="156"/>
      <c r="C26" s="147"/>
      <c r="D26" s="147"/>
      <c r="E26" s="147"/>
      <c r="F26" s="147"/>
      <c r="G26" s="147"/>
      <c r="H26" s="147"/>
      <c r="I26" s="147"/>
      <c r="J26" s="147"/>
      <c r="K26" s="147"/>
      <c r="L26" s="147"/>
      <c r="M26" s="147"/>
      <c r="N26" s="157"/>
    </row>
    <row r="27" spans="2:14" x14ac:dyDescent="0.2">
      <c r="B27" s="156"/>
      <c r="C27" s="147"/>
      <c r="D27" s="147"/>
      <c r="E27" s="147">
        <v>340</v>
      </c>
      <c r="F27" s="165" t="s">
        <v>121</v>
      </c>
      <c r="G27" s="165" t="s">
        <v>126</v>
      </c>
      <c r="H27" s="147"/>
      <c r="I27" s="147"/>
      <c r="J27" s="147"/>
      <c r="K27" s="147"/>
      <c r="L27" s="147"/>
      <c r="M27" s="147"/>
      <c r="N27" s="157"/>
    </row>
    <row r="28" spans="2:14" x14ac:dyDescent="0.2">
      <c r="B28" s="156"/>
      <c r="C28" s="147"/>
      <c r="D28" s="147"/>
      <c r="E28" s="147"/>
      <c r="F28" s="147"/>
      <c r="G28" s="147"/>
      <c r="H28" s="147"/>
      <c r="I28" s="147"/>
      <c r="J28" s="147"/>
      <c r="K28" s="147"/>
      <c r="L28" s="147"/>
      <c r="M28" s="147"/>
      <c r="N28" s="157"/>
    </row>
    <row r="29" spans="2:14" x14ac:dyDescent="0.2">
      <c r="B29" s="156"/>
      <c r="C29" s="147"/>
      <c r="D29" s="147"/>
      <c r="E29" s="147"/>
      <c r="F29" s="147"/>
      <c r="G29" s="147"/>
      <c r="H29" s="147"/>
      <c r="I29" s="147"/>
      <c r="J29" s="147"/>
      <c r="K29" s="147"/>
      <c r="L29" s="147"/>
      <c r="M29" s="147"/>
      <c r="N29" s="157"/>
    </row>
    <row r="30" spans="2:14" x14ac:dyDescent="0.2">
      <c r="B30" s="156"/>
      <c r="C30" s="147"/>
      <c r="D30" s="147"/>
      <c r="E30" s="147"/>
      <c r="F30" s="147"/>
      <c r="G30" s="147"/>
      <c r="H30" s="147"/>
      <c r="I30" s="147"/>
      <c r="J30" s="147"/>
      <c r="K30" s="147"/>
      <c r="L30" s="147"/>
      <c r="M30" s="147"/>
      <c r="N30" s="157"/>
    </row>
    <row r="31" spans="2:14" x14ac:dyDescent="0.2">
      <c r="B31" s="156"/>
      <c r="C31" s="147"/>
      <c r="D31" s="147"/>
      <c r="E31" s="147">
        <v>110</v>
      </c>
      <c r="F31" s="165" t="s">
        <v>121</v>
      </c>
      <c r="G31" s="165" t="s">
        <v>122</v>
      </c>
      <c r="H31" s="147"/>
      <c r="I31" s="147"/>
      <c r="J31" s="147"/>
      <c r="K31" s="147"/>
      <c r="L31" s="147"/>
      <c r="M31" s="147"/>
      <c r="N31" s="157"/>
    </row>
    <row r="32" spans="2:14" x14ac:dyDescent="0.2">
      <c r="B32" s="156"/>
      <c r="C32" s="147"/>
      <c r="D32" s="147"/>
      <c r="E32" s="147"/>
      <c r="F32" s="147"/>
      <c r="G32" s="147"/>
      <c r="H32" s="147"/>
      <c r="I32" s="147"/>
      <c r="J32" s="147"/>
      <c r="K32" s="147"/>
      <c r="L32" s="147"/>
      <c r="M32" s="147"/>
      <c r="N32" s="157"/>
    </row>
    <row r="33" spans="2:14" x14ac:dyDescent="0.2">
      <c r="B33" s="156"/>
      <c r="C33" s="147"/>
      <c r="D33" s="147"/>
      <c r="E33" s="147"/>
      <c r="F33" s="147"/>
      <c r="G33" s="147"/>
      <c r="H33" s="147"/>
      <c r="I33" s="147"/>
      <c r="J33" s="147"/>
      <c r="K33" s="147"/>
      <c r="L33" s="147"/>
      <c r="M33" s="147"/>
      <c r="N33" s="157"/>
    </row>
    <row r="34" spans="2:14" x14ac:dyDescent="0.2">
      <c r="B34" s="156"/>
      <c r="C34" s="147"/>
      <c r="D34" s="147"/>
      <c r="E34" s="147"/>
      <c r="F34" s="147"/>
      <c r="G34" s="147"/>
      <c r="H34" s="147"/>
      <c r="I34" s="147"/>
      <c r="J34" s="147"/>
      <c r="K34" s="147"/>
      <c r="L34" s="147"/>
      <c r="M34" s="147"/>
      <c r="N34" s="157"/>
    </row>
    <row r="35" spans="2:14" x14ac:dyDescent="0.2">
      <c r="B35" s="156"/>
      <c r="C35" s="147"/>
      <c r="D35" s="147"/>
      <c r="E35" s="147"/>
      <c r="F35" s="147"/>
      <c r="G35" s="147"/>
      <c r="H35" s="147"/>
      <c r="I35" s="147"/>
      <c r="J35" s="147"/>
      <c r="K35" s="147"/>
      <c r="L35" s="147"/>
      <c r="M35" s="147"/>
      <c r="N35" s="157"/>
    </row>
    <row r="36" spans="2:14" x14ac:dyDescent="0.2">
      <c r="B36" s="156"/>
      <c r="C36" s="147"/>
      <c r="D36" s="147"/>
      <c r="E36" s="147"/>
      <c r="F36" s="147"/>
      <c r="G36" s="147"/>
      <c r="H36" s="147"/>
      <c r="I36" s="147"/>
      <c r="J36" s="147"/>
      <c r="K36" s="147"/>
      <c r="L36" s="147"/>
      <c r="M36" s="147"/>
      <c r="N36" s="157"/>
    </row>
    <row r="37" spans="2:14" x14ac:dyDescent="0.2">
      <c r="B37" s="156"/>
      <c r="C37" s="147"/>
      <c r="D37" s="147"/>
      <c r="E37" s="147"/>
      <c r="F37" s="147"/>
      <c r="G37" s="147"/>
      <c r="H37" s="147"/>
      <c r="I37" s="147"/>
      <c r="J37" s="147"/>
      <c r="K37" s="147"/>
      <c r="L37" s="147"/>
      <c r="M37" s="147"/>
      <c r="N37" s="157"/>
    </row>
    <row r="38" spans="2:14" x14ac:dyDescent="0.2">
      <c r="B38" s="156"/>
      <c r="C38" s="147"/>
      <c r="D38" s="147"/>
      <c r="E38" s="147">
        <v>550</v>
      </c>
      <c r="F38" s="165" t="s">
        <v>121</v>
      </c>
      <c r="G38" s="165" t="s">
        <v>123</v>
      </c>
      <c r="H38" s="147"/>
      <c r="I38" s="147"/>
      <c r="J38" s="147"/>
      <c r="K38" s="147"/>
      <c r="L38" s="147"/>
      <c r="M38" s="147"/>
      <c r="N38" s="157"/>
    </row>
    <row r="39" spans="2:14" x14ac:dyDescent="0.2">
      <c r="B39" s="156"/>
      <c r="C39" s="147"/>
      <c r="D39" s="147"/>
      <c r="E39" s="147"/>
      <c r="F39" s="147"/>
      <c r="G39" s="147"/>
      <c r="H39" s="147"/>
      <c r="I39" s="147"/>
      <c r="J39" s="147"/>
      <c r="K39" s="147"/>
      <c r="L39" s="147"/>
      <c r="M39" s="147"/>
      <c r="N39" s="157"/>
    </row>
    <row r="40" spans="2:14" x14ac:dyDescent="0.2">
      <c r="B40" s="156"/>
      <c r="C40" s="147"/>
      <c r="D40" s="147"/>
      <c r="E40" s="147"/>
      <c r="F40" s="147"/>
      <c r="G40" s="147"/>
      <c r="H40" s="147"/>
      <c r="I40" s="147"/>
      <c r="J40" s="147"/>
      <c r="K40" s="147"/>
      <c r="L40" s="147"/>
      <c r="M40" s="147"/>
      <c r="N40" s="157"/>
    </row>
    <row r="41" spans="2:14" x14ac:dyDescent="0.2">
      <c r="B41" s="156"/>
      <c r="C41" s="147"/>
      <c r="D41" s="147"/>
      <c r="E41" s="147"/>
      <c r="F41" s="147"/>
      <c r="G41" s="147"/>
      <c r="H41" s="147"/>
      <c r="I41" s="147"/>
      <c r="J41" s="147"/>
      <c r="K41" s="147"/>
      <c r="L41" s="147"/>
      <c r="M41" s="147"/>
      <c r="N41" s="157"/>
    </row>
    <row r="42" spans="2:14" x14ac:dyDescent="0.2">
      <c r="B42" s="156"/>
      <c r="C42" s="147"/>
      <c r="D42" s="147"/>
      <c r="E42" s="147"/>
      <c r="F42" s="147"/>
      <c r="G42" s="147"/>
      <c r="H42" s="147"/>
      <c r="I42" s="147"/>
      <c r="J42" s="147"/>
      <c r="K42" s="147"/>
      <c r="L42" s="147"/>
      <c r="M42" s="147"/>
      <c r="N42" s="157"/>
    </row>
    <row r="43" spans="2:14" x14ac:dyDescent="0.2">
      <c r="B43" s="156"/>
      <c r="C43" s="147"/>
      <c r="D43" s="159"/>
      <c r="E43" s="147"/>
      <c r="F43" s="147"/>
      <c r="G43" s="147"/>
      <c r="H43" s="147"/>
      <c r="I43" s="147"/>
      <c r="J43" s="147"/>
      <c r="K43" s="147"/>
      <c r="L43" s="147"/>
      <c r="M43" s="147"/>
      <c r="N43" s="157"/>
    </row>
    <row r="44" spans="2:14" x14ac:dyDescent="0.2">
      <c r="B44" s="156"/>
      <c r="C44" s="147"/>
      <c r="D44" s="147"/>
      <c r="E44" s="147"/>
      <c r="F44" s="147"/>
      <c r="G44" s="147"/>
      <c r="H44" s="147"/>
      <c r="I44" s="147"/>
      <c r="J44" s="147"/>
      <c r="K44" s="147"/>
      <c r="L44" s="147"/>
      <c r="M44" s="147"/>
      <c r="N44" s="157"/>
    </row>
    <row r="45" spans="2:14" x14ac:dyDescent="0.2">
      <c r="B45" s="156"/>
      <c r="C45" s="147"/>
      <c r="D45" s="147"/>
      <c r="E45" s="147"/>
      <c r="F45" s="147"/>
      <c r="G45" s="147"/>
      <c r="H45" s="147"/>
      <c r="I45" s="147"/>
      <c r="J45" s="147"/>
      <c r="K45" s="147"/>
      <c r="L45" s="147"/>
      <c r="M45" s="147"/>
      <c r="N45" s="157"/>
    </row>
    <row r="46" spans="2:14" x14ac:dyDescent="0.2">
      <c r="B46" s="156"/>
      <c r="C46" s="147"/>
      <c r="D46" s="147"/>
      <c r="E46" s="147"/>
      <c r="F46" s="147"/>
      <c r="G46" s="147"/>
      <c r="H46" s="147"/>
      <c r="I46" s="147"/>
      <c r="J46" s="147"/>
      <c r="K46" s="147"/>
      <c r="L46" s="147"/>
      <c r="M46" s="147"/>
      <c r="N46" s="157"/>
    </row>
    <row r="47" spans="2:14" x14ac:dyDescent="0.2">
      <c r="B47" s="156"/>
      <c r="C47" s="147"/>
      <c r="D47" s="147"/>
      <c r="E47" s="147"/>
      <c r="F47" s="147"/>
      <c r="G47" s="147"/>
      <c r="H47" s="147"/>
      <c r="I47" s="147"/>
      <c r="J47" s="147"/>
      <c r="K47" s="147"/>
      <c r="L47" s="147"/>
      <c r="M47" s="147"/>
      <c r="N47" s="157"/>
    </row>
    <row r="48" spans="2:14" x14ac:dyDescent="0.2">
      <c r="B48" s="156"/>
      <c r="C48" s="147"/>
      <c r="D48" s="147"/>
      <c r="E48" s="147"/>
      <c r="F48" s="147"/>
      <c r="G48" s="147"/>
      <c r="H48" s="147"/>
      <c r="I48" s="147"/>
      <c r="J48" s="147"/>
      <c r="K48" s="147"/>
      <c r="L48" s="147"/>
      <c r="M48" s="147"/>
      <c r="N48" s="157"/>
    </row>
    <row r="49" spans="2:14" x14ac:dyDescent="0.2">
      <c r="B49" s="156"/>
      <c r="C49" s="147"/>
      <c r="D49" s="147"/>
      <c r="E49" s="147"/>
      <c r="F49" s="147"/>
      <c r="G49" s="147"/>
      <c r="H49" s="147"/>
      <c r="I49" s="147"/>
      <c r="J49" s="147"/>
      <c r="K49" s="147"/>
      <c r="L49" s="147"/>
      <c r="M49" s="147"/>
      <c r="N49" s="157"/>
    </row>
    <row r="50" spans="2:14" x14ac:dyDescent="0.2">
      <c r="B50" s="156"/>
      <c r="C50" s="147"/>
      <c r="D50" s="147"/>
      <c r="E50" s="147"/>
      <c r="F50" s="147"/>
      <c r="G50" s="147"/>
      <c r="H50" s="147"/>
      <c r="I50" s="147"/>
      <c r="J50" s="147"/>
      <c r="K50" s="147"/>
      <c r="L50" s="147"/>
      <c r="M50" s="147"/>
      <c r="N50" s="157"/>
    </row>
    <row r="51" spans="2:14" x14ac:dyDescent="0.2">
      <c r="B51" s="156"/>
      <c r="C51" s="147"/>
      <c r="D51" s="147"/>
      <c r="E51" s="147"/>
      <c r="F51" s="147"/>
      <c r="G51" s="147"/>
      <c r="H51" s="147"/>
      <c r="I51" s="147"/>
      <c r="J51" s="147"/>
      <c r="K51" s="147"/>
      <c r="L51" s="147"/>
      <c r="M51" s="147"/>
      <c r="N51" s="157"/>
    </row>
    <row r="52" spans="2:14" x14ac:dyDescent="0.2">
      <c r="B52" s="156"/>
      <c r="C52" s="147"/>
      <c r="D52" s="147"/>
      <c r="E52" s="147"/>
      <c r="F52" s="147"/>
      <c r="G52" s="147"/>
      <c r="H52" s="147"/>
      <c r="I52" s="147"/>
      <c r="J52" s="147"/>
      <c r="K52" s="147"/>
      <c r="L52" s="147"/>
      <c r="M52" s="147"/>
      <c r="N52" s="157"/>
    </row>
    <row r="53" spans="2:14" x14ac:dyDescent="0.2">
      <c r="B53" s="156"/>
      <c r="C53" s="147"/>
      <c r="D53" s="147"/>
      <c r="E53" s="147"/>
      <c r="F53" s="147"/>
      <c r="G53" s="147"/>
      <c r="H53" s="147"/>
      <c r="I53" s="147"/>
      <c r="J53" s="147"/>
      <c r="K53" s="147"/>
      <c r="L53" s="147"/>
      <c r="M53" s="147"/>
      <c r="N53" s="157"/>
    </row>
    <row r="54" spans="2:14" x14ac:dyDescent="0.2">
      <c r="B54" s="156"/>
      <c r="C54" s="147"/>
      <c r="D54" s="147"/>
      <c r="E54" s="147"/>
      <c r="F54" s="147"/>
      <c r="G54" s="147"/>
      <c r="H54" s="147"/>
      <c r="I54" s="147"/>
      <c r="J54" s="147"/>
      <c r="K54" s="147"/>
      <c r="L54" s="147"/>
      <c r="M54" s="147"/>
      <c r="N54" s="157"/>
    </row>
    <row r="55" spans="2:14" x14ac:dyDescent="0.2">
      <c r="B55" s="156"/>
      <c r="C55" s="147"/>
      <c r="D55" s="147"/>
      <c r="E55" s="147"/>
      <c r="F55" s="147"/>
      <c r="G55" s="147"/>
      <c r="H55" s="147"/>
      <c r="I55" s="147"/>
      <c r="J55" s="147"/>
      <c r="K55" s="147"/>
      <c r="L55" s="147"/>
      <c r="M55" s="147"/>
      <c r="N55" s="157"/>
    </row>
    <row r="56" spans="2:14" x14ac:dyDescent="0.2">
      <c r="B56" s="156"/>
      <c r="C56" s="147"/>
      <c r="D56" s="147"/>
      <c r="E56" s="147"/>
      <c r="F56" s="147"/>
      <c r="G56" s="147"/>
      <c r="H56" s="147"/>
      <c r="I56" s="147"/>
      <c r="J56" s="147"/>
      <c r="K56" s="147"/>
      <c r="L56" s="147"/>
      <c r="M56" s="147"/>
      <c r="N56" s="157"/>
    </row>
    <row r="57" spans="2:14" x14ac:dyDescent="0.2">
      <c r="B57" s="156"/>
      <c r="C57" s="147"/>
      <c r="D57" s="147"/>
      <c r="E57" s="147"/>
      <c r="F57" s="147"/>
      <c r="G57" s="147"/>
      <c r="H57" s="147"/>
      <c r="I57" s="147"/>
      <c r="J57" s="147"/>
      <c r="K57" s="147"/>
      <c r="L57" s="147"/>
      <c r="M57" s="147"/>
      <c r="N57" s="157"/>
    </row>
    <row r="58" spans="2:14" x14ac:dyDescent="0.2">
      <c r="B58" s="156"/>
      <c r="C58" s="147"/>
      <c r="D58" s="147"/>
      <c r="E58" s="147"/>
      <c r="F58" s="147"/>
      <c r="G58" s="147"/>
      <c r="H58" s="147"/>
      <c r="I58" s="147"/>
      <c r="J58" s="147"/>
      <c r="K58" s="147"/>
      <c r="L58" s="147"/>
      <c r="M58" s="147"/>
      <c r="N58" s="157"/>
    </row>
    <row r="59" spans="2:14" x14ac:dyDescent="0.2">
      <c r="B59" s="156"/>
      <c r="C59" s="147"/>
      <c r="D59" s="147"/>
      <c r="E59" s="147"/>
      <c r="F59" s="147"/>
      <c r="G59" s="147"/>
      <c r="H59" s="147"/>
      <c r="I59" s="147"/>
      <c r="J59" s="147"/>
      <c r="K59" s="147"/>
      <c r="L59" s="147"/>
      <c r="M59" s="147"/>
      <c r="N59" s="157"/>
    </row>
    <row r="60" spans="2:14" x14ac:dyDescent="0.2">
      <c r="B60" s="156"/>
      <c r="C60" s="147"/>
      <c r="D60" s="147"/>
      <c r="E60" s="147"/>
      <c r="F60" s="147"/>
      <c r="G60" s="147"/>
      <c r="H60" s="147"/>
      <c r="I60" s="147"/>
      <c r="J60" s="147"/>
      <c r="K60" s="147"/>
      <c r="L60" s="147"/>
      <c r="M60" s="147"/>
      <c r="N60" s="157"/>
    </row>
    <row r="61" spans="2:14" x14ac:dyDescent="0.2">
      <c r="B61" s="156"/>
      <c r="C61" s="147"/>
      <c r="D61" s="147"/>
      <c r="E61" s="147"/>
      <c r="F61" s="147"/>
      <c r="G61" s="147"/>
      <c r="H61" s="147"/>
      <c r="I61" s="147"/>
      <c r="J61" s="147"/>
      <c r="K61" s="147"/>
      <c r="L61" s="147"/>
      <c r="M61" s="147"/>
      <c r="N61" s="157"/>
    </row>
    <row r="62" spans="2:14" x14ac:dyDescent="0.2">
      <c r="B62" s="156"/>
      <c r="C62" s="147"/>
      <c r="D62" s="147"/>
      <c r="E62" s="147"/>
      <c r="F62" s="147"/>
      <c r="G62" s="147"/>
      <c r="H62" s="147"/>
      <c r="I62" s="147"/>
      <c r="J62" s="147"/>
      <c r="K62" s="147"/>
      <c r="L62" s="147"/>
      <c r="M62" s="147"/>
      <c r="N62" s="157"/>
    </row>
    <row r="63" spans="2:14" x14ac:dyDescent="0.2">
      <c r="B63" s="156"/>
      <c r="C63" s="147"/>
      <c r="D63" s="147"/>
      <c r="E63" s="147"/>
      <c r="F63" s="147"/>
      <c r="G63" s="147"/>
      <c r="H63" s="147"/>
      <c r="I63" s="147"/>
      <c r="J63" s="147"/>
      <c r="K63" s="147"/>
      <c r="L63" s="147"/>
      <c r="M63" s="147"/>
      <c r="N63" s="157"/>
    </row>
    <row r="64" spans="2:14" x14ac:dyDescent="0.2">
      <c r="B64" s="156"/>
      <c r="C64" s="147"/>
      <c r="D64" s="147"/>
      <c r="E64" s="147"/>
      <c r="F64" s="147"/>
      <c r="G64" s="147"/>
      <c r="H64" s="147"/>
      <c r="I64" s="147"/>
      <c r="J64" s="147"/>
      <c r="K64" s="147"/>
      <c r="L64" s="147"/>
      <c r="M64" s="147"/>
      <c r="N64" s="157"/>
    </row>
    <row r="65" spans="2:14" x14ac:dyDescent="0.2">
      <c r="B65" s="156"/>
      <c r="C65" s="147"/>
      <c r="D65" s="147"/>
      <c r="E65" s="147"/>
      <c r="F65" s="147"/>
      <c r="G65" s="147"/>
      <c r="H65" s="147"/>
      <c r="I65" s="147"/>
      <c r="J65" s="147"/>
      <c r="K65" s="147"/>
      <c r="L65" s="147"/>
      <c r="M65" s="147"/>
      <c r="N65" s="157"/>
    </row>
    <row r="66" spans="2:14" x14ac:dyDescent="0.2">
      <c r="B66" s="156"/>
      <c r="C66" s="147"/>
      <c r="D66" s="147"/>
      <c r="E66" s="147"/>
      <c r="F66" s="147"/>
      <c r="G66" s="147"/>
      <c r="H66" s="147"/>
      <c r="I66" s="147"/>
      <c r="J66" s="147"/>
      <c r="K66" s="147"/>
      <c r="L66" s="147"/>
      <c r="M66" s="147"/>
      <c r="N66" s="157"/>
    </row>
    <row r="67" spans="2:14" x14ac:dyDescent="0.2">
      <c r="B67" s="156"/>
      <c r="C67" s="147"/>
      <c r="D67" s="147"/>
      <c r="E67" s="147">
        <v>50</v>
      </c>
      <c r="F67" s="165" t="s">
        <v>121</v>
      </c>
      <c r="G67" s="165" t="s">
        <v>124</v>
      </c>
      <c r="H67" s="147"/>
      <c r="I67" s="147"/>
      <c r="J67" s="147"/>
      <c r="K67" s="147"/>
      <c r="L67" s="147"/>
      <c r="M67" s="147"/>
      <c r="N67" s="157"/>
    </row>
    <row r="68" spans="2:14" x14ac:dyDescent="0.2">
      <c r="B68" s="156"/>
      <c r="C68" s="147"/>
      <c r="D68" s="147"/>
      <c r="E68" s="147">
        <f>E27-E67</f>
        <v>290</v>
      </c>
      <c r="F68" s="165" t="s">
        <v>121</v>
      </c>
      <c r="G68" s="165" t="s">
        <v>125</v>
      </c>
      <c r="H68" s="147"/>
      <c r="I68" s="147"/>
      <c r="J68" s="147"/>
      <c r="K68" s="147"/>
      <c r="L68" s="147"/>
      <c r="M68" s="147"/>
      <c r="N68" s="157"/>
    </row>
    <row r="69" spans="2:14" x14ac:dyDescent="0.2">
      <c r="B69" s="156"/>
      <c r="C69" s="147"/>
      <c r="D69" s="147"/>
      <c r="E69" s="147"/>
      <c r="F69" s="147"/>
      <c r="G69" s="147"/>
      <c r="H69" s="147"/>
      <c r="I69" s="147"/>
      <c r="J69" s="147"/>
      <c r="K69" s="147"/>
      <c r="L69" s="147"/>
      <c r="M69" s="147"/>
      <c r="N69" s="157"/>
    </row>
    <row r="70" spans="2:14" x14ac:dyDescent="0.2">
      <c r="B70" s="156"/>
      <c r="C70" s="147"/>
      <c r="D70" s="147"/>
      <c r="E70" s="147"/>
      <c r="F70" s="147"/>
      <c r="G70" s="165"/>
      <c r="H70" s="147"/>
      <c r="I70" s="147"/>
      <c r="J70" s="147"/>
      <c r="K70" s="147"/>
      <c r="L70" s="147"/>
      <c r="M70" s="147"/>
      <c r="N70" s="157"/>
    </row>
    <row r="71" spans="2:14" x14ac:dyDescent="0.2">
      <c r="B71" s="156"/>
      <c r="C71" s="147"/>
      <c r="D71" s="147"/>
      <c r="E71" s="147"/>
      <c r="F71" s="147"/>
      <c r="G71" s="147"/>
      <c r="H71" s="147"/>
      <c r="I71" s="147"/>
      <c r="J71" s="147"/>
      <c r="K71" s="147"/>
      <c r="L71" s="147"/>
      <c r="M71" s="147"/>
      <c r="N71" s="157"/>
    </row>
    <row r="72" spans="2:14" x14ac:dyDescent="0.2">
      <c r="B72" s="156"/>
      <c r="C72" s="147"/>
      <c r="D72" s="147"/>
      <c r="E72" s="147"/>
      <c r="F72" s="147"/>
      <c r="H72" s="147"/>
      <c r="I72" s="147"/>
      <c r="J72" s="147"/>
      <c r="K72" s="147"/>
      <c r="L72" s="147"/>
      <c r="M72" s="147"/>
      <c r="N72" s="157"/>
    </row>
    <row r="73" spans="2:14" x14ac:dyDescent="0.2">
      <c r="B73" s="156"/>
      <c r="C73" s="147"/>
      <c r="D73" s="147"/>
      <c r="E73" s="147"/>
      <c r="F73" s="147"/>
      <c r="G73" s="147"/>
      <c r="H73" s="147"/>
      <c r="I73" s="147"/>
      <c r="J73" s="147"/>
      <c r="K73" s="147"/>
      <c r="L73" s="147"/>
      <c r="M73" s="147"/>
      <c r="N73" s="157"/>
    </row>
    <row r="74" spans="2:14" x14ac:dyDescent="0.2">
      <c r="B74" s="156"/>
      <c r="C74" s="147"/>
      <c r="D74" s="147"/>
      <c r="E74" s="147"/>
      <c r="F74" s="147"/>
      <c r="G74" s="147"/>
      <c r="H74" s="147"/>
      <c r="I74" s="147"/>
      <c r="J74" s="147"/>
      <c r="K74" s="147"/>
      <c r="L74" s="147"/>
      <c r="M74" s="147"/>
      <c r="N74" s="157"/>
    </row>
    <row r="75" spans="2:14" x14ac:dyDescent="0.2">
      <c r="B75" s="156"/>
      <c r="C75" s="147"/>
      <c r="D75" s="147"/>
      <c r="E75" s="147"/>
      <c r="F75" s="147"/>
      <c r="G75" s="147"/>
      <c r="H75" s="147"/>
      <c r="I75" s="147"/>
      <c r="J75" s="147"/>
      <c r="K75" s="147"/>
      <c r="L75" s="147"/>
      <c r="M75" s="147"/>
      <c r="N75" s="157"/>
    </row>
    <row r="76" spans="2:14" x14ac:dyDescent="0.2">
      <c r="B76" s="156"/>
      <c r="C76" s="147"/>
      <c r="D76" s="147"/>
      <c r="E76" s="147"/>
      <c r="F76" s="147"/>
      <c r="G76" s="147"/>
      <c r="H76" s="147"/>
      <c r="I76" s="147"/>
      <c r="J76" s="147"/>
      <c r="K76" s="147"/>
      <c r="L76" s="147"/>
      <c r="M76" s="147"/>
      <c r="N76" s="157"/>
    </row>
    <row r="77" spans="2:14" x14ac:dyDescent="0.2">
      <c r="B77" s="156"/>
      <c r="F77" s="147"/>
      <c r="G77" s="147"/>
      <c r="H77" s="147"/>
      <c r="I77" s="147"/>
      <c r="J77" s="147"/>
      <c r="K77" s="147"/>
      <c r="L77" s="147"/>
      <c r="M77" s="147"/>
      <c r="N77" s="157"/>
    </row>
    <row r="78" spans="2:14" x14ac:dyDescent="0.2">
      <c r="B78" s="156"/>
      <c r="F78" s="147"/>
      <c r="G78" s="147"/>
      <c r="H78" s="147"/>
      <c r="I78" s="147"/>
      <c r="J78" s="147"/>
      <c r="K78" s="147"/>
      <c r="L78" s="147"/>
      <c r="M78" s="147"/>
      <c r="N78" s="157"/>
    </row>
    <row r="79" spans="2:14" x14ac:dyDescent="0.2">
      <c r="B79" s="156"/>
      <c r="F79" s="147"/>
      <c r="G79" s="147"/>
      <c r="H79" s="147"/>
      <c r="I79" s="147"/>
      <c r="J79" s="147"/>
      <c r="K79" s="147"/>
      <c r="L79" s="147"/>
      <c r="M79" s="147"/>
      <c r="N79" s="157"/>
    </row>
    <row r="80" spans="2:14" x14ac:dyDescent="0.2">
      <c r="B80" s="156"/>
      <c r="F80" s="147"/>
      <c r="G80" s="147"/>
      <c r="H80" s="147"/>
      <c r="I80" s="147"/>
      <c r="J80" s="147"/>
      <c r="K80" s="147"/>
      <c r="L80" s="147"/>
      <c r="M80" s="147"/>
      <c r="N80" s="157"/>
    </row>
    <row r="81" spans="2:14" x14ac:dyDescent="0.2">
      <c r="B81" s="156"/>
      <c r="F81" s="147"/>
      <c r="G81" s="147"/>
      <c r="H81" s="147"/>
      <c r="I81" s="147"/>
      <c r="J81" s="147"/>
      <c r="K81" s="147"/>
      <c r="L81" s="147"/>
      <c r="M81" s="147"/>
      <c r="N81" s="157"/>
    </row>
    <row r="82" spans="2:14" x14ac:dyDescent="0.2">
      <c r="B82" s="156"/>
      <c r="F82" s="147"/>
      <c r="G82" s="147"/>
      <c r="H82" s="147"/>
      <c r="I82" s="147"/>
      <c r="J82" s="147"/>
      <c r="K82" s="147"/>
      <c r="L82" s="147"/>
      <c r="M82" s="147"/>
      <c r="N82" s="157"/>
    </row>
    <row r="83" spans="2:14" x14ac:dyDescent="0.2">
      <c r="B83" s="156"/>
      <c r="F83" s="147"/>
      <c r="G83" s="147"/>
      <c r="H83" s="147"/>
      <c r="I83" s="147"/>
      <c r="J83" s="147"/>
      <c r="K83" s="147"/>
      <c r="L83" s="147"/>
      <c r="M83" s="147"/>
      <c r="N83" s="157"/>
    </row>
    <row r="84" spans="2:14" x14ac:dyDescent="0.2">
      <c r="B84" s="156"/>
      <c r="C84" s="166" t="s">
        <v>127</v>
      </c>
      <c r="F84" s="147"/>
      <c r="G84" s="147"/>
      <c r="H84" s="147"/>
      <c r="I84" s="147"/>
      <c r="J84" s="147"/>
      <c r="K84" s="147"/>
      <c r="L84" s="147"/>
      <c r="M84" s="147"/>
      <c r="N84" s="157"/>
    </row>
    <row r="85" spans="2:14" x14ac:dyDescent="0.2">
      <c r="B85" s="156"/>
      <c r="F85" s="147"/>
      <c r="G85" s="147"/>
      <c r="H85" s="147"/>
      <c r="I85" s="147"/>
      <c r="J85" s="147"/>
      <c r="K85" s="147"/>
      <c r="L85" s="147"/>
      <c r="M85" s="147"/>
      <c r="N85" s="157"/>
    </row>
    <row r="86" spans="2:14" x14ac:dyDescent="0.2">
      <c r="B86" s="156"/>
      <c r="E86" s="148">
        <v>25</v>
      </c>
      <c r="F86" s="165" t="s">
        <v>2</v>
      </c>
      <c r="G86" s="165" t="s">
        <v>57</v>
      </c>
      <c r="H86" s="147"/>
      <c r="I86" s="147"/>
      <c r="J86" s="147"/>
      <c r="K86" s="147"/>
      <c r="L86" s="147"/>
      <c r="M86" s="147"/>
      <c r="N86" s="157"/>
    </row>
    <row r="87" spans="2:14" x14ac:dyDescent="0.2">
      <c r="B87" s="156"/>
      <c r="E87" s="148">
        <v>0.05</v>
      </c>
      <c r="G87" s="165" t="s">
        <v>58</v>
      </c>
      <c r="H87" s="147"/>
      <c r="I87" s="147"/>
      <c r="J87" s="147"/>
      <c r="K87" s="147"/>
      <c r="L87" s="147"/>
      <c r="M87" s="147"/>
      <c r="N87" s="157"/>
    </row>
    <row r="88" spans="2:14" x14ac:dyDescent="0.2">
      <c r="B88" s="156"/>
      <c r="F88" s="197" t="s">
        <v>166</v>
      </c>
      <c r="G88" s="197"/>
      <c r="H88" s="147"/>
      <c r="I88" s="147"/>
      <c r="J88" s="147"/>
      <c r="K88" s="147"/>
      <c r="L88" s="147"/>
      <c r="M88" s="147"/>
      <c r="N88" s="157"/>
    </row>
    <row r="89" spans="2:14" x14ac:dyDescent="0.2">
      <c r="B89" s="156"/>
      <c r="F89" s="197" t="s">
        <v>167</v>
      </c>
      <c r="G89" s="147"/>
      <c r="H89" s="147"/>
      <c r="I89" s="147"/>
      <c r="J89" s="147"/>
      <c r="K89" s="147"/>
      <c r="L89" s="147"/>
      <c r="M89" s="147"/>
      <c r="N89" s="157"/>
    </row>
    <row r="90" spans="2:14" x14ac:dyDescent="0.2">
      <c r="B90" s="156"/>
      <c r="H90" s="147"/>
      <c r="I90" s="147"/>
      <c r="J90" s="147"/>
      <c r="K90" s="147"/>
      <c r="L90" s="147"/>
      <c r="M90" s="147"/>
      <c r="N90" s="157"/>
    </row>
    <row r="91" spans="2:14" x14ac:dyDescent="0.2">
      <c r="B91" s="156"/>
      <c r="E91" s="198">
        <f>0.015*(E27+E31+E38-E67)</f>
        <v>14.25</v>
      </c>
      <c r="F91" s="198" t="s">
        <v>168</v>
      </c>
      <c r="G91" s="198" t="s">
        <v>169</v>
      </c>
      <c r="H91" s="147"/>
      <c r="I91" s="147"/>
      <c r="J91" s="147"/>
      <c r="K91" s="147"/>
      <c r="L91" s="147"/>
      <c r="M91" s="147"/>
      <c r="N91" s="157"/>
    </row>
    <row r="92" spans="2:14" x14ac:dyDescent="0.2">
      <c r="B92" s="156"/>
      <c r="H92" s="147"/>
      <c r="I92" s="147"/>
      <c r="J92" s="147"/>
      <c r="K92" s="147"/>
      <c r="L92" s="147"/>
      <c r="M92" s="147"/>
      <c r="N92" s="157"/>
    </row>
    <row r="93" spans="2:14" x14ac:dyDescent="0.2">
      <c r="B93" s="156"/>
      <c r="F93" s="166" t="s">
        <v>131</v>
      </c>
      <c r="G93" s="147"/>
      <c r="H93" s="147"/>
      <c r="I93" s="147"/>
      <c r="J93" s="147"/>
      <c r="K93" s="147"/>
      <c r="L93" s="147"/>
      <c r="M93" s="147"/>
      <c r="N93" s="157"/>
    </row>
    <row r="94" spans="2:14" x14ac:dyDescent="0.2">
      <c r="B94" s="156"/>
      <c r="G94" s="147"/>
      <c r="H94" s="147"/>
      <c r="I94" s="147"/>
      <c r="J94" s="147"/>
      <c r="K94" s="147"/>
      <c r="L94" s="147"/>
      <c r="M94" s="147"/>
      <c r="N94" s="157"/>
    </row>
    <row r="95" spans="2:14" x14ac:dyDescent="0.2">
      <c r="B95" s="156"/>
      <c r="E95" s="148">
        <v>0</v>
      </c>
      <c r="F95" s="165" t="s">
        <v>128</v>
      </c>
      <c r="G95" s="165" t="s">
        <v>132</v>
      </c>
      <c r="H95" s="147"/>
      <c r="I95" s="147"/>
      <c r="J95" s="147"/>
      <c r="K95" s="147"/>
      <c r="L95" s="147"/>
      <c r="M95" s="147"/>
      <c r="N95" s="157"/>
    </row>
    <row r="96" spans="2:14" x14ac:dyDescent="0.2">
      <c r="B96" s="156"/>
      <c r="F96" s="147"/>
      <c r="G96" s="147"/>
      <c r="H96" s="147"/>
      <c r="I96" s="147"/>
      <c r="J96" s="147"/>
      <c r="K96" s="147"/>
      <c r="L96" s="147"/>
      <c r="M96" s="147"/>
      <c r="N96" s="157"/>
    </row>
    <row r="97" spans="2:14" x14ac:dyDescent="0.2">
      <c r="B97" s="156"/>
      <c r="E97" s="148">
        <v>0.15</v>
      </c>
      <c r="F97" s="165" t="s">
        <v>129</v>
      </c>
      <c r="G97" s="165" t="s">
        <v>130</v>
      </c>
      <c r="H97" s="147"/>
      <c r="I97" s="147"/>
      <c r="J97" s="147"/>
      <c r="K97" s="147"/>
      <c r="L97" s="147"/>
      <c r="M97" s="147"/>
      <c r="N97" s="157"/>
    </row>
    <row r="98" spans="2:14" x14ac:dyDescent="0.2">
      <c r="B98" s="156"/>
      <c r="F98" s="147"/>
      <c r="G98" s="147"/>
      <c r="H98" s="147"/>
      <c r="I98" s="147"/>
      <c r="J98" s="147"/>
      <c r="K98" s="147"/>
      <c r="L98" s="147"/>
      <c r="M98" s="147"/>
      <c r="N98" s="157"/>
    </row>
    <row r="99" spans="2:14" x14ac:dyDescent="0.2">
      <c r="B99" s="156"/>
      <c r="F99" s="194" t="s">
        <v>162</v>
      </c>
      <c r="H99" s="147"/>
      <c r="I99" s="147"/>
      <c r="J99" s="147"/>
      <c r="K99" s="147"/>
      <c r="L99" s="147"/>
      <c r="M99" s="147"/>
      <c r="N99" s="157"/>
    </row>
    <row r="100" spans="2:14" x14ac:dyDescent="0.2">
      <c r="B100" s="156"/>
      <c r="C100" s="147"/>
      <c r="D100" s="147"/>
      <c r="F100" s="166" t="s">
        <v>155</v>
      </c>
      <c r="H100" s="147"/>
      <c r="I100" s="147"/>
      <c r="J100" s="147"/>
      <c r="K100" s="147"/>
      <c r="L100" s="147"/>
      <c r="M100" s="147"/>
      <c r="N100" s="157"/>
    </row>
    <row r="101" spans="2:14" x14ac:dyDescent="0.2">
      <c r="B101" s="156"/>
      <c r="C101" s="147"/>
      <c r="D101" s="147"/>
      <c r="F101" s="166" t="s">
        <v>156</v>
      </c>
      <c r="H101" s="147"/>
      <c r="I101" s="147"/>
      <c r="J101" s="147"/>
      <c r="K101" s="147"/>
      <c r="L101" s="147"/>
      <c r="M101" s="147"/>
      <c r="N101" s="157"/>
    </row>
    <row r="102" spans="2:14" x14ac:dyDescent="0.2">
      <c r="B102" s="156"/>
      <c r="C102" s="147"/>
      <c r="D102" s="147"/>
      <c r="E102" s="147"/>
      <c r="F102" s="195" t="s">
        <v>163</v>
      </c>
      <c r="G102" s="147"/>
      <c r="H102" s="147"/>
      <c r="I102" s="147"/>
      <c r="J102" s="147"/>
      <c r="K102" s="147"/>
      <c r="L102" s="147"/>
      <c r="M102" s="147"/>
      <c r="N102" s="157"/>
    </row>
    <row r="103" spans="2:14" x14ac:dyDescent="0.2">
      <c r="B103" s="156"/>
      <c r="C103" s="147"/>
      <c r="D103" s="147"/>
      <c r="F103" s="194" t="s">
        <v>164</v>
      </c>
      <c r="H103" s="147"/>
      <c r="I103" s="147"/>
      <c r="J103" s="147"/>
      <c r="K103" s="147"/>
      <c r="L103" s="147"/>
      <c r="M103" s="147"/>
      <c r="N103" s="157"/>
    </row>
    <row r="104" spans="2:14" x14ac:dyDescent="0.2">
      <c r="B104" s="156"/>
      <c r="C104" s="112"/>
      <c r="D104" s="147"/>
      <c r="E104" s="147"/>
      <c r="F104" s="195" t="s">
        <v>165</v>
      </c>
      <c r="G104" s="147"/>
      <c r="H104" s="112"/>
      <c r="I104" s="112"/>
      <c r="J104" s="112"/>
      <c r="K104" s="147"/>
      <c r="L104" s="147"/>
      <c r="M104" s="147"/>
      <c r="N104" s="157"/>
    </row>
    <row r="105" spans="2:14" x14ac:dyDescent="0.2">
      <c r="B105" s="156"/>
      <c r="C105" s="112"/>
      <c r="D105" s="112"/>
      <c r="H105" s="112"/>
      <c r="I105" s="112"/>
      <c r="J105" s="112"/>
      <c r="K105" s="147"/>
      <c r="L105" s="147"/>
      <c r="M105" s="147"/>
      <c r="N105" s="157"/>
    </row>
    <row r="106" spans="2:14" x14ac:dyDescent="0.2">
      <c r="B106" s="156"/>
      <c r="C106" s="112"/>
      <c r="D106" s="112"/>
      <c r="E106" s="148">
        <f>E97</f>
        <v>0.15</v>
      </c>
      <c r="F106" s="147"/>
      <c r="G106" s="165" t="s">
        <v>35</v>
      </c>
      <c r="H106" s="112"/>
      <c r="I106" s="112"/>
      <c r="J106" s="112"/>
      <c r="K106" s="147"/>
      <c r="L106" s="147"/>
      <c r="M106" s="147"/>
      <c r="N106" s="157"/>
    </row>
    <row r="107" spans="2:14" x14ac:dyDescent="0.2">
      <c r="B107" s="156"/>
      <c r="C107" s="112"/>
      <c r="D107" s="112"/>
      <c r="I107" s="112"/>
      <c r="J107" s="112"/>
      <c r="K107" s="147"/>
      <c r="L107" s="147"/>
      <c r="M107" s="147"/>
      <c r="N107" s="157"/>
    </row>
    <row r="108" spans="2:14" x14ac:dyDescent="0.2">
      <c r="B108" s="156"/>
      <c r="I108" s="112"/>
      <c r="J108" s="112"/>
      <c r="K108" s="147"/>
      <c r="L108" s="147"/>
      <c r="M108" s="147"/>
      <c r="N108" s="157"/>
    </row>
    <row r="109" spans="2:14" x14ac:dyDescent="0.2">
      <c r="B109" s="156"/>
      <c r="I109" s="112"/>
      <c r="J109" s="112"/>
      <c r="K109" s="147"/>
      <c r="L109" s="147"/>
      <c r="M109" s="147"/>
      <c r="N109" s="157"/>
    </row>
    <row r="110" spans="2:14" x14ac:dyDescent="0.2">
      <c r="B110" s="156"/>
      <c r="I110" s="112"/>
      <c r="J110" s="112"/>
      <c r="K110" s="147"/>
      <c r="L110" s="147"/>
      <c r="M110" s="147"/>
      <c r="N110" s="157"/>
    </row>
    <row r="111" spans="2:14" x14ac:dyDescent="0.2">
      <c r="B111" s="156"/>
      <c r="E111" s="148">
        <v>20</v>
      </c>
      <c r="F111" s="194" t="s">
        <v>158</v>
      </c>
      <c r="G111" s="194" t="s">
        <v>159</v>
      </c>
      <c r="H111" s="195" t="s">
        <v>15</v>
      </c>
      <c r="I111" s="112"/>
      <c r="J111" s="112"/>
      <c r="K111" s="147"/>
      <c r="L111" s="147"/>
      <c r="M111" s="147"/>
      <c r="N111" s="157"/>
    </row>
    <row r="112" spans="2:14" x14ac:dyDescent="0.2">
      <c r="B112" s="156"/>
      <c r="E112" s="148">
        <f>E111*1000</f>
        <v>20000</v>
      </c>
      <c r="F112" s="194" t="s">
        <v>160</v>
      </c>
      <c r="G112" s="112"/>
      <c r="H112" s="112"/>
      <c r="I112" s="112"/>
      <c r="J112" s="112"/>
      <c r="K112" s="147"/>
      <c r="L112" s="147"/>
      <c r="M112" s="147"/>
      <c r="N112" s="157"/>
    </row>
    <row r="113" spans="2:14" x14ac:dyDescent="0.2">
      <c r="B113" s="156"/>
      <c r="C113" s="147"/>
      <c r="D113" s="147"/>
      <c r="H113" s="112"/>
      <c r="I113" s="112"/>
      <c r="J113" s="112"/>
      <c r="K113" s="147"/>
      <c r="L113" s="147"/>
      <c r="M113" s="147"/>
      <c r="N113" s="157"/>
    </row>
    <row r="114" spans="2:14" x14ac:dyDescent="0.2">
      <c r="B114" s="156"/>
      <c r="C114" s="112"/>
      <c r="D114" s="112"/>
      <c r="E114" s="112">
        <f>E112/E97</f>
        <v>133333.33333333334</v>
      </c>
      <c r="F114" s="165" t="s">
        <v>115</v>
      </c>
      <c r="G114" s="165" t="s">
        <v>157</v>
      </c>
      <c r="H114" s="112"/>
      <c r="I114" s="112"/>
      <c r="J114" s="112"/>
      <c r="K114" s="147"/>
      <c r="L114" s="147"/>
      <c r="M114" s="147"/>
      <c r="N114" s="157"/>
    </row>
    <row r="115" spans="2:14" x14ac:dyDescent="0.2">
      <c r="B115" s="156"/>
      <c r="C115" s="112"/>
      <c r="D115" s="112"/>
      <c r="E115" s="112">
        <f>E114/1000000</f>
        <v>0.13333333333333333</v>
      </c>
      <c r="F115" s="165" t="s">
        <v>4</v>
      </c>
      <c r="G115" s="165"/>
      <c r="H115" s="112"/>
      <c r="I115" s="112"/>
      <c r="J115" s="112"/>
      <c r="K115" s="147"/>
      <c r="L115" s="147"/>
      <c r="M115" s="147"/>
      <c r="N115" s="157"/>
    </row>
    <row r="116" spans="2:14" x14ac:dyDescent="0.2">
      <c r="B116" s="156"/>
      <c r="C116" s="112"/>
      <c r="D116" s="79"/>
      <c r="E116" s="112"/>
      <c r="F116" s="112"/>
      <c r="G116" s="112"/>
      <c r="H116" s="185"/>
      <c r="I116" s="112"/>
      <c r="J116" s="112"/>
      <c r="K116" s="147"/>
      <c r="L116" s="147"/>
      <c r="M116" s="147"/>
      <c r="N116" s="157"/>
    </row>
    <row r="117" spans="2:14" x14ac:dyDescent="0.2">
      <c r="B117" s="156"/>
      <c r="C117" s="112"/>
      <c r="D117" s="112"/>
      <c r="E117" s="112"/>
      <c r="F117" s="112"/>
      <c r="G117" s="112"/>
      <c r="H117" s="112"/>
      <c r="I117" s="112"/>
      <c r="J117" s="112"/>
      <c r="K117" s="147"/>
      <c r="L117" s="147"/>
      <c r="M117" s="147"/>
      <c r="N117" s="157"/>
    </row>
    <row r="118" spans="2:14" x14ac:dyDescent="0.2">
      <c r="B118" s="156"/>
      <c r="C118" s="112"/>
      <c r="D118" s="112"/>
      <c r="E118" s="112"/>
      <c r="F118" s="112"/>
      <c r="G118" s="112"/>
      <c r="H118" s="112"/>
      <c r="I118" s="112"/>
      <c r="J118" s="112"/>
      <c r="K118" s="147"/>
      <c r="L118" s="147"/>
      <c r="M118" s="147"/>
      <c r="N118" s="157"/>
    </row>
    <row r="119" spans="2:14" x14ac:dyDescent="0.2">
      <c r="B119" s="156"/>
      <c r="C119" s="112"/>
      <c r="D119" s="112"/>
      <c r="E119" s="112"/>
      <c r="F119" s="112"/>
      <c r="G119" s="112"/>
      <c r="H119" s="112"/>
      <c r="I119" s="112"/>
      <c r="J119" s="112"/>
      <c r="K119" s="147"/>
      <c r="L119" s="147"/>
      <c r="M119" s="147"/>
      <c r="N119" s="157"/>
    </row>
    <row r="120" spans="2:14" x14ac:dyDescent="0.2">
      <c r="B120" s="156"/>
      <c r="C120" s="23" t="s">
        <v>80</v>
      </c>
      <c r="D120" s="147"/>
      <c r="E120" s="147"/>
      <c r="F120" s="147"/>
      <c r="G120" s="165"/>
      <c r="H120" s="112"/>
      <c r="I120" s="112"/>
      <c r="J120" s="112"/>
      <c r="K120" s="147"/>
      <c r="L120" s="147"/>
      <c r="M120" s="147"/>
      <c r="N120" s="157"/>
    </row>
    <row r="121" spans="2:14" x14ac:dyDescent="0.2">
      <c r="B121" s="156"/>
      <c r="C121" s="147" t="s">
        <v>114</v>
      </c>
      <c r="D121" s="147"/>
      <c r="E121" s="147">
        <v>12</v>
      </c>
      <c r="F121" s="147" t="s">
        <v>113</v>
      </c>
      <c r="G121" s="112"/>
      <c r="H121" s="112"/>
      <c r="I121" s="112"/>
      <c r="J121" s="112"/>
      <c r="K121" s="147"/>
      <c r="L121" s="147"/>
      <c r="M121" s="147"/>
      <c r="N121" s="157"/>
    </row>
    <row r="122" spans="2:14" x14ac:dyDescent="0.2">
      <c r="B122" s="156"/>
      <c r="C122" s="147"/>
      <c r="D122" s="147"/>
      <c r="E122" s="147">
        <v>1</v>
      </c>
      <c r="F122" s="165" t="s">
        <v>154</v>
      </c>
      <c r="G122" s="112"/>
      <c r="H122" s="112"/>
      <c r="I122" s="112"/>
      <c r="J122" s="112"/>
      <c r="K122" s="147"/>
      <c r="L122" s="147"/>
      <c r="M122" s="147"/>
      <c r="N122" s="157"/>
    </row>
    <row r="123" spans="2:14" x14ac:dyDescent="0.2">
      <c r="B123" s="156"/>
      <c r="C123" s="112"/>
      <c r="D123" s="112"/>
      <c r="E123" s="112"/>
      <c r="F123" s="165"/>
      <c r="G123" s="112"/>
      <c r="H123" s="112"/>
      <c r="I123" s="112"/>
      <c r="J123" s="112"/>
      <c r="K123" s="147"/>
      <c r="L123" s="147"/>
      <c r="M123" s="147"/>
      <c r="N123" s="157"/>
    </row>
    <row r="124" spans="2:14" x14ac:dyDescent="0.2">
      <c r="B124" s="156"/>
      <c r="C124" s="112"/>
      <c r="D124" s="112"/>
      <c r="E124" s="112"/>
      <c r="F124" s="165"/>
      <c r="G124" s="112"/>
      <c r="H124" s="112"/>
      <c r="I124" s="112"/>
      <c r="J124" s="112"/>
      <c r="K124" s="147"/>
      <c r="L124" s="147"/>
      <c r="M124" s="147"/>
      <c r="N124" s="157"/>
    </row>
    <row r="125" spans="2:14" x14ac:dyDescent="0.2">
      <c r="B125" s="156"/>
      <c r="C125" s="112"/>
      <c r="D125" s="112"/>
      <c r="E125" s="112"/>
      <c r="F125" s="112"/>
      <c r="G125" s="112"/>
      <c r="H125" s="112"/>
      <c r="I125" s="112"/>
      <c r="J125" s="112"/>
      <c r="K125" s="147"/>
      <c r="L125" s="147"/>
      <c r="M125" s="147"/>
      <c r="N125" s="157"/>
    </row>
    <row r="126" spans="2:14" x14ac:dyDescent="0.2">
      <c r="B126" s="156"/>
      <c r="C126" s="112"/>
      <c r="D126" s="112"/>
      <c r="E126" s="112"/>
      <c r="F126" s="112"/>
      <c r="G126" s="112"/>
      <c r="H126" s="112"/>
      <c r="I126" s="112"/>
      <c r="J126" s="112"/>
      <c r="K126" s="147"/>
      <c r="L126" s="147"/>
      <c r="M126" s="147"/>
      <c r="N126" s="157"/>
    </row>
    <row r="127" spans="2:14" x14ac:dyDescent="0.2">
      <c r="B127" s="156"/>
      <c r="C127" s="112"/>
      <c r="D127" s="112"/>
      <c r="E127" s="112"/>
      <c r="F127" s="112"/>
      <c r="G127" s="112"/>
      <c r="H127" s="112"/>
      <c r="I127" s="112"/>
      <c r="J127" s="112"/>
      <c r="K127" s="147"/>
      <c r="L127" s="147"/>
      <c r="M127" s="147"/>
      <c r="N127" s="157"/>
    </row>
    <row r="128" spans="2:14" x14ac:dyDescent="0.2">
      <c r="B128" s="156"/>
      <c r="C128" s="112"/>
      <c r="D128" s="112"/>
      <c r="E128" s="112"/>
      <c r="F128" s="112"/>
      <c r="G128" s="112"/>
      <c r="H128" s="112"/>
      <c r="I128" s="112"/>
      <c r="J128" s="112"/>
      <c r="K128" s="147"/>
      <c r="L128" s="147"/>
      <c r="M128" s="147"/>
      <c r="N128" s="157"/>
    </row>
    <row r="129" spans="2:14" x14ac:dyDescent="0.2">
      <c r="B129" s="156"/>
      <c r="C129" s="112"/>
      <c r="D129" s="112"/>
      <c r="E129" s="112"/>
      <c r="F129" s="112"/>
      <c r="G129" s="112"/>
      <c r="H129" s="112"/>
      <c r="I129" s="112"/>
      <c r="J129" s="112"/>
      <c r="K129" s="147"/>
      <c r="L129" s="147"/>
      <c r="M129" s="147"/>
      <c r="N129" s="157"/>
    </row>
    <row r="130" spans="2:14" x14ac:dyDescent="0.2">
      <c r="B130" s="156"/>
      <c r="F130" s="112"/>
      <c r="G130" s="112"/>
      <c r="H130" s="112"/>
      <c r="I130" s="112"/>
      <c r="J130" s="112"/>
      <c r="K130" s="147"/>
      <c r="L130" s="147"/>
      <c r="M130" s="147"/>
      <c r="N130" s="157"/>
    </row>
    <row r="131" spans="2:14" x14ac:dyDescent="0.2">
      <c r="B131" s="156"/>
      <c r="F131" s="112"/>
      <c r="G131" s="112"/>
      <c r="H131" s="112"/>
      <c r="I131" s="112"/>
      <c r="J131" s="112"/>
      <c r="K131" s="147"/>
      <c r="L131" s="147"/>
      <c r="M131" s="147"/>
      <c r="N131" s="157"/>
    </row>
    <row r="132" spans="2:14" x14ac:dyDescent="0.2">
      <c r="B132" s="156"/>
      <c r="F132" s="112"/>
      <c r="G132" s="112"/>
      <c r="H132" s="112"/>
      <c r="I132" s="112"/>
      <c r="J132" s="112"/>
      <c r="K132" s="147"/>
      <c r="L132" s="147"/>
      <c r="M132" s="147"/>
      <c r="N132" s="157"/>
    </row>
    <row r="133" spans="2:14" x14ac:dyDescent="0.2">
      <c r="B133" s="156"/>
      <c r="F133" s="112"/>
      <c r="G133" s="112"/>
      <c r="H133" s="112"/>
      <c r="I133" s="112"/>
      <c r="J133" s="112"/>
      <c r="K133" s="147"/>
      <c r="L133" s="147"/>
      <c r="M133" s="147"/>
      <c r="N133" s="157"/>
    </row>
    <row r="134" spans="2:14" x14ac:dyDescent="0.2">
      <c r="B134" s="156"/>
      <c r="F134" s="147"/>
      <c r="G134" s="112"/>
      <c r="H134" s="112"/>
      <c r="I134" s="112"/>
      <c r="J134" s="112"/>
      <c r="K134" s="147"/>
      <c r="L134" s="147"/>
      <c r="M134" s="147"/>
      <c r="N134" s="157"/>
    </row>
    <row r="135" spans="2:14" x14ac:dyDescent="0.2">
      <c r="B135" s="156"/>
      <c r="F135" s="147"/>
      <c r="G135" s="112"/>
      <c r="H135" s="112"/>
      <c r="I135" s="112"/>
      <c r="J135" s="112"/>
      <c r="K135" s="147"/>
      <c r="L135" s="147"/>
      <c r="M135" s="147"/>
      <c r="N135" s="157"/>
    </row>
    <row r="136" spans="2:14" x14ac:dyDescent="0.2">
      <c r="B136" s="156"/>
      <c r="F136" s="147"/>
      <c r="G136" s="112"/>
      <c r="H136" s="112"/>
      <c r="I136" s="112"/>
      <c r="J136" s="112"/>
      <c r="K136" s="147"/>
      <c r="L136" s="147"/>
      <c r="M136" s="147"/>
      <c r="N136" s="157"/>
    </row>
    <row r="137" spans="2:14" x14ac:dyDescent="0.2">
      <c r="B137" s="156"/>
      <c r="F137" s="112"/>
      <c r="G137" s="112"/>
      <c r="H137" s="112"/>
      <c r="I137" s="112"/>
      <c r="J137" s="112"/>
      <c r="K137" s="147"/>
      <c r="L137" s="147"/>
      <c r="M137" s="147"/>
      <c r="N137" s="157"/>
    </row>
    <row r="138" spans="2:14" x14ac:dyDescent="0.2">
      <c r="B138" s="156"/>
      <c r="F138" s="112"/>
      <c r="G138" s="112"/>
      <c r="H138" s="112"/>
      <c r="I138" s="112"/>
      <c r="J138" s="112"/>
      <c r="K138" s="147"/>
      <c r="L138" s="147"/>
      <c r="M138" s="147"/>
      <c r="N138" s="157"/>
    </row>
    <row r="139" spans="2:14" x14ac:dyDescent="0.2">
      <c r="B139" s="156"/>
      <c r="F139" s="112"/>
      <c r="G139" s="112"/>
      <c r="H139" s="112"/>
      <c r="I139" s="112"/>
      <c r="J139" s="112"/>
      <c r="K139" s="147"/>
      <c r="L139" s="147"/>
      <c r="M139" s="147"/>
      <c r="N139" s="157"/>
    </row>
    <row r="140" spans="2:14" x14ac:dyDescent="0.2">
      <c r="B140" s="156"/>
      <c r="F140" s="112"/>
      <c r="G140" s="112"/>
      <c r="H140" s="112"/>
      <c r="I140" s="112"/>
      <c r="J140" s="112"/>
      <c r="K140" s="147"/>
      <c r="L140" s="147"/>
      <c r="M140" s="147"/>
      <c r="N140" s="157"/>
    </row>
    <row r="141" spans="2:14" x14ac:dyDescent="0.2">
      <c r="B141" s="156"/>
      <c r="F141" s="112"/>
      <c r="G141" s="112"/>
      <c r="H141" s="112"/>
      <c r="I141" s="112"/>
      <c r="J141" s="112"/>
      <c r="K141" s="147"/>
      <c r="L141" s="147"/>
      <c r="M141" s="147"/>
      <c r="N141" s="157"/>
    </row>
    <row r="142" spans="2:14" x14ac:dyDescent="0.2">
      <c r="B142" s="156"/>
      <c r="F142" s="112"/>
      <c r="G142" s="112"/>
      <c r="H142" s="112"/>
      <c r="I142" s="112"/>
      <c r="J142" s="112"/>
      <c r="K142" s="147"/>
      <c r="L142" s="147"/>
      <c r="M142" s="147"/>
      <c r="N142" s="157"/>
    </row>
    <row r="143" spans="2:14" x14ac:dyDescent="0.2">
      <c r="B143" s="156"/>
      <c r="F143" s="112"/>
      <c r="G143" s="112"/>
      <c r="H143" s="112"/>
      <c r="I143" s="112"/>
      <c r="J143" s="112"/>
      <c r="K143" s="147"/>
      <c r="L143" s="147"/>
      <c r="M143" s="147"/>
      <c r="N143" s="157"/>
    </row>
    <row r="144" spans="2:14" x14ac:dyDescent="0.2">
      <c r="B144" s="156"/>
      <c r="F144" s="112"/>
      <c r="G144" s="112"/>
      <c r="H144" s="112"/>
      <c r="I144" s="112"/>
      <c r="J144" s="112"/>
      <c r="K144" s="147"/>
      <c r="L144" s="147"/>
      <c r="M144" s="147"/>
      <c r="N144" s="157"/>
    </row>
    <row r="145" spans="2:14" x14ac:dyDescent="0.2">
      <c r="G145" s="147"/>
      <c r="H145" s="147"/>
      <c r="I145" s="147"/>
      <c r="J145" s="147"/>
      <c r="K145" s="147"/>
      <c r="L145" s="147"/>
      <c r="M145" s="147"/>
      <c r="N145" s="157"/>
    </row>
    <row r="146" spans="2:14" x14ac:dyDescent="0.2">
      <c r="G146" s="147"/>
      <c r="H146" s="147"/>
      <c r="I146" s="147"/>
      <c r="J146" s="147"/>
      <c r="K146" s="147"/>
      <c r="L146" s="147"/>
      <c r="M146" s="147"/>
      <c r="N146" s="157"/>
    </row>
    <row r="147" spans="2:14" x14ac:dyDescent="0.2">
      <c r="G147" s="147"/>
      <c r="H147" s="147"/>
      <c r="I147" s="147"/>
      <c r="J147" s="147"/>
      <c r="K147" s="147"/>
      <c r="L147" s="147"/>
      <c r="M147" s="147"/>
      <c r="N147" s="157"/>
    </row>
    <row r="148" spans="2:14" x14ac:dyDescent="0.2">
      <c r="G148" s="147"/>
      <c r="H148" s="147"/>
      <c r="I148" s="147"/>
      <c r="J148" s="147"/>
      <c r="K148" s="147"/>
      <c r="L148" s="147"/>
      <c r="M148" s="147"/>
      <c r="N148" s="157"/>
    </row>
    <row r="149" spans="2:14" x14ac:dyDescent="0.2">
      <c r="G149" s="147"/>
      <c r="H149" s="147"/>
      <c r="I149" s="147"/>
      <c r="J149" s="147"/>
      <c r="K149" s="147"/>
      <c r="L149" s="147"/>
      <c r="M149" s="147"/>
      <c r="N149" s="157"/>
    </row>
    <row r="150" spans="2:14" x14ac:dyDescent="0.2">
      <c r="G150" s="147"/>
      <c r="H150" s="147"/>
      <c r="I150" s="147"/>
      <c r="J150" s="147"/>
      <c r="K150" s="147"/>
      <c r="L150" s="147"/>
      <c r="M150" s="147"/>
      <c r="N150" s="157"/>
    </row>
    <row r="151" spans="2:14" x14ac:dyDescent="0.2">
      <c r="B151" s="156"/>
      <c r="C151" s="147"/>
      <c r="D151" s="147"/>
      <c r="E151" s="147"/>
      <c r="F151" s="147"/>
      <c r="G151" s="147"/>
      <c r="H151" s="147"/>
      <c r="I151" s="147"/>
      <c r="J151" s="147"/>
      <c r="K151" s="147"/>
      <c r="L151" s="147"/>
      <c r="M151" s="147"/>
      <c r="N151" s="157"/>
    </row>
    <row r="152" spans="2:14" x14ac:dyDescent="0.2">
      <c r="B152" s="156"/>
      <c r="G152" s="147"/>
      <c r="H152" s="147"/>
      <c r="I152" s="147"/>
      <c r="J152" s="147"/>
      <c r="K152" s="147"/>
      <c r="L152" s="147"/>
      <c r="M152" s="147"/>
      <c r="N152" s="157"/>
    </row>
    <row r="153" spans="2:14" x14ac:dyDescent="0.2">
      <c r="B153" s="156"/>
      <c r="G153" s="147"/>
      <c r="H153" s="147"/>
      <c r="I153" s="147"/>
      <c r="J153" s="147"/>
      <c r="K153" s="147"/>
      <c r="L153" s="147"/>
      <c r="M153" s="147"/>
      <c r="N153" s="157"/>
    </row>
    <row r="154" spans="2:14" x14ac:dyDescent="0.2">
      <c r="B154" s="156"/>
      <c r="N154" s="157"/>
    </row>
    <row r="155" spans="2:14" x14ac:dyDescent="0.2">
      <c r="B155" s="156"/>
      <c r="N155" s="157"/>
    </row>
    <row r="156" spans="2:14" x14ac:dyDescent="0.2">
      <c r="B156" s="156"/>
      <c r="N156" s="157"/>
    </row>
    <row r="157" spans="2:14" x14ac:dyDescent="0.2">
      <c r="B157" s="156"/>
      <c r="C157" s="147"/>
      <c r="D157" s="147"/>
      <c r="E157" s="147"/>
      <c r="F157" s="112"/>
      <c r="G157" s="112"/>
      <c r="H157" s="112"/>
      <c r="I157" s="112"/>
      <c r="J157" s="112"/>
      <c r="K157" s="147"/>
      <c r="L157" s="147"/>
      <c r="M157" s="147"/>
      <c r="N157" s="157"/>
    </row>
    <row r="158" spans="2:14" x14ac:dyDescent="0.2">
      <c r="B158" s="156"/>
      <c r="C158" s="147"/>
      <c r="D158" s="147"/>
      <c r="E158" s="147"/>
      <c r="F158" s="147"/>
      <c r="G158" s="147"/>
      <c r="H158" s="147"/>
      <c r="I158" s="147"/>
      <c r="J158" s="147"/>
      <c r="K158" s="147"/>
      <c r="L158" s="147"/>
      <c r="M158" s="147"/>
      <c r="N158" s="157"/>
    </row>
    <row r="159" spans="2:14" x14ac:dyDescent="0.2">
      <c r="B159" s="156"/>
      <c r="N159" s="157"/>
    </row>
    <row r="160" spans="2:14" x14ac:dyDescent="0.2">
      <c r="B160" s="156"/>
      <c r="N160" s="157"/>
    </row>
    <row r="161" spans="2:14" x14ac:dyDescent="0.2">
      <c r="B161" s="156"/>
      <c r="N161" s="157"/>
    </row>
    <row r="162" spans="2:14" x14ac:dyDescent="0.2">
      <c r="B162" s="156"/>
      <c r="N162" s="157"/>
    </row>
    <row r="163" spans="2:14" x14ac:dyDescent="0.2">
      <c r="B163" s="156"/>
      <c r="N163" s="157"/>
    </row>
    <row r="164" spans="2:14" x14ac:dyDescent="0.2">
      <c r="B164" s="156"/>
      <c r="N164" s="157"/>
    </row>
    <row r="165" spans="2:14" x14ac:dyDescent="0.2">
      <c r="B165" s="156"/>
      <c r="N165" s="157"/>
    </row>
    <row r="166" spans="2:14" x14ac:dyDescent="0.2">
      <c r="B166" s="156"/>
      <c r="N166" s="157"/>
    </row>
    <row r="167" spans="2:14" x14ac:dyDescent="0.2">
      <c r="B167" s="156"/>
      <c r="N167"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2017-10-20T13:22:42Z</dcterms:modified>
</cp:coreProperties>
</file>