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households/"/>
    </mc:Choice>
  </mc:AlternateContent>
  <bookViews>
    <workbookView xWindow="0" yWindow="460" windowWidth="27960" windowHeight="17540" tabRatio="762" activeTab="1"/>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 localSheetId="4">#REF!</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5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66" i="16" l="1"/>
  <c r="E68" i="16"/>
  <c r="E11" i="16"/>
  <c r="E8" i="16"/>
  <c r="E40" i="16"/>
  <c r="G13" i="13"/>
  <c r="E28" i="12"/>
  <c r="G9" i="13"/>
  <c r="E13" i="12"/>
  <c r="G10" i="13"/>
  <c r="E12" i="12"/>
  <c r="E81" i="16"/>
  <c r="E84" i="16"/>
  <c r="G7" i="13"/>
  <c r="E11" i="12"/>
  <c r="G6" i="13"/>
  <c r="E10" i="12"/>
  <c r="G8" i="13"/>
</calcChain>
</file>

<file path=xl/sharedStrings.xml><?xml version="1.0" encoding="utf-8"?>
<sst xmlns="http://schemas.openxmlformats.org/spreadsheetml/2006/main" count="205" uniqueCount="127">
  <si>
    <t>Source</t>
  </si>
  <si>
    <t>years</t>
  </si>
  <si>
    <t>%</t>
  </si>
  <si>
    <t>km2</t>
  </si>
  <si>
    <t>-</t>
  </si>
  <si>
    <t>Value</t>
  </si>
  <si>
    <t>Other</t>
  </si>
  <si>
    <t>households_supplied_per_unit</t>
  </si>
  <si>
    <t>yes=1, no=0</t>
  </si>
  <si>
    <t>cost_of_installing</t>
  </si>
  <si>
    <t>Definition</t>
  </si>
  <si>
    <t>Unit</t>
  </si>
  <si>
    <t>Link</t>
  </si>
  <si>
    <t>Cover Sheet</t>
  </si>
  <si>
    <t>Document</t>
  </si>
  <si>
    <t>Country</t>
  </si>
  <si>
    <t>Organization</t>
  </si>
  <si>
    <t>Quintel Intelligence</t>
  </si>
  <si>
    <t>Definition on the sources</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</si>
  <si>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</si>
  <si>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</si>
  <si>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</si>
  <si>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</si>
  <si>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</si>
  <si>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</si>
  <si>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</si>
  <si>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</si>
  <si>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</si>
  <si>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</si>
  <si>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</si>
  <si>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</si>
  <si>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</si>
  <si>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</si>
  <si>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</si>
  <si>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</si>
  <si>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</si>
  <si>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</si>
  <si>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</si>
  <si>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</si>
  <si>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</si>
  <si>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</si>
  <si>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</si>
  <si>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</si>
  <si>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Date retrived</t>
  </si>
  <si>
    <t>MW</t>
  </si>
  <si>
    <t>simult_sd</t>
  </si>
  <si>
    <t>simult_se</t>
  </si>
  <si>
    <t>simult_wd</t>
  </si>
  <si>
    <t>simult_we</t>
  </si>
  <si>
    <t>peak_load_units_present</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</si>
  <si>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</si>
  <si>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</si>
  <si>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</si>
  <si>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</si>
  <si>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</si>
  <si>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</si>
  <si>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</si>
  <si>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</si>
  <si>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</si>
  <si>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</si>
  <si>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</si>
  <si>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</si>
  <si>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</si>
  <si>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</si>
  <si>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</si>
  <si>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</si>
  <si>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</si>
  <si>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</si>
  <si>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</si>
  <si>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t>Costs</t>
  </si>
  <si>
    <t>Comments</t>
  </si>
  <si>
    <t>Technical</t>
  </si>
  <si>
    <t>hours_prep_nl</t>
  </si>
  <si>
    <t>hours_prod_nl</t>
  </si>
  <si>
    <t>hours_place_nl</t>
  </si>
  <si>
    <t>hours_maint_nl</t>
  </si>
  <si>
    <t>hours_remov_nl</t>
  </si>
  <si>
    <t>full_load_hours</t>
  </si>
  <si>
    <t>Subject year</t>
  </si>
  <si>
    <t>ETM Library URL</t>
  </si>
  <si>
    <t>Joris Berkhout</t>
  </si>
  <si>
    <t>households_flexibility_p2p_electricity.converter.ad</t>
  </si>
  <si>
    <t>storage.volume</t>
  </si>
  <si>
    <t>storage.decay</t>
  </si>
  <si>
    <t>Downloaded from</t>
  </si>
  <si>
    <t>Wholesale Solar</t>
  </si>
  <si>
    <t>http://www.wholesalesolar.com/1440831/four-star-solar/battery-backup-systems/four-star-solar-backup-power-central-4400-240vac#downloads</t>
  </si>
  <si>
    <t>Initial investment</t>
  </si>
  <si>
    <t>EUR</t>
  </si>
  <si>
    <t>Exchange rate</t>
  </si>
  <si>
    <t>USD/EUR</t>
  </si>
  <si>
    <t>Storage volume</t>
  </si>
  <si>
    <t>Wh</t>
  </si>
  <si>
    <t>http://pdf.wholesalesolar.com/inverter%20pdf%20folder/MagnumMS_PAE.pdf?_ga=1.180437863.1125987313.1453824270</t>
  </si>
  <si>
    <t>Electrical output capacity</t>
  </si>
  <si>
    <t>W</t>
  </si>
  <si>
    <t>Input capacity</t>
  </si>
  <si>
    <t>http://pdf.wholesalesolar.com/battery-folder/UPG/ub-gc2-data.pdf?_ga=1.180456423.1125987313.1453824270</t>
  </si>
  <si>
    <t>Voltage</t>
  </si>
  <si>
    <t>V</t>
  </si>
  <si>
    <t>Capacity</t>
  </si>
  <si>
    <t>Ah</t>
  </si>
  <si>
    <t>Storage decay</t>
  </si>
  <si>
    <t>Shelf life</t>
  </si>
  <si>
    <t>h</t>
  </si>
  <si>
    <t>Brochure</t>
  </si>
  <si>
    <t>US</t>
  </si>
  <si>
    <t>MWh</t>
  </si>
  <si>
    <t>Electrical input capacity</t>
  </si>
  <si>
    <t xml:space="preserve">Initial investment costs </t>
  </si>
  <si>
    <t>Although many battery backup systems are coming on the market, I decide to use the specifications</t>
  </si>
  <si>
    <t>of the Wholesale Solar Four Star Solar Backup Power Central 4400, 240VAC as this is the only</t>
  </si>
  <si>
    <t>complete system I could find so far, including batteries, inverter, management system and cables.</t>
  </si>
  <si>
    <t>The specifications are downloaded from http://www.wholesalesolar.com/1440831/four-star-solar/battery-backup-systems/four-star-solar-backup-power-central-4400-240vac#downloads</t>
  </si>
  <si>
    <t>Efficiency</t>
  </si>
  <si>
    <t>Electrical efficiency</t>
  </si>
  <si>
    <t>Quintel assumption</t>
  </si>
  <si>
    <t>=' Charging capacity?</t>
  </si>
  <si>
    <t>=' input efficiency</t>
  </si>
  <si>
    <t>what does this charge method mean?</t>
  </si>
  <si>
    <r>
      <t>output.</t>
    </r>
    <r>
      <rPr>
        <sz val="12"/>
        <color theme="1"/>
        <rFont val="Calibri"/>
        <family val="2"/>
        <scheme val="minor"/>
      </rPr>
      <t>electricity</t>
    </r>
  </si>
  <si>
    <t>https://www.wholesalesolar.com/cms/crown-6crv390-agm-battery-manual-3306454493.pdf</t>
  </si>
  <si>
    <t>For the  Crown 6CRV220, 220Ah 6V Battery no storage decay information is available. So, Storage decay data of our previously used battery is used</t>
  </si>
  <si>
    <t># batteries</t>
  </si>
  <si>
    <t>Total storage volume</t>
  </si>
  <si>
    <t>Storage volume / battery</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</si>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</sst>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
    <numFmt numFmtId="166" formatCode="0.0000"/>
    <numFmt numFmtId="167" formatCode="0.00000"/>
    <numFmt numFmtId="168" formatCode="0.000000000"/>
  </numFmts>
  <fonts count="26"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74">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63">
    <xf numFmtId="0" fontId="0" fillId="0" borderId="0" xfId="0"/>
    <xf numFmtId="0" fontId="17" fillId="3" borderId="7" xfId="0" applyFont="1" applyFill="1" applyBorder="1"/>
    <xf numFmtId="0" fontId="18" fillId="3" borderId="17" xfId="0" applyFont="1" applyFill="1" applyBorder="1"/>
    <xf numFmtId="0" fontId="17" fillId="3" borderId="13" xfId="0" applyFont="1" applyFill="1" applyBorder="1"/>
    <xf numFmtId="0" fontId="19" fillId="3" borderId="7" xfId="0" applyFont="1" applyFill="1" applyBorder="1" applyAlignment="1">
      <alignment vertical="center"/>
    </xf>
    <xf numFmtId="2" fontId="17" fillId="3" borderId="8" xfId="0" applyNumberFormat="1" applyFont="1" applyFill="1" applyBorder="1" applyAlignment="1">
      <alignment horizontal="left"/>
    </xf>
    <xf numFmtId="0" fontId="19" fillId="3" borderId="1" xfId="0" applyFont="1" applyFill="1" applyBorder="1" applyAlignment="1">
      <alignment vertical="center"/>
    </xf>
    <xf numFmtId="0" fontId="17" fillId="3" borderId="14" xfId="0" applyFont="1" applyFill="1" applyBorder="1"/>
    <xf numFmtId="0" fontId="17" fillId="3" borderId="0" xfId="0" applyFont="1" applyFill="1" applyBorder="1"/>
    <xf numFmtId="0" fontId="16" fillId="2" borderId="0" xfId="0" applyNumberFormat="1" applyFont="1" applyFill="1" applyBorder="1" applyAlignment="1" applyProtection="1">
      <alignment vertical="center"/>
    </xf>
    <xf numFmtId="1" fontId="16" fillId="2" borderId="0" xfId="0" applyNumberFormat="1" applyFont="1" applyFill="1" applyBorder="1" applyAlignment="1" applyProtection="1">
      <alignment vertical="center"/>
    </xf>
    <xf numFmtId="2" fontId="16" fillId="2" borderId="0" xfId="0" applyNumberFormat="1" applyFont="1" applyFill="1" applyBorder="1" applyAlignment="1" applyProtection="1">
      <alignment horizontal="right" vertical="center"/>
    </xf>
    <xf numFmtId="0" fontId="16" fillId="0" borderId="0" xfId="0" applyNumberFormat="1" applyFont="1" applyFill="1" applyBorder="1" applyAlignment="1" applyProtection="1">
      <alignment horizontal="left" vertical="center"/>
    </xf>
    <xf numFmtId="0" fontId="16" fillId="2" borderId="0" xfId="0" applyFont="1" applyFill="1" applyBorder="1"/>
    <xf numFmtId="0" fontId="13" fillId="2" borderId="0" xfId="0" applyFont="1" applyFill="1" applyBorder="1"/>
    <xf numFmtId="0" fontId="16" fillId="2" borderId="6" xfId="0" applyFont="1" applyFill="1" applyBorder="1"/>
    <xf numFmtId="0" fontId="16" fillId="2" borderId="0" xfId="0" applyFont="1" applyFill="1"/>
    <xf numFmtId="0" fontId="17" fillId="3" borderId="17" xfId="0" applyFont="1" applyFill="1" applyBorder="1"/>
    <xf numFmtId="0" fontId="17" fillId="3" borderId="2" xfId="0" applyFont="1" applyFill="1" applyBorder="1"/>
    <xf numFmtId="0" fontId="13" fillId="2" borderId="2" xfId="0" applyFont="1" applyFill="1" applyBorder="1"/>
    <xf numFmtId="0" fontId="20" fillId="3" borderId="0" xfId="0" applyFont="1" applyFill="1" applyBorder="1"/>
    <xf numFmtId="0" fontId="13" fillId="2" borderId="7" xfId="0" applyFont="1" applyFill="1" applyBorder="1"/>
    <xf numFmtId="0" fontId="16" fillId="2" borderId="0" xfId="0" applyNumberFormat="1" applyFont="1" applyFill="1" applyBorder="1" applyAlignment="1" applyProtection="1">
      <alignment horizontal="left" vertical="center"/>
    </xf>
    <xf numFmtId="0" fontId="22" fillId="2" borderId="0" xfId="0" applyFont="1" applyFill="1"/>
    <xf numFmtId="49" fontId="22" fillId="2" borderId="0" xfId="0" applyNumberFormat="1" applyFont="1" applyFill="1"/>
    <xf numFmtId="0" fontId="22" fillId="2" borderId="3" xfId="0" applyFont="1" applyFill="1" applyBorder="1"/>
    <xf numFmtId="0" fontId="22" fillId="2" borderId="4" xfId="0" applyFont="1" applyFill="1" applyBorder="1"/>
    <xf numFmtId="49" fontId="22" fillId="2" borderId="4" xfId="0" applyNumberFormat="1" applyFont="1" applyFill="1" applyBorder="1"/>
    <xf numFmtId="0" fontId="22" fillId="2" borderId="6" xfId="0" applyFont="1" applyFill="1" applyBorder="1"/>
    <xf numFmtId="0" fontId="23" fillId="2" borderId="0" xfId="0" applyFont="1" applyFill="1" applyBorder="1"/>
    <xf numFmtId="49" fontId="23" fillId="2" borderId="0" xfId="0" applyNumberFormat="1" applyFont="1" applyFill="1" applyBorder="1"/>
    <xf numFmtId="0" fontId="22" fillId="2" borderId="0" xfId="0" applyFont="1" applyFill="1" applyBorder="1"/>
    <xf numFmtId="49" fontId="22" fillId="2" borderId="0" xfId="0" applyNumberFormat="1" applyFont="1" applyFill="1" applyBorder="1"/>
    <xf numFmtId="0" fontId="22" fillId="2" borderId="16" xfId="0" applyFont="1" applyFill="1" applyBorder="1"/>
    <xf numFmtId="0" fontId="23" fillId="2" borderId="9" xfId="0" applyFont="1" applyFill="1" applyBorder="1"/>
    <xf numFmtId="49" fontId="23" fillId="2" borderId="9" xfId="0" applyNumberFormat="1" applyFont="1" applyFill="1" applyBorder="1"/>
    <xf numFmtId="2" fontId="16" fillId="2" borderId="9" xfId="0" applyNumberFormat="1" applyFont="1" applyFill="1" applyBorder="1" applyAlignment="1" applyProtection="1">
      <alignment vertical="center"/>
    </xf>
    <xf numFmtId="0" fontId="11" fillId="0" borderId="0" xfId="0" applyFont="1" applyFill="1" applyBorder="1"/>
    <xf numFmtId="0" fontId="11" fillId="2" borderId="0" xfId="0" applyFont="1" applyFill="1"/>
    <xf numFmtId="2" fontId="11" fillId="2" borderId="0" xfId="0" applyNumberFormat="1" applyFont="1" applyFill="1"/>
    <xf numFmtId="0" fontId="11" fillId="2" borderId="3" xfId="0" applyFont="1" applyFill="1" applyBorder="1"/>
    <xf numFmtId="0" fontId="11" fillId="2" borderId="4" xfId="0" applyFont="1" applyFill="1" applyBorder="1"/>
    <xf numFmtId="2" fontId="11" fillId="2" borderId="4" xfId="0" applyNumberFormat="1" applyFont="1" applyFill="1" applyBorder="1"/>
    <xf numFmtId="0" fontId="11" fillId="2" borderId="6" xfId="0" applyFont="1" applyFill="1" applyBorder="1"/>
    <xf numFmtId="0" fontId="11" fillId="2" borderId="0" xfId="0" applyNumberFormat="1" applyFont="1" applyFill="1" applyBorder="1" applyAlignment="1" applyProtection="1">
      <alignment horizontal="left" vertical="center"/>
    </xf>
    <xf numFmtId="1" fontId="11" fillId="2" borderId="0" xfId="0" applyNumberFormat="1" applyFont="1" applyFill="1" applyBorder="1" applyAlignment="1" applyProtection="1">
      <alignment vertical="center"/>
    </xf>
    <xf numFmtId="0" fontId="11" fillId="0" borderId="0" xfId="0" applyNumberFormat="1" applyFont="1" applyFill="1" applyBorder="1" applyAlignment="1" applyProtection="1">
      <alignment horizontal="left" vertical="center"/>
    </xf>
    <xf numFmtId="165" fontId="11" fillId="2" borderId="0" xfId="0" applyNumberFormat="1" applyFont="1" applyFill="1" applyBorder="1" applyAlignment="1" applyProtection="1">
      <alignment vertical="center"/>
    </xf>
    <xf numFmtId="2" fontId="11" fillId="2" borderId="0" xfId="0" applyNumberFormat="1" applyFont="1" applyFill="1" applyBorder="1" applyAlignment="1" applyProtection="1">
      <alignment horizontal="right" vertical="center"/>
    </xf>
    <xf numFmtId="10" fontId="11" fillId="2" borderId="0" xfId="0" applyNumberFormat="1" applyFont="1" applyFill="1" applyBorder="1" applyAlignment="1" applyProtection="1">
      <alignment horizontal="left" vertical="center" indent="2"/>
    </xf>
    <xf numFmtId="0" fontId="11" fillId="2" borderId="0" xfId="0" applyFont="1" applyFill="1" applyBorder="1"/>
    <xf numFmtId="164" fontId="11" fillId="2" borderId="18" xfId="0" applyNumberFormat="1" applyFont="1" applyFill="1" applyBorder="1" applyAlignment="1" applyProtection="1">
      <alignment horizontal="right" vertical="center"/>
    </xf>
    <xf numFmtId="0" fontId="16" fillId="2" borderId="17" xfId="0" applyFont="1" applyFill="1" applyBorder="1"/>
    <xf numFmtId="0" fontId="10" fillId="2" borderId="2" xfId="0" applyFont="1" applyFill="1" applyBorder="1"/>
    <xf numFmtId="0" fontId="16" fillId="2" borderId="7" xfId="0" applyFont="1" applyFill="1" applyBorder="1"/>
    <xf numFmtId="0" fontId="10" fillId="2" borderId="0" xfId="0" applyFont="1" applyFill="1" applyBorder="1"/>
    <xf numFmtId="0" fontId="25" fillId="2" borderId="0" xfId="0" applyFont="1" applyFill="1" applyBorder="1"/>
    <xf numFmtId="0" fontId="10" fillId="2" borderId="18" xfId="0" applyFont="1" applyFill="1" applyBorder="1"/>
    <xf numFmtId="0" fontId="10" fillId="4" borderId="0" xfId="0" applyFont="1" applyFill="1" applyBorder="1"/>
    <xf numFmtId="0" fontId="10" fillId="5" borderId="0" xfId="0" applyFont="1" applyFill="1" applyBorder="1"/>
    <xf numFmtId="0" fontId="10" fillId="6" borderId="0" xfId="0" applyFont="1" applyFill="1" applyBorder="1"/>
    <xf numFmtId="0" fontId="10" fillId="7" borderId="0" xfId="0" applyFont="1" applyFill="1" applyBorder="1"/>
    <xf numFmtId="0" fontId="10" fillId="2" borderId="7" xfId="0" applyFont="1" applyFill="1" applyBorder="1"/>
    <xf numFmtId="0" fontId="10" fillId="8" borderId="0" xfId="0" applyFont="1" applyFill="1" applyBorder="1"/>
    <xf numFmtId="0" fontId="10" fillId="9" borderId="0" xfId="0" applyFont="1" applyFill="1" applyBorder="1"/>
    <xf numFmtId="0" fontId="10" fillId="10" borderId="0" xfId="0" applyFont="1" applyFill="1" applyBorder="1"/>
    <xf numFmtId="0" fontId="10" fillId="11" borderId="0" xfId="0" applyFont="1" applyFill="1" applyBorder="1"/>
    <xf numFmtId="1" fontId="16" fillId="2" borderId="0" xfId="0" applyNumberFormat="1" applyFont="1" applyFill="1" applyBorder="1" applyAlignment="1" applyProtection="1">
      <alignment horizontal="left" vertical="center"/>
    </xf>
    <xf numFmtId="0" fontId="16" fillId="2" borderId="9" xfId="0" applyNumberFormat="1" applyFont="1" applyFill="1" applyBorder="1" applyAlignment="1" applyProtection="1">
      <alignment vertical="center"/>
    </xf>
    <xf numFmtId="0" fontId="9" fillId="0" borderId="0" xfId="0" applyFont="1" applyFill="1" applyBorder="1"/>
    <xf numFmtId="165" fontId="11" fillId="2" borderId="18" xfId="0" applyNumberFormat="1" applyFont="1" applyFill="1" applyBorder="1" applyAlignment="1" applyProtection="1">
      <alignment vertical="center"/>
    </xf>
    <xf numFmtId="0" fontId="13" fillId="2" borderId="13" xfId="0" applyFont="1" applyFill="1" applyBorder="1"/>
    <xf numFmtId="0" fontId="13" fillId="2" borderId="8" xfId="0" applyFont="1" applyFill="1" applyBorder="1"/>
    <xf numFmtId="0" fontId="13" fillId="2" borderId="1" xfId="0" applyFont="1" applyFill="1" applyBorder="1"/>
    <xf numFmtId="0" fontId="13" fillId="2" borderId="9" xfId="0" applyFont="1" applyFill="1" applyBorder="1"/>
    <xf numFmtId="0" fontId="13" fillId="2" borderId="14" xfId="0" applyFont="1" applyFill="1" applyBorder="1"/>
    <xf numFmtId="0" fontId="11" fillId="2" borderId="15" xfId="0" applyFont="1" applyFill="1" applyBorder="1"/>
    <xf numFmtId="0" fontId="16" fillId="2" borderId="5" xfId="0" applyFont="1" applyFill="1" applyBorder="1"/>
    <xf numFmtId="0" fontId="11" fillId="2" borderId="5" xfId="0" applyFont="1" applyFill="1" applyBorder="1"/>
    <xf numFmtId="0" fontId="11" fillId="2" borderId="10" xfId="0" applyFont="1" applyFill="1" applyBorder="1"/>
    <xf numFmtId="0" fontId="11" fillId="2" borderId="11" xfId="0" applyFont="1" applyFill="1" applyBorder="1"/>
    <xf numFmtId="2" fontId="11" fillId="2" borderId="11" xfId="0" applyNumberFormat="1" applyFont="1" applyFill="1" applyBorder="1"/>
    <xf numFmtId="0" fontId="11" fillId="2" borderId="12" xfId="0" applyFont="1" applyFill="1" applyBorder="1"/>
    <xf numFmtId="0" fontId="12" fillId="2" borderId="0" xfId="0" applyFont="1" applyFill="1" applyAlignment="1">
      <alignment vertical="center"/>
    </xf>
    <xf numFmtId="0" fontId="12" fillId="2" borderId="0" xfId="0" applyFont="1" applyFill="1" applyBorder="1" applyAlignment="1">
      <alignment vertical="center"/>
    </xf>
    <xf numFmtId="0" fontId="12" fillId="2" borderId="3" xfId="0" applyFont="1" applyFill="1" applyBorder="1" applyAlignment="1">
      <alignment vertical="center"/>
    </xf>
    <xf numFmtId="0" fontId="16" fillId="2" borderId="4" xfId="0" applyFont="1" applyFill="1" applyBorder="1" applyAlignment="1">
      <alignment vertical="center"/>
    </xf>
    <xf numFmtId="0" fontId="12" fillId="2" borderId="15" xfId="0" applyFont="1" applyFill="1" applyBorder="1" applyAlignment="1">
      <alignment vertical="center"/>
    </xf>
    <xf numFmtId="0" fontId="16" fillId="2" borderId="16" xfId="0" applyFont="1" applyFill="1" applyBorder="1" applyAlignment="1">
      <alignment vertical="center"/>
    </xf>
    <xf numFmtId="0" fontId="16" fillId="2" borderId="9" xfId="0" applyFont="1" applyFill="1" applyBorder="1" applyAlignment="1">
      <alignment vertical="center"/>
    </xf>
    <xf numFmtId="0" fontId="18" fillId="2" borderId="9" xfId="0" applyFont="1" applyFill="1" applyBorder="1" applyAlignment="1">
      <alignment vertical="center"/>
    </xf>
    <xf numFmtId="0" fontId="21" fillId="2" borderId="19" xfId="0" applyFont="1" applyFill="1" applyBorder="1" applyAlignment="1">
      <alignment vertical="center"/>
    </xf>
    <xf numFmtId="0" fontId="21" fillId="2" borderId="0" xfId="0" applyFont="1" applyFill="1" applyAlignment="1">
      <alignment vertical="center"/>
    </xf>
    <xf numFmtId="0" fontId="16" fillId="2" borderId="6" xfId="0" applyFont="1" applyFill="1" applyBorder="1" applyAlignment="1">
      <alignment vertical="center"/>
    </xf>
    <xf numFmtId="0" fontId="16" fillId="2" borderId="0" xfId="0" applyFont="1" applyFill="1" applyBorder="1" applyAlignment="1">
      <alignment vertical="center"/>
    </xf>
    <xf numFmtId="0" fontId="18" fillId="3" borderId="0" xfId="0" applyFont="1" applyFill="1" applyBorder="1" applyAlignment="1">
      <alignment vertical="center"/>
    </xf>
    <xf numFmtId="0" fontId="21" fillId="2" borderId="5" xfId="0" applyFont="1" applyFill="1" applyBorder="1" applyAlignment="1">
      <alignment vertical="center"/>
    </xf>
    <xf numFmtId="0" fontId="12" fillId="2" borderId="6" xfId="0" applyFont="1" applyFill="1" applyBorder="1" applyAlignment="1">
      <alignment vertical="center"/>
    </xf>
    <xf numFmtId="0" fontId="12" fillId="2" borderId="5" xfId="0" applyFont="1" applyFill="1" applyBorder="1" applyAlignment="1">
      <alignment vertical="center"/>
    </xf>
    <xf numFmtId="0" fontId="11" fillId="2" borderId="0" xfId="0" applyFont="1" applyFill="1" applyBorder="1" applyAlignment="1">
      <alignment vertical="center"/>
    </xf>
    <xf numFmtId="0" fontId="17" fillId="2" borderId="0" xfId="0" applyFont="1" applyFill="1" applyBorder="1" applyAlignment="1">
      <alignment vertical="center"/>
    </xf>
    <xf numFmtId="2" fontId="12" fillId="2" borderId="0" xfId="0" applyNumberFormat="1" applyFont="1" applyFill="1" applyBorder="1" applyAlignment="1">
      <alignment vertical="center"/>
    </xf>
    <xf numFmtId="164" fontId="12" fillId="2" borderId="0" xfId="0" applyNumberFormat="1" applyFont="1" applyFill="1" applyBorder="1" applyAlignment="1">
      <alignment vertical="center"/>
    </xf>
    <xf numFmtId="0" fontId="12" fillId="2" borderId="10" xfId="0" applyFont="1" applyFill="1" applyBorder="1" applyAlignment="1">
      <alignment vertical="center"/>
    </xf>
    <xf numFmtId="0" fontId="12" fillId="2" borderId="11" xfId="0" applyFont="1" applyFill="1" applyBorder="1" applyAlignment="1">
      <alignment vertical="center"/>
    </xf>
    <xf numFmtId="0" fontId="12" fillId="2" borderId="12" xfId="0" applyFont="1" applyFill="1" applyBorder="1" applyAlignment="1">
      <alignment vertical="center"/>
    </xf>
    <xf numFmtId="0" fontId="6" fillId="0" borderId="0" xfId="0" applyFont="1" applyFill="1" applyBorder="1" applyAlignment="1">
      <alignment vertical="center"/>
    </xf>
    <xf numFmtId="2" fontId="12" fillId="0" borderId="18" xfId="0" applyNumberFormat="1" applyFont="1" applyFill="1" applyBorder="1" applyAlignment="1">
      <alignment vertical="center"/>
    </xf>
    <xf numFmtId="0" fontId="12" fillId="0" borderId="0" xfId="0"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164" fontId="12" fillId="0" borderId="18" xfId="0" applyNumberFormat="1" applyFont="1" applyFill="1" applyBorder="1" applyAlignment="1">
      <alignment vertical="center"/>
    </xf>
    <xf numFmtId="0" fontId="7" fillId="0" borderId="0" xfId="0" applyFont="1" applyFill="1" applyBorder="1" applyAlignment="1">
      <alignment vertical="center"/>
    </xf>
    <xf numFmtId="0" fontId="12" fillId="0" borderId="18" xfId="0" applyFont="1" applyFill="1" applyBorder="1" applyAlignment="1">
      <alignment vertical="center"/>
    </xf>
    <xf numFmtId="165" fontId="12" fillId="0" borderId="18" xfId="0" applyNumberFormat="1" applyFont="1" applyFill="1" applyBorder="1" applyAlignment="1">
      <alignment vertical="center"/>
    </xf>
    <xf numFmtId="0" fontId="11" fillId="0" borderId="0" xfId="0" applyFont="1" applyFill="1" applyBorder="1" applyAlignment="1">
      <alignment vertical="center"/>
    </xf>
    <xf numFmtId="164" fontId="12" fillId="0" borderId="21" xfId="0" applyNumberFormat="1" applyFont="1" applyFill="1" applyBorder="1" applyAlignment="1">
      <alignment vertical="center"/>
    </xf>
    <xf numFmtId="164" fontId="12" fillId="0" borderId="20" xfId="0" applyNumberFormat="1" applyFont="1" applyFill="1" applyBorder="1" applyAlignment="1">
      <alignment vertical="center"/>
    </xf>
    <xf numFmtId="0" fontId="8" fillId="0" borderId="0" xfId="0" applyFont="1" applyFill="1" applyBorder="1" applyAlignment="1">
      <alignment vertical="center"/>
    </xf>
    <xf numFmtId="0" fontId="5" fillId="2" borderId="0" xfId="0" applyFont="1" applyFill="1"/>
    <xf numFmtId="2" fontId="5" fillId="2" borderId="0" xfId="0" applyNumberFormat="1" applyFont="1" applyFill="1"/>
    <xf numFmtId="0" fontId="16" fillId="2" borderId="3" xfId="0" applyFont="1" applyFill="1" applyBorder="1"/>
    <xf numFmtId="0" fontId="16" fillId="2" borderId="4" xfId="0" applyFont="1" applyFill="1" applyBorder="1"/>
    <xf numFmtId="2" fontId="16" fillId="2" borderId="4" xfId="0" applyNumberFormat="1" applyFont="1" applyFill="1" applyBorder="1"/>
    <xf numFmtId="0" fontId="16" fillId="2" borderId="15" xfId="0" applyFont="1" applyFill="1" applyBorder="1"/>
    <xf numFmtId="0" fontId="16" fillId="2" borderId="16" xfId="0" applyFont="1" applyFill="1" applyBorder="1"/>
    <xf numFmtId="0" fontId="16" fillId="2" borderId="9" xfId="0" applyFont="1" applyFill="1" applyBorder="1"/>
    <xf numFmtId="2" fontId="16" fillId="2" borderId="9" xfId="0" applyNumberFormat="1" applyFont="1" applyFill="1" applyBorder="1"/>
    <xf numFmtId="0" fontId="16" fillId="2" borderId="19" xfId="0" applyFont="1" applyFill="1" applyBorder="1"/>
    <xf numFmtId="2" fontId="16" fillId="2" borderId="0" xfId="0" applyNumberFormat="1" applyFont="1" applyFill="1" applyBorder="1"/>
    <xf numFmtId="0" fontId="5" fillId="2" borderId="0" xfId="0" applyFont="1" applyFill="1" applyBorder="1"/>
    <xf numFmtId="0" fontId="5" fillId="2" borderId="5" xfId="0" applyFont="1" applyFill="1" applyBorder="1"/>
    <xf numFmtId="0" fontId="5" fillId="2" borderId="6" xfId="0" applyFont="1" applyFill="1" applyBorder="1"/>
    <xf numFmtId="2" fontId="5" fillId="2" borderId="0" xfId="0" applyNumberFormat="1" applyFont="1" applyFill="1" applyBorder="1"/>
    <xf numFmtId="164" fontId="5" fillId="2" borderId="0" xfId="0" applyNumberFormat="1" applyFont="1" applyFill="1" applyBorder="1"/>
    <xf numFmtId="0" fontId="22" fillId="2" borderId="0" xfId="0" applyNumberFormat="1" applyFont="1" applyFill="1"/>
    <xf numFmtId="14" fontId="22" fillId="2" borderId="0" xfId="0" applyNumberFormat="1" applyFont="1" applyFill="1"/>
    <xf numFmtId="0" fontId="5" fillId="0" borderId="0" xfId="0" applyNumberFormat="1" applyFont="1" applyFill="1" applyBorder="1" applyAlignment="1" applyProtection="1">
      <alignment horizontal="left" vertical="center"/>
    </xf>
    <xf numFmtId="165" fontId="5" fillId="0" borderId="0" xfId="0" applyNumberFormat="1" applyFont="1" applyFill="1" applyBorder="1" applyAlignment="1" applyProtection="1">
      <alignment vertical="center"/>
    </xf>
    <xf numFmtId="166" fontId="11" fillId="2" borderId="18" xfId="0" applyNumberFormat="1" applyFont="1" applyFill="1" applyBorder="1" applyAlignment="1" applyProtection="1">
      <alignment vertical="center"/>
    </xf>
    <xf numFmtId="168" fontId="11" fillId="2" borderId="18" xfId="0" applyNumberFormat="1" applyFont="1" applyFill="1" applyBorder="1" applyAlignment="1" applyProtection="1">
      <alignment vertical="center"/>
    </xf>
    <xf numFmtId="167" fontId="11" fillId="2" borderId="21" xfId="0" applyNumberFormat="1" applyFont="1" applyFill="1" applyBorder="1" applyAlignment="1" applyProtection="1">
      <alignment vertical="center"/>
    </xf>
    <xf numFmtId="0" fontId="5" fillId="0" borderId="0" xfId="0" applyFont="1" applyFill="1" applyBorder="1"/>
    <xf numFmtId="2" fontId="11" fillId="2" borderId="18" xfId="0" applyNumberFormat="1" applyFont="1" applyFill="1" applyBorder="1" applyAlignment="1" applyProtection="1">
      <alignment vertical="center"/>
    </xf>
    <xf numFmtId="166" fontId="12" fillId="0" borderId="18" xfId="0" applyNumberFormat="1" applyFont="1" applyFill="1" applyBorder="1" applyAlignment="1">
      <alignment vertical="center"/>
    </xf>
    <xf numFmtId="168" fontId="12" fillId="0" borderId="18" xfId="0" applyNumberFormat="1" applyFont="1" applyFill="1" applyBorder="1" applyAlignment="1">
      <alignment vertical="center"/>
    </xf>
    <xf numFmtId="0" fontId="5" fillId="2" borderId="18" xfId="0" applyFont="1" applyFill="1" applyBorder="1" applyAlignment="1">
      <alignment vertical="center"/>
    </xf>
    <xf numFmtId="0" fontId="24" fillId="12" borderId="18" xfId="0" applyFont="1" applyFill="1" applyBorder="1" applyAlignment="1">
      <alignment vertical="center"/>
    </xf>
    <xf numFmtId="0" fontId="4" fillId="2" borderId="0" xfId="0" applyFont="1" applyFill="1" applyBorder="1"/>
    <xf numFmtId="0" fontId="4" fillId="5" borderId="0" xfId="0" quotePrefix="1" applyFont="1" applyFill="1" applyBorder="1"/>
    <xf numFmtId="0" fontId="3" fillId="0" borderId="0" xfId="0" applyFont="1" applyFill="1" applyBorder="1" applyAlignment="1">
      <alignment vertical="center"/>
    </xf>
    <xf numFmtId="0" fontId="2" fillId="2" borderId="0" xfId="0" applyFont="1" applyFill="1"/>
    <xf numFmtId="0" fontId="2" fillId="2" borderId="0" xfId="0" applyFont="1" applyFill="1" applyBorder="1"/>
    <xf numFmtId="0" fontId="2" fillId="2" borderId="5" xfId="0" applyFont="1" applyFill="1" applyBorder="1"/>
    <xf numFmtId="0" fontId="24" fillId="3" borderId="17" xfId="0" applyFont="1" applyFill="1" applyBorder="1" applyAlignment="1">
      <alignment horizontal="left" vertical="center" wrapText="1"/>
    </xf>
    <xf numFmtId="0" fontId="24" fillId="3" borderId="2" xfId="0" applyFont="1" applyFill="1" applyBorder="1" applyAlignment="1">
      <alignment horizontal="left" vertical="center" wrapText="1"/>
    </xf>
    <xf numFmtId="0" fontId="24" fillId="3" borderId="13" xfId="0" applyFont="1" applyFill="1" applyBorder="1" applyAlignment="1">
      <alignment horizontal="left" vertical="center" wrapText="1"/>
    </xf>
    <xf numFmtId="0" fontId="24" fillId="3" borderId="7" xfId="0" applyFont="1" applyFill="1" applyBorder="1" applyAlignment="1">
      <alignment horizontal="left" vertical="center" wrapText="1"/>
    </xf>
    <xf numFmtId="0" fontId="24" fillId="3" borderId="0" xfId="0" applyFont="1" applyFill="1" applyBorder="1" applyAlignment="1">
      <alignment horizontal="left" vertical="center" wrapText="1"/>
    </xf>
    <xf numFmtId="0" fontId="24" fillId="3" borderId="8" xfId="0" applyFont="1" applyFill="1" applyBorder="1" applyAlignment="1">
      <alignment horizontal="left" vertical="center" wrapText="1"/>
    </xf>
    <xf numFmtId="0" fontId="24" fillId="3" borderId="1" xfId="0" applyFont="1" applyFill="1" applyBorder="1" applyAlignment="1">
      <alignment horizontal="left" vertical="center" wrapText="1"/>
    </xf>
    <xf numFmtId="0" fontId="24" fillId="3" borderId="9" xfId="0" applyFont="1" applyFill="1" applyBorder="1" applyAlignment="1">
      <alignment horizontal="left" vertical="center" wrapText="1"/>
    </xf>
    <xf numFmtId="0" fontId="24" fillId="3" borderId="14" xfId="0" applyFont="1" applyFill="1" applyBorder="1" applyAlignment="1">
      <alignment horizontal="left" vertical="center" wrapText="1"/>
    </xf>
  </cellXfs>
  <cellStyles count="2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12700</xdr:colOff>
      <xdr:row>20</xdr:row>
      <xdr:rowOff>152400</xdr:rowOff>
    </xdr:from>
    <xdr:to>
      <xdr:col>9</xdr:col>
      <xdr:colOff>3175000</xdr:colOff>
      <xdr:row>60</xdr:row>
      <xdr:rowOff>12700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5930900" y="2451100"/>
          <a:ext cx="6400800" cy="7480300"/>
        </a:xfrm>
        <a:prstGeom prst="rect">
          <a:avLst/>
        </a:prstGeom>
      </xdr:spPr>
    </xdr:pic>
    <xdr:clientData/>
  </xdr:twoCellAnchor>
  <xdr:twoCellAnchor editAs="oneCell">
    <xdr:from>
      <xdr:col>5</xdr:col>
      <xdr:colOff>660400</xdr:colOff>
      <xdr:row>80</xdr:row>
      <xdr:rowOff>88900</xdr:rowOff>
    </xdr:from>
    <xdr:to>
      <xdr:col>9</xdr:col>
      <xdr:colOff>3249271</xdr:colOff>
      <xdr:row>96</xdr:row>
      <xdr:rowOff>177800</xdr:rowOff>
    </xdr:to>
    <xdr:pic>
      <xdr:nvPicPr>
        <xdr:cNvPr id="4" name="Picture 3"/>
        <xdr:cNvPicPr>
          <a:picLocks noChangeAspect="1"/>
        </xdr:cNvPicPr>
      </xdr:nvPicPr>
      <xdr:blipFill>
        <a:blip xmlns:r="http://schemas.openxmlformats.org/officeDocument/2006/relationships" r:embed="rId2"/>
        <a:stretch>
          <a:fillRect/>
        </a:stretch>
      </xdr:blipFill>
      <xdr:spPr>
        <a:xfrm>
          <a:off x="5727700" y="17437100"/>
          <a:ext cx="6678271" cy="3136900"/>
        </a:xfrm>
        <a:prstGeom prst="rect">
          <a:avLst/>
        </a:prstGeom>
      </xdr:spPr>
    </xdr:pic>
    <xdr:clientData/>
  </xdr:twoCellAnchor>
  <xdr:oneCellAnchor>
    <xdr:from>
      <xdr:col>2</xdr:col>
      <xdr:colOff>571500</xdr:colOff>
      <xdr:row>44</xdr:row>
      <xdr:rowOff>25400</xdr:rowOff>
    </xdr:from>
    <xdr:ext cx="3416300" cy="1785104"/>
    <xdr:sp macro="" textlink="">
      <xdr:nvSpPr>
        <xdr:cNvPr id="5" name="TextBox 4"/>
        <xdr:cNvSpPr txBox="1"/>
      </xdr:nvSpPr>
      <xdr:spPr>
        <a:xfrm>
          <a:off x="1358900" y="6896100"/>
          <a:ext cx="3416300" cy="1785104"/>
        </a:xfrm>
        <a:prstGeom prst="rect">
          <a:avLst/>
        </a:prstGeom>
        <a:solidFill>
          <a:schemeClr val="accent5">
            <a:lumMod val="20000"/>
            <a:lumOff val="80000"/>
          </a:schemeClr>
        </a:solidFill>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spAutoFit/>
        </a:bodyPr>
        <a:lstStyle/>
        <a:p>
          <a:r>
            <a:rPr lang="en-US" sz="1100"/>
            <a:t>We would (in the end) probably need (but this can be modelled in various ways):</a:t>
          </a:r>
        </a:p>
        <a:p>
          <a:endParaRPr lang="en-US" sz="1100"/>
        </a:p>
        <a:p>
          <a:r>
            <a:rPr lang="en-US" sz="1100"/>
            <a:t>input_capacity</a:t>
          </a:r>
        </a:p>
        <a:p>
          <a:r>
            <a:rPr lang="en-US" sz="1100"/>
            <a:t>input_efficiency</a:t>
          </a:r>
        </a:p>
        <a:p>
          <a:r>
            <a:rPr lang="en-US" sz="1100"/>
            <a:t>storage_volume</a:t>
          </a:r>
        </a:p>
        <a:p>
          <a:r>
            <a:rPr lang="en-US" sz="1100"/>
            <a:t>storage_decay</a:t>
          </a:r>
        </a:p>
        <a:p>
          <a:r>
            <a:rPr lang="en-US" sz="1100"/>
            <a:t>output_capacity</a:t>
          </a:r>
        </a:p>
        <a:p>
          <a:r>
            <a:rPr lang="en-US" sz="1100"/>
            <a:t>output_efficiency</a:t>
          </a:r>
        </a:p>
        <a:p>
          <a:endParaRPr lang="en-US" sz="1100"/>
        </a:p>
      </xdr:txBody>
    </xdr:sp>
    <xdr:clientData/>
  </xdr:oneCellAnchor>
  <xdr:twoCellAnchor editAs="oneCell">
    <xdr:from>
      <xdr:col>5</xdr:col>
      <xdr:colOff>850899</xdr:colOff>
      <xdr:row>61</xdr:row>
      <xdr:rowOff>152400</xdr:rowOff>
    </xdr:from>
    <xdr:to>
      <xdr:col>9</xdr:col>
      <xdr:colOff>3188426</xdr:colOff>
      <xdr:row>74</xdr:row>
      <xdr:rowOff>114300</xdr:rowOff>
    </xdr:to>
    <xdr:pic>
      <xdr:nvPicPr>
        <xdr:cNvPr id="6" name="Picture 5"/>
        <xdr:cNvPicPr>
          <a:picLocks noChangeAspect="1"/>
        </xdr:cNvPicPr>
      </xdr:nvPicPr>
      <xdr:blipFill>
        <a:blip xmlns:r="http://schemas.openxmlformats.org/officeDocument/2006/relationships" r:embed="rId3"/>
        <a:stretch>
          <a:fillRect/>
        </a:stretch>
      </xdr:blipFill>
      <xdr:spPr>
        <a:xfrm>
          <a:off x="5918199" y="10261600"/>
          <a:ext cx="6426927" cy="2438400"/>
        </a:xfrm>
        <a:prstGeom prst="rect">
          <a:avLst/>
        </a:prstGeom>
      </xdr:spPr>
    </xdr:pic>
    <xdr:clientData/>
  </xdr:twoCellAnchor>
  <xdr:twoCellAnchor editAs="oneCell">
    <xdr:from>
      <xdr:col>6</xdr:col>
      <xdr:colOff>50800</xdr:colOff>
      <xdr:row>4</xdr:row>
      <xdr:rowOff>74340</xdr:rowOff>
    </xdr:from>
    <xdr:to>
      <xdr:col>9</xdr:col>
      <xdr:colOff>2120900</xdr:colOff>
      <xdr:row>17</xdr:row>
      <xdr:rowOff>114300</xdr:rowOff>
    </xdr:to>
    <xdr:pic>
      <xdr:nvPicPr>
        <xdr:cNvPr id="8" name="Picture 7"/>
        <xdr:cNvPicPr>
          <a:picLocks noChangeAspect="1"/>
        </xdr:cNvPicPr>
      </xdr:nvPicPr>
      <xdr:blipFill>
        <a:blip xmlns:r="http://schemas.openxmlformats.org/officeDocument/2006/relationships" r:embed="rId4"/>
        <a:stretch>
          <a:fillRect/>
        </a:stretch>
      </xdr:blipFill>
      <xdr:spPr>
        <a:xfrm>
          <a:off x="5969000" y="849040"/>
          <a:ext cx="5308600" cy="25164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6" x14ac:dyDescent="0.2"/>
  <cols>
    <col min="1" max="1" width="3.42578125" style="21" customWidth="1"/>
    <col min="2" max="2" width="9.140625" style="14" customWidth="1"/>
    <col min="3" max="3" width="48.7109375" style="14" customWidth="1"/>
    <col min="4" max="4" width="2.140625" style="14" customWidth="1"/>
    <col min="5" max="16384" width="10.7109375" style="14"/>
  </cols>
  <sheetData>
    <row r="1" spans="1:4" s="19" customFormat="1" x14ac:dyDescent="0.2">
      <c r="A1" s="17"/>
      <c r="B1" s="18"/>
      <c r="C1" s="18"/>
    </row>
    <row r="2" spans="1:4" ht="21" x14ac:dyDescent="0.25">
      <c r="A2" s="1"/>
      <c r="B2" s="20" t="s">
        <v>13</v>
      </c>
      <c r="C2" s="20"/>
    </row>
    <row r="3" spans="1:4" x14ac:dyDescent="0.2">
      <c r="A3" s="1"/>
      <c r="B3" s="8"/>
      <c r="C3" s="8"/>
    </row>
    <row r="4" spans="1:4" x14ac:dyDescent="0.2">
      <c r="A4" s="1"/>
      <c r="B4" s="2" t="s">
        <v>14</v>
      </c>
      <c r="C4" s="3" t="s">
        <v>81</v>
      </c>
    </row>
    <row r="5" spans="1:4" x14ac:dyDescent="0.2">
      <c r="A5" s="1"/>
      <c r="B5" s="4" t="s">
        <v>50</v>
      </c>
      <c r="C5" s="5" t="s">
        <v>80</v>
      </c>
    </row>
    <row r="6" spans="1:4" x14ac:dyDescent="0.2">
      <c r="A6" s="1"/>
      <c r="B6" s="6" t="s">
        <v>16</v>
      </c>
      <c r="C6" s="7" t="s">
        <v>17</v>
      </c>
    </row>
    <row r="7" spans="1:4" x14ac:dyDescent="0.2">
      <c r="A7" s="1"/>
      <c r="B7" s="8"/>
      <c r="C7" s="8"/>
    </row>
    <row r="8" spans="1:4" x14ac:dyDescent="0.2">
      <c r="A8" s="1"/>
      <c r="B8" s="8"/>
      <c r="C8" s="8"/>
    </row>
    <row r="9" spans="1:4" x14ac:dyDescent="0.2">
      <c r="A9" s="1"/>
      <c r="B9" s="52" t="s">
        <v>51</v>
      </c>
      <c r="C9" s="53"/>
      <c r="D9" s="71"/>
    </row>
    <row r="10" spans="1:4" x14ac:dyDescent="0.2">
      <c r="A10" s="1"/>
      <c r="B10" s="54"/>
      <c r="C10" s="55"/>
      <c r="D10" s="72"/>
    </row>
    <row r="11" spans="1:4" x14ac:dyDescent="0.2">
      <c r="A11" s="1"/>
      <c r="B11" s="54" t="s">
        <v>52</v>
      </c>
      <c r="C11" s="56" t="s">
        <v>53</v>
      </c>
      <c r="D11" s="72"/>
    </row>
    <row r="12" spans="1:4" ht="17" thickBot="1" x14ac:dyDescent="0.25">
      <c r="A12" s="1"/>
      <c r="B12" s="54"/>
      <c r="C12" s="13" t="s">
        <v>54</v>
      </c>
      <c r="D12" s="72"/>
    </row>
    <row r="13" spans="1:4" ht="17" thickBot="1" x14ac:dyDescent="0.25">
      <c r="A13" s="1"/>
      <c r="B13" s="54"/>
      <c r="C13" s="57" t="s">
        <v>55</v>
      </c>
      <c r="D13" s="72"/>
    </row>
    <row r="14" spans="1:4" x14ac:dyDescent="0.2">
      <c r="A14" s="1"/>
      <c r="B14" s="54"/>
      <c r="C14" s="55" t="s">
        <v>56</v>
      </c>
      <c r="D14" s="72"/>
    </row>
    <row r="15" spans="1:4" x14ac:dyDescent="0.2">
      <c r="A15" s="1"/>
      <c r="B15" s="54"/>
      <c r="C15" s="55"/>
      <c r="D15" s="72"/>
    </row>
    <row r="16" spans="1:4" x14ac:dyDescent="0.2">
      <c r="A16" s="1"/>
      <c r="B16" s="54" t="s">
        <v>57</v>
      </c>
      <c r="C16" s="58" t="s">
        <v>58</v>
      </c>
      <c r="D16" s="72"/>
    </row>
    <row r="17" spans="1:4" x14ac:dyDescent="0.2">
      <c r="A17" s="1"/>
      <c r="B17" s="54"/>
      <c r="C17" s="59" t="s">
        <v>59</v>
      </c>
      <c r="D17" s="72"/>
    </row>
    <row r="18" spans="1:4" x14ac:dyDescent="0.2">
      <c r="A18" s="1"/>
      <c r="B18" s="54"/>
      <c r="C18" s="60" t="s">
        <v>60</v>
      </c>
      <c r="D18" s="72"/>
    </row>
    <row r="19" spans="1:4" x14ac:dyDescent="0.2">
      <c r="A19" s="1"/>
      <c r="B19" s="54"/>
      <c r="C19" s="61" t="s">
        <v>61</v>
      </c>
      <c r="D19" s="72"/>
    </row>
    <row r="20" spans="1:4" x14ac:dyDescent="0.2">
      <c r="A20" s="1"/>
      <c r="B20" s="62"/>
      <c r="C20" s="63" t="s">
        <v>62</v>
      </c>
      <c r="D20" s="72"/>
    </row>
    <row r="21" spans="1:4" x14ac:dyDescent="0.2">
      <c r="A21" s="1"/>
      <c r="B21" s="62"/>
      <c r="C21" s="64" t="s">
        <v>63</v>
      </c>
      <c r="D21" s="72"/>
    </row>
    <row r="22" spans="1:4" x14ac:dyDescent="0.2">
      <c r="A22" s="1"/>
      <c r="B22" s="62"/>
      <c r="C22" s="65" t="s">
        <v>64</v>
      </c>
      <c r="D22" s="72"/>
    </row>
    <row r="23" spans="1:4" x14ac:dyDescent="0.2">
      <c r="B23" s="62"/>
      <c r="C23" s="66" t="s">
        <v>65</v>
      </c>
      <c r="D23" s="72"/>
    </row>
    <row r="24" spans="1:4" x14ac:dyDescent="0.2">
      <c r="B24" s="73"/>
      <c r="C24" s="74"/>
      <c r="D24" s="75"/>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B1:K48"/>
  <sheetViews>
    <sheetView tabSelected="1" workbookViewId="0">
      <selection activeCell="B5" sqref="B5"/>
    </sheetView>
  </sheetViews>
  <sheetFormatPr baseColWidth="10" defaultRowHeight="16" customHeight="1" x14ac:dyDescent="0.2"/>
  <cols>
    <col min="1" max="1" width="3.28515625" style="83" customWidth="1"/>
    <col min="2" max="2" width="3.7109375" style="83" customWidth="1"/>
    <col min="3" max="3" width="46" style="83" customWidth="1"/>
    <col min="4" max="4" width="12.7109375" style="83" customWidth="1"/>
    <col min="5" max="5" width="17.42578125" style="83" customWidth="1"/>
    <col min="6" max="6" width="4.5703125" style="83" customWidth="1"/>
    <col min="7" max="7" width="45" style="83" customWidth="1"/>
    <col min="8" max="8" width="5.140625" style="83" customWidth="1"/>
    <col min="9" max="9" width="46.140625" style="83" customWidth="1"/>
    <col min="10" max="10" width="5.42578125" style="83" customWidth="1"/>
    <col min="11" max="16384" width="10.7109375" style="83"/>
  </cols>
  <sheetData>
    <row r="1" spans="2:11" ht="16" customHeight="1" x14ac:dyDescent="0.2">
      <c r="D1" s="84"/>
      <c r="E1" s="84"/>
      <c r="F1" s="84"/>
      <c r="G1" s="84"/>
    </row>
    <row r="2" spans="2:11" ht="16" customHeight="1" x14ac:dyDescent="0.2">
      <c r="B2" s="154" t="s">
        <v>126</v>
      </c>
      <c r="C2" s="155"/>
      <c r="D2" s="155"/>
      <c r="E2" s="156"/>
      <c r="F2" s="84"/>
      <c r="G2" s="84"/>
    </row>
    <row r="3" spans="2:11" ht="16" customHeight="1" x14ac:dyDescent="0.2">
      <c r="B3" s="157"/>
      <c r="C3" s="158"/>
      <c r="D3" s="158"/>
      <c r="E3" s="159"/>
      <c r="F3" s="84"/>
      <c r="G3" s="84"/>
    </row>
    <row r="4" spans="2:11" ht="32" customHeight="1" x14ac:dyDescent="0.2">
      <c r="B4" s="160"/>
      <c r="C4" s="161"/>
      <c r="D4" s="161"/>
      <c r="E4" s="162"/>
      <c r="F4" s="84"/>
      <c r="G4" s="84"/>
    </row>
    <row r="5" spans="2:11" ht="16" customHeight="1" thickBot="1" x14ac:dyDescent="0.25">
      <c r="D5" s="84"/>
    </row>
    <row r="6" spans="2:11" ht="16" customHeight="1" x14ac:dyDescent="0.2">
      <c r="B6" s="85"/>
      <c r="C6" s="86"/>
      <c r="D6" s="86"/>
      <c r="E6" s="86"/>
      <c r="F6" s="86"/>
      <c r="G6" s="86"/>
      <c r="H6" s="86"/>
      <c r="I6" s="86"/>
      <c r="J6" s="87"/>
    </row>
    <row r="7" spans="2:11" s="92" customFormat="1" ht="16" customHeight="1" x14ac:dyDescent="0.2">
      <c r="B7" s="88"/>
      <c r="C7" s="89" t="s">
        <v>21</v>
      </c>
      <c r="D7" s="90" t="s">
        <v>11</v>
      </c>
      <c r="E7" s="89" t="s">
        <v>5</v>
      </c>
      <c r="F7" s="89"/>
      <c r="G7" s="89" t="s">
        <v>10</v>
      </c>
      <c r="H7" s="89"/>
      <c r="I7" s="89" t="s">
        <v>0</v>
      </c>
      <c r="J7" s="91"/>
    </row>
    <row r="8" spans="2:11" s="92" customFormat="1" ht="16" customHeight="1" x14ac:dyDescent="0.2">
      <c r="B8" s="93"/>
      <c r="C8" s="94"/>
      <c r="D8" s="95"/>
      <c r="E8" s="94"/>
      <c r="F8" s="94"/>
      <c r="G8" s="94"/>
      <c r="H8" s="94"/>
      <c r="I8" s="94"/>
      <c r="J8" s="96"/>
    </row>
    <row r="9" spans="2:11" s="92" customFormat="1" ht="16" customHeight="1" thickBot="1" x14ac:dyDescent="0.25">
      <c r="B9" s="93"/>
      <c r="C9" s="94" t="s">
        <v>71</v>
      </c>
      <c r="D9" s="95"/>
      <c r="E9" s="94"/>
      <c r="F9" s="94"/>
      <c r="G9" s="94"/>
      <c r="H9" s="94"/>
      <c r="I9" s="94"/>
      <c r="J9" s="96"/>
    </row>
    <row r="10" spans="2:11" s="92" customFormat="1" ht="16" customHeight="1" thickBot="1" x14ac:dyDescent="0.25">
      <c r="B10" s="93"/>
      <c r="C10" s="106" t="s">
        <v>82</v>
      </c>
      <c r="D10" s="110" t="s">
        <v>107</v>
      </c>
      <c r="E10" s="144">
        <f>'Research data'!G6</f>
        <v>1.9800000000000002E-2</v>
      </c>
      <c r="F10" s="108"/>
      <c r="G10" s="109"/>
      <c r="I10" s="146" t="s">
        <v>85</v>
      </c>
      <c r="J10" s="96"/>
    </row>
    <row r="11" spans="2:11" s="92" customFormat="1" ht="16" customHeight="1" thickBot="1" x14ac:dyDescent="0.25">
      <c r="B11" s="93"/>
      <c r="C11" s="106" t="s">
        <v>83</v>
      </c>
      <c r="D11" s="110" t="s">
        <v>44</v>
      </c>
      <c r="E11" s="145">
        <f>'Research data'!G7</f>
        <v>5.4246575342465753E-8</v>
      </c>
      <c r="F11" s="108"/>
      <c r="G11" s="109"/>
      <c r="I11" s="146" t="s">
        <v>85</v>
      </c>
      <c r="J11" s="96"/>
    </row>
    <row r="12" spans="2:11" s="92" customFormat="1" ht="16" customHeight="1" thickBot="1" x14ac:dyDescent="0.25">
      <c r="B12" s="93"/>
      <c r="C12" s="150" t="s">
        <v>120</v>
      </c>
      <c r="D12" s="110" t="s">
        <v>4</v>
      </c>
      <c r="E12" s="107">
        <f>'Research data'!G10</f>
        <v>0.85</v>
      </c>
      <c r="F12" s="108"/>
      <c r="G12" s="109"/>
      <c r="I12" s="146" t="s">
        <v>85</v>
      </c>
      <c r="J12" s="96"/>
    </row>
    <row r="13" spans="2:11" s="92" customFormat="1" ht="16" customHeight="1" thickBot="1" x14ac:dyDescent="0.25">
      <c r="B13" s="93"/>
      <c r="C13" s="106" t="s">
        <v>30</v>
      </c>
      <c r="D13" s="110"/>
      <c r="E13" s="144">
        <f>'Research data'!G9</f>
        <v>4.4000000000000003E-3</v>
      </c>
      <c r="F13" s="108"/>
      <c r="G13" s="109"/>
      <c r="I13" s="146" t="s">
        <v>85</v>
      </c>
      <c r="J13" s="96"/>
    </row>
    <row r="14" spans="2:11" ht="16" customHeight="1" thickBot="1" x14ac:dyDescent="0.25">
      <c r="B14" s="97"/>
      <c r="C14" s="108" t="s">
        <v>23</v>
      </c>
      <c r="D14" s="110" t="s">
        <v>4</v>
      </c>
      <c r="E14" s="107">
        <v>1</v>
      </c>
      <c r="F14" s="108"/>
      <c r="G14" s="108"/>
      <c r="I14" s="146" t="s">
        <v>116</v>
      </c>
      <c r="J14" s="98"/>
      <c r="K14" s="84"/>
    </row>
    <row r="15" spans="2:11" ht="16" customHeight="1" thickBot="1" x14ac:dyDescent="0.25">
      <c r="B15" s="97"/>
      <c r="C15" s="108" t="s">
        <v>25</v>
      </c>
      <c r="D15" s="110" t="s">
        <v>4</v>
      </c>
      <c r="E15" s="111">
        <v>0</v>
      </c>
      <c r="F15" s="108"/>
      <c r="G15" s="108"/>
      <c r="I15" s="146" t="s">
        <v>116</v>
      </c>
      <c r="J15" s="98"/>
      <c r="K15" s="84"/>
    </row>
    <row r="16" spans="2:11" ht="16" customHeight="1" thickBot="1" x14ac:dyDescent="0.25">
      <c r="B16" s="97"/>
      <c r="C16" s="112" t="s">
        <v>77</v>
      </c>
      <c r="D16" s="110" t="s">
        <v>4</v>
      </c>
      <c r="E16" s="111">
        <v>0</v>
      </c>
      <c r="F16" s="108"/>
      <c r="G16" s="108"/>
      <c r="I16" s="146" t="s">
        <v>116</v>
      </c>
      <c r="J16" s="98"/>
      <c r="K16" s="84"/>
    </row>
    <row r="17" spans="2:11" ht="16" customHeight="1" thickBot="1" x14ac:dyDescent="0.25">
      <c r="B17" s="97"/>
      <c r="C17" s="108" t="s">
        <v>7</v>
      </c>
      <c r="D17" s="110" t="s">
        <v>4</v>
      </c>
      <c r="E17" s="111">
        <v>0</v>
      </c>
      <c r="F17" s="108"/>
      <c r="G17" s="108"/>
      <c r="I17" s="146" t="s">
        <v>116</v>
      </c>
      <c r="J17" s="98"/>
      <c r="K17" s="84"/>
    </row>
    <row r="18" spans="2:11" ht="16" customHeight="1" thickBot="1" x14ac:dyDescent="0.25">
      <c r="B18" s="97"/>
      <c r="C18" s="108" t="s">
        <v>28</v>
      </c>
      <c r="D18" s="110" t="s">
        <v>4</v>
      </c>
      <c r="E18" s="113">
        <v>0</v>
      </c>
      <c r="F18" s="108"/>
      <c r="G18" s="108"/>
      <c r="I18" s="146" t="s">
        <v>116</v>
      </c>
      <c r="J18" s="98"/>
      <c r="K18" s="84"/>
    </row>
    <row r="19" spans="2:11" ht="16" customHeight="1" thickBot="1" x14ac:dyDescent="0.25">
      <c r="B19" s="97"/>
      <c r="C19" s="108" t="s">
        <v>29</v>
      </c>
      <c r="D19" s="110" t="s">
        <v>4</v>
      </c>
      <c r="E19" s="113">
        <v>0</v>
      </c>
      <c r="F19" s="108"/>
      <c r="G19" s="108"/>
      <c r="I19" s="146" t="s">
        <v>116</v>
      </c>
      <c r="J19" s="98"/>
      <c r="K19" s="84"/>
    </row>
    <row r="20" spans="2:11" ht="16" customHeight="1" thickBot="1" x14ac:dyDescent="0.25">
      <c r="B20" s="97"/>
      <c r="C20" s="108" t="s">
        <v>31</v>
      </c>
      <c r="D20" s="110" t="s">
        <v>44</v>
      </c>
      <c r="E20" s="114">
        <v>0</v>
      </c>
      <c r="F20" s="108"/>
      <c r="G20" s="108"/>
      <c r="I20" s="146" t="s">
        <v>116</v>
      </c>
      <c r="J20" s="98"/>
    </row>
    <row r="21" spans="2:11" ht="16" customHeight="1" thickBot="1" x14ac:dyDescent="0.25">
      <c r="B21" s="97"/>
      <c r="C21" s="115" t="s">
        <v>45</v>
      </c>
      <c r="D21" s="110" t="s">
        <v>4</v>
      </c>
      <c r="E21" s="107">
        <v>0</v>
      </c>
      <c r="F21" s="108"/>
      <c r="G21" s="108"/>
      <c r="I21" s="146" t="s">
        <v>116</v>
      </c>
      <c r="J21" s="98"/>
    </row>
    <row r="22" spans="2:11" ht="16" customHeight="1" thickBot="1" x14ac:dyDescent="0.25">
      <c r="B22" s="97"/>
      <c r="C22" s="115" t="s">
        <v>46</v>
      </c>
      <c r="D22" s="110" t="s">
        <v>4</v>
      </c>
      <c r="E22" s="107">
        <v>0</v>
      </c>
      <c r="F22" s="108"/>
      <c r="G22" s="108"/>
      <c r="I22" s="146" t="s">
        <v>116</v>
      </c>
      <c r="J22" s="98"/>
    </row>
    <row r="23" spans="2:11" ht="16" customHeight="1" thickBot="1" x14ac:dyDescent="0.25">
      <c r="B23" s="97"/>
      <c r="C23" s="115" t="s">
        <v>47</v>
      </c>
      <c r="D23" s="110" t="s">
        <v>4</v>
      </c>
      <c r="E23" s="107">
        <v>0</v>
      </c>
      <c r="F23" s="108"/>
      <c r="G23" s="108"/>
      <c r="I23" s="146" t="s">
        <v>116</v>
      </c>
      <c r="J23" s="98"/>
    </row>
    <row r="24" spans="2:11" ht="16" customHeight="1" thickBot="1" x14ac:dyDescent="0.25">
      <c r="B24" s="97"/>
      <c r="C24" s="115" t="s">
        <v>48</v>
      </c>
      <c r="D24" s="110" t="s">
        <v>4</v>
      </c>
      <c r="E24" s="107">
        <v>0</v>
      </c>
      <c r="F24" s="108"/>
      <c r="G24" s="108"/>
      <c r="I24" s="146" t="s">
        <v>116</v>
      </c>
      <c r="J24" s="98"/>
    </row>
    <row r="25" spans="2:11" ht="16" customHeight="1" thickBot="1" x14ac:dyDescent="0.25">
      <c r="B25" s="97"/>
      <c r="C25" s="115" t="s">
        <v>49</v>
      </c>
      <c r="D25" s="110" t="s">
        <v>4</v>
      </c>
      <c r="E25" s="111">
        <v>0</v>
      </c>
      <c r="F25" s="108"/>
      <c r="G25" s="108"/>
      <c r="I25" s="146" t="s">
        <v>116</v>
      </c>
      <c r="J25" s="98"/>
    </row>
    <row r="26" spans="2:11" ht="16" customHeight="1" x14ac:dyDescent="0.2">
      <c r="B26" s="97"/>
      <c r="C26" s="99"/>
      <c r="D26" s="100"/>
      <c r="E26" s="101"/>
      <c r="F26" s="84"/>
      <c r="G26" s="84"/>
      <c r="I26" s="84"/>
      <c r="J26" s="98"/>
    </row>
    <row r="27" spans="2:11" ht="16" customHeight="1" thickBot="1" x14ac:dyDescent="0.25">
      <c r="B27" s="97"/>
      <c r="C27" s="94" t="s">
        <v>66</v>
      </c>
      <c r="D27" s="100"/>
      <c r="E27" s="101"/>
      <c r="F27" s="84"/>
      <c r="G27" s="84"/>
      <c r="I27" s="84"/>
      <c r="J27" s="98"/>
    </row>
    <row r="28" spans="2:11" ht="16" customHeight="1" thickBot="1" x14ac:dyDescent="0.25">
      <c r="B28" s="97"/>
      <c r="C28" s="108" t="s">
        <v>32</v>
      </c>
      <c r="D28" s="110" t="s">
        <v>22</v>
      </c>
      <c r="E28" s="111">
        <f>'Research data'!G13</f>
        <v>7147.59</v>
      </c>
      <c r="F28" s="108"/>
      <c r="G28" s="108"/>
      <c r="I28" s="146" t="s">
        <v>116</v>
      </c>
      <c r="J28" s="98"/>
    </row>
    <row r="29" spans="2:11" ht="16" customHeight="1" thickBot="1" x14ac:dyDescent="0.25">
      <c r="B29" s="97"/>
      <c r="C29" s="108" t="s">
        <v>33</v>
      </c>
      <c r="D29" s="110" t="s">
        <v>22</v>
      </c>
      <c r="E29" s="111">
        <v>0</v>
      </c>
      <c r="F29" s="108"/>
      <c r="G29" s="108"/>
      <c r="I29" s="146" t="s">
        <v>116</v>
      </c>
      <c r="J29" s="98"/>
    </row>
    <row r="30" spans="2:11" ht="16" customHeight="1" thickBot="1" x14ac:dyDescent="0.25">
      <c r="B30" s="97"/>
      <c r="C30" s="108" t="s">
        <v>9</v>
      </c>
      <c r="D30" s="110" t="s">
        <v>22</v>
      </c>
      <c r="E30" s="111">
        <v>0</v>
      </c>
      <c r="F30" s="108"/>
      <c r="G30" s="108"/>
      <c r="I30" s="146" t="s">
        <v>116</v>
      </c>
      <c r="J30" s="98"/>
    </row>
    <row r="31" spans="2:11" ht="16" customHeight="1" thickBot="1" x14ac:dyDescent="0.25">
      <c r="B31" s="97"/>
      <c r="C31" s="108" t="s">
        <v>34</v>
      </c>
      <c r="D31" s="110" t="s">
        <v>22</v>
      </c>
      <c r="E31" s="111">
        <v>0</v>
      </c>
      <c r="F31" s="108"/>
      <c r="G31" s="108"/>
      <c r="I31" s="146" t="s">
        <v>116</v>
      </c>
      <c r="J31" s="98"/>
    </row>
    <row r="32" spans="2:11" ht="16" customHeight="1" thickBot="1" x14ac:dyDescent="0.25">
      <c r="B32" s="97"/>
      <c r="C32" s="108" t="s">
        <v>35</v>
      </c>
      <c r="D32" s="110" t="s">
        <v>42</v>
      </c>
      <c r="E32" s="116">
        <v>0</v>
      </c>
      <c r="F32" s="108"/>
      <c r="G32" s="108"/>
      <c r="I32" s="146" t="s">
        <v>116</v>
      </c>
      <c r="J32" s="98"/>
    </row>
    <row r="33" spans="2:10" ht="16" customHeight="1" thickBot="1" x14ac:dyDescent="0.25">
      <c r="B33" s="97"/>
      <c r="C33" s="108" t="s">
        <v>36</v>
      </c>
      <c r="D33" s="110" t="s">
        <v>41</v>
      </c>
      <c r="E33" s="107">
        <v>0</v>
      </c>
      <c r="F33" s="108"/>
      <c r="G33" s="108"/>
      <c r="I33" s="146" t="s">
        <v>116</v>
      </c>
      <c r="J33" s="98"/>
    </row>
    <row r="34" spans="2:10" ht="16" customHeight="1" thickBot="1" x14ac:dyDescent="0.25">
      <c r="B34" s="97"/>
      <c r="C34" s="108" t="s">
        <v>37</v>
      </c>
      <c r="D34" s="110" t="s">
        <v>41</v>
      </c>
      <c r="E34" s="117">
        <v>0</v>
      </c>
      <c r="F34" s="108"/>
      <c r="G34" s="108"/>
      <c r="I34" s="146" t="s">
        <v>116</v>
      </c>
      <c r="J34" s="98"/>
    </row>
    <row r="35" spans="2:10" ht="16" customHeight="1" thickBot="1" x14ac:dyDescent="0.25">
      <c r="B35" s="97"/>
      <c r="C35" s="108" t="s">
        <v>40</v>
      </c>
      <c r="D35" s="110" t="s">
        <v>2</v>
      </c>
      <c r="E35" s="107">
        <v>0.04</v>
      </c>
      <c r="F35" s="108"/>
      <c r="G35" s="108"/>
      <c r="I35" s="146" t="s">
        <v>116</v>
      </c>
      <c r="J35" s="98"/>
    </row>
    <row r="36" spans="2:10" ht="16" customHeight="1" thickBot="1" x14ac:dyDescent="0.25">
      <c r="B36" s="97"/>
      <c r="C36" s="108" t="s">
        <v>27</v>
      </c>
      <c r="D36" s="110" t="s">
        <v>8</v>
      </c>
      <c r="E36" s="111">
        <v>0</v>
      </c>
      <c r="F36" s="108"/>
      <c r="G36" s="108"/>
      <c r="I36" s="146" t="s">
        <v>116</v>
      </c>
      <c r="J36" s="98"/>
    </row>
    <row r="37" spans="2:10" ht="16" customHeight="1" x14ac:dyDescent="0.2">
      <c r="B37" s="97"/>
      <c r="C37" s="84"/>
      <c r="D37" s="100"/>
      <c r="E37" s="102"/>
      <c r="F37" s="84"/>
      <c r="G37" s="84"/>
      <c r="I37" s="84"/>
      <c r="J37" s="98"/>
    </row>
    <row r="38" spans="2:10" ht="16" customHeight="1" thickBot="1" x14ac:dyDescent="0.25">
      <c r="B38" s="97"/>
      <c r="C38" s="94" t="s">
        <v>6</v>
      </c>
      <c r="D38" s="100"/>
      <c r="E38" s="102"/>
      <c r="F38" s="84"/>
      <c r="G38" s="84"/>
      <c r="I38" s="84"/>
      <c r="J38" s="98"/>
    </row>
    <row r="39" spans="2:10" ht="16" customHeight="1" thickBot="1" x14ac:dyDescent="0.25">
      <c r="B39" s="97"/>
      <c r="C39" s="108" t="s">
        <v>26</v>
      </c>
      <c r="D39" s="110" t="s">
        <v>3</v>
      </c>
      <c r="E39" s="111">
        <v>0</v>
      </c>
      <c r="F39" s="108"/>
      <c r="G39" s="108"/>
      <c r="I39" s="147" t="s">
        <v>116</v>
      </c>
      <c r="J39" s="98"/>
    </row>
    <row r="40" spans="2:10" ht="16" customHeight="1" thickBot="1" x14ac:dyDescent="0.25">
      <c r="B40" s="97"/>
      <c r="C40" s="108" t="s">
        <v>38</v>
      </c>
      <c r="D40" s="110" t="s">
        <v>1</v>
      </c>
      <c r="E40" s="116">
        <v>0</v>
      </c>
      <c r="F40" s="108"/>
      <c r="G40" s="108"/>
      <c r="I40" s="147" t="s">
        <v>116</v>
      </c>
      <c r="J40" s="98"/>
    </row>
    <row r="41" spans="2:10" ht="16" customHeight="1" thickBot="1" x14ac:dyDescent="0.25">
      <c r="B41" s="97"/>
      <c r="C41" s="108" t="s">
        <v>39</v>
      </c>
      <c r="D41" s="110" t="s">
        <v>1</v>
      </c>
      <c r="E41" s="111">
        <v>10</v>
      </c>
      <c r="F41" s="108"/>
      <c r="G41" s="108"/>
      <c r="I41" s="147" t="s">
        <v>116</v>
      </c>
      <c r="J41" s="98"/>
    </row>
    <row r="42" spans="2:10" ht="16" customHeight="1" thickBot="1" x14ac:dyDescent="0.25">
      <c r="B42" s="97"/>
      <c r="C42" s="108" t="s">
        <v>24</v>
      </c>
      <c r="D42" s="110" t="s">
        <v>4</v>
      </c>
      <c r="E42" s="111">
        <v>0</v>
      </c>
      <c r="F42" s="108"/>
      <c r="G42" s="108"/>
      <c r="I42" s="147" t="s">
        <v>116</v>
      </c>
      <c r="J42" s="98"/>
    </row>
    <row r="43" spans="2:10" ht="16" customHeight="1" thickBot="1" x14ac:dyDescent="0.25">
      <c r="B43" s="97"/>
      <c r="C43" s="118" t="s">
        <v>72</v>
      </c>
      <c r="D43" s="110"/>
      <c r="E43" s="116">
        <v>0</v>
      </c>
      <c r="F43" s="108"/>
      <c r="G43" s="108"/>
      <c r="I43" s="147" t="s">
        <v>116</v>
      </c>
      <c r="J43" s="98"/>
    </row>
    <row r="44" spans="2:10" ht="16" customHeight="1" thickBot="1" x14ac:dyDescent="0.25">
      <c r="B44" s="97"/>
      <c r="C44" s="118" t="s">
        <v>73</v>
      </c>
      <c r="D44" s="110"/>
      <c r="E44" s="116">
        <v>0</v>
      </c>
      <c r="F44" s="108"/>
      <c r="G44" s="108"/>
      <c r="I44" s="147" t="s">
        <v>116</v>
      </c>
      <c r="J44" s="98"/>
    </row>
    <row r="45" spans="2:10" ht="16" customHeight="1" thickBot="1" x14ac:dyDescent="0.25">
      <c r="B45" s="97"/>
      <c r="C45" s="118" t="s">
        <v>74</v>
      </c>
      <c r="D45" s="110"/>
      <c r="E45" s="116">
        <v>0</v>
      </c>
      <c r="F45" s="108"/>
      <c r="G45" s="108"/>
      <c r="I45" s="147" t="s">
        <v>116</v>
      </c>
      <c r="J45" s="98"/>
    </row>
    <row r="46" spans="2:10" ht="16" customHeight="1" thickBot="1" x14ac:dyDescent="0.25">
      <c r="B46" s="97"/>
      <c r="C46" s="118" t="s">
        <v>75</v>
      </c>
      <c r="D46" s="110"/>
      <c r="E46" s="116">
        <v>0</v>
      </c>
      <c r="F46" s="108"/>
      <c r="G46" s="108"/>
      <c r="I46" s="147" t="s">
        <v>116</v>
      </c>
      <c r="J46" s="98"/>
    </row>
    <row r="47" spans="2:10" ht="16" customHeight="1" thickBot="1" x14ac:dyDescent="0.25">
      <c r="B47" s="97"/>
      <c r="C47" s="118" t="s">
        <v>76</v>
      </c>
      <c r="D47" s="110"/>
      <c r="E47" s="116">
        <v>0</v>
      </c>
      <c r="F47" s="108"/>
      <c r="G47" s="108"/>
      <c r="I47" s="147" t="s">
        <v>116</v>
      </c>
      <c r="J47" s="98"/>
    </row>
    <row r="48" spans="2:10" ht="16" customHeight="1" thickBot="1" x14ac:dyDescent="0.25">
      <c r="B48" s="103"/>
      <c r="C48" s="104"/>
      <c r="D48" s="104"/>
      <c r="E48" s="104"/>
      <c r="F48" s="104"/>
      <c r="G48" s="104"/>
      <c r="H48" s="104"/>
      <c r="I48" s="104"/>
      <c r="J48" s="105"/>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14"/>
  <sheetViews>
    <sheetView workbookViewId="0">
      <selection activeCell="G13" sqref="G13"/>
    </sheetView>
  </sheetViews>
  <sheetFormatPr baseColWidth="10" defaultRowHeight="16" x14ac:dyDescent="0.2"/>
  <cols>
    <col min="1" max="2" width="3.42578125" style="38" customWidth="1"/>
    <col min="3" max="3" width="35.85546875" style="38" customWidth="1"/>
    <col min="4" max="4" width="16.5703125" style="38" hidden="1" customWidth="1"/>
    <col min="5" max="5" width="13.85546875" style="38" hidden="1" customWidth="1"/>
    <col min="6" max="6" width="12.5703125" style="38" customWidth="1"/>
    <col min="7" max="7" width="10.7109375" style="38" customWidth="1"/>
    <col min="8" max="8" width="4" style="38" customWidth="1"/>
    <col min="9" max="9" width="16" style="38" customWidth="1"/>
    <col min="10" max="10" width="3" style="39" customWidth="1"/>
    <col min="11" max="11" width="60" style="38" customWidth="1"/>
    <col min="12" max="12" width="2.140625" style="38" customWidth="1"/>
    <col min="13" max="16384" width="10.7109375" style="38"/>
  </cols>
  <sheetData>
    <row r="1" spans="2:12" ht="17" thickBot="1" x14ac:dyDescent="0.25"/>
    <row r="2" spans="2:12" x14ac:dyDescent="0.2">
      <c r="B2" s="40"/>
      <c r="C2" s="41"/>
      <c r="D2" s="41"/>
      <c r="E2" s="41"/>
      <c r="F2" s="41"/>
      <c r="G2" s="41"/>
      <c r="H2" s="41"/>
      <c r="I2" s="41"/>
      <c r="J2" s="42"/>
      <c r="K2" s="41"/>
      <c r="L2" s="76"/>
    </row>
    <row r="3" spans="2:12" s="16" customFormat="1" x14ac:dyDescent="0.2">
      <c r="B3" s="15"/>
      <c r="C3" s="68" t="s">
        <v>68</v>
      </c>
      <c r="D3" s="9"/>
      <c r="E3" s="9"/>
      <c r="F3" s="68" t="s">
        <v>11</v>
      </c>
      <c r="G3" s="68" t="s">
        <v>62</v>
      </c>
      <c r="H3" s="68"/>
      <c r="I3" s="68"/>
      <c r="J3" s="36"/>
      <c r="K3" s="68" t="s">
        <v>70</v>
      </c>
      <c r="L3" s="77"/>
    </row>
    <row r="4" spans="2:12" x14ac:dyDescent="0.2">
      <c r="B4" s="43"/>
      <c r="C4" s="44"/>
      <c r="D4" s="44"/>
      <c r="E4" s="44"/>
      <c r="F4" s="44"/>
      <c r="G4" s="45"/>
      <c r="H4" s="45"/>
      <c r="I4" s="45"/>
      <c r="J4" s="67"/>
      <c r="K4" s="9"/>
      <c r="L4" s="78"/>
    </row>
    <row r="5" spans="2:12" ht="17" thickBot="1" x14ac:dyDescent="0.25">
      <c r="B5" s="43"/>
      <c r="C5" s="22" t="s">
        <v>67</v>
      </c>
      <c r="D5" s="22"/>
      <c r="E5" s="22"/>
      <c r="F5" s="22"/>
      <c r="G5" s="10"/>
      <c r="H5" s="10"/>
      <c r="I5" s="10"/>
      <c r="J5" s="10"/>
      <c r="K5" s="37"/>
      <c r="L5" s="78"/>
    </row>
    <row r="6" spans="2:12" ht="17" thickBot="1" x14ac:dyDescent="0.25">
      <c r="B6" s="43"/>
      <c r="C6" s="137" t="s">
        <v>91</v>
      </c>
      <c r="D6" s="46"/>
      <c r="E6" s="46"/>
      <c r="F6" s="138" t="s">
        <v>107</v>
      </c>
      <c r="G6" s="70">
        <f>Notes!E11/1000000</f>
        <v>1.9800000000000002E-2</v>
      </c>
      <c r="H6" s="47"/>
      <c r="I6" s="47"/>
      <c r="J6" s="45"/>
      <c r="K6" s="142" t="s">
        <v>110</v>
      </c>
      <c r="L6" s="78"/>
    </row>
    <row r="7" spans="2:12" ht="17" thickBot="1" x14ac:dyDescent="0.25">
      <c r="B7" s="43"/>
      <c r="C7" s="137" t="s">
        <v>102</v>
      </c>
      <c r="D7" s="46"/>
      <c r="E7" s="46"/>
      <c r="F7" s="138" t="s">
        <v>44</v>
      </c>
      <c r="G7" s="140">
        <f>Notes!E84/1000000</f>
        <v>5.4246575342465753E-8</v>
      </c>
      <c r="H7" s="47"/>
      <c r="I7" s="47"/>
      <c r="J7" s="45"/>
      <c r="K7" s="142" t="s">
        <v>111</v>
      </c>
      <c r="L7" s="78"/>
    </row>
    <row r="8" spans="2:12" ht="17" thickBot="1" x14ac:dyDescent="0.25">
      <c r="B8" s="43"/>
      <c r="C8" s="137" t="s">
        <v>108</v>
      </c>
      <c r="D8" s="46"/>
      <c r="E8" s="46"/>
      <c r="F8" s="138" t="s">
        <v>44</v>
      </c>
      <c r="G8" s="139">
        <f>Notes!E40/1000000</f>
        <v>4.4000000000000003E-3</v>
      </c>
      <c r="H8" s="47"/>
      <c r="I8" s="47"/>
      <c r="J8" s="45"/>
      <c r="K8" s="142" t="s">
        <v>112</v>
      </c>
      <c r="L8" s="78"/>
    </row>
    <row r="9" spans="2:12" ht="17" thickBot="1" x14ac:dyDescent="0.25">
      <c r="B9" s="43"/>
      <c r="C9" s="137" t="s">
        <v>94</v>
      </c>
      <c r="D9" s="46"/>
      <c r="E9" s="46"/>
      <c r="F9" s="138" t="s">
        <v>44</v>
      </c>
      <c r="G9" s="141">
        <f>Notes!E32/1000000</f>
        <v>4.4000000000000003E-3</v>
      </c>
      <c r="H9" s="47"/>
      <c r="I9" s="47"/>
      <c r="J9" s="45"/>
      <c r="K9" s="142" t="s">
        <v>113</v>
      </c>
      <c r="L9" s="78"/>
    </row>
    <row r="10" spans="2:12" ht="17" thickBot="1" x14ac:dyDescent="0.25">
      <c r="B10" s="43"/>
      <c r="C10" s="137" t="s">
        <v>115</v>
      </c>
      <c r="D10" s="46"/>
      <c r="E10" s="46"/>
      <c r="F10" s="138" t="s">
        <v>4</v>
      </c>
      <c r="G10" s="143">
        <f>Notes!E38</f>
        <v>0.85</v>
      </c>
      <c r="H10" s="47"/>
      <c r="I10" s="47"/>
      <c r="J10" s="45"/>
      <c r="K10" s="37"/>
      <c r="L10" s="78"/>
    </row>
    <row r="11" spans="2:12" x14ac:dyDescent="0.2">
      <c r="B11" s="43"/>
      <c r="C11" s="49"/>
      <c r="D11" s="49"/>
      <c r="E11" s="49"/>
      <c r="F11" s="50"/>
      <c r="G11" s="48"/>
      <c r="H11" s="48"/>
      <c r="I11" s="48"/>
      <c r="J11" s="48"/>
      <c r="L11" s="78"/>
    </row>
    <row r="12" spans="2:12" ht="17" thickBot="1" x14ac:dyDescent="0.25">
      <c r="B12" s="43"/>
      <c r="C12" s="12" t="s">
        <v>69</v>
      </c>
      <c r="D12" s="12"/>
      <c r="E12" s="12"/>
      <c r="F12" s="12"/>
      <c r="G12" s="11"/>
      <c r="H12" s="11"/>
      <c r="I12" s="11"/>
      <c r="J12" s="11"/>
      <c r="K12" s="37"/>
      <c r="L12" s="78"/>
    </row>
    <row r="13" spans="2:12" ht="17" thickBot="1" x14ac:dyDescent="0.25">
      <c r="B13" s="43"/>
      <c r="C13" s="137" t="s">
        <v>109</v>
      </c>
      <c r="D13" s="12"/>
      <c r="E13" s="12"/>
      <c r="F13" s="137" t="s">
        <v>88</v>
      </c>
      <c r="G13" s="51">
        <f>Notes!E8</f>
        <v>7147.59</v>
      </c>
      <c r="H13" s="11"/>
      <c r="I13" s="11"/>
      <c r="J13" s="48"/>
      <c r="K13" s="69"/>
      <c r="L13" s="78"/>
    </row>
    <row r="14" spans="2:12" ht="17" thickBot="1" x14ac:dyDescent="0.25">
      <c r="B14" s="79"/>
      <c r="C14" s="80"/>
      <c r="D14" s="80"/>
      <c r="E14" s="80"/>
      <c r="F14" s="80"/>
      <c r="G14" s="80"/>
      <c r="H14" s="80"/>
      <c r="I14" s="80"/>
      <c r="J14" s="81"/>
      <c r="K14" s="80"/>
      <c r="L14" s="82"/>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7"/>
  <sheetViews>
    <sheetView workbookViewId="0">
      <selection activeCell="K7" sqref="K7"/>
    </sheetView>
  </sheetViews>
  <sheetFormatPr baseColWidth="10" defaultColWidth="33.140625" defaultRowHeight="16" x14ac:dyDescent="0.2"/>
  <cols>
    <col min="1" max="1" width="3.28515625" style="23" customWidth="1"/>
    <col min="2" max="2" width="3.42578125" style="23" customWidth="1"/>
    <col min="3" max="3" width="28.7109375" style="23" customWidth="1"/>
    <col min="4" max="4" width="3.140625" style="23" customWidth="1"/>
    <col min="5" max="5" width="16.140625" style="23" customWidth="1"/>
    <col min="6" max="6" width="10.28515625" style="23" customWidth="1"/>
    <col min="7" max="9" width="12.140625" style="23" customWidth="1"/>
    <col min="10" max="10" width="11.42578125" style="24" customWidth="1"/>
    <col min="11" max="11" width="66" style="23" customWidth="1"/>
    <col min="12" max="16384" width="33.140625" style="23"/>
  </cols>
  <sheetData>
    <row r="1" spans="2:11" ht="17" thickBot="1" x14ac:dyDescent="0.25"/>
    <row r="2" spans="2:11" x14ac:dyDescent="0.2">
      <c r="B2" s="25"/>
      <c r="C2" s="26"/>
      <c r="D2" s="26"/>
      <c r="E2" s="26"/>
      <c r="F2" s="26"/>
      <c r="G2" s="26"/>
      <c r="H2" s="26"/>
      <c r="I2" s="26"/>
      <c r="J2" s="27"/>
      <c r="K2" s="26"/>
    </row>
    <row r="3" spans="2:11" x14ac:dyDescent="0.2">
      <c r="B3" s="28"/>
      <c r="C3" s="29" t="s">
        <v>18</v>
      </c>
      <c r="D3" s="29"/>
      <c r="E3" s="29"/>
      <c r="F3" s="29"/>
      <c r="G3" s="29"/>
      <c r="H3" s="29"/>
      <c r="I3" s="29"/>
      <c r="J3" s="30"/>
      <c r="K3" s="31"/>
    </row>
    <row r="4" spans="2:11" x14ac:dyDescent="0.2">
      <c r="B4" s="28"/>
      <c r="C4" s="31"/>
      <c r="D4" s="31"/>
      <c r="E4" s="31"/>
      <c r="F4" s="31"/>
      <c r="G4" s="31"/>
      <c r="H4" s="31"/>
      <c r="I4" s="31"/>
      <c r="J4" s="32"/>
      <c r="K4" s="31"/>
    </row>
    <row r="5" spans="2:11" x14ac:dyDescent="0.2">
      <c r="B5" s="33"/>
      <c r="C5" s="34" t="s">
        <v>19</v>
      </c>
      <c r="D5" s="34"/>
      <c r="E5" s="34" t="s">
        <v>0</v>
      </c>
      <c r="F5" s="34" t="s">
        <v>15</v>
      </c>
      <c r="G5" s="34" t="s">
        <v>20</v>
      </c>
      <c r="H5" s="34" t="s">
        <v>78</v>
      </c>
      <c r="I5" s="34" t="s">
        <v>43</v>
      </c>
      <c r="J5" s="35" t="s">
        <v>79</v>
      </c>
      <c r="K5" s="34" t="s">
        <v>12</v>
      </c>
    </row>
    <row r="7" spans="2:11" x14ac:dyDescent="0.2">
      <c r="C7" s="23" t="s">
        <v>105</v>
      </c>
      <c r="E7" s="23" t="s">
        <v>85</v>
      </c>
      <c r="F7" s="23" t="s">
        <v>106</v>
      </c>
      <c r="H7" s="135">
        <v>2016</v>
      </c>
      <c r="I7" s="136">
        <v>42397</v>
      </c>
      <c r="K7" s="23" t="s">
        <v>86</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B2:K166"/>
  <sheetViews>
    <sheetView workbookViewId="0">
      <selection activeCell="E23" sqref="E23"/>
    </sheetView>
  </sheetViews>
  <sheetFormatPr baseColWidth="10" defaultRowHeight="16" x14ac:dyDescent="0.2"/>
  <cols>
    <col min="1" max="1" width="3.5703125" style="119" customWidth="1"/>
    <col min="2" max="2" width="4.140625" style="119" customWidth="1"/>
    <col min="3" max="3" width="14.42578125" style="119" customWidth="1"/>
    <col min="4" max="4" width="19.28515625" style="119" customWidth="1"/>
    <col min="5" max="6" width="8.42578125" style="119" customWidth="1"/>
    <col min="7" max="7" width="10.7109375" style="119"/>
    <col min="8" max="8" width="10.7109375" style="120"/>
    <col min="9" max="9" width="10.7109375" style="119"/>
    <col min="10" max="10" width="35" style="119" customWidth="1"/>
    <col min="11" max="11" width="63.28515625" style="119" customWidth="1"/>
    <col min="12" max="16384" width="10.7109375" style="119"/>
  </cols>
  <sheetData>
    <row r="2" spans="2:11" ht="17" thickBot="1" x14ac:dyDescent="0.25"/>
    <row r="3" spans="2:11" x14ac:dyDescent="0.2">
      <c r="B3" s="121"/>
      <c r="C3" s="122"/>
      <c r="D3" s="122"/>
      <c r="E3" s="122"/>
      <c r="F3" s="122"/>
      <c r="G3" s="122"/>
      <c r="H3" s="123"/>
      <c r="I3" s="122"/>
      <c r="J3" s="122"/>
      <c r="K3" s="124"/>
    </row>
    <row r="4" spans="2:11" x14ac:dyDescent="0.2">
      <c r="B4" s="125"/>
      <c r="C4" s="126" t="s">
        <v>0</v>
      </c>
      <c r="D4" s="126" t="s">
        <v>68</v>
      </c>
      <c r="E4" s="126" t="s">
        <v>5</v>
      </c>
      <c r="F4" s="126" t="s">
        <v>11</v>
      </c>
      <c r="G4" s="126"/>
      <c r="H4" s="127"/>
      <c r="I4" s="126"/>
      <c r="J4" s="126"/>
      <c r="K4" s="128" t="s">
        <v>84</v>
      </c>
    </row>
    <row r="5" spans="2:11" x14ac:dyDescent="0.2">
      <c r="B5" s="15"/>
      <c r="C5" s="13"/>
      <c r="D5" s="13"/>
      <c r="E5" s="13"/>
      <c r="F5" s="13"/>
      <c r="G5" s="13"/>
      <c r="H5" s="129"/>
      <c r="I5" s="13"/>
      <c r="J5" s="13"/>
      <c r="K5" s="77"/>
    </row>
    <row r="6" spans="2:11" x14ac:dyDescent="0.2">
      <c r="B6" s="15"/>
      <c r="C6" s="130" t="s">
        <v>85</v>
      </c>
      <c r="D6" s="13"/>
      <c r="E6" s="13"/>
      <c r="F6" s="13"/>
      <c r="G6" s="13"/>
      <c r="H6" s="129"/>
      <c r="I6" s="13"/>
      <c r="J6" s="13"/>
      <c r="K6" s="131" t="s">
        <v>86</v>
      </c>
    </row>
    <row r="7" spans="2:11" x14ac:dyDescent="0.2">
      <c r="B7" s="15"/>
      <c r="C7" s="13"/>
      <c r="D7" s="13"/>
      <c r="E7" s="13"/>
      <c r="F7" s="13"/>
      <c r="G7" s="13"/>
      <c r="H7" s="129"/>
      <c r="I7" s="13"/>
      <c r="J7" s="13"/>
      <c r="K7" s="77"/>
    </row>
    <row r="8" spans="2:11" x14ac:dyDescent="0.2">
      <c r="B8" s="15"/>
      <c r="C8" s="13"/>
      <c r="D8" s="130" t="s">
        <v>87</v>
      </c>
      <c r="E8" s="130">
        <f>(6428+1603)*E9</f>
        <v>7147.59</v>
      </c>
      <c r="F8" s="130" t="s">
        <v>88</v>
      </c>
      <c r="G8" s="13"/>
      <c r="H8" s="129"/>
      <c r="I8" s="13"/>
      <c r="J8" s="13"/>
      <c r="K8" s="77"/>
    </row>
    <row r="9" spans="2:11" x14ac:dyDescent="0.2">
      <c r="B9" s="15"/>
      <c r="C9" s="13"/>
      <c r="D9" s="130" t="s">
        <v>89</v>
      </c>
      <c r="E9" s="130">
        <v>0.89</v>
      </c>
      <c r="F9" s="130" t="s">
        <v>90</v>
      </c>
      <c r="G9" s="13"/>
      <c r="H9" s="129"/>
      <c r="I9" s="13"/>
      <c r="J9" s="13"/>
      <c r="K9" s="77"/>
    </row>
    <row r="10" spans="2:11" x14ac:dyDescent="0.2">
      <c r="B10" s="15"/>
      <c r="C10" s="13"/>
      <c r="D10" s="13"/>
      <c r="E10" s="13"/>
      <c r="F10" s="13"/>
      <c r="G10" s="13"/>
      <c r="H10" s="129"/>
      <c r="I10" s="13"/>
      <c r="J10" s="13"/>
      <c r="K10" s="77"/>
    </row>
    <row r="11" spans="2:11" x14ac:dyDescent="0.2">
      <c r="B11" s="15"/>
      <c r="C11" s="13"/>
      <c r="D11" s="130" t="s">
        <v>91</v>
      </c>
      <c r="E11" s="130">
        <f>E68</f>
        <v>19800</v>
      </c>
      <c r="F11" s="130" t="s">
        <v>92</v>
      </c>
      <c r="G11" s="13"/>
      <c r="H11" s="129"/>
      <c r="I11" s="13"/>
      <c r="J11" s="13"/>
      <c r="K11" s="77"/>
    </row>
    <row r="12" spans="2:11" x14ac:dyDescent="0.2">
      <c r="B12" s="15"/>
      <c r="C12" s="13"/>
      <c r="D12" s="130"/>
      <c r="E12" s="130"/>
      <c r="F12" s="130"/>
      <c r="G12" s="13"/>
      <c r="H12" s="129"/>
      <c r="I12" s="13"/>
      <c r="J12" s="13"/>
      <c r="K12" s="77"/>
    </row>
    <row r="13" spans="2:11" x14ac:dyDescent="0.2">
      <c r="B13" s="15"/>
      <c r="C13" s="13"/>
      <c r="D13" s="130"/>
      <c r="E13" s="130"/>
      <c r="F13" s="130"/>
      <c r="G13" s="13"/>
      <c r="H13" s="129"/>
      <c r="I13" s="13"/>
      <c r="J13" s="13"/>
      <c r="K13" s="77"/>
    </row>
    <row r="14" spans="2:11" x14ac:dyDescent="0.2">
      <c r="B14" s="15"/>
      <c r="C14" s="13"/>
      <c r="D14" s="130"/>
      <c r="E14" s="130"/>
      <c r="F14" s="130"/>
      <c r="G14" s="13"/>
      <c r="H14" s="129"/>
      <c r="I14" s="13"/>
      <c r="J14" s="13"/>
      <c r="K14" s="77"/>
    </row>
    <row r="15" spans="2:11" x14ac:dyDescent="0.2">
      <c r="B15" s="15"/>
      <c r="C15" s="13"/>
      <c r="D15" s="130"/>
      <c r="E15" s="130"/>
      <c r="F15" s="130"/>
      <c r="G15" s="13"/>
      <c r="H15" s="129"/>
      <c r="I15" s="13"/>
      <c r="J15" s="13"/>
      <c r="K15" s="77"/>
    </row>
    <row r="16" spans="2:11" x14ac:dyDescent="0.2">
      <c r="B16" s="15"/>
      <c r="C16" s="13"/>
      <c r="D16" s="130"/>
      <c r="E16" s="130"/>
      <c r="F16" s="130"/>
      <c r="G16" s="13"/>
      <c r="H16" s="129"/>
      <c r="I16" s="13"/>
      <c r="J16" s="13"/>
      <c r="K16" s="77"/>
    </row>
    <row r="17" spans="2:11" x14ac:dyDescent="0.2">
      <c r="B17" s="15"/>
      <c r="C17" s="13"/>
      <c r="D17" s="130"/>
      <c r="E17" s="130"/>
      <c r="F17" s="130"/>
      <c r="G17" s="13"/>
      <c r="H17" s="129"/>
      <c r="I17" s="13"/>
      <c r="J17" s="13"/>
      <c r="K17" s="77"/>
    </row>
    <row r="18" spans="2:11" x14ac:dyDescent="0.2">
      <c r="B18" s="15"/>
      <c r="C18" s="13"/>
      <c r="D18" s="130"/>
      <c r="E18" s="130"/>
      <c r="F18" s="130"/>
      <c r="G18" s="13"/>
      <c r="H18" s="129"/>
      <c r="I18" s="13"/>
      <c r="J18" s="13"/>
      <c r="K18" s="77"/>
    </row>
    <row r="19" spans="2:11" x14ac:dyDescent="0.2">
      <c r="B19" s="15"/>
      <c r="C19" s="13"/>
      <c r="D19" s="130"/>
      <c r="E19" s="130"/>
      <c r="F19" s="130"/>
      <c r="G19" s="13"/>
      <c r="H19" s="129"/>
      <c r="I19" s="13"/>
      <c r="J19" s="13"/>
      <c r="K19" s="77"/>
    </row>
    <row r="20" spans="2:11" x14ac:dyDescent="0.2">
      <c r="B20" s="15"/>
      <c r="C20" s="13"/>
      <c r="D20" s="13"/>
      <c r="E20" s="13"/>
      <c r="F20" s="13"/>
      <c r="G20" s="13"/>
      <c r="H20" s="129"/>
      <c r="I20" s="13"/>
      <c r="J20" s="13"/>
      <c r="K20" s="77"/>
    </row>
    <row r="21" spans="2:11" x14ac:dyDescent="0.2">
      <c r="B21" s="15"/>
      <c r="C21" s="13"/>
      <c r="D21" s="13"/>
      <c r="E21" s="13"/>
      <c r="F21" s="13"/>
      <c r="G21" s="13"/>
      <c r="H21" s="129"/>
      <c r="I21" s="13"/>
      <c r="J21" s="13"/>
      <c r="K21" s="77"/>
    </row>
    <row r="22" spans="2:11" x14ac:dyDescent="0.2">
      <c r="B22" s="132"/>
      <c r="C22" s="130" t="s">
        <v>85</v>
      </c>
      <c r="D22" s="130"/>
      <c r="E22" s="130"/>
      <c r="F22" s="13"/>
      <c r="G22" s="13"/>
      <c r="H22" s="129"/>
      <c r="I22" s="13"/>
      <c r="J22" s="13"/>
      <c r="K22" s="131"/>
    </row>
    <row r="23" spans="2:11" x14ac:dyDescent="0.2">
      <c r="B23" s="15"/>
      <c r="C23" s="13"/>
      <c r="D23" s="13"/>
      <c r="E23" s="13"/>
      <c r="F23" s="13"/>
      <c r="G23" s="13"/>
      <c r="H23" s="129"/>
      <c r="I23" s="13"/>
      <c r="J23" s="13"/>
      <c r="K23" s="153" t="s">
        <v>93</v>
      </c>
    </row>
    <row r="24" spans="2:11" x14ac:dyDescent="0.2">
      <c r="B24" s="15"/>
      <c r="C24" s="13"/>
      <c r="D24" s="13"/>
      <c r="E24" s="13"/>
      <c r="F24" s="13"/>
      <c r="G24" s="13"/>
      <c r="H24" s="129"/>
      <c r="I24" s="13"/>
      <c r="J24" s="13"/>
      <c r="K24" s="77"/>
    </row>
    <row r="25" spans="2:11" x14ac:dyDescent="0.2">
      <c r="B25" s="15"/>
      <c r="C25" s="13"/>
      <c r="D25" s="13"/>
      <c r="E25" s="13"/>
      <c r="F25" s="13"/>
      <c r="G25" s="13"/>
      <c r="H25" s="129"/>
      <c r="I25" s="13"/>
      <c r="J25" s="13"/>
      <c r="K25" s="77"/>
    </row>
    <row r="26" spans="2:11" x14ac:dyDescent="0.2">
      <c r="B26" s="15"/>
      <c r="C26" s="13"/>
      <c r="D26" s="13"/>
      <c r="E26" s="13"/>
      <c r="F26" s="13"/>
      <c r="G26" s="13"/>
      <c r="H26" s="129"/>
      <c r="I26" s="13"/>
      <c r="J26" s="13"/>
      <c r="K26" s="77"/>
    </row>
    <row r="27" spans="2:11" x14ac:dyDescent="0.2">
      <c r="B27" s="15"/>
      <c r="C27" s="13"/>
      <c r="D27" s="13"/>
      <c r="E27" s="13"/>
      <c r="F27" s="13"/>
      <c r="G27" s="13"/>
      <c r="H27" s="129"/>
      <c r="I27" s="13"/>
      <c r="J27" s="13"/>
      <c r="K27" s="77"/>
    </row>
    <row r="28" spans="2:11" x14ac:dyDescent="0.2">
      <c r="B28" s="15"/>
      <c r="C28" s="13"/>
      <c r="D28" s="13"/>
      <c r="E28" s="13"/>
      <c r="F28" s="13"/>
      <c r="G28" s="13"/>
      <c r="H28" s="129"/>
      <c r="I28" s="13"/>
      <c r="J28" s="13"/>
      <c r="K28" s="77"/>
    </row>
    <row r="29" spans="2:11" x14ac:dyDescent="0.2">
      <c r="B29" s="15"/>
      <c r="C29" s="13"/>
      <c r="D29" s="13"/>
      <c r="E29" s="13"/>
      <c r="F29" s="13"/>
      <c r="G29" s="13"/>
      <c r="H29" s="129"/>
      <c r="I29" s="13"/>
      <c r="J29" s="13"/>
      <c r="K29" s="77"/>
    </row>
    <row r="30" spans="2:11" x14ac:dyDescent="0.2">
      <c r="B30" s="15"/>
      <c r="C30" s="13"/>
      <c r="D30" s="13"/>
      <c r="E30" s="13"/>
      <c r="F30" s="13"/>
      <c r="G30" s="13"/>
      <c r="H30" s="129"/>
      <c r="I30" s="13"/>
      <c r="J30" s="13"/>
      <c r="K30" s="77"/>
    </row>
    <row r="31" spans="2:11" x14ac:dyDescent="0.2">
      <c r="B31" s="15"/>
      <c r="C31" s="13"/>
      <c r="D31" s="13"/>
      <c r="E31" s="13"/>
      <c r="F31" s="13"/>
      <c r="G31" s="13"/>
      <c r="H31" s="129"/>
      <c r="I31" s="13"/>
      <c r="J31" s="13"/>
      <c r="K31" s="77"/>
    </row>
    <row r="32" spans="2:11" x14ac:dyDescent="0.2">
      <c r="B32" s="15"/>
      <c r="C32" s="13"/>
      <c r="D32" s="130" t="s">
        <v>94</v>
      </c>
      <c r="E32" s="130">
        <v>4400</v>
      </c>
      <c r="F32" s="130" t="s">
        <v>95</v>
      </c>
      <c r="G32" s="13"/>
      <c r="H32" s="129"/>
      <c r="I32" s="13"/>
      <c r="J32" s="13"/>
      <c r="K32" s="77"/>
    </row>
    <row r="33" spans="2:11" x14ac:dyDescent="0.2">
      <c r="B33" s="15"/>
      <c r="C33" s="13"/>
      <c r="D33" s="13"/>
      <c r="E33" s="13"/>
      <c r="F33" s="13"/>
      <c r="G33" s="13"/>
      <c r="H33" s="129"/>
      <c r="I33" s="13"/>
      <c r="J33" s="13"/>
      <c r="K33" s="77"/>
    </row>
    <row r="34" spans="2:11" x14ac:dyDescent="0.2">
      <c r="B34" s="15"/>
      <c r="C34" s="13"/>
      <c r="D34" s="13"/>
      <c r="E34" s="13"/>
      <c r="F34" s="13"/>
      <c r="G34" s="13"/>
      <c r="H34" s="129"/>
      <c r="I34" s="13"/>
      <c r="J34" s="13"/>
      <c r="K34" s="77"/>
    </row>
    <row r="35" spans="2:11" x14ac:dyDescent="0.2">
      <c r="B35" s="15"/>
      <c r="C35" s="13"/>
      <c r="D35" s="13"/>
      <c r="E35" s="13"/>
      <c r="F35" s="13"/>
      <c r="G35" s="13"/>
      <c r="H35" s="129"/>
      <c r="I35" s="13"/>
      <c r="J35" s="13"/>
      <c r="K35" s="77"/>
    </row>
    <row r="36" spans="2:11" x14ac:dyDescent="0.2">
      <c r="B36" s="15"/>
      <c r="C36" s="13"/>
      <c r="D36" s="13"/>
      <c r="E36" s="13"/>
      <c r="F36" s="13"/>
      <c r="G36" s="13"/>
      <c r="H36" s="129"/>
      <c r="I36" s="13"/>
      <c r="J36" s="13"/>
      <c r="K36" s="77"/>
    </row>
    <row r="37" spans="2:11" x14ac:dyDescent="0.2">
      <c r="B37" s="15"/>
      <c r="C37" s="13"/>
      <c r="D37" s="13"/>
      <c r="E37" s="13"/>
      <c r="F37" s="13"/>
      <c r="G37" s="13"/>
      <c r="H37" s="129"/>
      <c r="I37" s="13"/>
      <c r="J37" s="13"/>
      <c r="K37" s="77"/>
    </row>
    <row r="38" spans="2:11" x14ac:dyDescent="0.2">
      <c r="B38" s="15"/>
      <c r="C38" s="13"/>
      <c r="D38" s="130" t="s">
        <v>114</v>
      </c>
      <c r="E38" s="130">
        <v>0.85</v>
      </c>
      <c r="F38" s="13"/>
      <c r="G38" s="13"/>
      <c r="H38" s="129"/>
      <c r="I38" s="13"/>
      <c r="J38" s="13"/>
      <c r="K38" s="77"/>
    </row>
    <row r="39" spans="2:11" x14ac:dyDescent="0.2">
      <c r="B39" s="15"/>
      <c r="C39" s="13"/>
      <c r="D39" s="149" t="s">
        <v>118</v>
      </c>
      <c r="F39" s="13"/>
      <c r="G39" s="13"/>
      <c r="H39" s="129"/>
      <c r="I39" s="13"/>
      <c r="J39" s="13"/>
      <c r="K39" s="77"/>
    </row>
    <row r="40" spans="2:11" x14ac:dyDescent="0.2">
      <c r="B40" s="15"/>
      <c r="C40" s="13"/>
      <c r="D40" s="130" t="s">
        <v>96</v>
      </c>
      <c r="E40" s="130">
        <f>E32</f>
        <v>4400</v>
      </c>
      <c r="F40" s="130" t="s">
        <v>95</v>
      </c>
      <c r="G40" s="13"/>
      <c r="H40" s="129"/>
      <c r="I40" s="13"/>
      <c r="J40" s="13"/>
      <c r="K40" s="77"/>
    </row>
    <row r="41" spans="2:11" x14ac:dyDescent="0.2">
      <c r="B41" s="15"/>
      <c r="C41" s="13"/>
      <c r="D41" s="149" t="s">
        <v>117</v>
      </c>
      <c r="E41" s="13"/>
      <c r="F41" s="13"/>
      <c r="G41" s="13"/>
      <c r="H41" s="129"/>
      <c r="I41" s="13"/>
      <c r="J41" s="13"/>
      <c r="K41" s="77"/>
    </row>
    <row r="42" spans="2:11" x14ac:dyDescent="0.2">
      <c r="B42" s="15"/>
      <c r="C42" s="13"/>
      <c r="D42" s="13"/>
      <c r="E42" s="13"/>
      <c r="F42" s="13"/>
      <c r="G42" s="13"/>
      <c r="H42" s="129"/>
      <c r="I42" s="13"/>
      <c r="J42" s="13"/>
      <c r="K42" s="77"/>
    </row>
    <row r="43" spans="2:11" x14ac:dyDescent="0.2">
      <c r="B43" s="15"/>
      <c r="C43" s="13"/>
      <c r="D43" s="13"/>
      <c r="E43" s="13"/>
      <c r="F43" s="13"/>
      <c r="G43" s="13"/>
      <c r="H43" s="129"/>
      <c r="I43" s="13"/>
      <c r="J43" s="13"/>
      <c r="K43" s="77"/>
    </row>
    <row r="44" spans="2:11" x14ac:dyDescent="0.2">
      <c r="B44" s="15"/>
      <c r="C44" s="13"/>
      <c r="D44" s="13"/>
      <c r="E44" s="13"/>
      <c r="F44" s="13"/>
      <c r="G44" s="13"/>
      <c r="H44" s="129"/>
      <c r="I44" s="13"/>
      <c r="J44" s="13"/>
      <c r="K44" s="77"/>
    </row>
    <row r="45" spans="2:11" x14ac:dyDescent="0.2">
      <c r="B45" s="15"/>
      <c r="C45" s="13"/>
      <c r="D45" s="13"/>
      <c r="E45" s="13"/>
      <c r="F45" s="13"/>
      <c r="G45" s="13"/>
      <c r="H45" s="129"/>
      <c r="I45" s="13"/>
      <c r="J45" s="13"/>
      <c r="K45" s="77"/>
    </row>
    <row r="46" spans="2:11" x14ac:dyDescent="0.2">
      <c r="B46" s="15"/>
      <c r="C46" s="13"/>
      <c r="D46" s="13"/>
      <c r="E46" s="13"/>
      <c r="F46" s="13"/>
      <c r="G46" s="13"/>
      <c r="H46" s="129"/>
      <c r="I46" s="13"/>
      <c r="J46" s="13"/>
      <c r="K46" s="77"/>
    </row>
    <row r="47" spans="2:11" x14ac:dyDescent="0.2">
      <c r="B47" s="15"/>
      <c r="C47" s="13"/>
      <c r="D47" s="13"/>
      <c r="E47" s="13"/>
      <c r="F47" s="13"/>
      <c r="G47" s="13"/>
      <c r="H47" s="129"/>
      <c r="I47" s="13"/>
      <c r="J47" s="13"/>
      <c r="K47" s="77"/>
    </row>
    <row r="48" spans="2:11" x14ac:dyDescent="0.2">
      <c r="B48" s="15"/>
      <c r="C48" s="13"/>
      <c r="D48" s="13"/>
      <c r="E48" s="13"/>
      <c r="F48" s="13"/>
      <c r="G48" s="13"/>
      <c r="H48" s="129"/>
      <c r="I48" s="13"/>
      <c r="J48" s="13"/>
      <c r="K48" s="77"/>
    </row>
    <row r="49" spans="2:11" x14ac:dyDescent="0.2">
      <c r="B49" s="15"/>
      <c r="C49" s="13"/>
      <c r="D49" s="130"/>
      <c r="E49" s="133"/>
      <c r="F49" s="130"/>
      <c r="G49" s="13"/>
      <c r="H49" s="129"/>
      <c r="I49" s="13"/>
      <c r="J49" s="13"/>
      <c r="K49" s="77"/>
    </row>
    <row r="50" spans="2:11" x14ac:dyDescent="0.2">
      <c r="B50" s="15"/>
      <c r="C50" s="13"/>
      <c r="D50" s="13"/>
      <c r="E50" s="13"/>
      <c r="F50" s="13"/>
      <c r="G50" s="13"/>
      <c r="H50" s="129"/>
      <c r="I50" s="13"/>
      <c r="J50" s="13"/>
      <c r="K50" s="77"/>
    </row>
    <row r="51" spans="2:11" x14ac:dyDescent="0.2">
      <c r="B51" s="132"/>
      <c r="C51" s="130"/>
      <c r="D51" s="130"/>
      <c r="E51" s="130"/>
      <c r="F51" s="130"/>
      <c r="G51" s="130"/>
      <c r="H51" s="133"/>
      <c r="I51" s="130"/>
      <c r="J51" s="130"/>
      <c r="K51" s="131"/>
    </row>
    <row r="52" spans="2:11" x14ac:dyDescent="0.2">
      <c r="B52" s="132"/>
      <c r="G52" s="130"/>
      <c r="H52" s="133"/>
      <c r="I52" s="130"/>
      <c r="J52" s="130"/>
      <c r="K52" s="131"/>
    </row>
    <row r="53" spans="2:11" x14ac:dyDescent="0.2">
      <c r="B53" s="132"/>
      <c r="C53" s="130"/>
      <c r="D53" s="130"/>
      <c r="E53" s="130"/>
      <c r="F53" s="130"/>
      <c r="G53" s="130"/>
      <c r="H53" s="133"/>
      <c r="I53" s="130"/>
      <c r="J53" s="130"/>
      <c r="K53" s="131"/>
    </row>
    <row r="54" spans="2:11" x14ac:dyDescent="0.2">
      <c r="B54" s="132"/>
      <c r="C54" s="130"/>
      <c r="D54" s="130"/>
      <c r="E54" s="130"/>
      <c r="F54" s="130"/>
      <c r="G54" s="130"/>
      <c r="H54" s="133"/>
      <c r="I54" s="130"/>
      <c r="J54" s="130"/>
      <c r="K54" s="131"/>
    </row>
    <row r="55" spans="2:11" x14ac:dyDescent="0.2">
      <c r="B55" s="132"/>
      <c r="C55" s="130"/>
      <c r="D55" s="130"/>
      <c r="E55" s="134"/>
      <c r="F55" s="134"/>
      <c r="G55" s="130"/>
      <c r="H55" s="133"/>
      <c r="I55" s="130"/>
      <c r="J55" s="130"/>
      <c r="K55" s="131"/>
    </row>
    <row r="56" spans="2:11" x14ac:dyDescent="0.2">
      <c r="B56" s="132"/>
      <c r="C56" s="130"/>
      <c r="G56" s="130"/>
      <c r="H56" s="133"/>
      <c r="I56" s="130"/>
      <c r="J56" s="130"/>
      <c r="K56" s="131"/>
    </row>
    <row r="57" spans="2:11" x14ac:dyDescent="0.2">
      <c r="B57" s="132"/>
      <c r="C57" s="130"/>
      <c r="D57" s="130"/>
      <c r="E57" s="130"/>
      <c r="F57" s="130"/>
      <c r="G57" s="130"/>
      <c r="H57" s="133"/>
      <c r="I57" s="130"/>
      <c r="J57" s="130"/>
      <c r="K57" s="131"/>
    </row>
    <row r="58" spans="2:11" x14ac:dyDescent="0.2">
      <c r="B58" s="132"/>
      <c r="C58" s="130"/>
      <c r="G58" s="130"/>
      <c r="H58" s="133"/>
      <c r="I58" s="130"/>
      <c r="J58" s="130"/>
      <c r="K58" s="131"/>
    </row>
    <row r="59" spans="2:11" x14ac:dyDescent="0.2">
      <c r="B59" s="132"/>
      <c r="C59" s="130"/>
      <c r="D59" s="130"/>
      <c r="E59" s="130"/>
      <c r="F59" s="130"/>
      <c r="G59" s="130"/>
      <c r="H59" s="133"/>
      <c r="I59" s="130"/>
      <c r="J59" s="130"/>
      <c r="K59" s="131"/>
    </row>
    <row r="60" spans="2:11" x14ac:dyDescent="0.2">
      <c r="B60" s="132"/>
      <c r="C60" s="130"/>
      <c r="D60" s="130"/>
      <c r="E60" s="130"/>
      <c r="F60" s="130"/>
      <c r="G60" s="130"/>
      <c r="H60" s="133"/>
      <c r="I60" s="130"/>
      <c r="J60" s="130"/>
      <c r="K60" s="131"/>
    </row>
    <row r="61" spans="2:11" x14ac:dyDescent="0.2">
      <c r="B61" s="132"/>
      <c r="C61" s="130"/>
      <c r="D61" s="130"/>
      <c r="E61" s="130"/>
      <c r="F61" s="130"/>
      <c r="G61" s="130"/>
      <c r="H61" s="133"/>
      <c r="I61" s="130"/>
      <c r="J61" s="130"/>
      <c r="K61" s="131"/>
    </row>
    <row r="62" spans="2:11" x14ac:dyDescent="0.2">
      <c r="B62" s="132"/>
      <c r="C62" s="130" t="s">
        <v>85</v>
      </c>
      <c r="D62" s="130"/>
      <c r="E62" s="130"/>
      <c r="F62" s="130"/>
      <c r="G62" s="130"/>
      <c r="H62" s="133"/>
      <c r="I62" s="130"/>
      <c r="J62" s="130"/>
    </row>
    <row r="63" spans="2:11" x14ac:dyDescent="0.2">
      <c r="B63" s="132"/>
      <c r="C63" s="130"/>
      <c r="D63" s="130"/>
      <c r="E63" s="130"/>
      <c r="F63" s="130"/>
      <c r="G63" s="130"/>
      <c r="H63" s="133"/>
      <c r="I63" s="130"/>
      <c r="J63" s="130"/>
      <c r="K63" s="131" t="s">
        <v>121</v>
      </c>
    </row>
    <row r="64" spans="2:11" x14ac:dyDescent="0.2">
      <c r="B64" s="132"/>
      <c r="C64" s="130"/>
      <c r="D64" s="130" t="s">
        <v>98</v>
      </c>
      <c r="E64" s="130">
        <v>6</v>
      </c>
      <c r="F64" s="130" t="s">
        <v>99</v>
      </c>
      <c r="G64" s="130"/>
      <c r="H64" s="133"/>
      <c r="I64" s="130"/>
      <c r="J64" s="130"/>
      <c r="K64" s="131"/>
    </row>
    <row r="65" spans="2:11" x14ac:dyDescent="0.2">
      <c r="B65" s="132"/>
      <c r="C65" s="130"/>
      <c r="D65" s="130" t="s">
        <v>100</v>
      </c>
      <c r="E65" s="130">
        <v>220</v>
      </c>
      <c r="F65" s="130" t="s">
        <v>101</v>
      </c>
      <c r="G65" s="130"/>
      <c r="H65" s="133"/>
      <c r="I65" s="130"/>
      <c r="J65" s="130"/>
      <c r="K65" s="131"/>
    </row>
    <row r="66" spans="2:11" x14ac:dyDescent="0.2">
      <c r="B66" s="132"/>
      <c r="C66" s="130"/>
      <c r="D66" s="152" t="s">
        <v>125</v>
      </c>
      <c r="E66" s="130">
        <f>E64*E65</f>
        <v>1320</v>
      </c>
      <c r="F66" s="130" t="s">
        <v>92</v>
      </c>
      <c r="G66" s="130"/>
      <c r="H66" s="133"/>
      <c r="I66" s="130"/>
      <c r="J66" s="130"/>
      <c r="K66" s="131"/>
    </row>
    <row r="67" spans="2:11" x14ac:dyDescent="0.2">
      <c r="B67" s="132"/>
      <c r="C67" s="130"/>
      <c r="D67" s="152" t="s">
        <v>123</v>
      </c>
      <c r="E67" s="130">
        <v>15</v>
      </c>
      <c r="F67" s="130"/>
      <c r="G67" s="130"/>
      <c r="H67" s="133"/>
      <c r="I67" s="130"/>
      <c r="J67" s="130"/>
      <c r="K67" s="131"/>
    </row>
    <row r="68" spans="2:11" x14ac:dyDescent="0.2">
      <c r="B68" s="132"/>
      <c r="C68" s="130"/>
      <c r="D68" s="152" t="s">
        <v>124</v>
      </c>
      <c r="E68" s="130">
        <f>E66*E67</f>
        <v>19800</v>
      </c>
      <c r="F68" s="152" t="s">
        <v>92</v>
      </c>
      <c r="G68" s="130"/>
      <c r="H68" s="133"/>
      <c r="I68" s="130"/>
      <c r="J68" s="130"/>
      <c r="K68" s="131"/>
    </row>
    <row r="69" spans="2:11" x14ac:dyDescent="0.2">
      <c r="B69" s="132"/>
      <c r="C69" s="130"/>
      <c r="G69" s="130"/>
      <c r="H69" s="133"/>
      <c r="I69" s="130"/>
      <c r="J69" s="130"/>
      <c r="K69" s="131"/>
    </row>
    <row r="70" spans="2:11" x14ac:dyDescent="0.2">
      <c r="B70" s="132"/>
      <c r="C70" s="130"/>
      <c r="G70" s="130"/>
      <c r="H70" s="133"/>
      <c r="I70" s="130"/>
      <c r="J70" s="130"/>
      <c r="K70" s="131"/>
    </row>
    <row r="71" spans="2:11" x14ac:dyDescent="0.2">
      <c r="B71" s="132"/>
      <c r="C71" s="130"/>
      <c r="G71" s="130"/>
      <c r="H71" s="133"/>
      <c r="I71" s="130"/>
      <c r="J71" s="130"/>
      <c r="K71" s="131"/>
    </row>
    <row r="72" spans="2:11" x14ac:dyDescent="0.2">
      <c r="B72" s="132"/>
      <c r="C72" s="130"/>
      <c r="G72" s="130"/>
      <c r="H72" s="133"/>
      <c r="I72" s="130"/>
      <c r="J72" s="130"/>
      <c r="K72" s="131"/>
    </row>
    <row r="73" spans="2:11" x14ac:dyDescent="0.2">
      <c r="B73" s="132"/>
      <c r="C73" s="130"/>
      <c r="G73" s="130"/>
      <c r="H73" s="133"/>
      <c r="I73" s="130"/>
      <c r="J73" s="130"/>
      <c r="K73" s="149" t="s">
        <v>119</v>
      </c>
    </row>
    <row r="74" spans="2:11" x14ac:dyDescent="0.2">
      <c r="B74" s="132"/>
      <c r="C74" s="130"/>
      <c r="D74" s="130"/>
      <c r="E74" s="130"/>
      <c r="F74" s="130"/>
      <c r="G74" s="130"/>
      <c r="H74" s="133"/>
      <c r="I74" s="130"/>
      <c r="J74" s="130"/>
      <c r="K74" s="131"/>
    </row>
    <row r="75" spans="2:11" x14ac:dyDescent="0.2">
      <c r="B75" s="132"/>
      <c r="C75" s="130"/>
      <c r="D75" s="130"/>
      <c r="E75" s="130"/>
      <c r="F75" s="130"/>
      <c r="G75" s="130"/>
      <c r="H75" s="133"/>
      <c r="I75" s="130"/>
      <c r="J75" s="130"/>
      <c r="K75" s="131"/>
    </row>
    <row r="76" spans="2:11" x14ac:dyDescent="0.2">
      <c r="B76" s="132"/>
      <c r="C76" s="130"/>
      <c r="D76" s="130"/>
      <c r="E76" s="130"/>
      <c r="F76" s="130"/>
      <c r="G76" s="130"/>
      <c r="H76" s="133"/>
      <c r="I76" s="130"/>
      <c r="J76" s="130"/>
      <c r="K76" s="131"/>
    </row>
    <row r="77" spans="2:11" x14ac:dyDescent="0.2">
      <c r="B77" s="132"/>
      <c r="C77" s="130"/>
      <c r="D77" s="130"/>
      <c r="E77" s="130"/>
      <c r="F77" s="130"/>
      <c r="G77" s="130"/>
      <c r="H77" s="133"/>
      <c r="I77" s="130"/>
      <c r="J77" s="130"/>
      <c r="K77" s="131"/>
    </row>
    <row r="78" spans="2:11" x14ac:dyDescent="0.2">
      <c r="B78" s="132"/>
      <c r="C78" s="130"/>
      <c r="G78" s="130"/>
      <c r="H78" s="133"/>
      <c r="I78" s="130"/>
      <c r="J78" s="130"/>
      <c r="K78" s="131"/>
    </row>
    <row r="79" spans="2:11" x14ac:dyDescent="0.2">
      <c r="B79" s="132"/>
      <c r="C79" s="130"/>
      <c r="G79" s="130"/>
      <c r="H79" s="133"/>
      <c r="I79" s="130"/>
      <c r="J79" s="130"/>
      <c r="K79" s="131"/>
    </row>
    <row r="80" spans="2:11" x14ac:dyDescent="0.2">
      <c r="B80" s="132"/>
      <c r="C80" s="130" t="s">
        <v>85</v>
      </c>
      <c r="D80" s="151" t="s">
        <v>122</v>
      </c>
      <c r="G80" s="130"/>
      <c r="H80" s="133"/>
      <c r="I80" s="130"/>
      <c r="J80" s="130"/>
      <c r="K80" s="131"/>
    </row>
    <row r="81" spans="2:11" x14ac:dyDescent="0.2">
      <c r="B81" s="132"/>
      <c r="C81" s="130"/>
      <c r="D81" s="130" t="s">
        <v>102</v>
      </c>
      <c r="E81" s="130">
        <f>(1-0.64)*E66</f>
        <v>475.2</v>
      </c>
      <c r="F81" s="148" t="s">
        <v>92</v>
      </c>
      <c r="G81" s="130"/>
      <c r="H81" s="133"/>
      <c r="I81" s="130"/>
      <c r="J81" s="130"/>
      <c r="K81" s="131" t="s">
        <v>97</v>
      </c>
    </row>
    <row r="82" spans="2:11" x14ac:dyDescent="0.2">
      <c r="B82" s="132"/>
      <c r="C82" s="130"/>
      <c r="D82" s="130" t="s">
        <v>103</v>
      </c>
      <c r="E82" s="130">
        <v>8760</v>
      </c>
      <c r="F82" s="148" t="s">
        <v>104</v>
      </c>
      <c r="G82" s="130"/>
      <c r="H82" s="133"/>
      <c r="I82" s="130"/>
      <c r="J82" s="130"/>
      <c r="K82" s="131"/>
    </row>
    <row r="83" spans="2:11" x14ac:dyDescent="0.2">
      <c r="B83" s="132"/>
      <c r="C83" s="130"/>
      <c r="D83" s="130"/>
      <c r="E83" s="130"/>
      <c r="F83" s="130"/>
      <c r="G83" s="130"/>
      <c r="H83" s="133"/>
      <c r="I83" s="130"/>
      <c r="J83" s="130"/>
      <c r="K83" s="131"/>
    </row>
    <row r="84" spans="2:11" x14ac:dyDescent="0.2">
      <c r="B84" s="132"/>
      <c r="C84" s="130"/>
      <c r="D84" s="130" t="s">
        <v>102</v>
      </c>
      <c r="E84" s="130">
        <f>E81/E82</f>
        <v>5.4246575342465755E-2</v>
      </c>
      <c r="F84" s="130" t="s">
        <v>95</v>
      </c>
      <c r="G84" s="130"/>
      <c r="H84" s="133"/>
      <c r="I84" s="130"/>
      <c r="J84" s="130"/>
      <c r="K84" s="131"/>
    </row>
    <row r="85" spans="2:11" x14ac:dyDescent="0.2">
      <c r="B85" s="132"/>
      <c r="C85" s="130"/>
      <c r="D85" s="130"/>
      <c r="E85" s="130"/>
      <c r="F85" s="130"/>
      <c r="G85" s="130"/>
      <c r="H85" s="133"/>
      <c r="I85" s="130"/>
      <c r="J85" s="130"/>
      <c r="K85" s="131"/>
    </row>
    <row r="86" spans="2:11" x14ac:dyDescent="0.2">
      <c r="B86" s="132"/>
      <c r="C86" s="130"/>
      <c r="D86" s="130"/>
      <c r="E86" s="130"/>
      <c r="F86" s="130"/>
      <c r="G86" s="130"/>
      <c r="H86" s="133"/>
      <c r="I86" s="130"/>
      <c r="J86" s="130"/>
      <c r="K86" s="131"/>
    </row>
    <row r="87" spans="2:11" x14ac:dyDescent="0.2">
      <c r="B87" s="132"/>
      <c r="C87" s="130"/>
      <c r="D87" s="130"/>
      <c r="E87" s="130"/>
      <c r="F87" s="130"/>
      <c r="G87" s="130"/>
      <c r="H87" s="133"/>
      <c r="I87" s="130"/>
      <c r="J87" s="130"/>
      <c r="K87" s="131"/>
    </row>
    <row r="88" spans="2:11" x14ac:dyDescent="0.2">
      <c r="B88" s="132"/>
      <c r="C88" s="130"/>
      <c r="D88" s="130"/>
      <c r="E88" s="130"/>
      <c r="F88" s="130"/>
      <c r="G88" s="130"/>
      <c r="H88" s="133"/>
      <c r="I88" s="130"/>
      <c r="J88" s="130"/>
      <c r="K88" s="131"/>
    </row>
    <row r="89" spans="2:11" x14ac:dyDescent="0.2">
      <c r="B89" s="132"/>
      <c r="C89" s="130"/>
      <c r="D89" s="130"/>
      <c r="E89" s="130"/>
      <c r="F89" s="130"/>
      <c r="G89" s="130"/>
      <c r="H89" s="133"/>
      <c r="I89" s="130"/>
      <c r="J89" s="130"/>
      <c r="K89" s="131"/>
    </row>
    <row r="90" spans="2:11" x14ac:dyDescent="0.2">
      <c r="B90" s="132"/>
      <c r="C90" s="130"/>
      <c r="D90" s="130"/>
      <c r="E90" s="130"/>
      <c r="F90" s="130"/>
      <c r="G90" s="130"/>
      <c r="H90" s="133"/>
      <c r="I90" s="130"/>
      <c r="J90" s="130"/>
      <c r="K90" s="131"/>
    </row>
    <row r="91" spans="2:11" x14ac:dyDescent="0.2">
      <c r="B91" s="132"/>
      <c r="C91" s="130"/>
      <c r="D91" s="130"/>
      <c r="E91" s="130"/>
      <c r="F91" s="130"/>
      <c r="G91" s="130"/>
      <c r="H91" s="133"/>
      <c r="I91" s="130"/>
      <c r="J91" s="130"/>
      <c r="K91" s="131"/>
    </row>
    <row r="92" spans="2:11" x14ac:dyDescent="0.2">
      <c r="B92" s="132"/>
      <c r="C92" s="130"/>
      <c r="D92" s="130"/>
      <c r="E92" s="130"/>
      <c r="F92" s="130"/>
      <c r="G92" s="130"/>
      <c r="H92" s="133"/>
      <c r="I92" s="130"/>
      <c r="J92" s="130"/>
      <c r="K92" s="131"/>
    </row>
    <row r="93" spans="2:11" x14ac:dyDescent="0.2">
      <c r="B93" s="132"/>
      <c r="C93" s="130"/>
      <c r="D93" s="130"/>
      <c r="E93" s="130"/>
      <c r="F93" s="130"/>
      <c r="G93" s="130"/>
      <c r="H93" s="133"/>
      <c r="I93" s="130"/>
      <c r="J93" s="130"/>
      <c r="K93" s="131"/>
    </row>
    <row r="94" spans="2:11" x14ac:dyDescent="0.2">
      <c r="B94" s="132"/>
      <c r="C94" s="130"/>
      <c r="D94" s="130"/>
      <c r="E94" s="130"/>
      <c r="F94" s="130"/>
      <c r="G94" s="130"/>
      <c r="H94" s="133"/>
      <c r="I94" s="130"/>
      <c r="J94" s="130"/>
      <c r="K94" s="131"/>
    </row>
    <row r="95" spans="2:11" x14ac:dyDescent="0.2">
      <c r="B95" s="132"/>
      <c r="C95" s="130"/>
      <c r="D95" s="130"/>
      <c r="E95" s="130"/>
      <c r="F95" s="130"/>
      <c r="G95" s="130"/>
      <c r="H95" s="133"/>
      <c r="I95" s="130"/>
      <c r="J95" s="130"/>
      <c r="K95" s="131"/>
    </row>
    <row r="96" spans="2:11" x14ac:dyDescent="0.2">
      <c r="B96" s="132"/>
      <c r="C96" s="130"/>
      <c r="D96" s="130"/>
      <c r="E96" s="130"/>
      <c r="F96" s="130"/>
      <c r="G96" s="130"/>
      <c r="H96" s="133"/>
      <c r="I96" s="130"/>
      <c r="J96" s="130"/>
      <c r="K96" s="131"/>
    </row>
    <row r="97" spans="2:11" x14ac:dyDescent="0.2">
      <c r="B97" s="132"/>
      <c r="C97" s="130"/>
      <c r="D97" s="130"/>
      <c r="E97" s="130"/>
      <c r="F97" s="130"/>
      <c r="G97" s="130"/>
      <c r="H97" s="133"/>
      <c r="I97" s="130"/>
      <c r="J97" s="130"/>
      <c r="K97" s="131"/>
    </row>
    <row r="98" spans="2:11" x14ac:dyDescent="0.2">
      <c r="B98" s="132"/>
      <c r="C98" s="130"/>
      <c r="D98" s="130"/>
      <c r="E98" s="130"/>
      <c r="F98" s="130"/>
      <c r="G98" s="130"/>
      <c r="H98" s="133"/>
      <c r="I98" s="130"/>
      <c r="J98" s="130"/>
      <c r="K98" s="131"/>
    </row>
    <row r="99" spans="2:11" x14ac:dyDescent="0.2">
      <c r="B99" s="132"/>
      <c r="C99" s="130"/>
      <c r="D99" s="130"/>
      <c r="E99" s="130"/>
      <c r="F99" s="130"/>
      <c r="G99" s="130"/>
      <c r="H99" s="133"/>
      <c r="I99" s="130"/>
      <c r="J99" s="130"/>
      <c r="K99" s="131"/>
    </row>
    <row r="100" spans="2:11" x14ac:dyDescent="0.2">
      <c r="B100" s="132"/>
      <c r="C100" s="130"/>
      <c r="D100" s="130"/>
      <c r="E100" s="130"/>
      <c r="F100" s="130"/>
      <c r="G100" s="130"/>
      <c r="H100" s="133"/>
      <c r="I100" s="130"/>
      <c r="J100" s="130"/>
      <c r="K100" s="131"/>
    </row>
    <row r="101" spans="2:11" x14ac:dyDescent="0.2">
      <c r="B101" s="132"/>
      <c r="C101" s="130"/>
      <c r="D101" s="130"/>
      <c r="E101" s="130"/>
      <c r="F101" s="130"/>
      <c r="G101" s="130"/>
      <c r="H101" s="133"/>
      <c r="I101" s="130"/>
      <c r="J101" s="130"/>
      <c r="K101" s="131"/>
    </row>
    <row r="102" spans="2:11" x14ac:dyDescent="0.2">
      <c r="B102" s="132"/>
      <c r="C102" s="130"/>
      <c r="D102" s="130"/>
      <c r="E102" s="130"/>
      <c r="F102" s="130"/>
      <c r="G102" s="130"/>
      <c r="H102" s="133"/>
      <c r="I102" s="130"/>
      <c r="J102" s="130"/>
      <c r="K102" s="131"/>
    </row>
    <row r="103" spans="2:11" x14ac:dyDescent="0.2">
      <c r="B103" s="132"/>
      <c r="C103" s="130"/>
      <c r="D103" s="130"/>
      <c r="E103" s="130"/>
      <c r="F103" s="130"/>
      <c r="G103" s="130"/>
      <c r="H103" s="133"/>
      <c r="I103" s="130"/>
      <c r="J103" s="130"/>
      <c r="K103" s="131"/>
    </row>
    <row r="104" spans="2:11" x14ac:dyDescent="0.2">
      <c r="B104" s="132"/>
      <c r="C104" s="130"/>
      <c r="D104" s="130"/>
      <c r="E104" s="130"/>
      <c r="F104" s="130"/>
      <c r="G104" s="130"/>
      <c r="H104" s="133"/>
      <c r="I104" s="130"/>
      <c r="J104" s="130"/>
      <c r="K104" s="131"/>
    </row>
    <row r="105" spans="2:11" x14ac:dyDescent="0.2">
      <c r="B105" s="132"/>
      <c r="C105" s="130"/>
      <c r="D105" s="130"/>
      <c r="E105" s="130"/>
      <c r="F105" s="130"/>
      <c r="G105" s="130"/>
      <c r="H105" s="133"/>
      <c r="I105" s="130"/>
      <c r="J105" s="130"/>
      <c r="K105" s="131"/>
    </row>
    <row r="106" spans="2:11" x14ac:dyDescent="0.2">
      <c r="B106" s="132"/>
      <c r="C106" s="130"/>
      <c r="D106" s="130"/>
      <c r="E106" s="130"/>
      <c r="F106" s="130"/>
      <c r="G106" s="130"/>
      <c r="H106" s="133"/>
      <c r="I106" s="130"/>
      <c r="J106" s="130"/>
      <c r="K106" s="131"/>
    </row>
    <row r="107" spans="2:11" x14ac:dyDescent="0.2">
      <c r="B107" s="132"/>
      <c r="C107" s="130"/>
      <c r="D107" s="130"/>
      <c r="E107" s="130"/>
      <c r="F107" s="130"/>
      <c r="G107" s="130"/>
      <c r="H107" s="133"/>
      <c r="I107" s="130"/>
      <c r="J107" s="130"/>
      <c r="K107" s="131"/>
    </row>
    <row r="108" spans="2:11" x14ac:dyDescent="0.2">
      <c r="B108" s="132"/>
      <c r="C108" s="130"/>
      <c r="D108" s="130"/>
      <c r="E108" s="130"/>
      <c r="F108" s="130"/>
      <c r="G108" s="130"/>
      <c r="H108" s="133"/>
      <c r="I108" s="130"/>
      <c r="J108" s="130"/>
      <c r="K108" s="131"/>
    </row>
    <row r="109" spans="2:11" x14ac:dyDescent="0.2">
      <c r="B109" s="132"/>
      <c r="C109" s="130"/>
      <c r="D109" s="130"/>
      <c r="E109" s="130"/>
      <c r="F109" s="130"/>
      <c r="G109" s="130"/>
      <c r="H109" s="133"/>
      <c r="I109" s="130"/>
      <c r="J109" s="130"/>
      <c r="K109" s="131"/>
    </row>
    <row r="110" spans="2:11" x14ac:dyDescent="0.2">
      <c r="B110" s="132"/>
      <c r="C110" s="130"/>
      <c r="D110" s="130"/>
      <c r="E110" s="130"/>
      <c r="F110" s="130"/>
      <c r="G110" s="130"/>
      <c r="H110" s="133"/>
      <c r="I110" s="130"/>
      <c r="J110" s="130"/>
      <c r="K110" s="131"/>
    </row>
    <row r="111" spans="2:11" x14ac:dyDescent="0.2">
      <c r="B111" s="132"/>
      <c r="C111" s="130"/>
      <c r="D111" s="130"/>
      <c r="E111" s="130"/>
      <c r="F111" s="130"/>
      <c r="G111" s="130"/>
      <c r="H111" s="133"/>
      <c r="I111" s="130"/>
      <c r="J111" s="130"/>
      <c r="K111" s="131"/>
    </row>
    <row r="112" spans="2:11" x14ac:dyDescent="0.2">
      <c r="B112" s="132"/>
      <c r="C112" s="130"/>
      <c r="D112" s="130"/>
      <c r="E112" s="130"/>
      <c r="F112" s="130"/>
      <c r="G112" s="130"/>
      <c r="H112" s="133"/>
      <c r="I112" s="130"/>
      <c r="J112" s="130"/>
      <c r="K112" s="131"/>
    </row>
    <row r="113" spans="2:11" x14ac:dyDescent="0.2">
      <c r="B113" s="132"/>
      <c r="C113" s="130"/>
      <c r="D113" s="130"/>
      <c r="E113" s="130"/>
      <c r="F113" s="130"/>
      <c r="G113" s="130"/>
      <c r="H113" s="133"/>
      <c r="I113" s="130"/>
      <c r="J113" s="130"/>
      <c r="K113" s="131"/>
    </row>
    <row r="114" spans="2:11" x14ac:dyDescent="0.2">
      <c r="B114" s="132"/>
      <c r="C114" s="130"/>
      <c r="D114" s="130"/>
      <c r="E114" s="130"/>
      <c r="F114" s="130"/>
      <c r="G114" s="130"/>
      <c r="H114" s="133"/>
      <c r="I114" s="130"/>
      <c r="J114" s="130"/>
      <c r="K114" s="131"/>
    </row>
    <row r="115" spans="2:11" x14ac:dyDescent="0.2">
      <c r="B115" s="132"/>
      <c r="C115" s="130"/>
      <c r="D115" s="130"/>
      <c r="E115" s="130"/>
      <c r="F115" s="130"/>
      <c r="G115" s="130"/>
      <c r="H115" s="133"/>
      <c r="I115" s="130"/>
      <c r="J115" s="130"/>
      <c r="K115" s="131"/>
    </row>
    <row r="116" spans="2:11" x14ac:dyDescent="0.2">
      <c r="B116" s="132"/>
      <c r="C116" s="130"/>
      <c r="D116" s="130"/>
      <c r="E116" s="130"/>
      <c r="F116" s="130"/>
      <c r="G116" s="130"/>
      <c r="H116" s="133"/>
      <c r="I116" s="130"/>
      <c r="J116" s="130"/>
      <c r="K116" s="131"/>
    </row>
    <row r="117" spans="2:11" x14ac:dyDescent="0.2">
      <c r="B117" s="132"/>
      <c r="C117" s="130"/>
      <c r="D117" s="130"/>
      <c r="E117" s="130"/>
      <c r="F117" s="130"/>
      <c r="G117" s="130"/>
      <c r="H117" s="133"/>
      <c r="I117" s="130"/>
      <c r="J117" s="130"/>
      <c r="K117" s="131"/>
    </row>
    <row r="118" spans="2:11" x14ac:dyDescent="0.2">
      <c r="B118" s="132"/>
      <c r="C118" s="130"/>
      <c r="D118" s="130"/>
      <c r="E118" s="130"/>
      <c r="F118" s="130"/>
      <c r="G118" s="130"/>
      <c r="H118" s="133"/>
      <c r="I118" s="130"/>
      <c r="J118" s="130"/>
      <c r="K118" s="131"/>
    </row>
    <row r="119" spans="2:11" x14ac:dyDescent="0.2">
      <c r="B119" s="132"/>
      <c r="C119" s="130"/>
      <c r="D119" s="130"/>
      <c r="E119" s="130"/>
      <c r="F119" s="130"/>
      <c r="G119" s="130"/>
      <c r="H119" s="133"/>
      <c r="I119" s="130"/>
      <c r="J119" s="130"/>
      <c r="K119" s="131"/>
    </row>
    <row r="120" spans="2:11" x14ac:dyDescent="0.2">
      <c r="B120" s="132"/>
      <c r="C120" s="130"/>
      <c r="D120" s="130"/>
      <c r="E120" s="130"/>
      <c r="F120" s="130"/>
      <c r="G120" s="130"/>
      <c r="H120" s="133"/>
      <c r="I120" s="130"/>
      <c r="J120" s="130"/>
      <c r="K120" s="131"/>
    </row>
    <row r="121" spans="2:11" x14ac:dyDescent="0.2">
      <c r="B121" s="132"/>
      <c r="C121" s="130"/>
      <c r="D121" s="130"/>
      <c r="E121" s="130"/>
      <c r="F121" s="130"/>
      <c r="G121" s="130"/>
      <c r="H121" s="133"/>
      <c r="I121" s="130"/>
      <c r="J121" s="130"/>
      <c r="K121" s="131"/>
    </row>
    <row r="122" spans="2:11" x14ac:dyDescent="0.2">
      <c r="B122" s="132"/>
      <c r="C122" s="130"/>
      <c r="D122" s="130"/>
      <c r="E122" s="130"/>
      <c r="F122" s="130"/>
      <c r="G122" s="130"/>
      <c r="H122" s="133"/>
      <c r="I122" s="130"/>
      <c r="J122" s="130"/>
      <c r="K122" s="131"/>
    </row>
    <row r="123" spans="2:11" x14ac:dyDescent="0.2">
      <c r="B123" s="132"/>
      <c r="C123" s="130"/>
      <c r="D123" s="130"/>
      <c r="E123" s="130"/>
      <c r="F123" s="130"/>
      <c r="G123" s="130"/>
      <c r="H123" s="133"/>
      <c r="I123" s="130"/>
      <c r="J123" s="130"/>
      <c r="K123" s="131"/>
    </row>
    <row r="124" spans="2:11" x14ac:dyDescent="0.2">
      <c r="B124" s="132"/>
      <c r="C124" s="130"/>
      <c r="D124" s="130"/>
      <c r="E124" s="130"/>
      <c r="F124" s="130"/>
      <c r="G124" s="130"/>
      <c r="H124" s="133"/>
      <c r="I124" s="130"/>
      <c r="J124" s="130"/>
      <c r="K124" s="131"/>
    </row>
    <row r="125" spans="2:11" x14ac:dyDescent="0.2">
      <c r="B125" s="132"/>
      <c r="C125" s="130"/>
      <c r="D125" s="130"/>
      <c r="E125" s="130"/>
      <c r="F125" s="130"/>
      <c r="G125" s="130"/>
      <c r="H125" s="133"/>
      <c r="I125" s="130"/>
      <c r="J125" s="130"/>
      <c r="K125" s="131"/>
    </row>
    <row r="126" spans="2:11" x14ac:dyDescent="0.2">
      <c r="B126" s="132"/>
      <c r="C126" s="130"/>
      <c r="D126" s="130"/>
      <c r="E126" s="130"/>
      <c r="F126" s="130"/>
      <c r="G126" s="130"/>
      <c r="H126" s="133"/>
      <c r="I126" s="130"/>
      <c r="J126" s="130"/>
      <c r="K126" s="131"/>
    </row>
    <row r="127" spans="2:11" x14ac:dyDescent="0.2">
      <c r="B127" s="132"/>
      <c r="C127" s="130"/>
      <c r="D127" s="130"/>
      <c r="E127" s="130"/>
      <c r="F127" s="130"/>
      <c r="G127" s="130"/>
      <c r="H127" s="133"/>
      <c r="I127" s="130"/>
      <c r="J127" s="130"/>
      <c r="K127" s="131"/>
    </row>
    <row r="128" spans="2:11" x14ac:dyDescent="0.2">
      <c r="B128" s="132"/>
      <c r="C128" s="130"/>
      <c r="D128" s="130"/>
      <c r="E128" s="130"/>
      <c r="F128" s="130"/>
      <c r="G128" s="130"/>
      <c r="H128" s="133"/>
      <c r="I128" s="130"/>
      <c r="J128" s="130"/>
      <c r="K128" s="131"/>
    </row>
    <row r="129" spans="2:11" x14ac:dyDescent="0.2">
      <c r="B129" s="132"/>
      <c r="C129" s="130"/>
      <c r="D129" s="130"/>
      <c r="E129" s="130"/>
      <c r="F129" s="130"/>
      <c r="G129" s="130"/>
      <c r="H129" s="133"/>
      <c r="I129" s="130"/>
      <c r="J129" s="130"/>
      <c r="K129" s="131"/>
    </row>
    <row r="130" spans="2:11" x14ac:dyDescent="0.2">
      <c r="B130" s="132"/>
      <c r="C130" s="130"/>
      <c r="D130" s="130"/>
      <c r="E130" s="130"/>
      <c r="F130" s="130"/>
      <c r="G130" s="130"/>
      <c r="H130" s="133"/>
      <c r="I130" s="130"/>
      <c r="J130" s="130"/>
      <c r="K130" s="131"/>
    </row>
    <row r="131" spans="2:11" x14ac:dyDescent="0.2">
      <c r="B131" s="132"/>
      <c r="C131" s="130"/>
      <c r="D131" s="130"/>
      <c r="E131" s="130"/>
      <c r="F131" s="130"/>
      <c r="G131" s="130"/>
      <c r="H131" s="133"/>
      <c r="I131" s="130"/>
      <c r="J131" s="130"/>
      <c r="K131" s="131"/>
    </row>
    <row r="132" spans="2:11" x14ac:dyDescent="0.2">
      <c r="B132" s="132"/>
      <c r="C132" s="130"/>
      <c r="D132" s="130"/>
      <c r="E132" s="130"/>
      <c r="F132" s="130"/>
      <c r="G132" s="130"/>
      <c r="H132" s="133"/>
      <c r="I132" s="130"/>
      <c r="J132" s="130"/>
      <c r="K132" s="131"/>
    </row>
    <row r="133" spans="2:11" x14ac:dyDescent="0.2">
      <c r="B133" s="132"/>
      <c r="C133" s="130"/>
      <c r="D133" s="130"/>
      <c r="E133" s="130"/>
      <c r="F133" s="130"/>
      <c r="G133" s="130"/>
      <c r="H133" s="133"/>
      <c r="I133" s="130"/>
      <c r="J133" s="130"/>
      <c r="K133" s="131"/>
    </row>
    <row r="134" spans="2:11" x14ac:dyDescent="0.2">
      <c r="B134" s="132"/>
      <c r="C134" s="130"/>
      <c r="D134" s="130"/>
      <c r="E134" s="130"/>
      <c r="F134" s="130"/>
      <c r="G134" s="130"/>
      <c r="H134" s="133"/>
      <c r="I134" s="130"/>
      <c r="J134" s="130"/>
      <c r="K134" s="131"/>
    </row>
    <row r="135" spans="2:11" x14ac:dyDescent="0.2">
      <c r="B135" s="132"/>
      <c r="C135" s="130"/>
      <c r="D135" s="130"/>
      <c r="E135" s="130"/>
      <c r="F135" s="130"/>
      <c r="G135" s="130"/>
      <c r="H135" s="133"/>
      <c r="I135" s="130"/>
      <c r="J135" s="130"/>
      <c r="K135" s="131"/>
    </row>
    <row r="136" spans="2:11" x14ac:dyDescent="0.2">
      <c r="B136" s="132"/>
      <c r="C136" s="130"/>
      <c r="D136" s="130"/>
      <c r="E136" s="130"/>
      <c r="F136" s="130"/>
      <c r="G136" s="130"/>
      <c r="H136" s="133"/>
      <c r="I136" s="130"/>
      <c r="J136" s="130"/>
      <c r="K136" s="131"/>
    </row>
    <row r="137" spans="2:11" x14ac:dyDescent="0.2">
      <c r="B137" s="132"/>
      <c r="C137" s="130"/>
      <c r="D137" s="130"/>
      <c r="E137" s="130"/>
      <c r="F137" s="130"/>
      <c r="G137" s="130"/>
      <c r="H137" s="133"/>
      <c r="I137" s="130"/>
      <c r="J137" s="130"/>
      <c r="K137" s="131"/>
    </row>
    <row r="138" spans="2:11" x14ac:dyDescent="0.2">
      <c r="B138" s="132"/>
      <c r="C138" s="130"/>
      <c r="D138" s="130"/>
      <c r="E138" s="130"/>
      <c r="F138" s="130"/>
      <c r="G138" s="130"/>
      <c r="H138" s="133"/>
      <c r="I138" s="130"/>
      <c r="J138" s="130"/>
      <c r="K138" s="131"/>
    </row>
    <row r="139" spans="2:11" x14ac:dyDescent="0.2">
      <c r="B139" s="132"/>
      <c r="C139" s="130"/>
      <c r="D139" s="130"/>
      <c r="E139" s="130"/>
      <c r="F139" s="130"/>
      <c r="G139" s="130"/>
      <c r="H139" s="133"/>
      <c r="I139" s="130"/>
      <c r="J139" s="130"/>
      <c r="K139" s="131"/>
    </row>
    <row r="140" spans="2:11" x14ac:dyDescent="0.2">
      <c r="B140" s="132"/>
      <c r="C140" s="130"/>
      <c r="D140" s="130"/>
      <c r="E140" s="130"/>
      <c r="F140" s="130"/>
      <c r="G140" s="130"/>
      <c r="H140" s="133"/>
      <c r="I140" s="130"/>
      <c r="J140" s="130"/>
      <c r="K140" s="131"/>
    </row>
    <row r="141" spans="2:11" x14ac:dyDescent="0.2">
      <c r="B141" s="132"/>
      <c r="C141" s="130"/>
      <c r="D141" s="130"/>
      <c r="E141" s="130"/>
      <c r="F141" s="130"/>
      <c r="G141" s="130"/>
      <c r="H141" s="133"/>
      <c r="I141" s="130"/>
      <c r="J141" s="130"/>
      <c r="K141" s="131"/>
    </row>
    <row r="142" spans="2:11" x14ac:dyDescent="0.2">
      <c r="B142" s="132"/>
      <c r="C142" s="130"/>
      <c r="D142" s="130"/>
      <c r="E142" s="130"/>
      <c r="F142" s="130"/>
      <c r="G142" s="130"/>
      <c r="H142" s="133"/>
      <c r="I142" s="130"/>
      <c r="J142" s="130"/>
      <c r="K142" s="131"/>
    </row>
    <row r="143" spans="2:11" x14ac:dyDescent="0.2">
      <c r="B143" s="132"/>
      <c r="C143" s="130"/>
      <c r="D143" s="130"/>
      <c r="E143" s="130"/>
      <c r="F143" s="130"/>
      <c r="G143" s="130"/>
      <c r="H143" s="133"/>
      <c r="I143" s="130"/>
      <c r="J143" s="130"/>
      <c r="K143" s="131"/>
    </row>
    <row r="144" spans="2:11" x14ac:dyDescent="0.2">
      <c r="B144" s="132"/>
      <c r="C144" s="130"/>
      <c r="D144" s="130"/>
      <c r="E144" s="130"/>
      <c r="F144" s="130"/>
      <c r="G144" s="130"/>
      <c r="H144" s="133"/>
      <c r="I144" s="130"/>
      <c r="J144" s="130"/>
      <c r="K144" s="131"/>
    </row>
    <row r="145" spans="2:11" x14ac:dyDescent="0.2">
      <c r="B145" s="132"/>
      <c r="C145" s="130"/>
      <c r="D145" s="130"/>
      <c r="E145" s="130"/>
      <c r="F145" s="130"/>
      <c r="G145" s="130"/>
      <c r="H145" s="133"/>
      <c r="I145" s="130"/>
      <c r="J145" s="130"/>
      <c r="K145" s="131"/>
    </row>
    <row r="146" spans="2:11" x14ac:dyDescent="0.2">
      <c r="B146" s="132"/>
      <c r="C146" s="130"/>
      <c r="D146" s="130"/>
      <c r="E146" s="130"/>
      <c r="F146" s="130"/>
      <c r="G146" s="130"/>
      <c r="H146" s="133"/>
      <c r="I146" s="130"/>
      <c r="J146" s="130"/>
      <c r="K146" s="131"/>
    </row>
    <row r="147" spans="2:11" x14ac:dyDescent="0.2">
      <c r="B147" s="132"/>
      <c r="C147" s="130"/>
      <c r="D147" s="130"/>
      <c r="E147" s="130"/>
      <c r="F147" s="130"/>
      <c r="G147" s="130"/>
      <c r="H147" s="133"/>
      <c r="I147" s="130"/>
      <c r="J147" s="130"/>
      <c r="K147" s="131"/>
    </row>
    <row r="148" spans="2:11" x14ac:dyDescent="0.2">
      <c r="B148" s="132"/>
      <c r="C148" s="130"/>
      <c r="D148" s="130"/>
      <c r="E148" s="130"/>
      <c r="F148" s="130"/>
      <c r="G148" s="130"/>
      <c r="H148" s="133"/>
      <c r="I148" s="130"/>
      <c r="J148" s="130"/>
      <c r="K148" s="131"/>
    </row>
    <row r="149" spans="2:11" x14ac:dyDescent="0.2">
      <c r="B149" s="132"/>
      <c r="C149" s="130"/>
      <c r="D149" s="130"/>
      <c r="E149" s="130"/>
      <c r="F149" s="130"/>
      <c r="G149" s="130"/>
      <c r="H149" s="133"/>
      <c r="I149" s="130"/>
      <c r="J149" s="130"/>
      <c r="K149" s="131"/>
    </row>
    <row r="150" spans="2:11" x14ac:dyDescent="0.2">
      <c r="B150" s="132"/>
      <c r="C150" s="130"/>
      <c r="D150" s="130"/>
      <c r="E150" s="130"/>
      <c r="F150" s="130"/>
      <c r="G150" s="130"/>
      <c r="H150" s="133"/>
      <c r="I150" s="130"/>
      <c r="J150" s="130"/>
      <c r="K150" s="131"/>
    </row>
    <row r="151" spans="2:11" x14ac:dyDescent="0.2">
      <c r="B151" s="132"/>
      <c r="C151" s="130"/>
      <c r="D151" s="130"/>
      <c r="E151" s="130"/>
      <c r="F151" s="130"/>
      <c r="G151" s="130"/>
      <c r="H151" s="133"/>
      <c r="I151" s="130"/>
      <c r="J151" s="130"/>
      <c r="K151" s="131"/>
    </row>
    <row r="152" spans="2:11" x14ac:dyDescent="0.2">
      <c r="B152" s="132"/>
      <c r="C152" s="130"/>
      <c r="D152" s="130"/>
      <c r="E152" s="130"/>
      <c r="F152" s="130"/>
      <c r="G152" s="130"/>
      <c r="H152" s="133"/>
      <c r="I152" s="130"/>
      <c r="J152" s="130"/>
      <c r="K152" s="131"/>
    </row>
    <row r="153" spans="2:11" x14ac:dyDescent="0.2">
      <c r="B153" s="132"/>
      <c r="C153" s="130"/>
      <c r="D153" s="130"/>
      <c r="E153" s="130"/>
      <c r="F153" s="130"/>
      <c r="G153" s="130"/>
      <c r="H153" s="133"/>
      <c r="I153" s="130"/>
      <c r="J153" s="130"/>
      <c r="K153" s="131"/>
    </row>
    <row r="154" spans="2:11" x14ac:dyDescent="0.2">
      <c r="B154" s="132"/>
      <c r="C154" s="130"/>
      <c r="D154" s="130"/>
      <c r="E154" s="130"/>
      <c r="F154" s="130"/>
      <c r="G154" s="130"/>
      <c r="H154" s="133"/>
      <c r="I154" s="130"/>
      <c r="J154" s="130"/>
      <c r="K154" s="131"/>
    </row>
    <row r="155" spans="2:11" x14ac:dyDescent="0.2">
      <c r="B155" s="132"/>
      <c r="C155" s="130"/>
      <c r="D155" s="130"/>
      <c r="E155" s="130"/>
      <c r="F155" s="130"/>
      <c r="G155" s="130"/>
      <c r="H155" s="133"/>
      <c r="I155" s="130"/>
      <c r="J155" s="130"/>
      <c r="K155" s="131"/>
    </row>
    <row r="156" spans="2:11" x14ac:dyDescent="0.2">
      <c r="B156" s="132"/>
      <c r="C156" s="130"/>
      <c r="D156" s="130"/>
      <c r="E156" s="130"/>
      <c r="F156" s="130"/>
      <c r="G156" s="130"/>
      <c r="H156" s="133"/>
      <c r="I156" s="130"/>
      <c r="J156" s="130"/>
      <c r="K156" s="131"/>
    </row>
    <row r="157" spans="2:11" x14ac:dyDescent="0.2">
      <c r="B157" s="132"/>
      <c r="C157" s="130"/>
      <c r="D157" s="130"/>
      <c r="E157" s="130"/>
      <c r="F157" s="130"/>
      <c r="G157" s="130"/>
      <c r="H157" s="133"/>
      <c r="I157" s="130"/>
      <c r="J157" s="130"/>
      <c r="K157" s="131"/>
    </row>
    <row r="158" spans="2:11" x14ac:dyDescent="0.2">
      <c r="B158" s="132"/>
      <c r="C158" s="130"/>
      <c r="D158" s="130"/>
      <c r="E158" s="130"/>
      <c r="F158" s="130"/>
      <c r="G158" s="130"/>
      <c r="H158" s="133"/>
      <c r="I158" s="130"/>
      <c r="J158" s="130"/>
      <c r="K158" s="131"/>
    </row>
    <row r="159" spans="2:11" x14ac:dyDescent="0.2">
      <c r="B159" s="132"/>
      <c r="C159" s="130"/>
      <c r="D159" s="130"/>
      <c r="E159" s="130"/>
      <c r="F159" s="130"/>
      <c r="G159" s="130"/>
      <c r="H159" s="133"/>
      <c r="I159" s="130"/>
      <c r="J159" s="130"/>
      <c r="K159" s="131"/>
    </row>
    <row r="160" spans="2:11" x14ac:dyDescent="0.2">
      <c r="B160" s="132"/>
      <c r="C160" s="130"/>
      <c r="D160" s="130"/>
      <c r="E160" s="130"/>
      <c r="F160" s="130"/>
      <c r="G160" s="130"/>
      <c r="H160" s="133"/>
      <c r="I160" s="130"/>
      <c r="J160" s="130"/>
      <c r="K160" s="131"/>
    </row>
    <row r="161" spans="2:11" x14ac:dyDescent="0.2">
      <c r="B161" s="132"/>
      <c r="C161" s="130"/>
      <c r="D161" s="130"/>
      <c r="E161" s="130"/>
      <c r="F161" s="130"/>
      <c r="G161" s="130"/>
      <c r="H161" s="133"/>
      <c r="I161" s="130"/>
      <c r="J161" s="130"/>
      <c r="K161" s="131"/>
    </row>
    <row r="162" spans="2:11" x14ac:dyDescent="0.2">
      <c r="B162" s="132"/>
      <c r="C162" s="130"/>
      <c r="D162" s="130"/>
      <c r="E162" s="130"/>
      <c r="F162" s="130"/>
      <c r="G162" s="130"/>
      <c r="H162" s="133"/>
      <c r="I162" s="130"/>
      <c r="J162" s="130"/>
      <c r="K162" s="131"/>
    </row>
    <row r="163" spans="2:11" x14ac:dyDescent="0.2">
      <c r="B163" s="132"/>
      <c r="C163" s="130"/>
      <c r="D163" s="130"/>
      <c r="E163" s="130"/>
      <c r="F163" s="130"/>
      <c r="G163" s="130"/>
      <c r="H163" s="133"/>
      <c r="I163" s="130"/>
      <c r="J163" s="130"/>
      <c r="K163" s="131"/>
    </row>
    <row r="164" spans="2:11" x14ac:dyDescent="0.2">
      <c r="B164" s="132"/>
      <c r="C164" s="130"/>
      <c r="D164" s="130"/>
      <c r="E164" s="130"/>
      <c r="F164" s="130"/>
      <c r="G164" s="130"/>
      <c r="H164" s="133"/>
      <c r="I164" s="130"/>
      <c r="J164" s="130"/>
      <c r="K164" s="131"/>
    </row>
    <row r="165" spans="2:11" x14ac:dyDescent="0.2">
      <c r="B165" s="132"/>
      <c r="C165" s="130"/>
      <c r="D165" s="130"/>
      <c r="E165" s="130"/>
      <c r="F165" s="130"/>
      <c r="G165" s="130"/>
      <c r="H165" s="133"/>
      <c r="I165" s="130"/>
      <c r="J165" s="130"/>
      <c r="K165" s="131"/>
    </row>
    <row r="166" spans="2:11" x14ac:dyDescent="0.2">
      <c r="B166" s="132"/>
      <c r="C166" s="130"/>
      <c r="D166" s="130"/>
      <c r="E166" s="130"/>
      <c r="F166" s="130"/>
      <c r="G166" s="130"/>
      <c r="H166" s="133"/>
      <c r="I166" s="130"/>
      <c r="J166" s="130"/>
      <c r="K166" s="131"/>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dcterms:created xsi:type="dcterms:W3CDTF">2011-10-26T09:05:09Z</dcterms:created>
  <dcterms:modified xsi:type="dcterms:W3CDTF">2017-10-20T14:08:52Z</dcterms:modified>
</cp:coreProperties>
</file>