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2798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8" i="13" l="1"/>
  <c r="H8" i="13"/>
  <c r="I13" i="12"/>
  <c r="E12" i="12"/>
  <c r="E94" i="20"/>
  <c r="N9" i="13"/>
  <c r="H9" i="13"/>
  <c r="E13" i="12"/>
  <c r="K11" i="13"/>
  <c r="H11" i="13"/>
  <c r="E72" i="20"/>
  <c r="M7" i="13"/>
  <c r="H7" i="13"/>
  <c r="E11" i="20"/>
  <c r="K7" i="13"/>
  <c r="E11" i="12"/>
  <c r="E41" i="12"/>
</calcChain>
</file>

<file path=xl/sharedStrings.xml><?xml version="1.0" encoding="utf-8"?>
<sst xmlns="http://schemas.openxmlformats.org/spreadsheetml/2006/main" count="207" uniqueCount="139">
  <si>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</si>
  <si>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</si>
  <si>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</si>
  <si>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</si>
  <si>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</si>
  <si>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</si>
  <si>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</si>
  <si>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</si>
  <si>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</si>
  <si>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</si>
  <si>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</si>
  <si>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</si>
  <si>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</si>
  <si>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</si>
  <si>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</si>
  <si>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</si>
  <si>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</si>
  <si>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</si>
  <si>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</si>
  <si>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</si>
  <si>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</si>
  <si>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</si>
  <si>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</si>
  <si>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</si>
  <si>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</si>
  <si>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</si>
  <si>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</si>
  <si>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</si>
  <si>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</si>
  <si>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</si>
  <si>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</si>
  <si>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</si>
  <si>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technical_lifetime</t>
  </si>
  <si>
    <t>simult_se</t>
  </si>
  <si>
    <t>euro/year</t>
  </si>
  <si>
    <t>quintel/etsource@0277ad226491f5aae44c874b298cbcf694d2f6cb</t>
  </si>
  <si>
    <t>The number of units for the present year</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</si>
  <si>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</si>
  <si>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</si>
  <si>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</si>
  <si>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</si>
  <si>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</si>
  <si>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output.car_kms</t>
  </si>
  <si>
    <t>full_load_hours</t>
  </si>
  <si>
    <t>typical_input_capacity</t>
  </si>
  <si>
    <t>network_capacity_available_in_mw</t>
  </si>
  <si>
    <t>network_capacity_used_in_mw</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</si>
  <si>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</si>
  <si>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</si>
  <si>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</si>
  <si>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</si>
  <si>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</si>
  <si>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</si>
  <si>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</si>
  <si>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</si>
  <si>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</si>
  <si>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</si>
  <si>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</si>
  <si>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</si>
  <si>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</si>
  <si>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</si>
  <si>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</si>
  <si>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</si>
  <si>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</si>
  <si>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</si>
  <si>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</si>
  <si>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</si>
  <si>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</si>
  <si>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</si>
  <si>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</si>
  <si>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</si>
  <si>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</si>
  <si>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</si>
  <si>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</si>
  <si>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</si>
  <si>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</si>
  <si>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</si>
  <si>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</si>
  <si>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</si>
  <si>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</si>
  <si>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</si>
  <si>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</si>
  <si>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</si>
  <si>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</si>
  <si>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</si>
  <si>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</si>
  <si>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</si>
  <si>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</si>
  <si>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</si>
  <si>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</si>
  <si>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</si>
  <si>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</si>
  <si>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</si>
  <si>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</si>
  <si>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</si>
  <si>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</si>
  <si>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</si>
  <si>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</si>
  <si>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</si>
  <si>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</si>
  <si>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</si>
  <si>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</si>
  <si>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</si>
  <si>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</si>
  <si>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</si>
  <si>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</si>
  <si>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</si>
  <si>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</si>
  <si>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</si>
  <si>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</si>
  <si>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</si>
  <si>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</si>
  <si>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</si>
  <si>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</si>
  <si>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</si>
  <si>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</si>
  <si>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</si>
  <si>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</si>
  <si>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</si>
  <si>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https://www.tesla.com/sites/default/files/blog_attachments/model_s_owners_manual_europe_1.0.pdf</t>
  </si>
  <si>
    <t>battery size</t>
  </si>
  <si>
    <t>kWh/day</t>
  </si>
  <si>
    <t>Tesla model s owner's manual</t>
  </si>
  <si>
    <t>EU</t>
  </si>
  <si>
    <t>23/08/16</t>
  </si>
  <si>
    <t>storage decay per day</t>
  </si>
  <si>
    <t>storage decay</t>
  </si>
  <si>
    <t>storage volume</t>
  </si>
  <si>
    <t>p 6.4</t>
  </si>
  <si>
    <t>MWh/day</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</si>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</sst>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00"/>
    <numFmt numFmtId="167" formatCode="0.0000"/>
    <numFmt numFmtId="168" formatCode="0.0E+00;\_x0000_"/>
    <numFmt numFmtId="169" formatCode="0.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7">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3">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2" borderId="19"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0" borderId="0" xfId="0" applyFont="1"/>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166"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29" fillId="0" borderId="0" xfId="0" applyFont="1"/>
    <xf numFmtId="0" fontId="15" fillId="0" borderId="0" xfId="0" applyNumberFormat="1" applyFont="1" applyFill="1" applyBorder="1" applyAlignment="1" applyProtection="1">
      <alignment horizontal="left" vertical="center"/>
    </xf>
    <xf numFmtId="0" fontId="14" fillId="0" borderId="0" xfId="0" applyFont="1" applyFill="1"/>
    <xf numFmtId="0" fontId="13" fillId="0" borderId="0" xfId="0" applyFont="1" applyFill="1"/>
    <xf numFmtId="0" fontId="12" fillId="0" borderId="0" xfId="0" applyFont="1" applyFill="1" applyBorder="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1" fillId="0" borderId="0" xfId="0" applyFont="1" applyFill="1" applyBorder="1"/>
    <xf numFmtId="0" fontId="23" fillId="2" borderId="17" xfId="0" applyFont="1" applyFill="1" applyBorder="1"/>
    <xf numFmtId="0" fontId="10" fillId="2" borderId="2" xfId="0" applyFont="1" applyFill="1" applyBorder="1"/>
    <xf numFmtId="0" fontId="23" fillId="2" borderId="7" xfId="0" applyFont="1" applyFill="1" applyBorder="1"/>
    <xf numFmtId="0" fontId="10" fillId="2" borderId="0" xfId="0" applyFont="1" applyFill="1" applyBorder="1"/>
    <xf numFmtId="0" fontId="30"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indent="2"/>
    </xf>
    <xf numFmtId="0" fontId="19" fillId="2" borderId="5"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166" fontId="19" fillId="2" borderId="0" xfId="0" applyNumberFormat="1" applyFont="1" applyFill="1" applyBorder="1"/>
    <xf numFmtId="164" fontId="28" fillId="2" borderId="0" xfId="0" applyNumberFormat="1" applyFont="1" applyFill="1" applyBorder="1"/>
    <xf numFmtId="0" fontId="29" fillId="12" borderId="6" xfId="0" applyFont="1" applyFill="1" applyBorder="1"/>
    <xf numFmtId="164" fontId="29" fillId="12" borderId="18" xfId="0" applyNumberFormat="1" applyFont="1" applyFill="1" applyBorder="1"/>
    <xf numFmtId="0" fontId="29" fillId="12" borderId="18" xfId="0" applyFont="1" applyFill="1" applyBorder="1"/>
    <xf numFmtId="0" fontId="9" fillId="2" borderId="18" xfId="0" applyFont="1" applyFill="1" applyBorder="1"/>
    <xf numFmtId="167" fontId="19" fillId="2" borderId="18" xfId="0" applyNumberFormat="1"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65"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0" fontId="28" fillId="2" borderId="0" xfId="0" applyFont="1" applyFill="1" applyBorder="1" applyAlignment="1">
      <alignment vertical="top"/>
    </xf>
    <xf numFmtId="0" fontId="28" fillId="2" borderId="0" xfId="0" applyFont="1" applyFill="1" applyBorder="1"/>
    <xf numFmtId="14" fontId="28" fillId="2" borderId="0" xfId="0" applyNumberFormat="1" applyFont="1" applyFill="1" applyBorder="1"/>
    <xf numFmtId="0" fontId="7" fillId="0" borderId="0" xfId="0" applyFont="1" applyFill="1" applyBorder="1"/>
    <xf numFmtId="0" fontId="31" fillId="12" borderId="0" xfId="0" applyFont="1" applyFill="1"/>
    <xf numFmtId="0" fontId="31" fillId="12" borderId="6" xfId="0" applyFont="1" applyFill="1" applyBorder="1"/>
    <xf numFmtId="0" fontId="28" fillId="2" borderId="0" xfId="0" applyFont="1" applyFill="1"/>
    <xf numFmtId="14" fontId="31" fillId="12" borderId="0" xfId="0" applyNumberFormat="1" applyFont="1" applyFill="1"/>
    <xf numFmtId="0" fontId="6" fillId="0" borderId="0" xfId="0" applyFont="1" applyFill="1"/>
    <xf numFmtId="0" fontId="6" fillId="2" borderId="18" xfId="0" applyFont="1" applyFill="1" applyBorder="1"/>
    <xf numFmtId="165" fontId="5" fillId="0" borderId="0" xfId="0" applyNumberFormat="1" applyFont="1" applyFill="1" applyBorder="1" applyAlignment="1" applyProtection="1">
      <alignment vertical="center"/>
    </xf>
    <xf numFmtId="168" fontId="19" fillId="2" borderId="18" xfId="0" applyNumberFormat="1" applyFont="1" applyFill="1" applyBorder="1"/>
    <xf numFmtId="165" fontId="19" fillId="2" borderId="18" xfId="0" applyNumberFormat="1" applyFont="1" applyFill="1" applyBorder="1"/>
    <xf numFmtId="0" fontId="4" fillId="2" borderId="0" xfId="0" applyFont="1" applyFill="1"/>
    <xf numFmtId="0" fontId="4" fillId="2" borderId="6" xfId="0" applyFont="1" applyFill="1" applyBorder="1"/>
    <xf numFmtId="164" fontId="4" fillId="2" borderId="0" xfId="0" applyNumberFormat="1" applyFont="1" applyFill="1" applyBorder="1"/>
    <xf numFmtId="0" fontId="4" fillId="2" borderId="0" xfId="0" applyFont="1" applyFill="1" applyBorder="1"/>
    <xf numFmtId="0" fontId="4" fillId="2" borderId="5" xfId="0" applyFont="1" applyFill="1" applyBorder="1"/>
    <xf numFmtId="0" fontId="4" fillId="0" borderId="0" xfId="0" applyFont="1" applyFill="1" applyBorder="1"/>
    <xf numFmtId="164" fontId="4" fillId="2" borderId="18" xfId="0" applyNumberFormat="1" applyFont="1" applyFill="1" applyBorder="1"/>
    <xf numFmtId="0" fontId="4" fillId="2" borderId="18" xfId="0" applyFont="1" applyFill="1" applyBorder="1"/>
    <xf numFmtId="164" fontId="28" fillId="2" borderId="20" xfId="0" applyNumberFormat="1" applyFont="1" applyFill="1" applyBorder="1"/>
    <xf numFmtId="167" fontId="4" fillId="2" borderId="6" xfId="0" applyNumberFormat="1" applyFont="1" applyFill="1" applyBorder="1"/>
    <xf numFmtId="167" fontId="4" fillId="0" borderId="0" xfId="0" applyNumberFormat="1" applyFont="1" applyFill="1" applyBorder="1"/>
    <xf numFmtId="167" fontId="24" fillId="0" borderId="0" xfId="0" applyNumberFormat="1" applyFont="1" applyFill="1" applyBorder="1"/>
    <xf numFmtId="167" fontId="4" fillId="2" borderId="5" xfId="0" applyNumberFormat="1" applyFont="1" applyFill="1" applyBorder="1"/>
    <xf numFmtId="169" fontId="19" fillId="2" borderId="18" xfId="0" applyNumberFormat="1" applyFont="1" applyFill="1" applyBorder="1"/>
    <xf numFmtId="0" fontId="3" fillId="2" borderId="0" xfId="0" applyFont="1" applyFill="1"/>
    <xf numFmtId="0" fontId="3" fillId="0" borderId="0" xfId="0" applyFont="1" applyFill="1" applyBorder="1" applyAlignment="1">
      <alignment vertical="top"/>
    </xf>
    <xf numFmtId="0" fontId="2" fillId="2" borderId="0" xfId="0" applyFont="1" applyFill="1"/>
    <xf numFmtId="165" fontId="2" fillId="0" borderId="0" xfId="0" applyNumberFormat="1" applyFont="1" applyFill="1" applyBorder="1" applyAlignment="1" applyProtection="1">
      <alignment vertical="center"/>
    </xf>
    <xf numFmtId="49" fontId="2" fillId="2" borderId="0" xfId="0" applyNumberFormat="1" applyFont="1" applyFill="1" applyAlignment="1">
      <alignment horizontal="right"/>
    </xf>
    <xf numFmtId="0" fontId="29" fillId="12" borderId="9" xfId="0" applyFont="1" applyFill="1" applyBorder="1"/>
    <xf numFmtId="0" fontId="29" fillId="1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3" fillId="2" borderId="0" xfId="0" applyFont="1" applyFill="1"/>
    <xf numFmtId="0" fontId="33" fillId="2" borderId="16" xfId="0" applyFont="1" applyFill="1" applyBorder="1"/>
    <xf numFmtId="0" fontId="33" fillId="2" borderId="9" xfId="0" applyFont="1" applyFill="1" applyBorder="1"/>
    <xf numFmtId="0" fontId="32" fillId="2" borderId="9" xfId="0" applyFont="1" applyFill="1" applyBorder="1"/>
    <xf numFmtId="0" fontId="32" fillId="2" borderId="6" xfId="0" applyFont="1" applyFill="1" applyBorder="1"/>
    <xf numFmtId="0" fontId="32" fillId="2" borderId="0" xfId="0" applyFont="1" applyFill="1" applyBorder="1"/>
    <xf numFmtId="0" fontId="32" fillId="2" borderId="16" xfId="0" applyFont="1" applyFill="1" applyBorder="1"/>
    <xf numFmtId="0" fontId="2" fillId="0" borderId="0" xfId="0" applyFont="1" applyFill="1" applyBorder="1"/>
    <xf numFmtId="0" fontId="2" fillId="2" borderId="0" xfId="0" applyFont="1" applyFill="1" applyBorder="1"/>
    <xf numFmtId="1" fontId="7" fillId="2" borderId="18" xfId="0" applyNumberFormat="1" applyFont="1" applyFill="1" applyBorder="1" applyAlignment="1" applyProtection="1">
      <alignment horizontal="right" vertical="center"/>
    </xf>
    <xf numFmtId="0" fontId="2" fillId="0" borderId="0" xfId="0" applyFont="1" applyFill="1"/>
    <xf numFmtId="0" fontId="1" fillId="0" borderId="0" xfId="0" applyFont="1" applyFill="1" applyBorder="1" applyAlignment="1">
      <alignment vertical="top"/>
    </xf>
    <xf numFmtId="14" fontId="1" fillId="2" borderId="0" xfId="0" applyNumberFormat="1" applyFont="1" applyFill="1" applyBorder="1" applyAlignment="1">
      <alignment horizontal="right"/>
    </xf>
    <xf numFmtId="0" fontId="1" fillId="2" borderId="18"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112</xdr:row>
      <xdr:rowOff>0</xdr:rowOff>
    </xdr:to>
    <xdr:pic>
      <xdr:nvPicPr>
        <xdr:cNvPr id="2" name="Picture 1"/>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201</xdr:row>
      <xdr:rowOff>12700</xdr:rowOff>
    </xdr:to>
    <xdr:pic>
      <xdr:nvPicPr>
        <xdr:cNvPr id="4" name="Picture 3"/>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7" customWidth="1"/>
    <col min="2" max="2" width="8.42578125" style="19" customWidth="1"/>
    <col min="3" max="3" width="38.42578125" style="19" customWidth="1"/>
    <col min="4" max="16384" width="10.7109375" style="19"/>
  </cols>
  <sheetData>
    <row r="1" spans="1:3" s="25" customFormat="1" x14ac:dyDescent="0.2">
      <c r="A1" s="23"/>
      <c r="B1" s="24"/>
      <c r="C1" s="24"/>
    </row>
    <row r="2" spans="1:3" ht="21" x14ac:dyDescent="0.25">
      <c r="A2" s="1"/>
      <c r="B2" s="26" t="s">
        <v>12</v>
      </c>
      <c r="C2" s="26"/>
    </row>
    <row r="3" spans="1:3" x14ac:dyDescent="0.2">
      <c r="A3" s="1"/>
      <c r="B3" s="8"/>
      <c r="C3" s="8"/>
    </row>
    <row r="4" spans="1:3" x14ac:dyDescent="0.2">
      <c r="A4" s="1"/>
      <c r="B4" s="2" t="s">
        <v>13</v>
      </c>
      <c r="C4" s="3" t="s">
        <v>41</v>
      </c>
    </row>
    <row r="5" spans="1:3" x14ac:dyDescent="0.2">
      <c r="A5" s="1"/>
      <c r="B5" s="4" t="s">
        <v>50</v>
      </c>
      <c r="C5" s="5" t="s">
        <v>51</v>
      </c>
    </row>
    <row r="6" spans="1:3" x14ac:dyDescent="0.2">
      <c r="A6" s="1"/>
      <c r="B6" s="6" t="s">
        <v>15</v>
      </c>
      <c r="C6" s="7" t="s">
        <v>16</v>
      </c>
    </row>
    <row r="7" spans="1:3" x14ac:dyDescent="0.2">
      <c r="A7" s="1"/>
      <c r="B7" s="8"/>
      <c r="C7" s="8"/>
    </row>
    <row r="8" spans="1:3" x14ac:dyDescent="0.2">
      <c r="A8" s="1"/>
      <c r="B8" s="8"/>
      <c r="C8" s="8"/>
    </row>
    <row r="9" spans="1:3" x14ac:dyDescent="0.2">
      <c r="A9" s="1"/>
      <c r="B9" s="81" t="s">
        <v>52</v>
      </c>
      <c r="C9" s="82"/>
    </row>
    <row r="10" spans="1:3" x14ac:dyDescent="0.2">
      <c r="A10" s="1"/>
      <c r="B10" s="83"/>
      <c r="C10" s="84"/>
    </row>
    <row r="11" spans="1:3" x14ac:dyDescent="0.2">
      <c r="A11" s="1"/>
      <c r="B11" s="83" t="s">
        <v>53</v>
      </c>
      <c r="C11" s="85" t="s">
        <v>54</v>
      </c>
    </row>
    <row r="12" spans="1:3" ht="17" thickBot="1" x14ac:dyDescent="0.25">
      <c r="A12" s="1"/>
      <c r="B12" s="83"/>
      <c r="C12" s="13" t="s">
        <v>55</v>
      </c>
    </row>
    <row r="13" spans="1:3" ht="17" thickBot="1" x14ac:dyDescent="0.25">
      <c r="A13" s="1"/>
      <c r="B13" s="83"/>
      <c r="C13" s="86" t="s">
        <v>56</v>
      </c>
    </row>
    <row r="14" spans="1:3" x14ac:dyDescent="0.2">
      <c r="A14" s="1"/>
      <c r="B14" s="83"/>
      <c r="C14" s="84" t="s">
        <v>57</v>
      </c>
    </row>
    <row r="15" spans="1:3" x14ac:dyDescent="0.2">
      <c r="A15" s="1"/>
      <c r="B15" s="83"/>
      <c r="C15" s="84"/>
    </row>
    <row r="16" spans="1:3" x14ac:dyDescent="0.2">
      <c r="A16" s="1"/>
      <c r="B16" s="83" t="s">
        <v>58</v>
      </c>
      <c r="C16" s="87" t="s">
        <v>59</v>
      </c>
    </row>
    <row r="17" spans="1:3" x14ac:dyDescent="0.2">
      <c r="A17" s="1"/>
      <c r="B17" s="83"/>
      <c r="C17" s="88" t="s">
        <v>60</v>
      </c>
    </row>
    <row r="18" spans="1:3" x14ac:dyDescent="0.2">
      <c r="A18" s="1"/>
      <c r="B18" s="83"/>
      <c r="C18" s="89" t="s">
        <v>61</v>
      </c>
    </row>
    <row r="19" spans="1:3" x14ac:dyDescent="0.2">
      <c r="A19" s="1"/>
      <c r="B19" s="83"/>
      <c r="C19" s="90" t="s">
        <v>62</v>
      </c>
    </row>
    <row r="20" spans="1:3" x14ac:dyDescent="0.2">
      <c r="A20" s="1"/>
      <c r="B20" s="91"/>
      <c r="C20" s="92" t="s">
        <v>63</v>
      </c>
    </row>
    <row r="21" spans="1:3" x14ac:dyDescent="0.2">
      <c r="A21" s="1"/>
      <c r="B21" s="91"/>
      <c r="C21" s="93" t="s">
        <v>64</v>
      </c>
    </row>
    <row r="22" spans="1:3" x14ac:dyDescent="0.2">
      <c r="A22" s="1"/>
      <c r="B22" s="91"/>
      <c r="C22" s="94" t="s">
        <v>65</v>
      </c>
    </row>
    <row r="23" spans="1:3" x14ac:dyDescent="0.2">
      <c r="B23" s="91"/>
      <c r="C23" s="95" t="s">
        <v>66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topLeftCell="B1" workbookViewId="0">
      <selection activeCell="B6" sqref="B6"/>
    </sheetView>
  </sheetViews>
  <sheetFormatPr baseColWidth="10" defaultRowHeight="16" x14ac:dyDescent="0.2"/>
  <cols>
    <col min="1" max="1" width="4.140625" style="34" customWidth="1"/>
    <col min="2" max="2" width="3.5703125" style="34" customWidth="1"/>
    <col min="3" max="3" width="46.85546875" style="34" customWidth="1"/>
    <col min="4" max="4" width="12.42578125" style="34" customWidth="1"/>
    <col min="5" max="5" width="17.42578125" style="34" customWidth="1"/>
    <col min="6" max="6" width="4.5703125" style="34" customWidth="1"/>
    <col min="7" max="7" width="43.140625" style="34" customWidth="1"/>
    <col min="8" max="8" width="5.140625" style="34" customWidth="1"/>
    <col min="9" max="9" width="42.42578125" style="34" customWidth="1"/>
    <col min="10" max="10" width="5" style="34" customWidth="1"/>
    <col min="11" max="16384" width="10.7109375" style="34"/>
  </cols>
  <sheetData>
    <row r="1" spans="2:11" x14ac:dyDescent="0.2">
      <c r="D1" s="35"/>
      <c r="E1" s="35"/>
      <c r="F1" s="35"/>
      <c r="G1" s="35"/>
    </row>
    <row r="2" spans="2:11" x14ac:dyDescent="0.2">
      <c r="B2" s="174" t="s">
        <v>138</v>
      </c>
      <c r="C2" s="175"/>
      <c r="D2" s="175"/>
      <c r="E2" s="176"/>
      <c r="F2" s="35"/>
      <c r="G2" s="35"/>
    </row>
    <row r="3" spans="2:11" x14ac:dyDescent="0.2">
      <c r="B3" s="177"/>
      <c r="C3" s="178"/>
      <c r="D3" s="178"/>
      <c r="E3" s="179"/>
      <c r="F3" s="35"/>
      <c r="G3" s="35"/>
    </row>
    <row r="4" spans="2:11" x14ac:dyDescent="0.2">
      <c r="B4" s="177"/>
      <c r="C4" s="178"/>
      <c r="D4" s="178"/>
      <c r="E4" s="179"/>
      <c r="F4" s="35"/>
      <c r="G4" s="35"/>
    </row>
    <row r="5" spans="2:11" x14ac:dyDescent="0.2">
      <c r="B5" s="180"/>
      <c r="C5" s="181"/>
      <c r="D5" s="181"/>
      <c r="E5" s="182"/>
      <c r="F5" s="35"/>
      <c r="G5" s="35"/>
    </row>
    <row r="6" spans="2:11" ht="17" thickBot="1" x14ac:dyDescent="0.25">
      <c r="D6" s="35"/>
    </row>
    <row r="7" spans="2:11" x14ac:dyDescent="0.2">
      <c r="B7" s="36"/>
      <c r="C7" s="18"/>
      <c r="D7" s="18"/>
      <c r="E7" s="18"/>
      <c r="F7" s="18"/>
      <c r="G7" s="18"/>
      <c r="H7" s="18"/>
      <c r="I7" s="18"/>
      <c r="J7" s="37"/>
    </row>
    <row r="8" spans="2:11" s="22" customFormat="1" x14ac:dyDescent="0.2">
      <c r="B8" s="102"/>
      <c r="C8" s="15" t="s">
        <v>21</v>
      </c>
      <c r="D8" s="103" t="s">
        <v>10</v>
      </c>
      <c r="E8" s="15" t="s">
        <v>5</v>
      </c>
      <c r="F8" s="15"/>
      <c r="G8" s="15" t="s">
        <v>9</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71</v>
      </c>
      <c r="D10" s="30"/>
      <c r="E10" s="13"/>
      <c r="F10" s="13"/>
      <c r="G10" s="13"/>
      <c r="H10" s="13"/>
      <c r="I10" s="13"/>
      <c r="J10" s="14"/>
    </row>
    <row r="11" spans="2:11" s="22" customFormat="1" ht="17" thickBot="1" x14ac:dyDescent="0.25">
      <c r="B11" s="21"/>
      <c r="C11" s="67" t="s">
        <v>42</v>
      </c>
      <c r="D11" s="20" t="s">
        <v>75</v>
      </c>
      <c r="E11" s="33">
        <f>'Research data'!H7</f>
        <v>1.5384615384615383</v>
      </c>
      <c r="F11" s="38"/>
      <c r="G11" s="126" t="s">
        <v>80</v>
      </c>
      <c r="H11" s="29"/>
      <c r="I11" s="132" t="s">
        <v>88</v>
      </c>
      <c r="J11" s="14"/>
    </row>
    <row r="12" spans="2:11" s="22" customFormat="1" ht="17" thickBot="1" x14ac:dyDescent="0.25">
      <c r="B12" s="21"/>
      <c r="C12" s="67" t="s">
        <v>89</v>
      </c>
      <c r="D12" s="20" t="s">
        <v>90</v>
      </c>
      <c r="E12" s="135">
        <f>'Research data'!H8/1000</f>
        <v>0.1</v>
      </c>
      <c r="F12" s="38"/>
      <c r="G12" s="126"/>
      <c r="H12" s="29"/>
      <c r="I12" s="173" t="s">
        <v>137</v>
      </c>
      <c r="J12" s="14"/>
    </row>
    <row r="13" spans="2:11" s="22" customFormat="1" ht="17" thickBot="1" x14ac:dyDescent="0.25">
      <c r="B13" s="21"/>
      <c r="C13" s="67" t="s">
        <v>92</v>
      </c>
      <c r="D13" s="20" t="s">
        <v>129</v>
      </c>
      <c r="E13" s="134">
        <f>'Research data'!H9/1000</f>
        <v>8.4999999999999995E-4</v>
      </c>
      <c r="F13" s="38"/>
      <c r="G13" s="126"/>
      <c r="H13" s="29"/>
      <c r="I13" s="132" t="str">
        <f>Sources!D11</f>
        <v>Tesla model s owner's manual</v>
      </c>
      <c r="J13" s="14"/>
    </row>
    <row r="14" spans="2:11" ht="17" thickBot="1" x14ac:dyDescent="0.25">
      <c r="B14" s="39"/>
      <c r="C14" s="38" t="s">
        <v>23</v>
      </c>
      <c r="D14" s="20" t="s">
        <v>3</v>
      </c>
      <c r="E14" s="40">
        <v>1</v>
      </c>
      <c r="F14" s="38"/>
      <c r="G14" s="38"/>
      <c r="H14" s="38"/>
      <c r="I14" s="33" t="s">
        <v>35</v>
      </c>
      <c r="J14" s="101"/>
      <c r="K14" s="35"/>
    </row>
    <row r="15" spans="2:11" ht="17" thickBot="1" x14ac:dyDescent="0.25">
      <c r="B15" s="39"/>
      <c r="C15" s="38" t="s">
        <v>24</v>
      </c>
      <c r="D15" s="20" t="s">
        <v>3</v>
      </c>
      <c r="E15" s="40">
        <v>0</v>
      </c>
      <c r="F15" s="38"/>
      <c r="G15" s="38"/>
      <c r="H15" s="38"/>
      <c r="I15" s="33" t="s">
        <v>35</v>
      </c>
      <c r="J15" s="101"/>
      <c r="K15" s="35"/>
    </row>
    <row r="16" spans="2:11" ht="17" thickBot="1" x14ac:dyDescent="0.25">
      <c r="B16" s="39"/>
      <c r="C16" s="38" t="s">
        <v>25</v>
      </c>
      <c r="D16" s="20" t="s">
        <v>3</v>
      </c>
      <c r="E16" s="40">
        <v>0</v>
      </c>
      <c r="F16" s="38"/>
      <c r="G16" s="38"/>
      <c r="H16" s="38"/>
      <c r="I16" s="33" t="s">
        <v>35</v>
      </c>
      <c r="J16" s="101"/>
      <c r="K16" s="35"/>
    </row>
    <row r="17" spans="1:11" ht="17" thickBot="1" x14ac:dyDescent="0.25">
      <c r="B17" s="39"/>
      <c r="C17" s="38" t="s">
        <v>43</v>
      </c>
      <c r="D17" s="20" t="s">
        <v>3</v>
      </c>
      <c r="E17" s="41">
        <v>0</v>
      </c>
      <c r="F17" s="38"/>
      <c r="G17" s="38"/>
      <c r="H17" s="38"/>
      <c r="I17" s="143" t="s">
        <v>102</v>
      </c>
      <c r="J17" s="101"/>
      <c r="K17" s="35"/>
    </row>
    <row r="18" spans="1:11" ht="17" thickBot="1" x14ac:dyDescent="0.25">
      <c r="B18" s="39"/>
      <c r="C18" s="38" t="s">
        <v>26</v>
      </c>
      <c r="D18" s="20" t="s">
        <v>3</v>
      </c>
      <c r="E18" s="33">
        <v>0</v>
      </c>
      <c r="F18" s="38"/>
      <c r="G18" s="38"/>
      <c r="H18" s="38"/>
      <c r="I18" s="33" t="s">
        <v>35</v>
      </c>
      <c r="J18" s="101"/>
      <c r="K18" s="35"/>
    </row>
    <row r="19" spans="1:11" ht="17" thickBot="1" x14ac:dyDescent="0.25">
      <c r="B19" s="39"/>
      <c r="C19" s="38" t="s">
        <v>27</v>
      </c>
      <c r="D19" s="20" t="s">
        <v>3</v>
      </c>
      <c r="E19" s="33">
        <v>0</v>
      </c>
      <c r="F19" s="38"/>
      <c r="G19" s="38"/>
      <c r="H19" s="38"/>
      <c r="I19" s="33" t="s">
        <v>35</v>
      </c>
      <c r="J19" s="101"/>
      <c r="K19" s="35"/>
    </row>
    <row r="20" spans="1:11" ht="17" thickBot="1" x14ac:dyDescent="0.25">
      <c r="B20" s="39"/>
      <c r="C20" s="167" t="s">
        <v>44</v>
      </c>
      <c r="D20" s="20" t="s">
        <v>93</v>
      </c>
      <c r="E20" s="111">
        <v>3.7000000000000002E-3</v>
      </c>
      <c r="F20" s="38"/>
      <c r="G20" s="38"/>
      <c r="H20" s="38"/>
      <c r="I20" s="33" t="s">
        <v>35</v>
      </c>
      <c r="J20" s="101"/>
    </row>
    <row r="21" spans="1:11" ht="17" thickBot="1" x14ac:dyDescent="0.25">
      <c r="B21" s="39"/>
      <c r="C21" s="38" t="s">
        <v>45</v>
      </c>
      <c r="D21" s="20" t="s">
        <v>3</v>
      </c>
      <c r="E21" s="41">
        <v>0</v>
      </c>
      <c r="F21" s="38"/>
      <c r="G21" s="38"/>
      <c r="H21" s="38"/>
      <c r="I21" s="33" t="s">
        <v>35</v>
      </c>
      <c r="J21" s="101"/>
    </row>
    <row r="22" spans="1:11" ht="17" thickBot="1" x14ac:dyDescent="0.25">
      <c r="B22" s="39"/>
      <c r="C22" s="167" t="s">
        <v>46</v>
      </c>
      <c r="D22" s="20" t="s">
        <v>3</v>
      </c>
      <c r="E22" s="111">
        <v>3.7000000000000002E-3</v>
      </c>
      <c r="F22" s="38"/>
      <c r="G22" s="38"/>
      <c r="H22" s="38"/>
      <c r="I22" s="33" t="s">
        <v>35</v>
      </c>
      <c r="J22" s="101"/>
    </row>
    <row r="23" spans="1:11" ht="17" thickBot="1" x14ac:dyDescent="0.25">
      <c r="B23" s="39"/>
      <c r="C23" s="38" t="s">
        <v>28</v>
      </c>
      <c r="D23" s="20" t="s">
        <v>2</v>
      </c>
      <c r="E23" s="149">
        <v>0.221747873829401</v>
      </c>
      <c r="F23" s="38"/>
      <c r="G23" s="63" t="s">
        <v>37</v>
      </c>
      <c r="H23" s="38"/>
      <c r="I23" s="33" t="s">
        <v>35</v>
      </c>
      <c r="J23" s="101"/>
    </row>
    <row r="24" spans="1:11" ht="17" thickBot="1" x14ac:dyDescent="0.25">
      <c r="B24" s="39"/>
      <c r="C24" s="38" t="s">
        <v>33</v>
      </c>
      <c r="D24" s="20" t="s">
        <v>2</v>
      </c>
      <c r="E24" s="149">
        <v>0.78572582355204501</v>
      </c>
      <c r="F24" s="38"/>
      <c r="G24" s="63" t="s">
        <v>38</v>
      </c>
      <c r="H24" s="38"/>
      <c r="I24" s="33" t="s">
        <v>35</v>
      </c>
      <c r="J24" s="101"/>
    </row>
    <row r="25" spans="1:11" ht="17" thickBot="1" x14ac:dyDescent="0.25">
      <c r="B25" s="39"/>
      <c r="C25" s="38" t="s">
        <v>29</v>
      </c>
      <c r="D25" s="20" t="s">
        <v>2</v>
      </c>
      <c r="E25" s="149">
        <v>0.28698540649274501</v>
      </c>
      <c r="F25" s="38"/>
      <c r="G25" s="63" t="s">
        <v>39</v>
      </c>
      <c r="H25" s="38"/>
      <c r="I25" s="33" t="s">
        <v>35</v>
      </c>
      <c r="J25" s="101"/>
    </row>
    <row r="26" spans="1:11" ht="17" thickBot="1" x14ac:dyDescent="0.25">
      <c r="B26" s="39"/>
      <c r="C26" s="38" t="s">
        <v>30</v>
      </c>
      <c r="D26" s="20" t="s">
        <v>2</v>
      </c>
      <c r="E26" s="149">
        <v>0.97934745639203202</v>
      </c>
      <c r="F26" s="38"/>
      <c r="G26" s="63" t="s">
        <v>40</v>
      </c>
      <c r="H26" s="38"/>
      <c r="I26" s="33" t="s">
        <v>35</v>
      </c>
      <c r="J26" s="101"/>
    </row>
    <row r="27" spans="1:11" ht="17" thickBot="1" x14ac:dyDescent="0.25">
      <c r="B27" s="39"/>
      <c r="C27" s="38" t="s">
        <v>31</v>
      </c>
      <c r="D27" s="20" t="s">
        <v>2</v>
      </c>
      <c r="E27" s="45">
        <v>1358.90321232822</v>
      </c>
      <c r="F27" s="38"/>
      <c r="G27" s="32" t="s">
        <v>36</v>
      </c>
      <c r="H27" s="38"/>
      <c r="I27" s="33" t="s">
        <v>35</v>
      </c>
      <c r="J27" s="101"/>
    </row>
    <row r="28" spans="1:11" x14ac:dyDescent="0.2">
      <c r="B28" s="39"/>
      <c r="C28" s="35"/>
      <c r="D28" s="104"/>
      <c r="E28" s="105"/>
      <c r="F28" s="35"/>
      <c r="G28" s="35"/>
      <c r="H28" s="35"/>
      <c r="I28" s="35"/>
      <c r="J28" s="101"/>
    </row>
    <row r="29" spans="1:11" ht="17" thickBot="1" x14ac:dyDescent="0.25">
      <c r="A29" s="136"/>
      <c r="B29" s="137"/>
      <c r="C29" s="13" t="s">
        <v>94</v>
      </c>
      <c r="D29" s="104"/>
      <c r="E29" s="138"/>
      <c r="F29" s="139"/>
      <c r="G29" s="139"/>
      <c r="H29" s="139"/>
      <c r="I29" s="139"/>
      <c r="J29" s="140"/>
    </row>
    <row r="30" spans="1:11" ht="17" thickBot="1" x14ac:dyDescent="0.25">
      <c r="A30" s="136"/>
      <c r="B30" s="137"/>
      <c r="C30" s="141" t="s">
        <v>95</v>
      </c>
      <c r="D30" s="20" t="s">
        <v>22</v>
      </c>
      <c r="E30" s="142">
        <v>0</v>
      </c>
      <c r="F30" s="141"/>
      <c r="G30" s="141" t="s">
        <v>7</v>
      </c>
      <c r="H30" s="141"/>
      <c r="I30" s="143" t="s">
        <v>96</v>
      </c>
      <c r="J30" s="140"/>
    </row>
    <row r="31" spans="1:11" ht="17" thickBot="1" x14ac:dyDescent="0.25">
      <c r="A31" s="136"/>
      <c r="B31" s="137"/>
      <c r="C31" s="141" t="s">
        <v>97</v>
      </c>
      <c r="D31" s="20" t="s">
        <v>34</v>
      </c>
      <c r="E31" s="144">
        <v>0</v>
      </c>
      <c r="F31" s="141"/>
      <c r="G31" s="141" t="s">
        <v>98</v>
      </c>
      <c r="H31" s="141"/>
      <c r="I31" s="143" t="s">
        <v>96</v>
      </c>
      <c r="J31" s="140"/>
    </row>
    <row r="32" spans="1:11" ht="17" thickBot="1" x14ac:dyDescent="0.25">
      <c r="A32" s="136"/>
      <c r="B32" s="145"/>
      <c r="C32" s="146" t="s">
        <v>99</v>
      </c>
      <c r="D32" s="147" t="s">
        <v>100</v>
      </c>
      <c r="E32" s="144">
        <v>0</v>
      </c>
      <c r="F32" s="146"/>
      <c r="G32" s="146" t="s">
        <v>101</v>
      </c>
      <c r="H32" s="146"/>
      <c r="I32" s="143" t="s">
        <v>102</v>
      </c>
      <c r="J32" s="148"/>
    </row>
    <row r="33" spans="1:10" ht="17" thickBot="1" x14ac:dyDescent="0.25">
      <c r="A33" s="136"/>
      <c r="B33" s="145"/>
      <c r="C33" s="146" t="s">
        <v>103</v>
      </c>
      <c r="D33" s="147"/>
      <c r="E33" s="144">
        <v>0</v>
      </c>
      <c r="F33" s="146"/>
      <c r="G33" s="146" t="s">
        <v>104</v>
      </c>
      <c r="H33" s="146"/>
      <c r="I33" s="143" t="s">
        <v>102</v>
      </c>
      <c r="J33" s="148"/>
    </row>
    <row r="34" spans="1:10" ht="17" thickBot="1" x14ac:dyDescent="0.25">
      <c r="A34" s="136"/>
      <c r="B34" s="145"/>
      <c r="C34" s="146" t="s">
        <v>105</v>
      </c>
      <c r="D34" s="147"/>
      <c r="E34" s="144">
        <v>0</v>
      </c>
      <c r="F34" s="146"/>
      <c r="G34" s="146" t="s">
        <v>106</v>
      </c>
      <c r="H34" s="146"/>
      <c r="I34" s="143" t="s">
        <v>102</v>
      </c>
      <c r="J34" s="148"/>
    </row>
    <row r="35" spans="1:10" ht="17" thickBot="1" x14ac:dyDescent="0.25">
      <c r="A35" s="136"/>
      <c r="B35" s="145"/>
      <c r="C35" s="146" t="s">
        <v>107</v>
      </c>
      <c r="D35" s="147"/>
      <c r="E35" s="144">
        <v>0</v>
      </c>
      <c r="F35" s="146"/>
      <c r="G35" s="146" t="s">
        <v>108</v>
      </c>
      <c r="H35" s="146"/>
      <c r="I35" s="143" t="s">
        <v>102</v>
      </c>
      <c r="J35" s="148"/>
    </row>
    <row r="36" spans="1:10" ht="17" thickBot="1" x14ac:dyDescent="0.25">
      <c r="A36" s="136"/>
      <c r="B36" s="145"/>
      <c r="C36" s="146" t="s">
        <v>109</v>
      </c>
      <c r="D36" s="147"/>
      <c r="E36" s="144">
        <v>0</v>
      </c>
      <c r="F36" s="146"/>
      <c r="G36" s="141" t="s">
        <v>110</v>
      </c>
      <c r="H36" s="146"/>
      <c r="I36" s="143" t="s">
        <v>102</v>
      </c>
      <c r="J36" s="148"/>
    </row>
    <row r="37" spans="1:10" ht="15" customHeight="1" thickBot="1" x14ac:dyDescent="0.25">
      <c r="A37" s="136"/>
      <c r="B37" s="137"/>
      <c r="C37" s="141" t="s">
        <v>111</v>
      </c>
      <c r="D37" s="20" t="s">
        <v>2</v>
      </c>
      <c r="E37" s="144">
        <v>0</v>
      </c>
      <c r="F37" s="141"/>
      <c r="G37" s="141" t="s">
        <v>112</v>
      </c>
      <c r="H37" s="141"/>
      <c r="I37" s="143" t="s">
        <v>96</v>
      </c>
      <c r="J37" s="140"/>
    </row>
    <row r="38" spans="1:10" ht="17" thickBot="1" x14ac:dyDescent="0.25">
      <c r="A38" s="136"/>
      <c r="B38" s="137"/>
      <c r="C38" s="141" t="s">
        <v>113</v>
      </c>
      <c r="D38" s="20" t="s">
        <v>114</v>
      </c>
      <c r="E38" s="144">
        <v>0</v>
      </c>
      <c r="F38" s="141"/>
      <c r="G38" s="141"/>
      <c r="H38" s="141"/>
      <c r="I38" s="143" t="s">
        <v>96</v>
      </c>
      <c r="J38" s="140"/>
    </row>
    <row r="39" spans="1:10" x14ac:dyDescent="0.2">
      <c r="A39" s="136"/>
      <c r="B39" s="137"/>
      <c r="C39" s="141"/>
      <c r="D39" s="20"/>
      <c r="E39" s="106"/>
      <c r="F39" s="141"/>
      <c r="G39" s="141"/>
      <c r="H39" s="141"/>
      <c r="I39" s="139"/>
      <c r="J39" s="140"/>
    </row>
    <row r="40" spans="1:10" ht="17" thickBot="1" x14ac:dyDescent="0.25">
      <c r="B40" s="39"/>
      <c r="C40" s="13" t="s">
        <v>6</v>
      </c>
      <c r="D40" s="104"/>
      <c r="E40" s="106"/>
      <c r="F40" s="35"/>
      <c r="G40" s="35"/>
      <c r="H40" s="35"/>
      <c r="I40" s="68"/>
      <c r="J40" s="101"/>
    </row>
    <row r="41" spans="1:10" ht="17" thickBot="1" x14ac:dyDescent="0.25">
      <c r="B41" s="39"/>
      <c r="C41" s="38" t="s">
        <v>32</v>
      </c>
      <c r="D41" s="20" t="s">
        <v>1</v>
      </c>
      <c r="E41" s="40">
        <f>'Research data'!H11</f>
        <v>13</v>
      </c>
      <c r="F41" s="38"/>
      <c r="G41" s="80" t="s">
        <v>49</v>
      </c>
      <c r="H41" s="38"/>
      <c r="I41" s="110" t="s">
        <v>47</v>
      </c>
      <c r="J41" s="101"/>
    </row>
    <row r="42" spans="1:10" ht="17" thickBot="1" x14ac:dyDescent="0.25">
      <c r="A42" s="136"/>
      <c r="B42" s="137"/>
      <c r="C42" s="141" t="s">
        <v>115</v>
      </c>
      <c r="D42" s="20" t="s">
        <v>1</v>
      </c>
      <c r="E42" s="144">
        <v>0</v>
      </c>
      <c r="F42" s="141"/>
      <c r="G42" s="141" t="s">
        <v>116</v>
      </c>
      <c r="H42" s="141"/>
      <c r="I42" s="143" t="s">
        <v>96</v>
      </c>
      <c r="J42" s="140"/>
    </row>
    <row r="43" spans="1:10" ht="17" thickBot="1" x14ac:dyDescent="0.25">
      <c r="B43" s="107"/>
      <c r="C43" s="63" t="s">
        <v>24</v>
      </c>
      <c r="D43" s="63" t="s">
        <v>3</v>
      </c>
      <c r="E43" s="108">
        <v>0</v>
      </c>
      <c r="F43" s="63"/>
      <c r="G43" s="63"/>
      <c r="H43" s="63"/>
      <c r="I43" s="109" t="s">
        <v>35</v>
      </c>
      <c r="J43" s="101"/>
    </row>
    <row r="44" spans="1:10" ht="17" thickBot="1" x14ac:dyDescent="0.25">
      <c r="B44" s="42"/>
      <c r="C44" s="43"/>
      <c r="D44" s="43"/>
      <c r="E44" s="43"/>
      <c r="F44" s="43"/>
      <c r="G44" s="43"/>
      <c r="H44" s="43"/>
      <c r="I44" s="43"/>
      <c r="J4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M7" sqref="M7"/>
    </sheetView>
  </sheetViews>
  <sheetFormatPr baseColWidth="10" defaultRowHeight="16" x14ac:dyDescent="0.2"/>
  <cols>
    <col min="1" max="1" width="3.42578125" style="46" customWidth="1"/>
    <col min="2" max="2" width="3.5703125" style="46" customWidth="1"/>
    <col min="3" max="3" width="35.85546875" style="46" customWidth="1"/>
    <col min="4" max="4" width="16.5703125" style="46" hidden="1" customWidth="1"/>
    <col min="5" max="5" width="13.85546875" style="46" hidden="1" customWidth="1"/>
    <col min="6" max="6" width="9.5703125" style="46" customWidth="1"/>
    <col min="7" max="7" width="3.140625" style="46" customWidth="1"/>
    <col min="8" max="8" width="9.5703125" style="46" customWidth="1"/>
    <col min="9" max="9" width="2.5703125" style="46" customWidth="1"/>
    <col min="10" max="10" width="2.140625" style="46" customWidth="1"/>
    <col min="11" max="11" width="10.7109375" style="46"/>
    <col min="12" max="12" width="2.5703125" style="46" customWidth="1"/>
    <col min="13" max="14" width="10.7109375" style="46"/>
    <col min="15" max="15" width="13.85546875" style="46" bestFit="1" customWidth="1"/>
    <col min="16" max="16" width="1.7109375" style="46" customWidth="1"/>
    <col min="17" max="17" width="75" style="46" customWidth="1"/>
    <col min="18" max="16384" width="10.7109375" style="46"/>
  </cols>
  <sheetData>
    <row r="2" spans="1:17" ht="17" thickBot="1" x14ac:dyDescent="0.25"/>
    <row r="3" spans="1:17" x14ac:dyDescent="0.2">
      <c r="B3" s="47"/>
      <c r="C3" s="48"/>
      <c r="D3" s="48"/>
      <c r="E3" s="48"/>
      <c r="F3" s="48"/>
      <c r="G3" s="48"/>
      <c r="H3" s="48"/>
      <c r="I3" s="48"/>
      <c r="J3" s="48"/>
    </row>
    <row r="4" spans="1:17" s="22" customFormat="1" x14ac:dyDescent="0.2">
      <c r="B4" s="21"/>
      <c r="C4" s="96" t="s">
        <v>67</v>
      </c>
      <c r="D4" s="9"/>
      <c r="E4" s="9"/>
      <c r="F4" s="96" t="s">
        <v>10</v>
      </c>
      <c r="G4" s="96"/>
      <c r="H4" s="96" t="s">
        <v>63</v>
      </c>
      <c r="I4" s="96"/>
      <c r="J4" s="15"/>
      <c r="K4" s="96" t="s">
        <v>76</v>
      </c>
      <c r="L4" s="96"/>
      <c r="M4" s="96" t="s">
        <v>83</v>
      </c>
      <c r="N4" s="96" t="s">
        <v>133</v>
      </c>
      <c r="O4" s="96" t="s">
        <v>134</v>
      </c>
      <c r="P4" s="96"/>
      <c r="Q4" s="96" t="s">
        <v>72</v>
      </c>
    </row>
    <row r="5" spans="1:17" ht="18" customHeight="1" x14ac:dyDescent="0.2">
      <c r="B5" s="49"/>
      <c r="C5" s="55"/>
      <c r="D5" s="55"/>
      <c r="E5" s="55"/>
      <c r="F5" s="50"/>
      <c r="G5" s="50"/>
      <c r="H5" s="53"/>
      <c r="I5" s="53"/>
      <c r="Q5" s="62"/>
    </row>
    <row r="6" spans="1:17" ht="18" customHeight="1" thickBot="1" x14ac:dyDescent="0.25">
      <c r="A6" s="115"/>
      <c r="B6" s="116"/>
      <c r="C6" s="12" t="s">
        <v>71</v>
      </c>
      <c r="D6" s="12"/>
      <c r="E6" s="12"/>
      <c r="F6" s="12"/>
      <c r="G6" s="31"/>
      <c r="H6" s="10"/>
      <c r="I6" s="10"/>
      <c r="K6" s="50"/>
      <c r="L6" s="50"/>
      <c r="M6" s="50"/>
      <c r="N6" s="50"/>
      <c r="O6" s="50"/>
      <c r="P6" s="50"/>
      <c r="Q6" s="61"/>
    </row>
    <row r="7" spans="1:17" ht="17" thickBot="1" x14ac:dyDescent="0.25">
      <c r="A7" s="115"/>
      <c r="B7" s="116"/>
      <c r="C7" s="117" t="s">
        <v>42</v>
      </c>
      <c r="D7" s="117"/>
      <c r="E7" s="117"/>
      <c r="F7" s="118" t="s">
        <v>75</v>
      </c>
      <c r="G7" s="119"/>
      <c r="H7" s="120">
        <f>M7</f>
        <v>1.5384615384615383</v>
      </c>
      <c r="I7" s="121"/>
      <c r="K7" s="120">
        <f>Notes!E11</f>
        <v>1.4285714285714286</v>
      </c>
      <c r="L7" s="122"/>
      <c r="M7" s="120">
        <f>Notes!E72</f>
        <v>1.5384615384615383</v>
      </c>
      <c r="N7" s="122"/>
      <c r="O7" s="122"/>
      <c r="P7" s="122"/>
      <c r="Q7" s="131" t="s">
        <v>87</v>
      </c>
    </row>
    <row r="8" spans="1:17" ht="17" thickBot="1" x14ac:dyDescent="0.25">
      <c r="A8" s="115"/>
      <c r="B8" s="116"/>
      <c r="C8" s="117" t="s">
        <v>89</v>
      </c>
      <c r="D8" s="117"/>
      <c r="E8" s="117"/>
      <c r="F8" s="133" t="s">
        <v>91</v>
      </c>
      <c r="G8" s="119"/>
      <c r="H8" s="169">
        <f>O8</f>
        <v>100</v>
      </c>
      <c r="I8" s="121"/>
      <c r="K8" s="122"/>
      <c r="L8" s="122"/>
      <c r="M8" s="122"/>
      <c r="N8" s="122"/>
      <c r="O8" s="169">
        <f>Notes!D120</f>
        <v>100</v>
      </c>
      <c r="P8" s="122"/>
      <c r="Q8" s="170" t="s">
        <v>130</v>
      </c>
    </row>
    <row r="9" spans="1:17" ht="17" thickBot="1" x14ac:dyDescent="0.25">
      <c r="A9" s="115"/>
      <c r="B9" s="116"/>
      <c r="C9" s="117" t="s">
        <v>92</v>
      </c>
      <c r="D9" s="117"/>
      <c r="E9" s="117"/>
      <c r="F9" s="153" t="s">
        <v>121</v>
      </c>
      <c r="G9" s="119"/>
      <c r="H9" s="120">
        <f>N9</f>
        <v>0.85</v>
      </c>
      <c r="I9" s="121"/>
      <c r="K9" s="122"/>
      <c r="L9" s="122"/>
      <c r="M9" s="122"/>
      <c r="N9" s="120">
        <f>Notes!E94</f>
        <v>0.85</v>
      </c>
      <c r="O9" s="122"/>
      <c r="P9" s="122"/>
      <c r="Q9" s="131"/>
    </row>
    <row r="10" spans="1:17" ht="17" thickBot="1" x14ac:dyDescent="0.25">
      <c r="B10" s="49"/>
      <c r="C10" s="12" t="s">
        <v>6</v>
      </c>
      <c r="D10" s="12"/>
      <c r="E10" s="12"/>
      <c r="F10" s="12"/>
      <c r="G10" s="31"/>
      <c r="H10" s="10"/>
      <c r="I10" s="10"/>
      <c r="K10" s="50"/>
      <c r="L10" s="50"/>
      <c r="M10" s="50"/>
      <c r="N10" s="50"/>
      <c r="O10" s="50"/>
      <c r="P10" s="50"/>
      <c r="Q10" s="61"/>
    </row>
    <row r="11" spans="1:17" ht="17" thickBot="1" x14ac:dyDescent="0.25">
      <c r="B11" s="49"/>
      <c r="C11" s="56" t="s">
        <v>4</v>
      </c>
      <c r="D11" s="56"/>
      <c r="E11" s="56"/>
      <c r="F11" s="51" t="s">
        <v>1</v>
      </c>
      <c r="G11" s="97"/>
      <c r="H11" s="57">
        <f>K11</f>
        <v>13</v>
      </c>
      <c r="I11" s="53"/>
      <c r="K11" s="120">
        <f>Notes!E22</f>
        <v>13</v>
      </c>
      <c r="L11" s="50"/>
      <c r="M11" s="50"/>
      <c r="N11" s="50"/>
      <c r="O11" s="50"/>
      <c r="P11" s="50"/>
      <c r="Q11" s="66"/>
    </row>
    <row r="12" spans="1:17" x14ac:dyDescent="0.2">
      <c r="B12" s="49"/>
      <c r="C12" s="31"/>
      <c r="D12" s="31"/>
      <c r="E12" s="31"/>
      <c r="F12" s="31"/>
      <c r="G12" s="31"/>
      <c r="H12" s="11"/>
      <c r="I12" s="11"/>
      <c r="K12" s="50"/>
      <c r="L12" s="50"/>
      <c r="M12" s="50"/>
      <c r="N12" s="50"/>
      <c r="O12" s="50"/>
      <c r="P12" s="50"/>
      <c r="Q12" s="52"/>
    </row>
    <row r="13" spans="1:17" ht="17" thickBot="1" x14ac:dyDescent="0.25">
      <c r="B13" s="49"/>
      <c r="C13" s="12" t="s">
        <v>68</v>
      </c>
      <c r="D13" s="12"/>
      <c r="E13" s="12"/>
      <c r="F13" s="12"/>
      <c r="G13" s="31"/>
      <c r="H13" s="11"/>
      <c r="I13" s="11"/>
      <c r="K13" s="50"/>
      <c r="L13" s="50"/>
      <c r="M13" s="50"/>
      <c r="N13" s="50"/>
      <c r="O13" s="50"/>
      <c r="P13" s="50"/>
      <c r="Q13" s="62"/>
    </row>
    <row r="14" spans="1:17" ht="17" thickBot="1" x14ac:dyDescent="0.25">
      <c r="B14" s="49"/>
      <c r="C14" s="100" t="s">
        <v>70</v>
      </c>
      <c r="D14" s="12"/>
      <c r="E14" s="12"/>
      <c r="F14" s="64" t="s">
        <v>22</v>
      </c>
      <c r="G14" s="98"/>
      <c r="H14" s="54">
        <v>0</v>
      </c>
      <c r="I14" s="11"/>
      <c r="K14" s="53"/>
      <c r="L14" s="53"/>
      <c r="M14" s="53"/>
      <c r="N14" s="53"/>
      <c r="O14" s="53"/>
      <c r="P14" s="53"/>
      <c r="Q14" s="65"/>
    </row>
    <row r="15" spans="1:17" ht="17" thickBot="1" x14ac:dyDescent="0.25">
      <c r="B15" s="49"/>
      <c r="C15" s="100" t="s">
        <v>69</v>
      </c>
      <c r="D15" s="58"/>
      <c r="E15" s="58"/>
      <c r="F15" s="99" t="s">
        <v>34</v>
      </c>
      <c r="G15" s="97"/>
      <c r="H15" s="59">
        <v>0</v>
      </c>
      <c r="I15" s="60"/>
      <c r="K15" s="53"/>
      <c r="L15" s="53"/>
      <c r="M15" s="53"/>
      <c r="N15" s="53"/>
      <c r="O15" s="53"/>
      <c r="P15" s="53"/>
      <c r="Q15" s="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workbookViewId="0">
      <selection activeCell="J14" sqref="J14"/>
    </sheetView>
  </sheetViews>
  <sheetFormatPr baseColWidth="10" defaultColWidth="33.140625" defaultRowHeight="16" x14ac:dyDescent="0.2"/>
  <cols>
    <col min="1" max="1" width="3.5703125" style="69" customWidth="1"/>
    <col min="2" max="2" width="4.140625" style="69" customWidth="1"/>
    <col min="3" max="3" width="27.85546875" style="69" customWidth="1"/>
    <col min="4" max="4" width="16.140625" style="69" customWidth="1"/>
    <col min="5" max="5" width="10.140625" style="69" customWidth="1"/>
    <col min="6" max="7" width="13.140625" style="69" customWidth="1"/>
    <col min="8" max="8" width="12.5703125" style="74" customWidth="1"/>
    <col min="9" max="9" width="31.85546875" style="74" customWidth="1"/>
    <col min="10" max="10" width="98.42578125" style="69" customWidth="1"/>
    <col min="11" max="16384" width="33.140625" style="69"/>
  </cols>
  <sheetData>
    <row r="1" spans="2:10" ht="17" thickBot="1" x14ac:dyDescent="0.25"/>
    <row r="2" spans="2:10" x14ac:dyDescent="0.2">
      <c r="B2" s="70"/>
      <c r="C2" s="71"/>
      <c r="D2" s="71"/>
      <c r="E2" s="71"/>
      <c r="F2" s="71"/>
      <c r="G2" s="71"/>
      <c r="H2" s="75"/>
      <c r="I2" s="75"/>
      <c r="J2" s="71"/>
    </row>
    <row r="3" spans="2:10" x14ac:dyDescent="0.2">
      <c r="B3" s="72"/>
      <c r="C3" s="13" t="s">
        <v>17</v>
      </c>
      <c r="D3" s="13"/>
      <c r="E3" s="13"/>
      <c r="F3" s="13"/>
      <c r="G3" s="13"/>
      <c r="H3" s="16"/>
      <c r="I3" s="16"/>
      <c r="J3" s="68"/>
    </row>
    <row r="4" spans="2:10" x14ac:dyDescent="0.2">
      <c r="B4" s="72"/>
      <c r="C4" s="68"/>
      <c r="D4" s="68"/>
      <c r="E4" s="68"/>
      <c r="F4" s="68"/>
      <c r="G4" s="68"/>
      <c r="H4" s="76"/>
      <c r="I4" s="76"/>
      <c r="J4" s="68"/>
    </row>
    <row r="5" spans="2:10" x14ac:dyDescent="0.2">
      <c r="B5" s="77"/>
      <c r="C5" s="15" t="s">
        <v>18</v>
      </c>
      <c r="D5" s="15" t="s">
        <v>0</v>
      </c>
      <c r="E5" s="15" t="s">
        <v>14</v>
      </c>
      <c r="F5" s="15" t="s">
        <v>19</v>
      </c>
      <c r="G5" s="15" t="s">
        <v>73</v>
      </c>
      <c r="H5" s="17" t="s">
        <v>20</v>
      </c>
      <c r="I5" s="17" t="s">
        <v>74</v>
      </c>
      <c r="J5" s="15" t="s">
        <v>11</v>
      </c>
    </row>
    <row r="6" spans="2:10" x14ac:dyDescent="0.2">
      <c r="B6" s="72"/>
      <c r="C6" s="13"/>
      <c r="D6" s="13"/>
      <c r="E6" s="13"/>
      <c r="F6" s="13"/>
      <c r="G6" s="13"/>
      <c r="H6" s="16"/>
      <c r="I6" s="16"/>
      <c r="J6" s="13"/>
    </row>
    <row r="7" spans="2:10" x14ac:dyDescent="0.2">
      <c r="B7" s="72"/>
    </row>
    <row r="8" spans="2:10" x14ac:dyDescent="0.2">
      <c r="B8" s="72"/>
      <c r="C8" s="123" t="s">
        <v>42</v>
      </c>
      <c r="D8" s="124" t="s">
        <v>76</v>
      </c>
      <c r="E8" s="124" t="s">
        <v>8</v>
      </c>
      <c r="F8" s="124">
        <v>2013</v>
      </c>
      <c r="G8" s="124">
        <v>2012</v>
      </c>
      <c r="H8" s="125">
        <v>42326</v>
      </c>
      <c r="I8" s="124" t="s">
        <v>81</v>
      </c>
      <c r="J8" s="124" t="s">
        <v>82</v>
      </c>
    </row>
    <row r="9" spans="2:10" x14ac:dyDescent="0.2">
      <c r="B9" s="72"/>
      <c r="C9" s="150" t="s">
        <v>32</v>
      </c>
    </row>
    <row r="10" spans="2:10" x14ac:dyDescent="0.2">
      <c r="B10" s="72"/>
      <c r="C10" s="123" t="s">
        <v>42</v>
      </c>
      <c r="D10" s="124" t="s">
        <v>83</v>
      </c>
      <c r="E10" s="127" t="s">
        <v>8</v>
      </c>
      <c r="F10" s="127">
        <v>2014</v>
      </c>
      <c r="G10" s="127">
        <v>2014</v>
      </c>
      <c r="H10" s="130">
        <v>42326</v>
      </c>
      <c r="I10" s="127" t="s">
        <v>85</v>
      </c>
      <c r="J10" s="129" t="s">
        <v>86</v>
      </c>
    </row>
    <row r="11" spans="2:10" x14ac:dyDescent="0.2">
      <c r="B11" s="72"/>
      <c r="C11" s="67" t="s">
        <v>92</v>
      </c>
      <c r="D11" s="152" t="s">
        <v>122</v>
      </c>
      <c r="E11" s="152" t="s">
        <v>123</v>
      </c>
      <c r="F11" s="69">
        <v>2013</v>
      </c>
      <c r="G11" s="69">
        <v>2013</v>
      </c>
      <c r="H11" s="154" t="s">
        <v>124</v>
      </c>
      <c r="J11" s="152" t="s">
        <v>119</v>
      </c>
    </row>
    <row r="12" spans="2:10" x14ac:dyDescent="0.2">
      <c r="B12" s="72"/>
      <c r="C12" s="171" t="s">
        <v>89</v>
      </c>
      <c r="D12" s="168" t="s">
        <v>131</v>
      </c>
      <c r="E12" s="168" t="s">
        <v>132</v>
      </c>
      <c r="F12" s="68">
        <v>2016</v>
      </c>
      <c r="G12" s="68">
        <v>2016</v>
      </c>
      <c r="H12" s="172">
        <v>42606</v>
      </c>
      <c r="I12" s="68"/>
      <c r="J12" s="68" t="s">
        <v>135</v>
      </c>
    </row>
    <row r="13" spans="2:10" x14ac:dyDescent="0.2">
      <c r="B13" s="72"/>
      <c r="C13" s="151"/>
      <c r="D13" s="113"/>
      <c r="E13" s="113"/>
      <c r="F13" s="68"/>
      <c r="G13" s="68"/>
      <c r="H13" s="112"/>
      <c r="I13" s="68"/>
    </row>
    <row r="14" spans="2:10" x14ac:dyDescent="0.2">
      <c r="B14" s="72"/>
      <c r="C14" s="78"/>
      <c r="D14" s="68"/>
      <c r="E14" s="68"/>
      <c r="F14" s="68"/>
      <c r="G14" s="68"/>
      <c r="H14" s="73"/>
      <c r="I14" s="68"/>
    </row>
    <row r="15" spans="2:10" x14ac:dyDescent="0.2">
      <c r="B15" s="72"/>
      <c r="C15" s="79"/>
      <c r="F15" s="68"/>
      <c r="G15" s="68"/>
      <c r="H15" s="112"/>
      <c r="I15" s="68"/>
    </row>
    <row r="16" spans="2:10" x14ac:dyDescent="0.2">
      <c r="B16" s="72"/>
      <c r="D16" s="68"/>
      <c r="E16" s="68"/>
      <c r="F16" s="68"/>
      <c r="G16" s="68"/>
      <c r="H16" s="73"/>
      <c r="I16" s="68"/>
      <c r="J16" s="68"/>
    </row>
    <row r="17" spans="1:10" x14ac:dyDescent="0.2">
      <c r="B17" s="72"/>
      <c r="C17" s="113"/>
      <c r="D17" s="68"/>
      <c r="E17" s="68"/>
      <c r="F17" s="68"/>
      <c r="G17" s="68"/>
      <c r="H17" s="68"/>
      <c r="I17" s="68"/>
      <c r="J17" s="68"/>
    </row>
    <row r="18" spans="1:10" x14ac:dyDescent="0.2">
      <c r="B18" s="72"/>
    </row>
    <row r="19" spans="1:10" x14ac:dyDescent="0.2">
      <c r="B19" s="72"/>
      <c r="C19" s="113"/>
      <c r="H19" s="114"/>
    </row>
    <row r="20" spans="1:10" x14ac:dyDescent="0.2">
      <c r="B20" s="72"/>
    </row>
    <row r="21" spans="1:10" x14ac:dyDescent="0.2">
      <c r="B21" s="72"/>
    </row>
    <row r="22" spans="1:10" x14ac:dyDescent="0.2">
      <c r="B22" s="72"/>
    </row>
    <row r="23" spans="1:10" x14ac:dyDescent="0.2">
      <c r="A23" s="127"/>
      <c r="B23" s="128"/>
    </row>
    <row r="24" spans="1:10" x14ac:dyDescent="0.2">
      <c r="B24" s="7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57"/>
  <sheetViews>
    <sheetView topLeftCell="A101" workbookViewId="0">
      <selection activeCell="E121" sqref="E121"/>
    </sheetView>
  </sheetViews>
  <sheetFormatPr baseColWidth="10" defaultRowHeight="16" x14ac:dyDescent="0.2"/>
  <cols>
    <col min="1" max="2" width="3.42578125" style="157" customWidth="1"/>
    <col min="3" max="3" width="22" style="157" bestFit="1" customWidth="1"/>
    <col min="4" max="4" width="11.85546875" style="157" customWidth="1"/>
    <col min="5" max="5" width="12" style="157" customWidth="1"/>
    <col min="6" max="6" width="22.42578125" style="157" customWidth="1"/>
    <col min="7" max="7" width="13" style="157" customWidth="1"/>
    <col min="8" max="8" width="15.7109375" style="157" customWidth="1"/>
    <col min="9" max="9" width="10.7109375" style="157"/>
    <col min="10" max="10" width="19.85546875" style="157" customWidth="1"/>
    <col min="11" max="16384" width="10.7109375" style="157"/>
  </cols>
  <sheetData>
    <row r="1" spans="1:13" ht="17" thickBot="1" x14ac:dyDescent="0.25"/>
    <row r="2" spans="1:13" x14ac:dyDescent="0.2">
      <c r="B2" s="158"/>
      <c r="C2" s="159"/>
      <c r="D2" s="159"/>
      <c r="E2" s="159"/>
      <c r="F2" s="159"/>
      <c r="G2" s="159"/>
      <c r="H2" s="159"/>
      <c r="I2" s="159"/>
      <c r="J2" s="159"/>
      <c r="K2" s="159"/>
      <c r="L2" s="159"/>
      <c r="M2" s="159"/>
    </row>
    <row r="3" spans="1:13" x14ac:dyDescent="0.2">
      <c r="A3" s="160"/>
      <c r="B3" s="161"/>
      <c r="C3" s="162" t="s">
        <v>62</v>
      </c>
      <c r="D3" s="162"/>
      <c r="E3" s="162" t="s">
        <v>48</v>
      </c>
      <c r="F3" s="162"/>
      <c r="G3" s="162"/>
      <c r="H3" s="163"/>
      <c r="I3" s="163"/>
      <c r="J3" s="163"/>
      <c r="K3" s="163"/>
      <c r="L3" s="163"/>
      <c r="M3" s="163"/>
    </row>
    <row r="4" spans="1:13" x14ac:dyDescent="0.2">
      <c r="B4" s="164"/>
      <c r="C4" s="165"/>
      <c r="D4" s="165"/>
      <c r="E4" s="165"/>
      <c r="F4" s="165"/>
      <c r="G4" s="165"/>
      <c r="H4" s="165"/>
      <c r="I4" s="165"/>
      <c r="J4" s="165"/>
      <c r="K4" s="165"/>
      <c r="L4" s="165"/>
      <c r="M4" s="165"/>
    </row>
    <row r="5" spans="1:13" x14ac:dyDescent="0.2">
      <c r="B5" s="164"/>
      <c r="C5" s="165"/>
      <c r="D5" s="165"/>
      <c r="E5" s="165"/>
      <c r="F5" s="165"/>
      <c r="G5" s="165"/>
      <c r="H5" s="165"/>
      <c r="I5" s="165"/>
      <c r="J5" s="165"/>
      <c r="K5" s="165"/>
      <c r="L5" s="165"/>
      <c r="M5" s="165"/>
    </row>
    <row r="6" spans="1:13" x14ac:dyDescent="0.2">
      <c r="B6" s="164"/>
      <c r="C6" s="165"/>
      <c r="D6" s="165"/>
      <c r="E6" s="165"/>
      <c r="F6" s="165"/>
      <c r="G6" s="165"/>
      <c r="H6" s="165"/>
      <c r="I6" s="165"/>
      <c r="J6" s="165"/>
      <c r="K6" s="165"/>
      <c r="L6" s="165"/>
      <c r="M6" s="165"/>
    </row>
    <row r="7" spans="1:13" x14ac:dyDescent="0.2">
      <c r="B7" s="164"/>
      <c r="C7" s="157" t="s">
        <v>79</v>
      </c>
    </row>
    <row r="8" spans="1:13" x14ac:dyDescent="0.2">
      <c r="B8" s="164"/>
    </row>
    <row r="9" spans="1:13" x14ac:dyDescent="0.2">
      <c r="B9" s="164"/>
    </row>
    <row r="10" spans="1:13" x14ac:dyDescent="0.2">
      <c r="B10" s="164"/>
      <c r="C10" s="157" t="s">
        <v>77</v>
      </c>
      <c r="E10" s="157">
        <v>0.7</v>
      </c>
      <c r="F10" s="157" t="s">
        <v>78</v>
      </c>
    </row>
    <row r="11" spans="1:13" x14ac:dyDescent="0.2">
      <c r="B11" s="164"/>
      <c r="E11" s="157">
        <f>1/E10</f>
        <v>1.4285714285714286</v>
      </c>
      <c r="F11" s="157" t="s">
        <v>75</v>
      </c>
    </row>
    <row r="12" spans="1:13" x14ac:dyDescent="0.2">
      <c r="B12" s="164"/>
    </row>
    <row r="13" spans="1:13" x14ac:dyDescent="0.2">
      <c r="B13" s="164"/>
    </row>
    <row r="14" spans="1:13" x14ac:dyDescent="0.2">
      <c r="B14" s="164"/>
    </row>
    <row r="15" spans="1:13" x14ac:dyDescent="0.2">
      <c r="B15" s="164"/>
    </row>
    <row r="16" spans="1:13" x14ac:dyDescent="0.2">
      <c r="B16" s="164"/>
    </row>
    <row r="17" spans="2:6" x14ac:dyDescent="0.2">
      <c r="B17" s="164"/>
    </row>
    <row r="18" spans="2:6" x14ac:dyDescent="0.2">
      <c r="B18" s="164"/>
    </row>
    <row r="19" spans="2:6" x14ac:dyDescent="0.2">
      <c r="B19" s="164"/>
    </row>
    <row r="20" spans="2:6" x14ac:dyDescent="0.2">
      <c r="B20" s="164"/>
    </row>
    <row r="21" spans="2:6" x14ac:dyDescent="0.2">
      <c r="B21" s="164"/>
      <c r="C21" s="157" t="s">
        <v>118</v>
      </c>
    </row>
    <row r="22" spans="2:6" x14ac:dyDescent="0.2">
      <c r="B22" s="164"/>
      <c r="E22" s="157">
        <v>13</v>
      </c>
      <c r="F22" s="157" t="s">
        <v>117</v>
      </c>
    </row>
    <row r="23" spans="2:6" x14ac:dyDescent="0.2">
      <c r="B23" s="164"/>
    </row>
    <row r="24" spans="2:6" x14ac:dyDescent="0.2">
      <c r="B24" s="164"/>
    </row>
    <row r="25" spans="2:6" x14ac:dyDescent="0.2">
      <c r="B25" s="164"/>
    </row>
    <row r="26" spans="2:6" x14ac:dyDescent="0.2">
      <c r="B26" s="164"/>
    </row>
    <row r="27" spans="2:6" x14ac:dyDescent="0.2">
      <c r="B27" s="164"/>
    </row>
    <row r="28" spans="2:6" x14ac:dyDescent="0.2">
      <c r="B28" s="164"/>
    </row>
    <row r="29" spans="2:6" x14ac:dyDescent="0.2">
      <c r="B29" s="164"/>
    </row>
    <row r="30" spans="2:6" x14ac:dyDescent="0.2">
      <c r="B30" s="164"/>
    </row>
    <row r="31" spans="2:6" x14ac:dyDescent="0.2">
      <c r="B31" s="164"/>
    </row>
    <row r="32" spans="2:6" x14ac:dyDescent="0.2">
      <c r="B32" s="164"/>
    </row>
    <row r="33" spans="2:3" x14ac:dyDescent="0.2">
      <c r="B33" s="164"/>
    </row>
    <row r="34" spans="2:3" x14ac:dyDescent="0.2">
      <c r="B34" s="164"/>
    </row>
    <row r="35" spans="2:3" s="163" customFormat="1" x14ac:dyDescent="0.2">
      <c r="B35" s="166"/>
    </row>
    <row r="36" spans="2:3" x14ac:dyDescent="0.2">
      <c r="B36" s="164"/>
    </row>
    <row r="37" spans="2:3" x14ac:dyDescent="0.2">
      <c r="B37" s="164"/>
    </row>
    <row r="38" spans="2:3" x14ac:dyDescent="0.2">
      <c r="B38" s="164"/>
    </row>
    <row r="39" spans="2:3" x14ac:dyDescent="0.2">
      <c r="B39" s="164"/>
      <c r="C39" s="157" t="s">
        <v>83</v>
      </c>
    </row>
    <row r="40" spans="2:3" x14ac:dyDescent="0.2">
      <c r="B40" s="164"/>
    </row>
    <row r="41" spans="2:3" x14ac:dyDescent="0.2">
      <c r="B41" s="164"/>
      <c r="C41" s="157" t="s">
        <v>84</v>
      </c>
    </row>
    <row r="42" spans="2:3" x14ac:dyDescent="0.2">
      <c r="B42" s="164"/>
    </row>
    <row r="43" spans="2:3" x14ac:dyDescent="0.2">
      <c r="B43" s="164"/>
    </row>
    <row r="44" spans="2:3" x14ac:dyDescent="0.2">
      <c r="B44" s="164"/>
    </row>
    <row r="45" spans="2:3" x14ac:dyDescent="0.2">
      <c r="B45" s="164"/>
    </row>
    <row r="46" spans="2:3" x14ac:dyDescent="0.2">
      <c r="B46" s="164"/>
    </row>
    <row r="47" spans="2:3" x14ac:dyDescent="0.2">
      <c r="B47" s="164"/>
    </row>
    <row r="48" spans="2:3" x14ac:dyDescent="0.2">
      <c r="B48" s="164"/>
    </row>
    <row r="49" spans="2:2" x14ac:dyDescent="0.2">
      <c r="B49" s="164"/>
    </row>
    <row r="50" spans="2:2" x14ac:dyDescent="0.2">
      <c r="B50" s="164"/>
    </row>
    <row r="51" spans="2:2" x14ac:dyDescent="0.2">
      <c r="B51" s="164"/>
    </row>
    <row r="52" spans="2:2" x14ac:dyDescent="0.2">
      <c r="B52" s="164"/>
    </row>
    <row r="53" spans="2:2" x14ac:dyDescent="0.2">
      <c r="B53" s="164"/>
    </row>
    <row r="54" spans="2:2" x14ac:dyDescent="0.2">
      <c r="B54" s="164"/>
    </row>
    <row r="55" spans="2:2" x14ac:dyDescent="0.2">
      <c r="B55" s="164"/>
    </row>
    <row r="56" spans="2:2" x14ac:dyDescent="0.2">
      <c r="B56" s="164"/>
    </row>
    <row r="57" spans="2:2" x14ac:dyDescent="0.2">
      <c r="B57" s="164"/>
    </row>
    <row r="58" spans="2:2" x14ac:dyDescent="0.2">
      <c r="B58" s="164"/>
    </row>
    <row r="59" spans="2:2" x14ac:dyDescent="0.2">
      <c r="B59" s="164"/>
    </row>
    <row r="60" spans="2:2" x14ac:dyDescent="0.2">
      <c r="B60" s="164"/>
    </row>
    <row r="61" spans="2:2" x14ac:dyDescent="0.2">
      <c r="B61" s="164"/>
    </row>
    <row r="62" spans="2:2" x14ac:dyDescent="0.2">
      <c r="B62" s="164"/>
    </row>
    <row r="63" spans="2:2" x14ac:dyDescent="0.2">
      <c r="B63" s="164"/>
    </row>
    <row r="64" spans="2:2" x14ac:dyDescent="0.2">
      <c r="B64" s="164"/>
    </row>
    <row r="65" spans="2:6" x14ac:dyDescent="0.2">
      <c r="B65" s="164"/>
    </row>
    <row r="66" spans="2:6" x14ac:dyDescent="0.2">
      <c r="B66" s="164"/>
    </row>
    <row r="67" spans="2:6" x14ac:dyDescent="0.2">
      <c r="B67" s="164"/>
    </row>
    <row r="68" spans="2:6" x14ac:dyDescent="0.2">
      <c r="B68" s="164"/>
    </row>
    <row r="69" spans="2:6" x14ac:dyDescent="0.2">
      <c r="B69" s="164"/>
    </row>
    <row r="70" spans="2:6" x14ac:dyDescent="0.2">
      <c r="B70" s="164"/>
    </row>
    <row r="71" spans="2:6" x14ac:dyDescent="0.2">
      <c r="B71" s="164"/>
      <c r="E71" s="157">
        <v>0.65</v>
      </c>
      <c r="F71" s="157" t="s">
        <v>78</v>
      </c>
    </row>
    <row r="72" spans="2:6" x14ac:dyDescent="0.2">
      <c r="B72" s="164"/>
      <c r="E72" s="157">
        <f>1/E71</f>
        <v>1.5384615384615383</v>
      </c>
      <c r="F72" s="157" t="s">
        <v>75</v>
      </c>
    </row>
    <row r="73" spans="2:6" x14ac:dyDescent="0.2">
      <c r="B73" s="164"/>
    </row>
    <row r="74" spans="2:6" x14ac:dyDescent="0.2">
      <c r="B74" s="164"/>
    </row>
    <row r="75" spans="2:6" x14ac:dyDescent="0.2">
      <c r="B75" s="164"/>
    </row>
    <row r="76" spans="2:6" x14ac:dyDescent="0.2">
      <c r="B76" s="164"/>
    </row>
    <row r="77" spans="2:6" x14ac:dyDescent="0.2">
      <c r="B77" s="164"/>
    </row>
    <row r="78" spans="2:6" x14ac:dyDescent="0.2">
      <c r="B78" s="164"/>
    </row>
    <row r="79" spans="2:6" x14ac:dyDescent="0.2">
      <c r="B79" s="164"/>
    </row>
    <row r="80" spans="2:6" x14ac:dyDescent="0.2">
      <c r="B80" s="164"/>
    </row>
    <row r="81" spans="2:7" x14ac:dyDescent="0.2">
      <c r="B81" s="164"/>
    </row>
    <row r="82" spans="2:7" x14ac:dyDescent="0.2">
      <c r="B82" s="164"/>
    </row>
    <row r="83" spans="2:7" x14ac:dyDescent="0.2">
      <c r="B83" s="164"/>
    </row>
    <row r="84" spans="2:7" x14ac:dyDescent="0.2">
      <c r="B84" s="164"/>
    </row>
    <row r="85" spans="2:7" x14ac:dyDescent="0.2">
      <c r="B85" s="164"/>
    </row>
    <row r="86" spans="2:7" x14ac:dyDescent="0.2">
      <c r="B86" s="164"/>
    </row>
    <row r="87" spans="2:7" x14ac:dyDescent="0.2">
      <c r="B87" s="164"/>
    </row>
    <row r="88" spans="2:7" x14ac:dyDescent="0.2">
      <c r="B88" s="164"/>
    </row>
    <row r="89" spans="2:7" x14ac:dyDescent="0.2">
      <c r="B89" s="164"/>
    </row>
    <row r="90" spans="2:7" s="163" customFormat="1" x14ac:dyDescent="0.2">
      <c r="B90" s="166"/>
    </row>
    <row r="91" spans="2:7" x14ac:dyDescent="0.2">
      <c r="B91" s="164"/>
    </row>
    <row r="92" spans="2:7" x14ac:dyDescent="0.2">
      <c r="B92" s="164"/>
      <c r="C92" s="157" t="s">
        <v>122</v>
      </c>
      <c r="E92" s="157">
        <v>85</v>
      </c>
      <c r="F92" s="157" t="s">
        <v>91</v>
      </c>
      <c r="G92" s="157" t="s">
        <v>120</v>
      </c>
    </row>
    <row r="93" spans="2:7" x14ac:dyDescent="0.2">
      <c r="B93" s="164"/>
      <c r="C93" s="157" t="s">
        <v>128</v>
      </c>
      <c r="E93" s="157">
        <v>1</v>
      </c>
      <c r="F93" s="157" t="s">
        <v>2</v>
      </c>
      <c r="G93" s="157" t="s">
        <v>125</v>
      </c>
    </row>
    <row r="94" spans="2:7" x14ac:dyDescent="0.2">
      <c r="B94" s="164"/>
      <c r="E94" s="157">
        <f>E93/100*E92</f>
        <v>0.85</v>
      </c>
      <c r="F94" s="157" t="s">
        <v>121</v>
      </c>
      <c r="G94" s="157" t="s">
        <v>126</v>
      </c>
    </row>
    <row r="95" spans="2:7" x14ac:dyDescent="0.2">
      <c r="B95" s="164"/>
    </row>
    <row r="96" spans="2:7" x14ac:dyDescent="0.2">
      <c r="B96" s="164"/>
    </row>
    <row r="97" spans="2:2" x14ac:dyDescent="0.2">
      <c r="B97" s="164"/>
    </row>
    <row r="98" spans="2:2" x14ac:dyDescent="0.2">
      <c r="B98" s="164"/>
    </row>
    <row r="99" spans="2:2" x14ac:dyDescent="0.2">
      <c r="B99" s="164"/>
    </row>
    <row r="100" spans="2:2" x14ac:dyDescent="0.2">
      <c r="B100" s="164"/>
    </row>
    <row r="101" spans="2:2" x14ac:dyDescent="0.2">
      <c r="B101" s="164"/>
    </row>
    <row r="102" spans="2:2" x14ac:dyDescent="0.2">
      <c r="B102" s="164"/>
    </row>
    <row r="103" spans="2:2" x14ac:dyDescent="0.2">
      <c r="B103" s="164"/>
    </row>
    <row r="104" spans="2:2" x14ac:dyDescent="0.2">
      <c r="B104" s="164"/>
    </row>
    <row r="105" spans="2:2" x14ac:dyDescent="0.2">
      <c r="B105" s="164"/>
    </row>
    <row r="106" spans="2:2" x14ac:dyDescent="0.2">
      <c r="B106" s="164"/>
    </row>
    <row r="107" spans="2:2" x14ac:dyDescent="0.2">
      <c r="B107" s="164"/>
    </row>
    <row r="108" spans="2:2" x14ac:dyDescent="0.2">
      <c r="B108" s="164"/>
    </row>
    <row r="109" spans="2:2" x14ac:dyDescent="0.2">
      <c r="B109" s="164"/>
    </row>
    <row r="110" spans="2:2" x14ac:dyDescent="0.2">
      <c r="B110" s="164"/>
    </row>
    <row r="111" spans="2:2" x14ac:dyDescent="0.2">
      <c r="B111" s="164"/>
    </row>
    <row r="112" spans="2:2" x14ac:dyDescent="0.2">
      <c r="B112" s="164"/>
    </row>
    <row r="113" spans="1:5" s="163" customFormat="1" x14ac:dyDescent="0.2">
      <c r="A113" s="155"/>
      <c r="B113" s="156"/>
    </row>
    <row r="114" spans="1:5" x14ac:dyDescent="0.2">
      <c r="B114" s="164"/>
    </row>
    <row r="115" spans="1:5" x14ac:dyDescent="0.2">
      <c r="B115" s="164"/>
      <c r="C115" s="157" t="s">
        <v>136</v>
      </c>
    </row>
    <row r="116" spans="1:5" x14ac:dyDescent="0.2">
      <c r="B116" s="164"/>
      <c r="C116" s="157" t="s">
        <v>135</v>
      </c>
    </row>
    <row r="117" spans="1:5" x14ac:dyDescent="0.2">
      <c r="B117" s="164"/>
    </row>
    <row r="118" spans="1:5" x14ac:dyDescent="0.2">
      <c r="B118" s="164"/>
    </row>
    <row r="119" spans="1:5" x14ac:dyDescent="0.2">
      <c r="B119" s="164"/>
    </row>
    <row r="120" spans="1:5" x14ac:dyDescent="0.2">
      <c r="B120" s="164"/>
      <c r="C120" s="157" t="s">
        <v>127</v>
      </c>
      <c r="D120" s="157">
        <v>100</v>
      </c>
      <c r="E120" s="157" t="s">
        <v>91</v>
      </c>
    </row>
    <row r="121" spans="1:5" x14ac:dyDescent="0.2">
      <c r="B121" s="164"/>
    </row>
    <row r="122" spans="1:5" x14ac:dyDescent="0.2">
      <c r="B122" s="164"/>
    </row>
    <row r="123" spans="1:5" x14ac:dyDescent="0.2">
      <c r="B123" s="164"/>
    </row>
    <row r="124" spans="1:5" x14ac:dyDescent="0.2">
      <c r="B124" s="164"/>
    </row>
    <row r="125" spans="1:5" x14ac:dyDescent="0.2">
      <c r="B125" s="164"/>
    </row>
    <row r="126" spans="1:5" x14ac:dyDescent="0.2">
      <c r="B126" s="164"/>
    </row>
    <row r="127" spans="1:5" x14ac:dyDescent="0.2">
      <c r="B127" s="164"/>
    </row>
    <row r="128" spans="1:5" x14ac:dyDescent="0.2">
      <c r="B128" s="164"/>
    </row>
    <row r="129" spans="2:2" x14ac:dyDescent="0.2">
      <c r="B129" s="164"/>
    </row>
    <row r="130" spans="2:2" x14ac:dyDescent="0.2">
      <c r="B130" s="164"/>
    </row>
    <row r="131" spans="2:2" x14ac:dyDescent="0.2">
      <c r="B131" s="164"/>
    </row>
    <row r="132" spans="2:2" x14ac:dyDescent="0.2">
      <c r="B132" s="164"/>
    </row>
    <row r="133" spans="2:2" x14ac:dyDescent="0.2">
      <c r="B133" s="164"/>
    </row>
    <row r="134" spans="2:2" x14ac:dyDescent="0.2">
      <c r="B134" s="164"/>
    </row>
    <row r="135" spans="2:2" x14ac:dyDescent="0.2">
      <c r="B135" s="164"/>
    </row>
    <row r="136" spans="2:2" x14ac:dyDescent="0.2">
      <c r="B136" s="164"/>
    </row>
    <row r="137" spans="2:2" x14ac:dyDescent="0.2">
      <c r="B137" s="164"/>
    </row>
    <row r="138" spans="2:2" x14ac:dyDescent="0.2">
      <c r="B138" s="164"/>
    </row>
    <row r="139" spans="2:2" x14ac:dyDescent="0.2">
      <c r="B139" s="164"/>
    </row>
    <row r="140" spans="2:2" x14ac:dyDescent="0.2">
      <c r="B140" s="164"/>
    </row>
    <row r="141" spans="2:2" x14ac:dyDescent="0.2">
      <c r="B141" s="164"/>
    </row>
    <row r="142" spans="2:2" x14ac:dyDescent="0.2">
      <c r="B142" s="164"/>
    </row>
    <row r="143" spans="2:2" x14ac:dyDescent="0.2">
      <c r="B143" s="164"/>
    </row>
    <row r="144" spans="2:2" x14ac:dyDescent="0.2">
      <c r="B144" s="164"/>
    </row>
    <row r="145" spans="2:2" x14ac:dyDescent="0.2">
      <c r="B145" s="164"/>
    </row>
    <row r="146" spans="2:2" x14ac:dyDescent="0.2">
      <c r="B146" s="164"/>
    </row>
    <row r="147" spans="2:2" x14ac:dyDescent="0.2">
      <c r="B147" s="164"/>
    </row>
    <row r="148" spans="2:2" x14ac:dyDescent="0.2">
      <c r="B148" s="164"/>
    </row>
    <row r="149" spans="2:2" x14ac:dyDescent="0.2">
      <c r="B149" s="164"/>
    </row>
    <row r="150" spans="2:2" x14ac:dyDescent="0.2">
      <c r="B150" s="164"/>
    </row>
    <row r="151" spans="2:2" x14ac:dyDescent="0.2">
      <c r="B151" s="164"/>
    </row>
    <row r="152" spans="2:2" x14ac:dyDescent="0.2">
      <c r="B152" s="164"/>
    </row>
    <row r="153" spans="2:2" x14ac:dyDescent="0.2">
      <c r="B153" s="164"/>
    </row>
    <row r="154" spans="2:2" x14ac:dyDescent="0.2">
      <c r="B154" s="164"/>
    </row>
    <row r="155" spans="2:2" x14ac:dyDescent="0.2">
      <c r="B155" s="164"/>
    </row>
    <row r="156" spans="2:2" x14ac:dyDescent="0.2">
      <c r="B156" s="164"/>
    </row>
    <row r="157" spans="2:2" x14ac:dyDescent="0.2">
      <c r="B157" s="16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2017-10-20T14:16:27Z</dcterms:modified>
</cp:coreProperties>
</file>