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transport/"/>
    </mc:Choice>
  </mc:AlternateContent>
  <bookViews>
    <workbookView xWindow="0" yWindow="460" windowWidth="19200" windowHeight="1754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iterate="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57" i="16" l="1"/>
  <c r="M7" i="13"/>
  <c r="G7" i="13"/>
  <c r="E11" i="12"/>
  <c r="I14" i="13"/>
  <c r="D27" i="16"/>
  <c r="I13" i="13"/>
  <c r="K10" i="13"/>
  <c r="G14" i="13"/>
  <c r="G13" i="13"/>
  <c r="G10" i="13"/>
  <c r="E14" i="12"/>
</calcChain>
</file>

<file path=xl/sharedStrings.xml><?xml version="1.0" encoding="utf-8"?>
<sst xmlns="http://schemas.openxmlformats.org/spreadsheetml/2006/main" count="102" uniqueCount="81">
  <si>
    <t>Source</t>
  </si>
  <si>
    <t>years</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</si>
  <si>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</si>
  <si>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</si>
  <si>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</si>
  <si>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</si>
  <si>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</si>
  <si>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</si>
  <si>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</si>
  <si>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</si>
  <si>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</si>
  <si>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</si>
  <si>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</si>
  <si>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</si>
  <si>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</si>
  <si>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</si>
  <si>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</si>
  <si>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</si>
  <si>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</si>
  <si>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</si>
  <si>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</si>
  <si>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</si>
  <si>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</si>
  <si>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technical_lifetime</t>
  </si>
  <si>
    <t>euro/year</t>
  </si>
  <si>
    <t>quintel/etsource@0277ad226491f5aae44c874b298cbcf694d2f6cb</t>
  </si>
  <si>
    <t xml:space="preserve">Fixed operational and maintenance </t>
  </si>
  <si>
    <t>output.car_kms</t>
  </si>
  <si>
    <t xml:space="preserve">Technical lifetime </t>
  </si>
  <si>
    <t>http://www.fuelswitch.nl/files/files_news/natural_gas_in_transport_tno_ce_delft_ecn_4818.pdf</t>
  </si>
  <si>
    <t>transport_car_using_lpg.ad</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</si>
  <si>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</si>
  <si>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</si>
  <si>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</si>
  <si>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</si>
  <si>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</si>
  <si>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</si>
  <si>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</si>
  <si>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</si>
  <si>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</si>
  <si>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</si>
  <si>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</si>
  <si>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</si>
  <si>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</si>
  <si>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</si>
  <si>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</si>
  <si>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</si>
  <si>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</si>
  <si>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Technical</t>
  </si>
  <si>
    <t>Parameter</t>
  </si>
  <si>
    <t>Costs</t>
  </si>
  <si>
    <t xml:space="preserve">      Fixed operational and maintenance costs </t>
  </si>
  <si>
    <t>ECN</t>
  </si>
  <si>
    <t xml:space="preserve"> ECN: Fixed operational and maintenance cost 20% higher than the 'transport_car_using_gasoline_mix'' </t>
  </si>
  <si>
    <t>http://www.ecn.nl/docs/library/report/2010/e10037.pdf</t>
  </si>
  <si>
    <t>ECN: Additional cost 1500-3000 euro to conventional vehicles</t>
  </si>
  <si>
    <t xml:space="preserve">      Initial investment costs </t>
  </si>
  <si>
    <t>cedelft-ecn-tno</t>
  </si>
  <si>
    <t>Comments</t>
  </si>
  <si>
    <t>Notes</t>
  </si>
  <si>
    <t>Subject year</t>
  </si>
  <si>
    <t>p.87</t>
  </si>
  <si>
    <t>yr</t>
  </si>
  <si>
    <t>p.19</t>
  </si>
  <si>
    <t>p.20</t>
  </si>
  <si>
    <t>1500-3000</t>
  </si>
  <si>
    <t>Average</t>
  </si>
  <si>
    <r>
      <t xml:space="preserve">The additional cost (average between 1500-3000) has been added to the </t>
    </r>
    <r>
      <rPr>
        <sz val="12"/>
        <color theme="1"/>
        <rFont val="Calibri"/>
        <family val="2"/>
        <scheme val="minor"/>
      </rPr>
      <t xml:space="preserve">initial investment </t>
    </r>
    <r>
      <rPr>
        <sz val="12"/>
        <color theme="1"/>
        <rFont val="Calibri"/>
        <family val="2"/>
        <scheme val="minor"/>
      </rPr>
      <t xml:space="preserve">cost of ''transport_car_using_gasoline_mix'' </t>
    </r>
  </si>
  <si>
    <t>ETM Library URL</t>
  </si>
  <si>
    <t>http://refman.et-model.com/publications/1932</t>
  </si>
  <si>
    <t>http://refman.et-model.com/publications/1928</t>
  </si>
  <si>
    <t>km/MJ</t>
  </si>
  <si>
    <t>http://www.energieakkoordser.nl/~/media/files/energieakkoord/nieuwsberichten/2014/brandstofvisie/verzamelde-kennisnotities-brandstoffmix.ashx</t>
  </si>
  <si>
    <t>http://refman.et-model.com/publications/2008</t>
  </si>
  <si>
    <t>Efficiency</t>
  </si>
  <si>
    <t>tno-cedelft-ecn: brandstofmix</t>
  </si>
  <si>
    <t>MJ/km</t>
  </si>
  <si>
    <t>p.183</t>
  </si>
  <si>
    <t>cedelft-ecn-tno2</t>
  </si>
  <si>
    <t>tno-cedelft-ecn2</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</si>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</sst>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0"/>
  </numFmts>
  <fonts count="24"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name val="Calibri"/>
      <scheme val="minor"/>
    </font>
    <font>
      <b/>
      <sz val="12"/>
      <name val="Calibri"/>
      <scheme val="minor"/>
    </font>
    <font>
      <i/>
      <sz val="12"/>
      <color theme="1"/>
      <name val="Calibri"/>
      <scheme val="minor"/>
    </font>
    <font>
      <sz val="12"/>
      <color rgb="FF000000"/>
      <name val="Calibri"/>
    </font>
    <font>
      <sz val="12"/>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79">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136">
    <xf numFmtId="0" fontId="0" fillId="0" borderId="0" xfId="0"/>
    <xf numFmtId="0" fontId="15" fillId="3" borderId="7" xfId="0" applyFont="1" applyFill="1" applyBorder="1"/>
    <xf numFmtId="0" fontId="16" fillId="3" borderId="17" xfId="0" applyFont="1" applyFill="1" applyBorder="1"/>
    <xf numFmtId="0" fontId="15" fillId="3" borderId="13" xfId="0" applyFont="1" applyFill="1" applyBorder="1"/>
    <xf numFmtId="0" fontId="17" fillId="3" borderId="7" xfId="0" applyFont="1" applyFill="1" applyBorder="1" applyAlignment="1">
      <alignment vertical="center"/>
    </xf>
    <xf numFmtId="49" fontId="15" fillId="2" borderId="8" xfId="0" applyNumberFormat="1" applyFont="1" applyFill="1" applyBorder="1" applyAlignment="1">
      <alignment horizontal="left"/>
    </xf>
    <xf numFmtId="0" fontId="17" fillId="3" borderId="1" xfId="0" applyFont="1" applyFill="1" applyBorder="1" applyAlignment="1">
      <alignment vertical="center"/>
    </xf>
    <xf numFmtId="0" fontId="15" fillId="3" borderId="14" xfId="0" applyFont="1" applyFill="1" applyBorder="1"/>
    <xf numFmtId="0" fontId="15" fillId="3" borderId="0" xfId="0" applyFont="1" applyFill="1" applyBorder="1"/>
    <xf numFmtId="0" fontId="14" fillId="2" borderId="0" xfId="0" applyNumberFormat="1" applyFont="1" applyFill="1" applyBorder="1" applyAlignment="1" applyProtection="1">
      <alignment vertical="center"/>
    </xf>
    <xf numFmtId="1" fontId="14" fillId="2" borderId="0" xfId="0" applyNumberFormat="1" applyFont="1" applyFill="1" applyBorder="1" applyAlignment="1" applyProtection="1">
      <alignment horizontal="right" vertical="center"/>
    </xf>
    <xf numFmtId="2" fontId="14" fillId="2" borderId="0" xfId="0" applyNumberFormat="1" applyFont="1" applyFill="1" applyBorder="1" applyAlignment="1" applyProtection="1">
      <alignment horizontal="right" vertical="center"/>
    </xf>
    <xf numFmtId="0" fontId="14" fillId="0" borderId="0" xfId="0" applyNumberFormat="1" applyFont="1" applyFill="1" applyBorder="1" applyAlignment="1" applyProtection="1">
      <alignment horizontal="left" vertical="center"/>
    </xf>
    <xf numFmtId="0" fontId="14" fillId="2" borderId="0" xfId="0" applyFont="1" applyFill="1" applyBorder="1"/>
    <xf numFmtId="0" fontId="14" fillId="2" borderId="5" xfId="0" applyFont="1" applyFill="1" applyBorder="1"/>
    <xf numFmtId="0" fontId="14" fillId="2" borderId="4" xfId="0" applyFont="1" applyFill="1" applyBorder="1"/>
    <xf numFmtId="0" fontId="11" fillId="2" borderId="0" xfId="0" applyFont="1" applyFill="1" applyBorder="1"/>
    <xf numFmtId="0" fontId="15" fillId="0" borderId="0" xfId="0" applyFont="1" applyFill="1" applyBorder="1"/>
    <xf numFmtId="0" fontId="14" fillId="2" borderId="6" xfId="0" applyFont="1" applyFill="1" applyBorder="1"/>
    <xf numFmtId="0" fontId="14" fillId="2" borderId="0" xfId="0" applyFont="1" applyFill="1"/>
    <xf numFmtId="0" fontId="15" fillId="3" borderId="17" xfId="0" applyFont="1" applyFill="1" applyBorder="1"/>
    <xf numFmtId="0" fontId="15" fillId="3" borderId="2" xfId="0" applyFont="1" applyFill="1" applyBorder="1"/>
    <xf numFmtId="0" fontId="11" fillId="2" borderId="2" xfId="0" applyFont="1" applyFill="1" applyBorder="1"/>
    <xf numFmtId="0" fontId="18" fillId="3" borderId="0" xfId="0" applyFont="1" applyFill="1" applyBorder="1"/>
    <xf numFmtId="0" fontId="11" fillId="2" borderId="7" xfId="0" applyFont="1" applyFill="1" applyBorder="1"/>
    <xf numFmtId="0" fontId="14" fillId="0" borderId="0" xfId="0" applyFont="1" applyFill="1" applyBorder="1"/>
    <xf numFmtId="0" fontId="16" fillId="3" borderId="0" xfId="0" applyFont="1" applyFill="1" applyBorder="1"/>
    <xf numFmtId="0" fontId="14" fillId="2" borderId="0" xfId="0" applyNumberFormat="1" applyFont="1" applyFill="1" applyBorder="1" applyAlignment="1" applyProtection="1">
      <alignment horizontal="left" vertical="center"/>
    </xf>
    <xf numFmtId="0" fontId="10" fillId="2" borderId="18" xfId="0" applyFont="1" applyFill="1" applyBorder="1"/>
    <xf numFmtId="0" fontId="10" fillId="2" borderId="0" xfId="0" applyFont="1" applyFill="1"/>
    <xf numFmtId="0" fontId="10" fillId="2" borderId="0" xfId="0" applyFont="1" applyFill="1" applyBorder="1"/>
    <xf numFmtId="0" fontId="10" fillId="2" borderId="3" xfId="0" applyFont="1" applyFill="1" applyBorder="1"/>
    <xf numFmtId="0" fontId="10" fillId="2" borderId="15" xfId="0" applyFont="1" applyFill="1" applyBorder="1"/>
    <xf numFmtId="0" fontId="10" fillId="0" borderId="0" xfId="0" applyFont="1" applyFill="1" applyBorder="1"/>
    <xf numFmtId="0" fontId="10" fillId="2" borderId="6" xfId="0" applyFont="1" applyFill="1" applyBorder="1"/>
    <xf numFmtId="164" fontId="10" fillId="2" borderId="18" xfId="0" applyNumberFormat="1"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0" fontId="9" fillId="0" borderId="0" xfId="0" applyFont="1" applyFill="1" applyBorder="1"/>
    <xf numFmtId="0" fontId="19" fillId="2" borderId="0" xfId="0" applyFont="1" applyFill="1"/>
    <xf numFmtId="0" fontId="19" fillId="2" borderId="3" xfId="0" applyFont="1" applyFill="1" applyBorder="1"/>
    <xf numFmtId="0" fontId="19" fillId="2" borderId="4" xfId="0" applyFont="1" applyFill="1" applyBorder="1"/>
    <xf numFmtId="0" fontId="19" fillId="2" borderId="6" xfId="0" applyFont="1" applyFill="1" applyBorder="1"/>
    <xf numFmtId="0" fontId="19" fillId="2" borderId="0" xfId="0" applyFont="1" applyFill="1" applyBorder="1"/>
    <xf numFmtId="0" fontId="8" fillId="0" borderId="0" xfId="0" applyFont="1" applyFill="1" applyBorder="1"/>
    <xf numFmtId="49" fontId="19" fillId="2" borderId="0" xfId="0" applyNumberFormat="1" applyFont="1" applyFill="1"/>
    <xf numFmtId="49" fontId="19" fillId="2" borderId="4" xfId="0" applyNumberFormat="1" applyFont="1" applyFill="1" applyBorder="1"/>
    <xf numFmtId="0" fontId="20" fillId="2" borderId="0" xfId="0" applyFont="1" applyFill="1" applyBorder="1"/>
    <xf numFmtId="49" fontId="20" fillId="2" borderId="0" xfId="0" applyNumberFormat="1" applyFont="1" applyFill="1" applyBorder="1"/>
    <xf numFmtId="49" fontId="19" fillId="2" borderId="0" xfId="0" applyNumberFormat="1" applyFont="1" applyFill="1" applyBorder="1"/>
    <xf numFmtId="0" fontId="19" fillId="2" borderId="16" xfId="0" applyFont="1" applyFill="1" applyBorder="1"/>
    <xf numFmtId="0" fontId="20" fillId="2" borderId="9" xfId="0" applyFont="1" applyFill="1" applyBorder="1"/>
    <xf numFmtId="49" fontId="20" fillId="2" borderId="9" xfId="0" applyNumberFormat="1" applyFont="1" applyFill="1" applyBorder="1"/>
    <xf numFmtId="0" fontId="19" fillId="0" borderId="0" xfId="0" applyFont="1" applyFill="1" applyBorder="1" applyAlignment="1">
      <alignment vertical="top"/>
    </xf>
    <xf numFmtId="0" fontId="19" fillId="2" borderId="0" xfId="0" applyFont="1" applyFill="1" applyBorder="1" applyAlignment="1">
      <alignment vertical="top"/>
    </xf>
    <xf numFmtId="0" fontId="14" fillId="2" borderId="17" xfId="0" applyFont="1" applyFill="1" applyBorder="1"/>
    <xf numFmtId="0" fontId="7" fillId="2" borderId="2" xfId="0" applyFont="1" applyFill="1" applyBorder="1"/>
    <xf numFmtId="0" fontId="14" fillId="2" borderId="7" xfId="0" applyFont="1" applyFill="1" applyBorder="1"/>
    <xf numFmtId="0" fontId="7" fillId="2" borderId="0" xfId="0" applyFont="1" applyFill="1" applyBorder="1"/>
    <xf numFmtId="0" fontId="21" fillId="2" borderId="0" xfId="0" applyFont="1" applyFill="1" applyBorder="1"/>
    <xf numFmtId="0" fontId="7" fillId="2" borderId="18" xfId="0" applyFont="1" applyFill="1" applyBorder="1"/>
    <xf numFmtId="0" fontId="7" fillId="4" borderId="0" xfId="0" applyFont="1" applyFill="1" applyBorder="1"/>
    <xf numFmtId="0" fontId="7" fillId="5" borderId="0" xfId="0" applyFont="1" applyFill="1" applyBorder="1"/>
    <xf numFmtId="0" fontId="7" fillId="6" borderId="0" xfId="0" applyFont="1" applyFill="1" applyBorder="1"/>
    <xf numFmtId="0" fontId="7" fillId="7" borderId="0" xfId="0" applyFont="1" applyFill="1" applyBorder="1"/>
    <xf numFmtId="0" fontId="7" fillId="2" borderId="7" xfId="0" applyFont="1" applyFill="1" applyBorder="1"/>
    <xf numFmtId="0" fontId="7" fillId="8" borderId="0" xfId="0" applyFont="1" applyFill="1" applyBorder="1"/>
    <xf numFmtId="0" fontId="7" fillId="9" borderId="0" xfId="0" applyFont="1" applyFill="1" applyBorder="1"/>
    <xf numFmtId="0" fontId="7" fillId="10" borderId="0" xfId="0" applyFont="1" applyFill="1" applyBorder="1"/>
    <xf numFmtId="0" fontId="7" fillId="11" borderId="0" xfId="0" applyFont="1" applyFill="1" applyBorder="1"/>
    <xf numFmtId="0" fontId="14" fillId="2" borderId="16" xfId="0" applyFont="1" applyFill="1" applyBorder="1"/>
    <xf numFmtId="0" fontId="14" fillId="2" borderId="9" xfId="0" applyFont="1" applyFill="1" applyBorder="1"/>
    <xf numFmtId="0" fontId="16" fillId="2" borderId="9" xfId="0" applyFont="1" applyFill="1" applyBorder="1"/>
    <xf numFmtId="0" fontId="14" fillId="2" borderId="19" xfId="0" applyFont="1" applyFill="1" applyBorder="1"/>
    <xf numFmtId="0" fontId="15" fillId="2" borderId="0" xfId="0" applyFont="1" applyFill="1" applyBorder="1"/>
    <xf numFmtId="164" fontId="19" fillId="2" borderId="0" xfId="0" applyNumberFormat="1" applyFont="1" applyFill="1" applyBorder="1"/>
    <xf numFmtId="0" fontId="9" fillId="2" borderId="0" xfId="0" applyFont="1" applyFill="1" applyBorder="1"/>
    <xf numFmtId="0" fontId="10" fillId="2" borderId="5" xfId="0" applyFont="1" applyFill="1" applyBorder="1"/>
    <xf numFmtId="0" fontId="14" fillId="2" borderId="9" xfId="0" applyNumberFormat="1" applyFont="1" applyFill="1" applyBorder="1" applyAlignment="1" applyProtection="1">
      <alignment vertical="center"/>
    </xf>
    <xf numFmtId="0" fontId="6" fillId="2" borderId="0" xfId="0" applyFont="1" applyFill="1" applyBorder="1"/>
    <xf numFmtId="0" fontId="6" fillId="2" borderId="18" xfId="0" applyFont="1" applyFill="1" applyBorder="1"/>
    <xf numFmtId="0" fontId="5" fillId="0" borderId="0" xfId="0" applyFont="1" applyFill="1"/>
    <xf numFmtId="0" fontId="5" fillId="2" borderId="0" xfId="0" applyFont="1" applyFill="1"/>
    <xf numFmtId="0" fontId="5" fillId="2" borderId="3" xfId="0" applyFont="1" applyFill="1" applyBorder="1"/>
    <xf numFmtId="0" fontId="5" fillId="2" borderId="4" xfId="0" applyFont="1" applyFill="1" applyBorder="1"/>
    <xf numFmtId="0" fontId="5" fillId="2" borderId="6" xfId="0" applyFont="1" applyFill="1" applyBorder="1"/>
    <xf numFmtId="10" fontId="5" fillId="2" borderId="0" xfId="0" applyNumberFormat="1" applyFont="1" applyFill="1" applyBorder="1" applyAlignment="1" applyProtection="1">
      <alignment horizontal="left" vertical="center" indent="2"/>
    </xf>
    <xf numFmtId="0" fontId="5" fillId="2" borderId="0" xfId="0" applyFont="1" applyFill="1" applyBorder="1"/>
    <xf numFmtId="2" fontId="5" fillId="2" borderId="0" xfId="0" applyNumberFormat="1" applyFont="1" applyFill="1" applyBorder="1" applyAlignment="1" applyProtection="1">
      <alignment horizontal="right" vertical="center"/>
    </xf>
    <xf numFmtId="0" fontId="5" fillId="0" borderId="0" xfId="0" applyNumberFormat="1" applyFont="1" applyFill="1" applyBorder="1" applyAlignment="1" applyProtection="1">
      <alignment horizontal="left" vertical="center" indent="2"/>
    </xf>
    <xf numFmtId="165" fontId="5" fillId="0" borderId="0" xfId="0" applyNumberFormat="1" applyFont="1" applyFill="1" applyBorder="1" applyAlignment="1" applyProtection="1">
      <alignment vertical="center"/>
    </xf>
    <xf numFmtId="1" fontId="5" fillId="2" borderId="18" xfId="0" applyNumberFormat="1" applyFont="1" applyFill="1" applyBorder="1" applyAlignment="1" applyProtection="1">
      <alignment horizontal="right" vertical="center"/>
    </xf>
    <xf numFmtId="2" fontId="5" fillId="2" borderId="0" xfId="0" applyNumberFormat="1" applyFont="1" applyFill="1" applyBorder="1"/>
    <xf numFmtId="0" fontId="5" fillId="0" borderId="0" xfId="0" applyNumberFormat="1" applyFont="1" applyFill="1" applyBorder="1" applyAlignment="1" applyProtection="1">
      <alignment horizontal="left" vertical="center"/>
    </xf>
    <xf numFmtId="2" fontId="5" fillId="2" borderId="18" xfId="0" applyNumberFormat="1" applyFont="1" applyFill="1" applyBorder="1" applyAlignment="1" applyProtection="1">
      <alignment horizontal="right" vertical="center"/>
    </xf>
    <xf numFmtId="3" fontId="5" fillId="0" borderId="0" xfId="0" applyNumberFormat="1" applyFont="1" applyFill="1" applyBorder="1" applyAlignment="1" applyProtection="1">
      <alignment horizontal="left" vertical="center" indent="3"/>
    </xf>
    <xf numFmtId="2" fontId="5" fillId="2" borderId="18" xfId="0" applyNumberFormat="1" applyFont="1" applyFill="1" applyBorder="1"/>
    <xf numFmtId="0" fontId="4" fillId="2" borderId="0" xfId="0" applyFont="1" applyFill="1"/>
    <xf numFmtId="0" fontId="4" fillId="2" borderId="0" xfId="0" applyFont="1" applyFill="1" applyBorder="1"/>
    <xf numFmtId="0" fontId="4" fillId="2" borderId="3" xfId="0" applyFont="1" applyFill="1" applyBorder="1"/>
    <xf numFmtId="0" fontId="4" fillId="2" borderId="4" xfId="0" applyFont="1" applyFill="1" applyBorder="1"/>
    <xf numFmtId="0" fontId="4" fillId="2" borderId="15" xfId="0" applyFont="1" applyFill="1" applyBorder="1"/>
    <xf numFmtId="0" fontId="4" fillId="2" borderId="6" xfId="0" applyFont="1" applyFill="1" applyBorder="1"/>
    <xf numFmtId="0" fontId="4" fillId="2" borderId="5" xfId="0" applyFont="1" applyFill="1" applyBorder="1"/>
    <xf numFmtId="9" fontId="4" fillId="2" borderId="0" xfId="0" applyNumberFormat="1" applyFont="1" applyFill="1" applyBorder="1"/>
    <xf numFmtId="0" fontId="4" fillId="0" borderId="0" xfId="0" applyFont="1" applyFill="1"/>
    <xf numFmtId="0" fontId="3" fillId="2" borderId="0" xfId="0" applyFont="1" applyFill="1" applyBorder="1"/>
    <xf numFmtId="0" fontId="2" fillId="2" borderId="0" xfId="0" applyFont="1" applyFill="1" applyBorder="1"/>
    <xf numFmtId="0" fontId="2" fillId="2" borderId="0" xfId="0" applyFont="1" applyFill="1"/>
    <xf numFmtId="0" fontId="2" fillId="0" borderId="0" xfId="0" applyFont="1" applyFill="1"/>
    <xf numFmtId="0" fontId="2" fillId="0" borderId="0" xfId="0" applyNumberFormat="1" applyFont="1" applyFill="1" applyBorder="1" applyAlignment="1" applyProtection="1">
      <alignment horizontal="left" vertical="center" indent="2"/>
    </xf>
    <xf numFmtId="165" fontId="2" fillId="0" borderId="0" xfId="0" applyNumberFormat="1" applyFont="1" applyFill="1" applyBorder="1" applyAlignment="1" applyProtection="1">
      <alignment vertical="center"/>
    </xf>
    <xf numFmtId="166" fontId="2" fillId="2" borderId="18" xfId="0" applyNumberFormat="1" applyFont="1" applyFill="1" applyBorder="1" applyAlignment="1" applyProtection="1">
      <alignment horizontal="right" vertical="center"/>
    </xf>
    <xf numFmtId="166" fontId="22" fillId="12" borderId="18" xfId="0" applyNumberFormat="1" applyFont="1" applyFill="1" applyBorder="1" applyAlignment="1">
      <alignment horizontal="right" vertical="center"/>
    </xf>
    <xf numFmtId="166" fontId="22" fillId="12" borderId="0" xfId="0" applyNumberFormat="1" applyFont="1" applyFill="1" applyBorder="1" applyAlignment="1">
      <alignment horizontal="right" vertical="center"/>
    </xf>
    <xf numFmtId="1" fontId="5" fillId="2" borderId="0" xfId="0" applyNumberFormat="1" applyFont="1" applyFill="1" applyBorder="1" applyAlignment="1" applyProtection="1">
      <alignment horizontal="right" vertical="center"/>
    </xf>
    <xf numFmtId="0" fontId="22" fillId="12" borderId="0" xfId="0" applyFont="1" applyFill="1"/>
    <xf numFmtId="0" fontId="22" fillId="12" borderId="6" xfId="0" applyFont="1" applyFill="1" applyBorder="1"/>
    <xf numFmtId="0" fontId="23" fillId="12" borderId="0" xfId="0" applyFont="1" applyFill="1"/>
    <xf numFmtId="0" fontId="23" fillId="12" borderId="6" xfId="0" applyFont="1" applyFill="1" applyBorder="1"/>
    <xf numFmtId="0" fontId="23" fillId="0" borderId="0" xfId="0" applyFont="1" applyAlignment="1">
      <alignment vertical="top"/>
    </xf>
    <xf numFmtId="49" fontId="23" fillId="12" borderId="0" xfId="0" applyNumberFormat="1" applyFont="1" applyFill="1"/>
    <xf numFmtId="165" fontId="10" fillId="2" borderId="18" xfId="0" applyNumberFormat="1" applyFont="1" applyFill="1" applyBorder="1"/>
    <xf numFmtId="0" fontId="2" fillId="0" borderId="0" xfId="0" applyFont="1" applyFill="1" applyBorder="1"/>
    <xf numFmtId="0" fontId="2" fillId="2" borderId="18" xfId="0" applyFont="1" applyFill="1" applyBorder="1"/>
    <xf numFmtId="14" fontId="23" fillId="12" borderId="0" xfId="0" applyNumberFormat="1" applyFont="1" applyFill="1"/>
    <xf numFmtId="0" fontId="22" fillId="12" borderId="17" xfId="0" applyFont="1" applyFill="1" applyBorder="1" applyAlignment="1">
      <alignment horizontal="left" vertical="top" wrapText="1"/>
    </xf>
    <xf numFmtId="0" fontId="22" fillId="12" borderId="2" xfId="0" applyFont="1" applyFill="1" applyBorder="1" applyAlignment="1">
      <alignment horizontal="left" vertical="top" wrapText="1"/>
    </xf>
    <xf numFmtId="0" fontId="22" fillId="12" borderId="13" xfId="0" applyFont="1" applyFill="1" applyBorder="1" applyAlignment="1">
      <alignment horizontal="left" vertical="top" wrapText="1"/>
    </xf>
    <xf numFmtId="0" fontId="22" fillId="12" borderId="7" xfId="0" applyFont="1" applyFill="1" applyBorder="1" applyAlignment="1">
      <alignment horizontal="left" vertical="top" wrapText="1"/>
    </xf>
    <xf numFmtId="0" fontId="22" fillId="12" borderId="0" xfId="0" applyFont="1" applyFill="1" applyBorder="1" applyAlignment="1">
      <alignment horizontal="left" vertical="top" wrapText="1"/>
    </xf>
    <xf numFmtId="0" fontId="22" fillId="12" borderId="8" xfId="0" applyFont="1" applyFill="1" applyBorder="1" applyAlignment="1">
      <alignment horizontal="left" vertical="top" wrapText="1"/>
    </xf>
    <xf numFmtId="0" fontId="22" fillId="12" borderId="1" xfId="0" applyFont="1" applyFill="1" applyBorder="1" applyAlignment="1">
      <alignment horizontal="left" vertical="top" wrapText="1"/>
    </xf>
    <xf numFmtId="0" fontId="22" fillId="12" borderId="9" xfId="0" applyFont="1" applyFill="1" applyBorder="1" applyAlignment="1">
      <alignment horizontal="left" vertical="top" wrapText="1"/>
    </xf>
    <xf numFmtId="0" fontId="22" fillId="12" borderId="14" xfId="0" applyFont="1" applyFill="1" applyBorder="1" applyAlignment="1">
      <alignment horizontal="left" vertical="top" wrapText="1"/>
    </xf>
  </cellXfs>
  <cellStyles count="27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292100</xdr:colOff>
      <xdr:row>4</xdr:row>
      <xdr:rowOff>0</xdr:rowOff>
    </xdr:from>
    <xdr:to>
      <xdr:col>11</xdr:col>
      <xdr:colOff>190500</xdr:colOff>
      <xdr:row>20</xdr:row>
      <xdr:rowOff>25400</xdr:rowOff>
    </xdr:to>
    <xdr:pic>
      <xdr:nvPicPr>
        <xdr:cNvPr id="2" name="Picture 1"/>
        <xdr:cNvPicPr>
          <a:picLocks noChangeAspect="1"/>
        </xdr:cNvPicPr>
      </xdr:nvPicPr>
      <xdr:blipFill>
        <a:blip xmlns:r="http://schemas.openxmlformats.org/officeDocument/2006/relationships" r:embed="rId1"/>
        <a:stretch>
          <a:fillRect/>
        </a:stretch>
      </xdr:blipFill>
      <xdr:spPr>
        <a:xfrm>
          <a:off x="3314700" y="571500"/>
          <a:ext cx="7454900" cy="3073400"/>
        </a:xfrm>
        <a:prstGeom prst="rect">
          <a:avLst/>
        </a:prstGeom>
      </xdr:spPr>
    </xdr:pic>
    <xdr:clientData/>
  </xdr:twoCellAnchor>
  <xdr:twoCellAnchor editAs="oneCell">
    <xdr:from>
      <xdr:col>5</xdr:col>
      <xdr:colOff>114300</xdr:colOff>
      <xdr:row>30</xdr:row>
      <xdr:rowOff>177800</xdr:rowOff>
    </xdr:from>
    <xdr:to>
      <xdr:col>11</xdr:col>
      <xdr:colOff>812800</xdr:colOff>
      <xdr:row>33</xdr:row>
      <xdr:rowOff>177800</xdr:rowOff>
    </xdr:to>
    <xdr:pic>
      <xdr:nvPicPr>
        <xdr:cNvPr id="3" name="Picture 2"/>
        <xdr:cNvPicPr>
          <a:picLocks noChangeAspect="1"/>
        </xdr:cNvPicPr>
      </xdr:nvPicPr>
      <xdr:blipFill>
        <a:blip xmlns:r="http://schemas.openxmlformats.org/officeDocument/2006/relationships" r:embed="rId2"/>
        <a:stretch>
          <a:fillRect/>
        </a:stretch>
      </xdr:blipFill>
      <xdr:spPr>
        <a:xfrm>
          <a:off x="4546600" y="5702300"/>
          <a:ext cx="7175500" cy="571500"/>
        </a:xfrm>
        <a:prstGeom prst="rect">
          <a:avLst/>
        </a:prstGeom>
      </xdr:spPr>
    </xdr:pic>
    <xdr:clientData/>
  </xdr:twoCellAnchor>
  <xdr:twoCellAnchor editAs="oneCell">
    <xdr:from>
      <xdr:col>5</xdr:col>
      <xdr:colOff>0</xdr:colOff>
      <xdr:row>21</xdr:row>
      <xdr:rowOff>76200</xdr:rowOff>
    </xdr:from>
    <xdr:to>
      <xdr:col>12</xdr:col>
      <xdr:colOff>215900</xdr:colOff>
      <xdr:row>29</xdr:row>
      <xdr:rowOff>0</xdr:rowOff>
    </xdr:to>
    <xdr:pic>
      <xdr:nvPicPr>
        <xdr:cNvPr id="4" name="Picture 3"/>
        <xdr:cNvPicPr>
          <a:picLocks noChangeAspect="1"/>
        </xdr:cNvPicPr>
      </xdr:nvPicPr>
      <xdr:blipFill rotWithShape="1">
        <a:blip xmlns:r="http://schemas.openxmlformats.org/officeDocument/2006/relationships" r:embed="rId3"/>
        <a:srcRect t="10237"/>
        <a:stretch/>
      </xdr:blipFill>
      <xdr:spPr>
        <a:xfrm>
          <a:off x="4432300" y="3886200"/>
          <a:ext cx="7772400" cy="1447800"/>
        </a:xfrm>
        <a:prstGeom prst="rect">
          <a:avLst/>
        </a:prstGeom>
      </xdr:spPr>
    </xdr:pic>
    <xdr:clientData/>
  </xdr:twoCellAnchor>
  <xdr:twoCellAnchor editAs="oneCell">
    <xdr:from>
      <xdr:col>5</xdr:col>
      <xdr:colOff>101600</xdr:colOff>
      <xdr:row>34</xdr:row>
      <xdr:rowOff>101600</xdr:rowOff>
    </xdr:from>
    <xdr:to>
      <xdr:col>23</xdr:col>
      <xdr:colOff>101600</xdr:colOff>
      <xdr:row>86</xdr:row>
      <xdr:rowOff>139700</xdr:rowOff>
    </xdr:to>
    <xdr:pic>
      <xdr:nvPicPr>
        <xdr:cNvPr id="5" name="Picture 4"/>
        <xdr:cNvPicPr>
          <a:picLocks noChangeAspect="1"/>
        </xdr:cNvPicPr>
      </xdr:nvPicPr>
      <xdr:blipFill>
        <a:blip xmlns:r="http://schemas.openxmlformats.org/officeDocument/2006/relationships" r:embed="rId4"/>
        <a:stretch>
          <a:fillRect/>
        </a:stretch>
      </xdr:blipFill>
      <xdr:spPr>
        <a:xfrm>
          <a:off x="4533900" y="6591300"/>
          <a:ext cx="19431000" cy="9944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heetViews>
  <sheetFormatPr baseColWidth="10" defaultRowHeight="16" x14ac:dyDescent="0.2"/>
  <cols>
    <col min="1" max="1" width="3.140625" style="24" customWidth="1"/>
    <col min="2" max="2" width="11.5703125" style="16" customWidth="1"/>
    <col min="3" max="3" width="38.42578125" style="16" customWidth="1"/>
    <col min="4" max="16384" width="10.7109375" style="16"/>
  </cols>
  <sheetData>
    <row r="1" spans="1:3" s="22" customFormat="1" x14ac:dyDescent="0.2">
      <c r="A1" s="20"/>
      <c r="B1" s="21"/>
      <c r="C1" s="21"/>
    </row>
    <row r="2" spans="1:3" ht="21" x14ac:dyDescent="0.25">
      <c r="A2" s="1"/>
      <c r="B2" s="23" t="s">
        <v>11</v>
      </c>
      <c r="C2" s="23"/>
    </row>
    <row r="3" spans="1:3" x14ac:dyDescent="0.2">
      <c r="A3" s="1"/>
      <c r="B3" s="8"/>
      <c r="C3" s="8"/>
    </row>
    <row r="4" spans="1:3" x14ac:dyDescent="0.2">
      <c r="A4" s="1"/>
      <c r="B4" s="2" t="s">
        <v>12</v>
      </c>
      <c r="C4" s="3" t="s">
        <v>30</v>
      </c>
    </row>
    <row r="5" spans="1:3" x14ac:dyDescent="0.2">
      <c r="A5" s="1"/>
      <c r="B5" s="4" t="s">
        <v>31</v>
      </c>
      <c r="C5" s="5" t="s">
        <v>32</v>
      </c>
    </row>
    <row r="6" spans="1:3" x14ac:dyDescent="0.2">
      <c r="A6" s="1"/>
      <c r="B6" s="6" t="s">
        <v>14</v>
      </c>
      <c r="C6" s="7" t="s">
        <v>15</v>
      </c>
    </row>
    <row r="7" spans="1:3" x14ac:dyDescent="0.2">
      <c r="A7" s="1"/>
      <c r="B7" s="8"/>
      <c r="C7" s="8"/>
    </row>
    <row r="8" spans="1:3" x14ac:dyDescent="0.2">
      <c r="A8" s="1"/>
      <c r="B8" s="8"/>
      <c r="C8" s="8"/>
    </row>
    <row r="9" spans="1:3" x14ac:dyDescent="0.2">
      <c r="A9" s="1"/>
      <c r="B9" s="56" t="s">
        <v>33</v>
      </c>
      <c r="C9" s="57"/>
    </row>
    <row r="10" spans="1:3" x14ac:dyDescent="0.2">
      <c r="A10" s="1"/>
      <c r="B10" s="58"/>
      <c r="C10" s="59"/>
    </row>
    <row r="11" spans="1:3" x14ac:dyDescent="0.2">
      <c r="A11" s="1"/>
      <c r="B11" s="58" t="s">
        <v>34</v>
      </c>
      <c r="C11" s="60" t="s">
        <v>35</v>
      </c>
    </row>
    <row r="12" spans="1:3" ht="17" thickBot="1" x14ac:dyDescent="0.25">
      <c r="A12" s="1"/>
      <c r="B12" s="58"/>
      <c r="C12" s="13" t="s">
        <v>36</v>
      </c>
    </row>
    <row r="13" spans="1:3" ht="17" thickBot="1" x14ac:dyDescent="0.25">
      <c r="A13" s="1"/>
      <c r="B13" s="58"/>
      <c r="C13" s="61" t="s">
        <v>37</v>
      </c>
    </row>
    <row r="14" spans="1:3" x14ac:dyDescent="0.2">
      <c r="A14" s="1"/>
      <c r="B14" s="58"/>
      <c r="C14" s="59" t="s">
        <v>38</v>
      </c>
    </row>
    <row r="15" spans="1:3" x14ac:dyDescent="0.2">
      <c r="A15" s="1"/>
      <c r="B15" s="58"/>
      <c r="C15" s="59"/>
    </row>
    <row r="16" spans="1:3" x14ac:dyDescent="0.2">
      <c r="A16" s="1"/>
      <c r="B16" s="58" t="s">
        <v>39</v>
      </c>
      <c r="C16" s="62" t="s">
        <v>40</v>
      </c>
    </row>
    <row r="17" spans="1:3" x14ac:dyDescent="0.2">
      <c r="A17" s="1"/>
      <c r="B17" s="58"/>
      <c r="C17" s="63" t="s">
        <v>41</v>
      </c>
    </row>
    <row r="18" spans="1:3" x14ac:dyDescent="0.2">
      <c r="A18" s="1"/>
      <c r="B18" s="58"/>
      <c r="C18" s="64" t="s">
        <v>42</v>
      </c>
    </row>
    <row r="19" spans="1:3" x14ac:dyDescent="0.2">
      <c r="A19" s="1"/>
      <c r="B19" s="58"/>
      <c r="C19" s="65" t="s">
        <v>43</v>
      </c>
    </row>
    <row r="20" spans="1:3" x14ac:dyDescent="0.2">
      <c r="A20" s="1"/>
      <c r="B20" s="66"/>
      <c r="C20" s="67" t="s">
        <v>44</v>
      </c>
    </row>
    <row r="21" spans="1:3" x14ac:dyDescent="0.2">
      <c r="A21" s="1"/>
      <c r="B21" s="66"/>
      <c r="C21" s="68" t="s">
        <v>45</v>
      </c>
    </row>
    <row r="22" spans="1:3" x14ac:dyDescent="0.2">
      <c r="A22" s="1"/>
      <c r="B22" s="66"/>
      <c r="C22" s="69" t="s">
        <v>46</v>
      </c>
    </row>
    <row r="23" spans="1:3" x14ac:dyDescent="0.2">
      <c r="B23" s="66"/>
      <c r="C23" s="70" t="s">
        <v>47</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20"/>
  <sheetViews>
    <sheetView tabSelected="1" workbookViewId="0">
      <selection activeCell="B6" sqref="B6"/>
    </sheetView>
  </sheetViews>
  <sheetFormatPr baseColWidth="10" defaultRowHeight="16" x14ac:dyDescent="0.2"/>
  <cols>
    <col min="1" max="1" width="3.28515625" style="29" customWidth="1"/>
    <col min="2" max="2" width="3.7109375" style="29" customWidth="1"/>
    <col min="3" max="3" width="33.85546875" style="29" customWidth="1"/>
    <col min="4" max="4" width="12.42578125" style="29" customWidth="1"/>
    <col min="5" max="5" width="17.42578125" style="29" customWidth="1"/>
    <col min="6" max="6" width="4.5703125" style="29" customWidth="1"/>
    <col min="7" max="7" width="33.42578125" style="29" customWidth="1"/>
    <col min="8" max="8" width="2.42578125" style="29" customWidth="1"/>
    <col min="9" max="9" width="42.42578125" style="29" customWidth="1"/>
    <col min="10" max="10" width="3.7109375" style="29" customWidth="1"/>
    <col min="11" max="16384" width="10.7109375" style="29"/>
  </cols>
  <sheetData>
    <row r="1" spans="2:11" x14ac:dyDescent="0.2">
      <c r="D1" s="30"/>
      <c r="E1" s="30"/>
      <c r="F1" s="30"/>
      <c r="G1" s="30"/>
    </row>
    <row r="2" spans="2:11" ht="16" customHeight="1" x14ac:dyDescent="0.2">
      <c r="B2" s="127" t="s">
        <v>80</v>
      </c>
      <c r="C2" s="128"/>
      <c r="D2" s="128"/>
      <c r="E2" s="128"/>
      <c r="F2" s="129"/>
      <c r="G2" s="30"/>
    </row>
    <row r="3" spans="2:11" x14ac:dyDescent="0.2">
      <c r="B3" s="130"/>
      <c r="C3" s="131"/>
      <c r="D3" s="131"/>
      <c r="E3" s="131"/>
      <c r="F3" s="132"/>
      <c r="G3" s="30"/>
    </row>
    <row r="4" spans="2:11" x14ac:dyDescent="0.2">
      <c r="B4" s="130"/>
      <c r="C4" s="131"/>
      <c r="D4" s="131"/>
      <c r="E4" s="131"/>
      <c r="F4" s="132"/>
      <c r="G4" s="30"/>
    </row>
    <row r="5" spans="2:11" x14ac:dyDescent="0.2">
      <c r="B5" s="133"/>
      <c r="C5" s="134"/>
      <c r="D5" s="134"/>
      <c r="E5" s="134"/>
      <c r="F5" s="135"/>
      <c r="G5" s="30"/>
    </row>
    <row r="6" spans="2:11" ht="17" thickBot="1" x14ac:dyDescent="0.25">
      <c r="D6" s="30"/>
    </row>
    <row r="7" spans="2:11" x14ac:dyDescent="0.2">
      <c r="B7" s="31"/>
      <c r="C7" s="15"/>
      <c r="D7" s="15"/>
      <c r="E7" s="15"/>
      <c r="F7" s="15"/>
      <c r="G7" s="15"/>
      <c r="H7" s="15"/>
      <c r="I7" s="15"/>
      <c r="J7" s="32"/>
    </row>
    <row r="8" spans="2:11" s="19" customFormat="1" x14ac:dyDescent="0.2">
      <c r="B8" s="71"/>
      <c r="C8" s="72" t="s">
        <v>20</v>
      </c>
      <c r="D8" s="73" t="s">
        <v>9</v>
      </c>
      <c r="E8" s="72" t="s">
        <v>4</v>
      </c>
      <c r="F8" s="72"/>
      <c r="G8" s="72" t="s">
        <v>8</v>
      </c>
      <c r="H8" s="72"/>
      <c r="I8" s="72" t="s">
        <v>0</v>
      </c>
      <c r="J8" s="74"/>
    </row>
    <row r="9" spans="2:11" s="19" customFormat="1" x14ac:dyDescent="0.2">
      <c r="B9" s="18"/>
      <c r="C9" s="13"/>
      <c r="D9" s="26"/>
      <c r="E9" s="13"/>
      <c r="F9" s="13"/>
      <c r="G9" s="13"/>
      <c r="H9" s="13"/>
      <c r="I9" s="13"/>
      <c r="J9" s="14"/>
    </row>
    <row r="10" spans="2:11" s="19" customFormat="1" ht="17" thickBot="1" x14ac:dyDescent="0.25">
      <c r="B10" s="18"/>
      <c r="C10" s="13" t="s">
        <v>48</v>
      </c>
      <c r="D10" s="26"/>
      <c r="E10" s="13"/>
      <c r="F10" s="13"/>
      <c r="G10" s="13"/>
      <c r="H10" s="13"/>
      <c r="I10" s="13"/>
      <c r="J10" s="14"/>
    </row>
    <row r="11" spans="2:11" s="19" customFormat="1" ht="17" thickBot="1" x14ac:dyDescent="0.25">
      <c r="B11" s="18"/>
      <c r="C11" s="39" t="s">
        <v>27</v>
      </c>
      <c r="D11" s="17" t="s">
        <v>71</v>
      </c>
      <c r="E11" s="123">
        <f>'Research data'!G7</f>
        <v>0.5</v>
      </c>
      <c r="F11" s="33"/>
      <c r="G11" s="124" t="s">
        <v>74</v>
      </c>
      <c r="H11" s="25"/>
      <c r="I11" s="125" t="s">
        <v>78</v>
      </c>
      <c r="J11" s="14"/>
    </row>
    <row r="12" spans="2:11" x14ac:dyDescent="0.2">
      <c r="B12" s="34"/>
      <c r="C12" s="30"/>
      <c r="D12" s="75"/>
      <c r="E12" s="76"/>
      <c r="F12" s="30"/>
      <c r="G12" s="30"/>
      <c r="H12" s="30"/>
      <c r="I12" s="77"/>
      <c r="J12" s="78"/>
      <c r="K12" s="30"/>
    </row>
    <row r="13" spans="2:11" ht="17" thickBot="1" x14ac:dyDescent="0.25">
      <c r="B13" s="34"/>
      <c r="C13" s="13" t="s">
        <v>5</v>
      </c>
      <c r="D13" s="75"/>
      <c r="E13" s="76"/>
      <c r="F13" s="30"/>
      <c r="G13" s="30"/>
      <c r="H13" s="30"/>
      <c r="I13" s="77"/>
      <c r="J13" s="78"/>
      <c r="K13" s="30"/>
    </row>
    <row r="14" spans="2:11" ht="17" thickBot="1" x14ac:dyDescent="0.25">
      <c r="B14" s="34"/>
      <c r="C14" s="33" t="s">
        <v>23</v>
      </c>
      <c r="D14" s="17" t="s">
        <v>1</v>
      </c>
      <c r="E14" s="35">
        <f>'Research data'!G10</f>
        <v>13</v>
      </c>
      <c r="F14" s="33"/>
      <c r="G14" s="45" t="s">
        <v>28</v>
      </c>
      <c r="H14" s="33"/>
      <c r="I14" s="81" t="s">
        <v>57</v>
      </c>
      <c r="J14" s="78"/>
    </row>
    <row r="15" spans="2:11" ht="17" thickBot="1" x14ac:dyDescent="0.25">
      <c r="B15" s="34"/>
      <c r="C15" s="33" t="s">
        <v>22</v>
      </c>
      <c r="D15" s="17" t="s">
        <v>2</v>
      </c>
      <c r="E15" s="35">
        <v>0</v>
      </c>
      <c r="F15" s="33"/>
      <c r="G15" s="33"/>
      <c r="H15" s="33"/>
      <c r="I15" s="28" t="s">
        <v>25</v>
      </c>
      <c r="J15" s="78"/>
    </row>
    <row r="16" spans="2:11" ht="17" thickBot="1" x14ac:dyDescent="0.25">
      <c r="B16" s="36"/>
      <c r="C16" s="37"/>
      <c r="D16" s="37"/>
      <c r="E16" s="37"/>
      <c r="F16" s="37"/>
      <c r="G16" s="37"/>
      <c r="H16" s="37"/>
      <c r="I16" s="37"/>
      <c r="J16" s="38"/>
    </row>
    <row r="20" ht="15" customHeight="1" x14ac:dyDescent="0.2"/>
  </sheetData>
  <mergeCells count="1">
    <mergeCell ref="B2:F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P14"/>
  <sheetViews>
    <sheetView topLeftCell="B1" workbookViewId="0">
      <selection activeCell="M4" sqref="M4"/>
    </sheetView>
  </sheetViews>
  <sheetFormatPr baseColWidth="10" defaultRowHeight="16" x14ac:dyDescent="0.2"/>
  <cols>
    <col min="1" max="2" width="4.42578125" style="83" customWidth="1"/>
    <col min="3" max="3" width="33.140625" style="83" customWidth="1"/>
    <col min="4" max="4" width="16.5703125" style="83" hidden="1" customWidth="1"/>
    <col min="5" max="5" width="13.85546875" style="83" hidden="1" customWidth="1"/>
    <col min="6" max="6" width="11.42578125" style="83" customWidth="1"/>
    <col min="7" max="7" width="9.5703125" style="83" customWidth="1"/>
    <col min="8" max="8" width="2.5703125" style="83" customWidth="1"/>
    <col min="9" max="9" width="10.42578125" style="83" customWidth="1"/>
    <col min="10" max="10" width="2.85546875" style="83" customWidth="1"/>
    <col min="11" max="11" width="9.42578125" style="83" customWidth="1"/>
    <col min="12" max="12" width="2.42578125" style="83" customWidth="1"/>
    <col min="13" max="13" width="9.42578125" style="83" customWidth="1"/>
    <col min="14" max="14" width="2.42578125" style="83" customWidth="1"/>
    <col min="15" max="15" width="83.7109375" style="83" customWidth="1"/>
    <col min="16" max="16384" width="10.7109375" style="83"/>
  </cols>
  <sheetData>
    <row r="2" spans="1:16" ht="17" thickBot="1" x14ac:dyDescent="0.25"/>
    <row r="3" spans="1:16" x14ac:dyDescent="0.2">
      <c r="B3" s="84"/>
      <c r="C3" s="85"/>
      <c r="D3" s="85"/>
      <c r="E3" s="85"/>
      <c r="F3" s="85"/>
      <c r="G3" s="85"/>
      <c r="H3" s="85"/>
      <c r="I3" s="85"/>
      <c r="J3" s="85"/>
      <c r="K3" s="85"/>
      <c r="L3" s="85"/>
      <c r="M3" s="85"/>
      <c r="N3" s="85"/>
      <c r="O3" s="85"/>
    </row>
    <row r="4" spans="1:16" s="19" customFormat="1" x14ac:dyDescent="0.2">
      <c r="B4" s="18"/>
      <c r="C4" s="79" t="s">
        <v>49</v>
      </c>
      <c r="D4" s="9"/>
      <c r="E4" s="9"/>
      <c r="F4" s="79" t="s">
        <v>9</v>
      </c>
      <c r="G4" s="79" t="s">
        <v>44</v>
      </c>
      <c r="H4" s="79"/>
      <c r="I4" s="79" t="s">
        <v>52</v>
      </c>
      <c r="J4" s="79"/>
      <c r="K4" s="79" t="s">
        <v>57</v>
      </c>
      <c r="L4" s="79"/>
      <c r="M4" s="79" t="s">
        <v>79</v>
      </c>
      <c r="N4" s="79"/>
      <c r="O4" s="79" t="s">
        <v>58</v>
      </c>
    </row>
    <row r="5" spans="1:16" ht="18" customHeight="1" x14ac:dyDescent="0.2">
      <c r="A5" s="19"/>
      <c r="B5" s="18"/>
      <c r="C5" s="9"/>
      <c r="D5" s="9"/>
      <c r="E5" s="9"/>
      <c r="F5" s="9"/>
      <c r="G5" s="9"/>
      <c r="H5" s="9"/>
      <c r="I5" s="9"/>
      <c r="J5" s="9"/>
      <c r="K5" s="9"/>
      <c r="L5" s="9"/>
      <c r="M5" s="9"/>
      <c r="N5" s="9"/>
      <c r="O5" s="9"/>
      <c r="P5" s="9"/>
    </row>
    <row r="6" spans="1:16" ht="18" customHeight="1" thickBot="1" x14ac:dyDescent="0.25">
      <c r="A6" s="19"/>
      <c r="B6" s="18"/>
      <c r="C6" s="12" t="s">
        <v>48</v>
      </c>
      <c r="D6" s="12"/>
      <c r="E6" s="12"/>
      <c r="F6" s="12"/>
      <c r="G6" s="27"/>
      <c r="H6" s="10"/>
      <c r="I6" s="10"/>
      <c r="J6" s="108"/>
      <c r="K6" s="108"/>
      <c r="L6" s="108"/>
      <c r="M6" s="108"/>
      <c r="N6" s="108"/>
      <c r="O6" s="109"/>
      <c r="P6" s="110"/>
    </row>
    <row r="7" spans="1:16" ht="17" thickBot="1" x14ac:dyDescent="0.25">
      <c r="A7" s="19"/>
      <c r="B7" s="18"/>
      <c r="C7" s="111" t="s">
        <v>27</v>
      </c>
      <c r="D7" s="111"/>
      <c r="E7" s="111"/>
      <c r="F7" s="112" t="s">
        <v>71</v>
      </c>
      <c r="G7" s="113">
        <f>M7</f>
        <v>0.5</v>
      </c>
      <c r="L7" s="115"/>
      <c r="M7" s="114">
        <f>Notes!D57</f>
        <v>0.5</v>
      </c>
      <c r="O7" s="108"/>
      <c r="P7" s="110"/>
    </row>
    <row r="8" spans="1:16" x14ac:dyDescent="0.2">
      <c r="B8" s="86"/>
      <c r="C8" s="87"/>
      <c r="D8" s="87"/>
      <c r="E8" s="87"/>
      <c r="F8" s="88"/>
      <c r="G8" s="89"/>
      <c r="H8" s="89"/>
      <c r="I8" s="89"/>
      <c r="K8" s="88"/>
      <c r="L8" s="88"/>
      <c r="M8" s="88"/>
      <c r="O8" s="82"/>
    </row>
    <row r="9" spans="1:16" ht="17" thickBot="1" x14ac:dyDescent="0.25">
      <c r="B9" s="86"/>
      <c r="C9" s="12" t="s">
        <v>5</v>
      </c>
      <c r="D9" s="12"/>
      <c r="E9" s="12"/>
      <c r="F9" s="12"/>
      <c r="G9" s="10"/>
      <c r="H9" s="10"/>
      <c r="I9" s="10"/>
      <c r="J9" s="88"/>
      <c r="K9" s="88"/>
      <c r="L9" s="88"/>
      <c r="M9" s="88"/>
      <c r="N9" s="88"/>
      <c r="O9" s="82"/>
    </row>
    <row r="10" spans="1:16" ht="17" thickBot="1" x14ac:dyDescent="0.25">
      <c r="B10" s="86"/>
      <c r="C10" s="90" t="s">
        <v>3</v>
      </c>
      <c r="D10" s="90"/>
      <c r="E10" s="90"/>
      <c r="F10" s="91" t="s">
        <v>1</v>
      </c>
      <c r="G10" s="92">
        <f>ROUND(13,0)</f>
        <v>13</v>
      </c>
      <c r="H10" s="89"/>
      <c r="I10" s="89"/>
      <c r="J10" s="88"/>
      <c r="K10" s="92">
        <f>Notes!D9</f>
        <v>13</v>
      </c>
      <c r="L10" s="116"/>
      <c r="M10" s="116"/>
      <c r="N10" s="88"/>
      <c r="O10" s="82"/>
    </row>
    <row r="11" spans="1:16" x14ac:dyDescent="0.2">
      <c r="B11" s="86"/>
      <c r="C11" s="27"/>
      <c r="D11" s="27"/>
      <c r="E11" s="27"/>
      <c r="F11" s="27"/>
      <c r="G11" s="11"/>
      <c r="H11" s="11"/>
      <c r="I11" s="11"/>
      <c r="J11" s="88"/>
      <c r="K11" s="88"/>
      <c r="L11" s="88"/>
      <c r="M11" s="88"/>
      <c r="N11" s="88"/>
      <c r="O11" s="82"/>
    </row>
    <row r="12" spans="1:16" ht="17" thickBot="1" x14ac:dyDescent="0.25">
      <c r="B12" s="86"/>
      <c r="C12" s="12" t="s">
        <v>50</v>
      </c>
      <c r="D12" s="12"/>
      <c r="E12" s="12"/>
      <c r="F12" s="12"/>
      <c r="G12" s="11"/>
      <c r="H12" s="11"/>
      <c r="I12" s="11"/>
      <c r="J12" s="88"/>
      <c r="K12" s="93"/>
      <c r="L12" s="93"/>
      <c r="M12" s="93"/>
      <c r="N12" s="88"/>
      <c r="O12" s="82" t="s">
        <v>55</v>
      </c>
    </row>
    <row r="13" spans="1:16" ht="17" thickBot="1" x14ac:dyDescent="0.25">
      <c r="B13" s="86"/>
      <c r="C13" s="94" t="s">
        <v>56</v>
      </c>
      <c r="D13" s="12"/>
      <c r="E13" s="12"/>
      <c r="F13" s="94" t="s">
        <v>21</v>
      </c>
      <c r="G13" s="95">
        <f>ROUND(19635,2)</f>
        <v>19635</v>
      </c>
      <c r="H13" s="11"/>
      <c r="I13" s="95">
        <f>17643.06+Notes!D27</f>
        <v>19893.060000000001</v>
      </c>
      <c r="J13" s="88"/>
      <c r="K13" s="89"/>
      <c r="L13" s="89"/>
      <c r="M13" s="89"/>
      <c r="N13" s="89"/>
      <c r="O13" s="106" t="s">
        <v>67</v>
      </c>
    </row>
    <row r="14" spans="1:16" ht="17" thickBot="1" x14ac:dyDescent="0.25">
      <c r="B14" s="86"/>
      <c r="C14" s="94" t="s">
        <v>51</v>
      </c>
      <c r="D14" s="96"/>
      <c r="E14" s="96"/>
      <c r="F14" s="91" t="s">
        <v>24</v>
      </c>
      <c r="G14" s="97">
        <f>ROUND(532.8,2)</f>
        <v>532.79999999999995</v>
      </c>
      <c r="H14" s="93"/>
      <c r="I14" s="97">
        <f>444+(Notes!D33*444)</f>
        <v>532.79999999999995</v>
      </c>
      <c r="J14" s="88"/>
      <c r="K14" s="93"/>
      <c r="L14" s="93"/>
      <c r="M14" s="93"/>
      <c r="N14" s="89"/>
      <c r="O14" s="82" t="s">
        <v>53</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A1:J15"/>
  <sheetViews>
    <sheetView workbookViewId="0">
      <selection activeCell="F14" sqref="F14:G14"/>
    </sheetView>
  </sheetViews>
  <sheetFormatPr baseColWidth="10" defaultColWidth="33.140625" defaultRowHeight="16" x14ac:dyDescent="0.2"/>
  <cols>
    <col min="1" max="1" width="3.42578125" style="40" customWidth="1"/>
    <col min="2" max="2" width="4.42578125" style="40" customWidth="1"/>
    <col min="3" max="3" width="25.28515625" style="40" customWidth="1"/>
    <col min="4" max="4" width="16.140625" style="40" customWidth="1"/>
    <col min="5" max="5" width="10.28515625" style="40" customWidth="1"/>
    <col min="6" max="7" width="13.28515625" style="40" customWidth="1"/>
    <col min="8" max="8" width="12.7109375" style="46" customWidth="1"/>
    <col min="9" max="9" width="33" style="46" customWidth="1"/>
    <col min="10" max="10" width="98.42578125" style="40" customWidth="1"/>
    <col min="11" max="16384" width="33.140625" style="40"/>
  </cols>
  <sheetData>
    <row r="1" spans="1:10" ht="17" thickBot="1" x14ac:dyDescent="0.25"/>
    <row r="2" spans="1:10" x14ac:dyDescent="0.2">
      <c r="B2" s="41"/>
      <c r="C2" s="42"/>
      <c r="D2" s="42"/>
      <c r="E2" s="42"/>
      <c r="F2" s="42"/>
      <c r="G2" s="42"/>
      <c r="H2" s="47"/>
      <c r="I2" s="47"/>
      <c r="J2" s="42"/>
    </row>
    <row r="3" spans="1:10" x14ac:dyDescent="0.2">
      <c r="B3" s="43"/>
      <c r="C3" s="48" t="s">
        <v>16</v>
      </c>
      <c r="D3" s="48"/>
      <c r="E3" s="48"/>
      <c r="F3" s="48"/>
      <c r="G3" s="48"/>
      <c r="H3" s="49"/>
      <c r="I3" s="49"/>
      <c r="J3" s="44"/>
    </row>
    <row r="4" spans="1:10" x14ac:dyDescent="0.2">
      <c r="B4" s="43"/>
      <c r="C4" s="44"/>
      <c r="D4" s="44"/>
      <c r="E4" s="44"/>
      <c r="F4" s="44"/>
      <c r="G4" s="44"/>
      <c r="H4" s="50"/>
      <c r="I4" s="50"/>
      <c r="J4" s="80"/>
    </row>
    <row r="5" spans="1:10" x14ac:dyDescent="0.2">
      <c r="B5" s="51"/>
      <c r="C5" s="52" t="s">
        <v>17</v>
      </c>
      <c r="D5" s="52" t="s">
        <v>0</v>
      </c>
      <c r="E5" s="52" t="s">
        <v>13</v>
      </c>
      <c r="F5" s="52" t="s">
        <v>18</v>
      </c>
      <c r="G5" s="52" t="s">
        <v>60</v>
      </c>
      <c r="H5" s="53" t="s">
        <v>19</v>
      </c>
      <c r="I5" s="53" t="s">
        <v>68</v>
      </c>
      <c r="J5" s="72" t="s">
        <v>10</v>
      </c>
    </row>
    <row r="6" spans="1:10" x14ac:dyDescent="0.2">
      <c r="B6" s="43"/>
      <c r="C6" s="48"/>
      <c r="D6" s="48"/>
      <c r="E6" s="48"/>
      <c r="F6" s="48"/>
      <c r="G6" s="48"/>
      <c r="H6" s="49"/>
      <c r="I6" s="49"/>
      <c r="J6" s="13"/>
    </row>
    <row r="7" spans="1:10" x14ac:dyDescent="0.2">
      <c r="B7" s="43"/>
      <c r="C7" s="54"/>
      <c r="D7" s="44" t="s">
        <v>52</v>
      </c>
      <c r="E7" s="44" t="s">
        <v>7</v>
      </c>
      <c r="F7" s="44">
        <v>2010</v>
      </c>
      <c r="G7" s="44">
        <v>2010</v>
      </c>
      <c r="H7" s="44"/>
      <c r="I7" s="44" t="s">
        <v>69</v>
      </c>
      <c r="J7" s="107" t="s">
        <v>54</v>
      </c>
    </row>
    <row r="8" spans="1:10" x14ac:dyDescent="0.2">
      <c r="B8" s="43"/>
      <c r="C8" s="54" t="s">
        <v>6</v>
      </c>
      <c r="D8" s="44"/>
      <c r="E8" s="44"/>
      <c r="F8" s="44"/>
      <c r="G8" s="44"/>
      <c r="H8" s="44"/>
      <c r="I8" s="44"/>
      <c r="J8" s="80"/>
    </row>
    <row r="9" spans="1:10" x14ac:dyDescent="0.2">
      <c r="B9" s="43"/>
      <c r="C9" s="54" t="s">
        <v>26</v>
      </c>
      <c r="D9" s="44"/>
      <c r="E9" s="44"/>
      <c r="F9" s="44"/>
      <c r="G9" s="44"/>
      <c r="H9" s="44"/>
      <c r="I9" s="44"/>
      <c r="J9" s="80"/>
    </row>
    <row r="10" spans="1:10" x14ac:dyDescent="0.2">
      <c r="B10" s="43"/>
      <c r="C10" s="55"/>
      <c r="D10" s="44"/>
      <c r="E10" s="44"/>
      <c r="F10" s="44"/>
      <c r="G10" s="44"/>
      <c r="H10" s="44"/>
      <c r="I10" s="44"/>
      <c r="J10" s="80"/>
    </row>
    <row r="11" spans="1:10" x14ac:dyDescent="0.2">
      <c r="B11" s="43"/>
      <c r="C11" s="54"/>
      <c r="D11" s="44" t="s">
        <v>57</v>
      </c>
      <c r="E11" s="44" t="s">
        <v>7</v>
      </c>
      <c r="F11" s="44">
        <v>2013</v>
      </c>
      <c r="G11" s="44">
        <v>2012</v>
      </c>
      <c r="H11" s="44"/>
      <c r="I11" s="44" t="s">
        <v>70</v>
      </c>
      <c r="J11" s="80" t="s">
        <v>29</v>
      </c>
    </row>
    <row r="12" spans="1:10" x14ac:dyDescent="0.2">
      <c r="B12" s="43"/>
      <c r="C12" s="54" t="s">
        <v>3</v>
      </c>
      <c r="D12" s="44"/>
      <c r="E12" s="44"/>
      <c r="F12" s="44"/>
      <c r="G12" s="44"/>
      <c r="H12" s="44"/>
      <c r="I12" s="44"/>
      <c r="J12" s="80"/>
    </row>
    <row r="13" spans="1:10" x14ac:dyDescent="0.2">
      <c r="A13" s="119"/>
      <c r="B13" s="120"/>
      <c r="C13" s="121"/>
      <c r="D13" s="119"/>
      <c r="I13" s="119"/>
    </row>
    <row r="14" spans="1:10" x14ac:dyDescent="0.2">
      <c r="A14" s="119"/>
      <c r="B14" s="120"/>
      <c r="C14" s="121" t="s">
        <v>74</v>
      </c>
      <c r="D14" s="44" t="s">
        <v>78</v>
      </c>
      <c r="E14" s="119" t="s">
        <v>7</v>
      </c>
      <c r="F14" s="119">
        <v>2014</v>
      </c>
      <c r="G14" s="119">
        <v>2014</v>
      </c>
      <c r="H14" s="126">
        <v>42326</v>
      </c>
      <c r="I14" s="119" t="s">
        <v>73</v>
      </c>
      <c r="J14" s="40" t="s">
        <v>72</v>
      </c>
    </row>
    <row r="15" spans="1:10" x14ac:dyDescent="0.2">
      <c r="A15" s="119"/>
      <c r="B15" s="119"/>
      <c r="C15" s="119"/>
      <c r="D15" s="119"/>
      <c r="E15" s="119"/>
      <c r="F15" s="119"/>
      <c r="G15" s="119"/>
      <c r="H15" s="122"/>
      <c r="I15" s="122"/>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topLeftCell="A24" workbookViewId="0">
      <selection activeCell="D57" sqref="D57"/>
    </sheetView>
  </sheetViews>
  <sheetFormatPr baseColWidth="10" defaultRowHeight="16" x14ac:dyDescent="0.2"/>
  <cols>
    <col min="1" max="1" width="4.85546875" style="98" customWidth="1"/>
    <col min="2" max="2" width="3.5703125" style="98" customWidth="1"/>
    <col min="3" max="3" width="13.85546875" style="98" customWidth="1"/>
    <col min="4" max="16384" width="10.7109375" style="98"/>
  </cols>
  <sheetData>
    <row r="1" spans="2:13" ht="17" thickBot="1" x14ac:dyDescent="0.25"/>
    <row r="2" spans="2:13" x14ac:dyDescent="0.2">
      <c r="B2" s="100"/>
      <c r="C2" s="101"/>
      <c r="D2" s="101"/>
      <c r="E2" s="101"/>
      <c r="F2" s="101"/>
      <c r="G2" s="101"/>
      <c r="H2" s="101"/>
      <c r="I2" s="101"/>
      <c r="J2" s="101"/>
      <c r="K2" s="101"/>
      <c r="L2" s="101"/>
      <c r="M2" s="102"/>
    </row>
    <row r="3" spans="2:13" s="19" customFormat="1" x14ac:dyDescent="0.2">
      <c r="B3" s="71"/>
      <c r="C3" s="72" t="s">
        <v>0</v>
      </c>
      <c r="D3" s="72" t="s">
        <v>59</v>
      </c>
      <c r="E3" s="72"/>
      <c r="F3" s="72"/>
      <c r="G3" s="72"/>
      <c r="H3" s="72"/>
      <c r="I3" s="72"/>
      <c r="J3" s="72"/>
      <c r="K3" s="72"/>
      <c r="L3" s="72"/>
      <c r="M3" s="74"/>
    </row>
    <row r="4" spans="2:13" x14ac:dyDescent="0.2">
      <c r="B4" s="103"/>
      <c r="C4" s="99"/>
      <c r="D4" s="99"/>
      <c r="E4" s="99"/>
      <c r="F4" s="99"/>
      <c r="G4" s="99"/>
      <c r="H4" s="99"/>
      <c r="I4" s="99"/>
      <c r="J4" s="99"/>
      <c r="K4" s="99"/>
      <c r="L4" s="99"/>
      <c r="M4" s="104"/>
    </row>
    <row r="5" spans="2:13" x14ac:dyDescent="0.2">
      <c r="B5" s="103"/>
      <c r="C5" s="99" t="s">
        <v>57</v>
      </c>
      <c r="D5" s="99"/>
      <c r="E5" s="99"/>
      <c r="F5" s="99"/>
      <c r="G5" s="99"/>
      <c r="H5" s="99"/>
      <c r="I5" s="99"/>
      <c r="J5" s="99"/>
      <c r="K5" s="99"/>
      <c r="L5" s="99"/>
      <c r="M5" s="104"/>
    </row>
    <row r="6" spans="2:13" x14ac:dyDescent="0.2">
      <c r="B6" s="103"/>
      <c r="C6" s="99" t="s">
        <v>61</v>
      </c>
      <c r="D6" s="99"/>
      <c r="E6" s="99"/>
      <c r="F6" s="99"/>
      <c r="G6" s="99"/>
      <c r="H6" s="99"/>
      <c r="I6" s="99"/>
      <c r="J6" s="99"/>
      <c r="K6" s="99"/>
      <c r="L6" s="99"/>
      <c r="M6" s="104"/>
    </row>
    <row r="7" spans="2:13" x14ac:dyDescent="0.2">
      <c r="B7" s="103"/>
      <c r="C7" s="99"/>
      <c r="D7" s="99"/>
      <c r="E7" s="99"/>
      <c r="F7" s="99"/>
      <c r="G7" s="99"/>
      <c r="H7" s="99"/>
      <c r="I7" s="99"/>
      <c r="J7" s="99"/>
      <c r="K7" s="99"/>
      <c r="L7" s="99"/>
      <c r="M7" s="104"/>
    </row>
    <row r="8" spans="2:13" x14ac:dyDescent="0.2">
      <c r="B8" s="103"/>
      <c r="C8" s="99"/>
      <c r="D8" s="99"/>
      <c r="E8" s="99"/>
      <c r="F8" s="99"/>
      <c r="G8" s="99"/>
      <c r="H8" s="99"/>
      <c r="I8" s="99"/>
      <c r="J8" s="99"/>
      <c r="K8" s="99"/>
      <c r="L8" s="99"/>
      <c r="M8" s="104"/>
    </row>
    <row r="9" spans="2:13" x14ac:dyDescent="0.2">
      <c r="B9" s="103"/>
      <c r="C9" s="99"/>
      <c r="D9" s="99">
        <v>13</v>
      </c>
      <c r="E9" s="99" t="s">
        <v>62</v>
      </c>
      <c r="F9" s="99"/>
      <c r="G9" s="99"/>
      <c r="H9" s="99"/>
      <c r="I9" s="99"/>
      <c r="J9" s="99"/>
      <c r="K9" s="99"/>
      <c r="L9" s="99"/>
      <c r="M9" s="104"/>
    </row>
    <row r="10" spans="2:13" x14ac:dyDescent="0.2">
      <c r="B10" s="103"/>
      <c r="C10" s="99"/>
      <c r="D10" s="99"/>
      <c r="E10" s="99"/>
      <c r="F10" s="99"/>
      <c r="G10" s="99"/>
      <c r="H10" s="99"/>
      <c r="I10" s="99"/>
      <c r="J10" s="99"/>
      <c r="K10" s="99"/>
      <c r="L10" s="99"/>
      <c r="M10" s="104"/>
    </row>
    <row r="11" spans="2:13" x14ac:dyDescent="0.2">
      <c r="B11" s="103"/>
      <c r="C11" s="99"/>
      <c r="D11" s="99"/>
      <c r="E11" s="99"/>
      <c r="F11" s="99"/>
      <c r="G11" s="99"/>
      <c r="H11" s="99"/>
      <c r="I11" s="99"/>
      <c r="J11" s="99"/>
      <c r="K11" s="99"/>
      <c r="L11" s="99"/>
      <c r="M11" s="104"/>
    </row>
    <row r="12" spans="2:13" x14ac:dyDescent="0.2">
      <c r="B12" s="103"/>
      <c r="C12" s="99"/>
      <c r="D12" s="99"/>
      <c r="E12" s="99"/>
      <c r="F12" s="99"/>
      <c r="G12" s="99"/>
      <c r="H12" s="99"/>
      <c r="I12" s="99"/>
      <c r="J12" s="99"/>
      <c r="K12" s="99"/>
      <c r="L12" s="99"/>
      <c r="M12" s="104"/>
    </row>
    <row r="13" spans="2:13" x14ac:dyDescent="0.2">
      <c r="B13" s="103"/>
      <c r="C13" s="99"/>
      <c r="D13" s="99"/>
      <c r="E13" s="99"/>
      <c r="F13" s="99"/>
      <c r="G13" s="99"/>
      <c r="H13" s="99"/>
      <c r="I13" s="99"/>
      <c r="J13" s="99"/>
      <c r="K13" s="99"/>
      <c r="L13" s="99"/>
      <c r="M13" s="104"/>
    </row>
    <row r="14" spans="2:13" x14ac:dyDescent="0.2">
      <c r="B14" s="103"/>
      <c r="C14" s="99"/>
      <c r="D14" s="99"/>
      <c r="E14" s="99"/>
      <c r="F14" s="99"/>
      <c r="G14" s="99"/>
      <c r="H14" s="99"/>
      <c r="I14" s="99"/>
      <c r="J14" s="99"/>
      <c r="K14" s="99"/>
      <c r="L14" s="99"/>
      <c r="M14" s="104"/>
    </row>
    <row r="15" spans="2:13" x14ac:dyDescent="0.2">
      <c r="B15" s="103"/>
      <c r="C15" s="99"/>
      <c r="D15" s="99"/>
      <c r="E15" s="99"/>
      <c r="F15" s="99"/>
      <c r="G15" s="99"/>
      <c r="H15" s="99"/>
      <c r="I15" s="99"/>
      <c r="J15" s="99"/>
      <c r="K15" s="99"/>
      <c r="L15" s="99"/>
      <c r="M15" s="104"/>
    </row>
    <row r="16" spans="2:13" x14ac:dyDescent="0.2">
      <c r="B16" s="103"/>
      <c r="C16" s="99"/>
      <c r="D16" s="99"/>
      <c r="E16" s="99"/>
      <c r="F16" s="99"/>
      <c r="G16" s="99"/>
      <c r="H16" s="99"/>
      <c r="I16" s="99"/>
      <c r="J16" s="99"/>
      <c r="K16" s="99"/>
      <c r="L16" s="99"/>
      <c r="M16" s="104"/>
    </row>
    <row r="17" spans="2:13" x14ac:dyDescent="0.2">
      <c r="B17" s="103"/>
      <c r="C17" s="99"/>
      <c r="D17" s="99"/>
      <c r="E17" s="99"/>
      <c r="F17" s="99"/>
      <c r="G17" s="99"/>
      <c r="H17" s="99"/>
      <c r="I17" s="99"/>
      <c r="J17" s="99"/>
      <c r="K17" s="99"/>
      <c r="L17" s="99"/>
      <c r="M17" s="104"/>
    </row>
    <row r="18" spans="2:13" x14ac:dyDescent="0.2">
      <c r="B18" s="103"/>
      <c r="C18" s="99"/>
      <c r="D18" s="99"/>
      <c r="E18" s="99"/>
      <c r="F18" s="99"/>
      <c r="G18" s="99"/>
      <c r="H18" s="99"/>
      <c r="I18" s="99"/>
      <c r="J18" s="99"/>
      <c r="K18" s="99"/>
      <c r="L18" s="99"/>
      <c r="M18" s="104"/>
    </row>
    <row r="19" spans="2:13" x14ac:dyDescent="0.2">
      <c r="B19" s="103"/>
      <c r="C19" s="99"/>
      <c r="D19" s="99"/>
      <c r="E19" s="99"/>
      <c r="F19" s="99"/>
      <c r="G19" s="99"/>
      <c r="H19" s="99"/>
      <c r="I19" s="99"/>
      <c r="J19" s="99"/>
      <c r="K19" s="99"/>
      <c r="L19" s="99"/>
      <c r="M19" s="104"/>
    </row>
    <row r="20" spans="2:13" x14ac:dyDescent="0.2">
      <c r="B20" s="103"/>
      <c r="C20" s="99"/>
      <c r="D20" s="99"/>
      <c r="E20" s="99"/>
      <c r="F20" s="99"/>
      <c r="G20" s="99"/>
      <c r="H20" s="99"/>
      <c r="I20" s="99"/>
      <c r="J20" s="99"/>
      <c r="K20" s="99"/>
      <c r="L20" s="99"/>
      <c r="M20" s="104"/>
    </row>
    <row r="21" spans="2:13" x14ac:dyDescent="0.2">
      <c r="B21" s="103"/>
      <c r="C21" s="99" t="s">
        <v>52</v>
      </c>
      <c r="D21" s="99"/>
      <c r="E21" s="99"/>
      <c r="F21" s="99"/>
      <c r="G21" s="99"/>
      <c r="H21" s="99"/>
      <c r="I21" s="99"/>
      <c r="J21" s="99"/>
      <c r="K21" s="99"/>
      <c r="L21" s="99"/>
      <c r="M21" s="104"/>
    </row>
    <row r="22" spans="2:13" x14ac:dyDescent="0.2">
      <c r="B22" s="103"/>
      <c r="C22" s="99" t="s">
        <v>63</v>
      </c>
      <c r="D22" s="99"/>
      <c r="E22" s="99"/>
      <c r="F22" s="99"/>
      <c r="G22" s="99"/>
      <c r="H22" s="99"/>
      <c r="I22" s="99"/>
      <c r="J22" s="99"/>
      <c r="K22" s="99"/>
      <c r="L22" s="99"/>
      <c r="M22" s="104"/>
    </row>
    <row r="23" spans="2:13" x14ac:dyDescent="0.2">
      <c r="B23" s="103"/>
      <c r="C23" s="99"/>
      <c r="D23" s="99"/>
      <c r="E23" s="99"/>
      <c r="F23" s="99"/>
      <c r="G23" s="99"/>
      <c r="H23" s="99"/>
      <c r="I23" s="99"/>
      <c r="J23" s="99"/>
      <c r="K23" s="99"/>
      <c r="L23" s="99"/>
      <c r="M23" s="104"/>
    </row>
    <row r="24" spans="2:13" x14ac:dyDescent="0.2">
      <c r="B24" s="103"/>
      <c r="C24" s="99"/>
      <c r="D24" s="99"/>
      <c r="E24" s="99"/>
      <c r="F24" s="99"/>
      <c r="G24" s="99"/>
      <c r="H24" s="99"/>
      <c r="I24" s="99"/>
      <c r="J24" s="99"/>
      <c r="K24" s="99"/>
      <c r="L24" s="99"/>
      <c r="M24" s="104"/>
    </row>
    <row r="25" spans="2:13" x14ac:dyDescent="0.2">
      <c r="B25" s="103"/>
      <c r="C25" s="99"/>
      <c r="D25" s="99"/>
      <c r="E25" s="99"/>
      <c r="F25" s="99"/>
      <c r="G25" s="99"/>
      <c r="H25" s="99"/>
      <c r="I25" s="99"/>
      <c r="J25" s="99"/>
      <c r="K25" s="99"/>
      <c r="L25" s="99"/>
      <c r="M25" s="104"/>
    </row>
    <row r="26" spans="2:13" x14ac:dyDescent="0.2">
      <c r="B26" s="103"/>
      <c r="C26" s="99"/>
      <c r="D26" s="99" t="s">
        <v>65</v>
      </c>
      <c r="E26" s="99" t="s">
        <v>21</v>
      </c>
      <c r="F26" s="99"/>
      <c r="G26" s="99"/>
      <c r="H26" s="99"/>
      <c r="I26" s="99"/>
      <c r="J26" s="99"/>
      <c r="K26" s="99"/>
      <c r="L26" s="99"/>
      <c r="M26" s="104"/>
    </row>
    <row r="27" spans="2:13" x14ac:dyDescent="0.2">
      <c r="B27" s="103"/>
      <c r="C27" s="99" t="s">
        <v>66</v>
      </c>
      <c r="D27" s="99">
        <f>AVERAGE(1500,3000)</f>
        <v>2250</v>
      </c>
      <c r="E27" s="99"/>
      <c r="F27" s="99"/>
      <c r="G27" s="99"/>
      <c r="H27" s="99"/>
      <c r="I27" s="99"/>
      <c r="J27" s="99"/>
      <c r="K27" s="99"/>
      <c r="L27" s="99"/>
      <c r="M27" s="104"/>
    </row>
    <row r="28" spans="2:13" x14ac:dyDescent="0.2">
      <c r="B28" s="103"/>
      <c r="C28" s="99"/>
      <c r="D28" s="99"/>
      <c r="E28" s="99"/>
      <c r="F28" s="99"/>
      <c r="G28" s="99"/>
      <c r="H28" s="99"/>
      <c r="I28" s="99"/>
      <c r="J28" s="99"/>
      <c r="K28" s="99"/>
      <c r="L28" s="99"/>
      <c r="M28" s="104"/>
    </row>
    <row r="29" spans="2:13" x14ac:dyDescent="0.2">
      <c r="B29" s="103"/>
      <c r="C29" s="99"/>
      <c r="D29" s="99"/>
      <c r="E29" s="99"/>
      <c r="F29" s="99"/>
      <c r="G29" s="99"/>
      <c r="H29" s="99"/>
      <c r="I29" s="99"/>
      <c r="J29" s="99"/>
      <c r="K29" s="99"/>
      <c r="L29" s="99"/>
      <c r="M29" s="104"/>
    </row>
    <row r="30" spans="2:13" x14ac:dyDescent="0.2">
      <c r="B30" s="103"/>
      <c r="C30" s="99" t="s">
        <v>64</v>
      </c>
      <c r="D30" s="99"/>
      <c r="E30" s="99"/>
      <c r="F30" s="99"/>
      <c r="G30" s="99"/>
      <c r="H30" s="99"/>
      <c r="I30" s="99"/>
      <c r="J30" s="99"/>
      <c r="K30" s="99"/>
      <c r="L30" s="99"/>
      <c r="M30" s="104"/>
    </row>
    <row r="31" spans="2:13" x14ac:dyDescent="0.2">
      <c r="B31" s="103"/>
      <c r="C31" s="99"/>
      <c r="D31" s="99"/>
      <c r="E31" s="99"/>
      <c r="F31" s="99"/>
      <c r="G31" s="99"/>
      <c r="H31" s="99"/>
      <c r="I31" s="99"/>
      <c r="J31" s="99"/>
      <c r="K31" s="99"/>
      <c r="L31" s="99"/>
      <c r="M31" s="104"/>
    </row>
    <row r="32" spans="2:13" x14ac:dyDescent="0.2">
      <c r="B32" s="103"/>
      <c r="C32" s="99"/>
      <c r="D32" s="99"/>
      <c r="E32" s="99"/>
      <c r="F32" s="99"/>
      <c r="G32" s="99"/>
      <c r="H32" s="99"/>
      <c r="I32" s="99"/>
      <c r="J32" s="99"/>
      <c r="K32" s="99"/>
      <c r="L32" s="99"/>
      <c r="M32" s="104"/>
    </row>
    <row r="33" spans="1:13" x14ac:dyDescent="0.2">
      <c r="B33" s="103"/>
      <c r="C33" s="99"/>
      <c r="D33" s="105">
        <v>0.2</v>
      </c>
      <c r="E33" s="105"/>
      <c r="F33" s="99"/>
      <c r="G33" s="99"/>
      <c r="H33" s="99"/>
      <c r="I33" s="99"/>
      <c r="J33" s="99"/>
      <c r="K33" s="99"/>
      <c r="L33" s="99"/>
      <c r="M33" s="104"/>
    </row>
    <row r="34" spans="1:13" x14ac:dyDescent="0.2">
      <c r="B34" s="103"/>
      <c r="C34" s="99"/>
      <c r="D34" s="99"/>
      <c r="E34" s="99"/>
      <c r="F34" s="99"/>
      <c r="G34" s="99"/>
      <c r="H34" s="99"/>
      <c r="I34" s="99"/>
      <c r="J34" s="99"/>
      <c r="K34" s="99"/>
      <c r="L34" s="99"/>
      <c r="M34" s="104"/>
    </row>
    <row r="35" spans="1:13" x14ac:dyDescent="0.2">
      <c r="B35" s="103"/>
    </row>
    <row r="36" spans="1:13" x14ac:dyDescent="0.2">
      <c r="B36" s="103"/>
    </row>
    <row r="37" spans="1:13" x14ac:dyDescent="0.2">
      <c r="B37" s="103"/>
    </row>
    <row r="38" spans="1:13" x14ac:dyDescent="0.2">
      <c r="B38" s="103"/>
      <c r="C38" s="119" t="s">
        <v>75</v>
      </c>
    </row>
    <row r="39" spans="1:13" x14ac:dyDescent="0.2">
      <c r="B39" s="103"/>
      <c r="C39" s="109" t="s">
        <v>77</v>
      </c>
    </row>
    <row r="40" spans="1:13" x14ac:dyDescent="0.2">
      <c r="B40" s="103"/>
    </row>
    <row r="41" spans="1:13" x14ac:dyDescent="0.2">
      <c r="B41" s="103"/>
    </row>
    <row r="42" spans="1:13" x14ac:dyDescent="0.2">
      <c r="A42" s="117"/>
      <c r="B42" s="118"/>
    </row>
    <row r="43" spans="1:13" x14ac:dyDescent="0.2">
      <c r="A43" s="117"/>
      <c r="B43" s="118"/>
    </row>
    <row r="44" spans="1:13" x14ac:dyDescent="0.2">
      <c r="A44" s="117"/>
      <c r="B44" s="118"/>
    </row>
    <row r="45" spans="1:13" x14ac:dyDescent="0.2">
      <c r="A45" s="117"/>
      <c r="B45" s="118"/>
    </row>
    <row r="46" spans="1:13" x14ac:dyDescent="0.2">
      <c r="A46" s="117"/>
      <c r="B46" s="118"/>
    </row>
    <row r="47" spans="1:13" x14ac:dyDescent="0.2">
      <c r="A47" s="117"/>
      <c r="B47" s="118"/>
    </row>
    <row r="48" spans="1:13" x14ac:dyDescent="0.2">
      <c r="A48" s="117"/>
      <c r="B48" s="118"/>
    </row>
    <row r="49" spans="1:5" x14ac:dyDescent="0.2">
      <c r="A49" s="117"/>
      <c r="B49" s="118"/>
    </row>
    <row r="50" spans="1:5" x14ac:dyDescent="0.2">
      <c r="A50" s="117"/>
      <c r="B50" s="118"/>
    </row>
    <row r="51" spans="1:5" x14ac:dyDescent="0.2">
      <c r="A51" s="117"/>
      <c r="B51" s="118"/>
    </row>
    <row r="56" spans="1:5" x14ac:dyDescent="0.2">
      <c r="D56" s="98">
        <v>2</v>
      </c>
      <c r="E56" s="109" t="s">
        <v>76</v>
      </c>
    </row>
    <row r="57" spans="1:5" x14ac:dyDescent="0.2">
      <c r="D57" s="98">
        <f>1/D56</f>
        <v>0.5</v>
      </c>
      <c r="E57" s="109" t="s">
        <v>71</v>
      </c>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2017-10-20T14:18:55Z</dcterms:modified>
</cp:coreProperties>
</file>