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showInkAnnotation="0" codeName="ThisWorkbook" autoCompressPictures="0"/>
  <mc:AlternateContent xmlns:mc="http://schemas.openxmlformats.org/markup-compatibility/2006">
    <mc:Choice Requires="x15">
      <x15ac:absPath xmlns:x15ac="http://schemas.microsoft.com/office/spreadsheetml/2010/11/ac" url="/Users/lottevanvlimmeren/Code/etdataset/analyses/"/>
    </mc:Choice>
  </mc:AlternateContent>
  <xr:revisionPtr revIDLastSave="0" documentId="13_ncr:1_{836BCB40-FBBE-4E46-8077-2D5345B264CB}" xr6:coauthVersionLast="47" xr6:coauthVersionMax="47" xr10:uidLastSave="{00000000-0000-0000-0000-000000000000}"/>
  <bookViews>
    <workbookView xWindow="0" yWindow="500" windowWidth="28800" windowHeight="15800" tabRatio="932" firstSheet="5" activeTab="10" xr2:uid="{00000000-000D-0000-FFFF-FFFF00000000}"/>
  </bookViews>
  <sheets>
    <sheet name="Cover Sheet" sheetId="34" r:id="rId1"/>
    <sheet name="Changelog" sheetId="1" r:id="rId2"/>
    <sheet name="Contents" sheetId="18" r:id="rId3"/>
    <sheet name="Introduction" sheetId="10" r:id="rId4"/>
    <sheet name="Dashboard" sheetId="28" r:id="rId5"/>
    <sheet name="csv_mol_steel_blast_bof_pot_ps" sheetId="116" r:id="rId6"/>
    <sheet name="csv_mol_steel_blast_current_ps" sheetId="115" r:id="rId7"/>
    <sheet name="csv_mol_steel_cyclone_pot_ps" sheetId="113" r:id="rId8"/>
    <sheet name="csv_mol_steel_cyclone_curr_ps" sheetId="114" r:id="rId9"/>
    <sheet name="csv_mol_steel_dri_eaf_pot_ps" sheetId="117" r:id="rId10"/>
    <sheet name="csv_mol_steel_dri_eaf_curr_ps" sheetId="118" r:id="rId11"/>
    <sheet name="csv_mol_paper_potential_ps" sheetId="119" r:id="rId12"/>
    <sheet name="csv_mol_paper_current_ps" sheetId="120" r:id="rId13"/>
    <sheet name="csv_mol_food_potential_ps" sheetId="123" r:id="rId14"/>
    <sheet name="csv_mol_food_current_ps" sheetId="122" r:id="rId15"/>
  </sheets>
  <externalReferences>
    <externalReference r:id="rId16"/>
  </externalReferences>
  <definedNames>
    <definedName name="base_year">Dashboard!$E$12</definedName>
    <definedName name="country">Dashboard!$E$11</definedName>
    <definedName name="Eff_cooking_biomass">#REF!</definedName>
    <definedName name="Eff_cooking_electric">#REF!</definedName>
    <definedName name="Eff_cooking_gas">#REF!</definedName>
    <definedName name="Eff_cooking_halogen">#REF!</definedName>
    <definedName name="Eff_cooking_induction">#REF!</definedName>
    <definedName name="Eff_cooling_airco">#REF!</definedName>
    <definedName name="Eff_cooling_pump_air">#REF!</definedName>
    <definedName name="Eff_cooling_pump_ground">#REF!</definedName>
    <definedName name="Eff_hot_water_coal">#REF!</definedName>
    <definedName name="Eff_hot_water_combi_boiler">#REF!</definedName>
    <definedName name="Eff_hot_water_district">#REF!</definedName>
    <definedName name="Eff_hot_water_electric">#REF!</definedName>
    <definedName name="Eff_hot_water_fuel_cell">#REF!</definedName>
    <definedName name="Eff_hot_water_gas">#REF!</definedName>
    <definedName name="Eff_hot_water_hhp_gas">#REF!</definedName>
    <definedName name="Eff_hot_water_hhp_heatpump">#REF!</definedName>
    <definedName name="Eff_hot_water_micro_CHP">#REF!</definedName>
    <definedName name="Eff_hot_water_oil">#REF!</definedName>
    <definedName name="Eff_hot_water_pump_air">#REF!</definedName>
    <definedName name="Eff_hot_water_pump_ground">#REF!</definedName>
    <definedName name="Eff_hot_water_solar_thermal_panel">#REF!</definedName>
    <definedName name="Eff_hot_water_woodpellets">#REF!</definedName>
    <definedName name="Eff_lighting_fluorescent">#REF!</definedName>
    <definedName name="Eff_lighting_incandescent">#REF!</definedName>
    <definedName name="Eff_lighting_led">#REF!</definedName>
    <definedName name="Eff_space_heating_coal">#REF!</definedName>
    <definedName name="Eff_space_heating_combi_boiler">#REF!</definedName>
    <definedName name="Eff_space_heating_district">#REF!</definedName>
    <definedName name="Eff_space_heating_electric">#REF!</definedName>
    <definedName name="Eff_space_heating_gas">#REF!</definedName>
    <definedName name="Eff_space_heating_hhp_gas">#REF!</definedName>
    <definedName name="Eff_space_heating_hhp_heatpump">#REF!</definedName>
    <definedName name="Eff_space_heating_micro_CHP">#REF!</definedName>
    <definedName name="Eff_space_heating_oil">#REF!</definedName>
    <definedName name="Eff_space_heating_pump_add_on">#REF!</definedName>
    <definedName name="Eff_space_heating_pump_air">#REF!</definedName>
    <definedName name="Eff_space_heating_pump_ground">#REF!</definedName>
    <definedName name="Eff_space_heating_solar_thermal">#REF!</definedName>
    <definedName name="Eff_space_heating_woodpellets">#REF!</definedName>
    <definedName name="Final_demand_appliances">Dashboard!#REF!</definedName>
    <definedName name="Final_demand_coal">#REF!</definedName>
    <definedName name="Final_demand_cooking">Dashboard!#REF!</definedName>
    <definedName name="Final_demand_cooling">Dashboard!#REF!</definedName>
    <definedName name="Final_demand_electricity">#REF!</definedName>
    <definedName name="Final_demand_gas">#REF!</definedName>
    <definedName name="Final_demand_heat">#REF!</definedName>
    <definedName name="Final_demand_hot_water">Dashboard!#REF!</definedName>
    <definedName name="Final_demand_lighting">Dashboard!#REF!</definedName>
    <definedName name="Final_demand_oil">#REF!</definedName>
    <definedName name="Final_demand_other">#REF!</definedName>
    <definedName name="Final_demand_residences">#REF!</definedName>
    <definedName name="Final_demand_solar_thermal">#REF!</definedName>
    <definedName name="Final_demand_space_heating">Dashboard!#REF!</definedName>
    <definedName name="Final_demand_woodpellets">#REF!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122" l="1"/>
  <c r="B3" i="123"/>
  <c r="B3" i="120"/>
  <c r="B4" i="119"/>
  <c r="B3" i="119"/>
  <c r="E52" i="28"/>
  <c r="B4" i="122" s="1"/>
  <c r="E49" i="28"/>
  <c r="B4" i="123" s="1"/>
  <c r="M48" i="28"/>
  <c r="E44" i="28"/>
  <c r="L42" i="28" s="1"/>
  <c r="E41" i="28"/>
  <c r="L39" i="28" s="1"/>
  <c r="M40" i="28"/>
  <c r="L50" i="28" l="1"/>
  <c r="L47" i="28"/>
  <c r="B4" i="120"/>
  <c r="B3" i="118"/>
  <c r="B3" i="117"/>
  <c r="L21" i="28"/>
  <c r="E37" i="28"/>
  <c r="L35" i="28" s="1"/>
  <c r="E34" i="28"/>
  <c r="L32" i="28" s="1"/>
  <c r="M32" i="28" s="1"/>
  <c r="M33" i="28"/>
  <c r="B3" i="116"/>
  <c r="B3" i="115"/>
  <c r="E23" i="28"/>
  <c r="B4" i="115" s="1"/>
  <c r="B3" i="114"/>
  <c r="B4" i="117" l="1"/>
  <c r="B4" i="118"/>
  <c r="E30" i="28"/>
  <c r="B3" i="113"/>
  <c r="E20" i="28"/>
  <c r="E27" i="28"/>
  <c r="L25" i="28" s="1"/>
  <c r="M25" i="28" s="1"/>
  <c r="M26" i="28"/>
  <c r="M19" i="28"/>
  <c r="L12" i="28" l="1"/>
  <c r="L18" i="28"/>
  <c r="B4" i="113"/>
  <c r="B4" i="114"/>
  <c r="L28" i="28"/>
  <c r="M18" i="28"/>
  <c r="B4" i="116"/>
  <c r="C6" i="34" l="1"/>
  <c r="C7" i="34" l="1"/>
  <c r="C4" i="34" s="1"/>
  <c r="C5" i="34"/>
  <c r="P12" i="28" l="1"/>
  <c r="L10" i="28" s="1"/>
</calcChain>
</file>

<file path=xl/sharedStrings.xml><?xml version="1.0" encoding="utf-8"?>
<sst xmlns="http://schemas.openxmlformats.org/spreadsheetml/2006/main" count="208" uniqueCount="129">
  <si>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</si>
  <si>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</si>
  <si>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</si>
  <si>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</si>
  <si>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</si>
  <si>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</si>
  <si>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</si>
  <si>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</si>
  <si>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</si>
  <si>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</si>
  <si>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</si>
  <si>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</si>
  <si>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</si>
  <si>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</si>
  <si>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</si>
  <si>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Results</t>
  </si>
  <si>
    <t>Additional calculations</t>
  </si>
  <si>
    <t>Research data</t>
  </si>
  <si>
    <t>Comments</t>
  </si>
  <si>
    <t>Organization</t>
  </si>
  <si>
    <t>Contents</t>
  </si>
  <si>
    <t>Tab</t>
  </si>
  <si>
    <t>Description</t>
  </si>
  <si>
    <t>An index with description of all the tabs in this analysis</t>
  </si>
  <si>
    <t>Introduction</t>
  </si>
  <si>
    <t>Assumptions</t>
  </si>
  <si>
    <t>Dashboard</t>
  </si>
  <si>
    <t>On the dashboard, the country-specific assumptions can be changed manually. It also shows the most important checks</t>
  </si>
  <si>
    <t>The Energytransition model</t>
  </si>
  <si>
    <t>This analysis</t>
  </si>
  <si>
    <t>Assumption</t>
  </si>
  <si>
    <t>Source</t>
  </si>
  <si>
    <t>General</t>
  </si>
  <si>
    <t>Notes</t>
  </si>
  <si>
    <t>Checks</t>
  </si>
  <si>
    <t>Sector</t>
  </si>
  <si>
    <t>Value</t>
  </si>
  <si>
    <t>Unit</t>
  </si>
  <si>
    <t>Check</t>
  </si>
  <si>
    <t>Status</t>
  </si>
  <si>
    <t>Percentages add up to 100%</t>
  </si>
  <si>
    <t>Cover Sheet</t>
  </si>
  <si>
    <t>Information about this document and a legend to tab and cell formatting</t>
  </si>
  <si>
    <t>A documentation of the changes to this analysis</t>
  </si>
  <si>
    <t>Steps to perform this analysis</t>
  </si>
  <si>
    <t>All assumptions are filled</t>
  </si>
  <si>
    <t>Introductory</t>
  </si>
  <si>
    <t>Sources</t>
  </si>
  <si>
    <t>Main calculations</t>
  </si>
  <si>
    <t>On this sheet you can fill the country specific assumptions for your country. Please mind the checks, if one or more become red it means that with the information you provided we cannot run the Energy Transition Model. Concerning your assumptions please provide sources.</t>
  </si>
  <si>
    <t>CSV-files</t>
  </si>
  <si>
    <t>Country</t>
  </si>
  <si>
    <t>Year data</t>
  </si>
  <si>
    <t>A short introduction to the Energytransition model (ETM) and the Residence Analysis</t>
  </si>
  <si>
    <t>A CSV-file with a converter output share (parent_share)</t>
  </si>
  <si>
    <t>key</t>
  </si>
  <si>
    <t>share</t>
  </si>
  <si>
    <t>Sheets</t>
  </si>
  <si>
    <t>1. Import the corrected energy balance using the import button on the Dashboard sheet.</t>
  </si>
  <si>
    <t>2. Look over all the assumptions and checks on the Assumptions sheet and the Dashboard sheet. Consult the documentation for additional information.</t>
  </si>
  <si>
    <t>3. Fill in the assumptions on the Dashboard sheet using reliable sources and/or use the source analysis mentioned in the comments. Please document your sources.</t>
  </si>
  <si>
    <t>4. Keep in mind the checks on the Dashboard. If a check fails, try to understand what goes wrong and adjust your assumptions as long as you feel it is still realistic.</t>
  </si>
  <si>
    <t>5. If you encounter other problems please contact Quintel Intelligence.</t>
  </si>
  <si>
    <t>6. Export the csv files using the export button on the Dashboard sheet.</t>
  </si>
  <si>
    <t>All critical checks are positive</t>
  </si>
  <si>
    <t>The base year for this analysis</t>
  </si>
  <si>
    <t>base_year</t>
  </si>
  <si>
    <t>country</t>
  </si>
  <si>
    <t>Critical check</t>
  </si>
  <si>
    <t>Automatically import/export analysis data</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</si>
  <si>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</si>
  <si>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Name</t>
  </si>
  <si>
    <t>Key</t>
  </si>
  <si>
    <t>csv_fertilizers</t>
  </si>
  <si>
    <t>Capture potential</t>
  </si>
  <si>
    <t>Emission</t>
  </si>
  <si>
    <t>%</t>
  </si>
  <si>
    <t>industry_steel_emitted_co2</t>
  </si>
  <si>
    <t>Steel</t>
  </si>
  <si>
    <t>Share of potential currently used</t>
  </si>
  <si>
    <t>Paper</t>
  </si>
  <si>
    <t>industry_paper_potential_co2</t>
  </si>
  <si>
    <t>industry_paper_emitted_co2</t>
  </si>
  <si>
    <t>industry_paper_captured_co2</t>
  </si>
  <si>
    <t>industry_paper_potential_emitted_co2</t>
  </si>
  <si>
    <t>Food</t>
  </si>
  <si>
    <t>industry_food_potential_co2</t>
  </si>
  <si>
    <t>industry_food_emitted_co2</t>
  </si>
  <si>
    <t>industry_food_captured_co2</t>
  </si>
  <si>
    <t>industry_food_potential_emitted_co2</t>
  </si>
  <si>
    <t>industry_other_paper_capture_potential_co2</t>
  </si>
  <si>
    <t>industry_other_paper_emitted_co2</t>
  </si>
  <si>
    <t>industry_other_paper_captured_co2</t>
  </si>
  <si>
    <t>industry_other_food_capture_potential_co2</t>
  </si>
  <si>
    <t>industry_other_food_emitted_co2</t>
  </si>
  <si>
    <t>industry_other_food_captured_co2</t>
  </si>
  <si>
    <t>Note: Fertilizers is part of the Chemical industry analysis (4b).</t>
  </si>
  <si>
    <t>Add steel, paper, food</t>
  </si>
  <si>
    <t>Blastfurnace BOF</t>
  </si>
  <si>
    <t>Cyclonefurnace BOF</t>
  </si>
  <si>
    <t>industry_steel_blastfurnace_bof_capture_potential_co2</t>
  </si>
  <si>
    <t>industry_steel_blastfurnace_bof_emitted_co2</t>
  </si>
  <si>
    <t>industry_steel_blastfurnace_bof_captured_co2</t>
  </si>
  <si>
    <t>industry_steel_blastfurnace_bofpotential_emitted_co2</t>
  </si>
  <si>
    <t>industry_steel_cyclonefurnace_bof_capture_potential_co2</t>
  </si>
  <si>
    <t>industry_steel_cyclonefurnace_bof_emitted_co2</t>
  </si>
  <si>
    <t>industry_steel_cyclonefurnace_bof_captured_co2</t>
  </si>
  <si>
    <t>industry_steel_cyclonefurnace_bof_capture_potential_emitted_co2</t>
  </si>
  <si>
    <t>industry_steel_dri_network_gas_eaf_capture_potential_co2</t>
  </si>
  <si>
    <t>industry_steel_dri_network_gas_eaf_emitted_co2</t>
  </si>
  <si>
    <t>industry_steel_dri_network_gas_eaf_captured_co2</t>
  </si>
  <si>
    <t>industry_steel_dri_network_gas_eaf_capture_potential_emitted_co2</t>
  </si>
  <si>
    <t>industry_steel_blastfurnace_bof_co2_parent_share</t>
  </si>
  <si>
    <t>industry_steel_blastfurnace_bof_capture_potential_co2_parent_share</t>
  </si>
  <si>
    <t>industry_steel_cyclonefurnace_bof_co2_parent_share</t>
  </si>
  <si>
    <t>industry_steel_cyclonefurnace_bof_capture_potential_co2_parent_share</t>
  </si>
  <si>
    <t>Adjusted the steel production technologies during the steel update: renamed blastfurnace to blastfurnace BOF, renamed Hisarna to Cyclonefurnace BOF, removed Electric Arc Furnace, added DRI network gas EAF and DRI network gas EAF + BOF.</t>
  </si>
  <si>
    <t>November 26, 2021</t>
  </si>
  <si>
    <t>Lotte van Vlimmeren</t>
  </si>
  <si>
    <t>nl</t>
  </si>
  <si>
    <t>industry_other_paper_capture_potential_co2_parent_share</t>
  </si>
  <si>
    <t>industry_other_paper_combustion_co2_parent_share</t>
  </si>
  <si>
    <t>industry_other_food_capture_potential_co2_parent_share</t>
  </si>
  <si>
    <t>industry_other_food_combustion_co2_parent_share</t>
  </si>
  <si>
    <t>DRI network gas</t>
  </si>
  <si>
    <t>industry_steel_dri_network_gas_co2_parent_share</t>
  </si>
  <si>
    <t>industry_steel_dri_network_gas_capture_potential_co2</t>
  </si>
  <si>
    <t>industry_steel_dri_network_gas_capture_potential_co2_parent_share</t>
  </si>
  <si>
    <t>industry_steel_dri_network_gas_captured_co2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</si>
</sst>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0000E+00"/>
    <numFmt numFmtId="167" formatCode="[$-409]mmmm\ d\,\ yyyy;@"/>
  </numFmts>
  <fonts count="29"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family val="2"/>
      <scheme val="minor"/>
    </font>
    <font>
      <b/>
      <sz val="11"/>
      <color rgb="FF000000"/>
      <name val="Calibri"/>
      <family val="2"/>
      <scheme val="minor"/>
    </font>
    <font>
      <i/>
      <sz val="12"/>
      <color theme="1"/>
      <name val="Calibri"/>
      <family val="2"/>
      <scheme val="minor"/>
    </font>
    <font>
      <sz val="12"/>
      <name val="Calibri"/>
      <family val="2"/>
      <scheme val="minor"/>
    </font>
    <font>
      <u/>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b/>
      <sz val="12"/>
      <name val="Calibri"/>
      <family val="2"/>
      <scheme val="minor"/>
    </font>
    <font>
      <b/>
      <sz val="12"/>
      <color rgb="FF000000"/>
      <name val="Calibri"/>
      <family val="2"/>
      <scheme val="minor"/>
    </font>
    <font>
      <sz val="11"/>
      <name val="Calibri"/>
      <family val="2"/>
      <scheme val="minor"/>
    </font>
    <font>
      <sz val="10"/>
      <name val="Arial"/>
      <family val="2"/>
    </font>
    <font>
      <sz val="11"/>
      <color indexed="10"/>
      <name val="Calibri"/>
      <family val="2"/>
    </font>
    <font>
      <u/>
      <sz val="12"/>
      <color rgb="FF000000"/>
      <name val="Calibri"/>
      <family val="2"/>
      <scheme val="minor"/>
    </font>
    <font>
      <b/>
      <sz val="12"/>
      <color theme="0" tint="-0.499984740745262"/>
      <name val="Calibri"/>
      <family val="2"/>
      <scheme val="minor"/>
    </font>
    <font>
      <sz val="12"/>
      <color theme="0" tint="-0.499984740745262"/>
      <name val="Calibri"/>
      <family val="2"/>
      <scheme val="minor"/>
    </font>
    <font>
      <sz val="8"/>
      <name val="Calibri"/>
      <family val="2"/>
      <scheme val="minor"/>
    </font>
    <font>
      <sz val="12"/>
      <color theme="3" tint="-0.249977111117893"/>
      <name val="Calibri"/>
      <family val="2"/>
      <scheme val="minor"/>
    </font>
    <font>
      <sz val="12"/>
      <color theme="6" tint="-0.499984740745262"/>
      <name val="Calibri"/>
      <family val="2"/>
      <scheme val="minor"/>
    </font>
    <font>
      <b/>
      <sz val="12"/>
      <color theme="3"/>
      <name val="Calibri"/>
      <family val="2"/>
      <scheme val="minor"/>
    </font>
    <font>
      <sz val="12"/>
      <color rgb="FF000000"/>
      <name val="Lucida Grande"/>
      <family val="2"/>
    </font>
    <font>
      <sz val="12"/>
      <color theme="0" tint="-0.14999847407452621"/>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indexed="43"/>
        <bgColor indexed="64"/>
      </patternFill>
    </fill>
  </fills>
  <borders count="3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thin">
        <color auto="1"/>
      </left>
      <right/>
      <top style="medium">
        <color auto="1"/>
      </top>
      <bottom/>
      <diagonal/>
    </border>
    <border>
      <left style="thin">
        <color auto="1"/>
      </left>
      <right style="thin">
        <color auto="1"/>
      </right>
      <top style="thin">
        <color auto="1"/>
      </top>
      <bottom/>
      <diagonal/>
    </border>
    <border>
      <left style="hair">
        <color rgb="FF7F7F7F"/>
      </left>
      <right style="hair">
        <color rgb="FF7F7F7F"/>
      </right>
      <top style="hair">
        <color rgb="FF7F7F7F"/>
      </top>
      <bottom style="hair">
        <color rgb="FF7F7F7F"/>
      </bottom>
      <diagonal/>
    </border>
    <border>
      <left style="thin">
        <color theme="0"/>
      </left>
      <right/>
      <top/>
      <bottom/>
      <diagonal/>
    </border>
    <border>
      <left style="thin">
        <color theme="0"/>
      </left>
      <right style="medium">
        <color auto="1"/>
      </right>
      <top/>
      <bottom/>
      <diagonal/>
    </border>
    <border>
      <left style="thin">
        <color theme="0"/>
      </left>
      <right style="thin">
        <color theme="0"/>
      </right>
      <top/>
      <bottom/>
      <diagonal/>
    </border>
    <border>
      <left style="thin">
        <color theme="0"/>
      </left>
      <right style="thin">
        <color theme="0"/>
      </right>
      <top/>
      <bottom style="medium">
        <color auto="1"/>
      </bottom>
      <diagonal/>
    </border>
    <border>
      <left style="thin">
        <color theme="0"/>
      </left>
      <right/>
      <top/>
      <bottom style="medium">
        <color indexed="64"/>
      </bottom>
      <diagonal/>
    </border>
    <border>
      <left style="thin">
        <color auto="1"/>
      </left>
      <right style="medium">
        <color indexed="64"/>
      </right>
      <top/>
      <bottom style="medium">
        <color indexed="64"/>
      </bottom>
      <diagonal/>
    </border>
  </borders>
  <cellStyleXfs count="2404">
    <xf numFmtId="0" fontId="0" fillId="0" borderId="0"/>
    <xf numFmtId="9" fontId="4"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164" fontId="17" fillId="14" borderId="22">
      <alignment horizontal="right" vertical="center"/>
    </xf>
    <xf numFmtId="0" fontId="18" fillId="0" borderId="0" applyNumberFormat="0" applyFont="0" applyFill="0" applyBorder="0" applyAlignment="0" applyProtection="0"/>
    <xf numFmtId="9" fontId="18" fillId="0" borderId="0" applyNumberFormat="0" applyFont="0" applyFill="0" applyBorder="0" applyAlignment="0" applyProtection="0"/>
    <xf numFmtId="0" fontId="19"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5" fillId="0" borderId="0"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9" fontId="3"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4" fillId="0" borderId="26"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157">
    <xf numFmtId="0" fontId="0" fillId="0" borderId="0" xfId="0"/>
    <xf numFmtId="0" fontId="0" fillId="2" borderId="0" xfId="0" applyFill="1"/>
    <xf numFmtId="0" fontId="7" fillId="2" borderId="0" xfId="0" applyFont="1" applyFill="1"/>
    <xf numFmtId="0" fontId="6" fillId="2" borderId="1" xfId="0" applyFont="1" applyFill="1" applyBorder="1"/>
    <xf numFmtId="0" fontId="0" fillId="2" borderId="2" xfId="0" applyFill="1" applyBorder="1"/>
    <xf numFmtId="0" fontId="0" fillId="2" borderId="3" xfId="0" applyFill="1" applyBorder="1"/>
    <xf numFmtId="0" fontId="8" fillId="3" borderId="4" xfId="0" applyFont="1" applyFill="1" applyBorder="1" applyAlignment="1">
      <alignment vertical="center"/>
    </xf>
    <xf numFmtId="0" fontId="0" fillId="2" borderId="5" xfId="0" applyFill="1" applyBorder="1"/>
    <xf numFmtId="0" fontId="0" fillId="2" borderId="0" xfId="0" applyFill="1" applyBorder="1"/>
    <xf numFmtId="0" fontId="8" fillId="3" borderId="6" xfId="0" applyFont="1" applyFill="1" applyBorder="1" applyAlignment="1">
      <alignment vertical="center"/>
    </xf>
    <xf numFmtId="0" fontId="0" fillId="2" borderId="7" xfId="0" applyFill="1" applyBorder="1"/>
    <xf numFmtId="0" fontId="0" fillId="2" borderId="8" xfId="0" applyFill="1" applyBorder="1"/>
    <xf numFmtId="0" fontId="8" fillId="3" borderId="1" xfId="0" applyFont="1" applyFill="1" applyBorder="1" applyAlignment="1">
      <alignment vertical="center"/>
    </xf>
    <xf numFmtId="0" fontId="6" fillId="2" borderId="2" xfId="0" applyFont="1" applyFill="1" applyBorder="1"/>
    <xf numFmtId="0" fontId="6" fillId="2" borderId="3" xfId="0" applyFont="1" applyFill="1" applyBorder="1"/>
    <xf numFmtId="0" fontId="6" fillId="2" borderId="0" xfId="0" applyFont="1" applyFill="1" applyBorder="1"/>
    <xf numFmtId="0" fontId="6" fillId="2" borderId="5"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6" fillId="2" borderId="4" xfId="0" applyFont="1" applyFill="1" applyBorder="1"/>
    <xf numFmtId="0" fontId="9"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0" borderId="5" xfId="0" applyNumberFormat="1" applyFill="1" applyBorder="1"/>
    <xf numFmtId="0" fontId="6" fillId="2" borderId="10" xfId="0" applyFont="1" applyFill="1" applyBorder="1"/>
    <xf numFmtId="0" fontId="0" fillId="2" borderId="12" xfId="0" applyFill="1" applyBorder="1"/>
    <xf numFmtId="0" fontId="0" fillId="2" borderId="14" xfId="0" applyFill="1" applyBorder="1"/>
    <xf numFmtId="0" fontId="6" fillId="2" borderId="15" xfId="0" applyFont="1" applyFill="1" applyBorder="1"/>
    <xf numFmtId="0" fontId="6" fillId="2" borderId="13" xfId="0" applyFont="1" applyFill="1" applyBorder="1"/>
    <xf numFmtId="0" fontId="11" fillId="2" borderId="13" xfId="0" applyFont="1" applyFill="1" applyBorder="1"/>
    <xf numFmtId="0" fontId="6" fillId="0" borderId="1" xfId="0" applyFont="1" applyBorder="1"/>
    <xf numFmtId="0" fontId="0" fillId="2" borderId="11" xfId="0" applyFill="1" applyBorder="1"/>
    <xf numFmtId="0" fontId="6" fillId="2" borderId="7" xfId="0" applyFont="1" applyFill="1" applyBorder="1"/>
    <xf numFmtId="0" fontId="6" fillId="2" borderId="18" xfId="0" applyFont="1" applyFill="1" applyBorder="1"/>
    <xf numFmtId="0" fontId="6" fillId="2" borderId="19" xfId="0" applyFont="1" applyFill="1" applyBorder="1"/>
    <xf numFmtId="0" fontId="0" fillId="2" borderId="20" xfId="0" applyFill="1" applyBorder="1"/>
    <xf numFmtId="0" fontId="0" fillId="2" borderId="18" xfId="0" applyFill="1" applyBorder="1"/>
    <xf numFmtId="0" fontId="6" fillId="2" borderId="20" xfId="0" applyFont="1" applyFill="1" applyBorder="1"/>
    <xf numFmtId="0" fontId="6" fillId="2" borderId="21" xfId="0" applyFont="1" applyFill="1" applyBorder="1"/>
    <xf numFmtId="0" fontId="0" fillId="2" borderId="20" xfId="0" applyFont="1" applyFill="1" applyBorder="1"/>
    <xf numFmtId="0" fontId="0" fillId="0" borderId="0" xfId="0" applyFont="1" applyFill="1" applyBorder="1"/>
    <xf numFmtId="0" fontId="0" fillId="2" borderId="0" xfId="0" applyFont="1" applyFill="1"/>
    <xf numFmtId="0" fontId="0" fillId="2" borderId="13" xfId="0" applyFont="1" applyFill="1" applyBorder="1"/>
    <xf numFmtId="0" fontId="0" fillId="2" borderId="0" xfId="0" applyFill="1" applyBorder="1" applyAlignment="1">
      <alignment wrapText="1"/>
    </xf>
    <xf numFmtId="0" fontId="0" fillId="2" borderId="17" xfId="0" applyFill="1" applyBorder="1"/>
    <xf numFmtId="0" fontId="6" fillId="2" borderId="25" xfId="0" applyFont="1" applyFill="1" applyBorder="1"/>
    <xf numFmtId="0" fontId="10" fillId="0" borderId="18" xfId="0" applyFont="1" applyBorder="1" applyAlignment="1">
      <alignment vertical="top" wrapText="1"/>
    </xf>
    <xf numFmtId="0" fontId="0" fillId="7" borderId="0" xfId="0" applyFill="1" applyBorder="1"/>
    <xf numFmtId="0" fontId="10" fillId="0" borderId="0" xfId="0" applyFont="1" applyBorder="1" applyAlignment="1">
      <alignment horizontal="left" vertical="top" wrapText="1"/>
    </xf>
    <xf numFmtId="0" fontId="15" fillId="2" borderId="25" xfId="0" applyFont="1" applyFill="1" applyBorder="1"/>
    <xf numFmtId="0" fontId="15" fillId="2" borderId="20" xfId="0" applyFont="1" applyFill="1" applyBorder="1"/>
    <xf numFmtId="164" fontId="6" fillId="2" borderId="20" xfId="0" applyNumberFormat="1" applyFont="1" applyFill="1" applyBorder="1"/>
    <xf numFmtId="0" fontId="6" fillId="2" borderId="24" xfId="0" applyFont="1" applyFill="1" applyBorder="1"/>
    <xf numFmtId="0" fontId="6" fillId="2" borderId="8" xfId="0" applyFont="1" applyFill="1" applyBorder="1"/>
    <xf numFmtId="0" fontId="0" fillId="11" borderId="0" xfId="0" applyFill="1" applyBorder="1"/>
    <xf numFmtId="0" fontId="0" fillId="12" borderId="0" xfId="0" applyFill="1" applyBorder="1"/>
    <xf numFmtId="0" fontId="0" fillId="9" borderId="0" xfId="0" applyFill="1" applyBorder="1"/>
    <xf numFmtId="0" fontId="0" fillId="6" borderId="0" xfId="0" applyFill="1" applyBorder="1"/>
    <xf numFmtId="0" fontId="0" fillId="13" borderId="0" xfId="0" applyFill="1" applyBorder="1"/>
    <xf numFmtId="0" fontId="0" fillId="2" borderId="21" xfId="0" applyFont="1" applyFill="1" applyBorder="1" applyAlignment="1">
      <alignment wrapText="1"/>
    </xf>
    <xf numFmtId="0" fontId="8" fillId="8" borderId="4" xfId="0" applyFont="1" applyFill="1" applyBorder="1" applyAlignment="1">
      <alignment vertical="center"/>
    </xf>
    <xf numFmtId="2" fontId="12" fillId="8" borderId="0" xfId="0" applyNumberFormat="1" applyFont="1" applyFill="1" applyAlignment="1">
      <alignment horizontal="left"/>
    </xf>
    <xf numFmtId="1" fontId="12" fillId="8" borderId="0" xfId="0" applyNumberFormat="1" applyFont="1" applyFill="1" applyAlignment="1">
      <alignment horizontal="left"/>
    </xf>
    <xf numFmtId="3" fontId="0" fillId="2" borderId="0" xfId="0" applyNumberFormat="1" applyFill="1"/>
    <xf numFmtId="166" fontId="0" fillId="0" borderId="0" xfId="0" applyNumberFormat="1"/>
    <xf numFmtId="0" fontId="0" fillId="2" borderId="0" xfId="0" applyFont="1" applyFill="1" applyBorder="1"/>
    <xf numFmtId="0" fontId="0" fillId="2" borderId="2" xfId="0" applyFont="1" applyFill="1" applyBorder="1"/>
    <xf numFmtId="0" fontId="0" fillId="2" borderId="17" xfId="0" applyFont="1" applyFill="1" applyBorder="1"/>
    <xf numFmtId="0" fontId="0" fillId="2" borderId="11" xfId="0" applyFont="1" applyFill="1" applyBorder="1"/>
    <xf numFmtId="0" fontId="0" fillId="2" borderId="0" xfId="0" applyFont="1" applyFill="1" applyBorder="1" applyAlignment="1">
      <alignment horizontal="right"/>
    </xf>
    <xf numFmtId="0" fontId="0" fillId="2" borderId="0" xfId="0" applyFont="1" applyFill="1" applyAlignment="1">
      <alignment horizontal="center"/>
    </xf>
    <xf numFmtId="0" fontId="0" fillId="2" borderId="2" xfId="0" applyFont="1" applyFill="1" applyBorder="1" applyAlignment="1">
      <alignment horizontal="center"/>
    </xf>
    <xf numFmtId="0" fontId="0" fillId="2" borderId="11" xfId="0" applyFont="1" applyFill="1" applyBorder="1" applyAlignment="1">
      <alignment horizontal="center"/>
    </xf>
    <xf numFmtId="0" fontId="0" fillId="2" borderId="0" xfId="0" applyFont="1" applyFill="1" applyBorder="1" applyAlignment="1">
      <alignment horizontal="center"/>
    </xf>
    <xf numFmtId="0" fontId="6" fillId="2" borderId="0" xfId="0" applyFont="1" applyFill="1" applyBorder="1" applyAlignment="1">
      <alignment horizontal="center"/>
    </xf>
    <xf numFmtId="0" fontId="6" fillId="2" borderId="7" xfId="0" applyFont="1" applyFill="1" applyBorder="1" applyAlignment="1">
      <alignment horizontal="center"/>
    </xf>
    <xf numFmtId="0" fontId="6" fillId="2" borderId="7" xfId="0" applyFont="1" applyFill="1" applyBorder="1" applyAlignment="1">
      <alignment horizontal="right"/>
    </xf>
    <xf numFmtId="0" fontId="6" fillId="2" borderId="0" xfId="0" applyFont="1" applyFill="1" applyBorder="1" applyAlignment="1">
      <alignment horizontal="right"/>
    </xf>
    <xf numFmtId="0" fontId="26" fillId="2" borderId="0" xfId="0" applyFont="1" applyFill="1"/>
    <xf numFmtId="0" fontId="0" fillId="2" borderId="0" xfId="0" applyFont="1" applyFill="1" applyAlignment="1">
      <alignment horizontal="right"/>
    </xf>
    <xf numFmtId="0" fontId="0" fillId="2" borderId="3" xfId="0" applyFont="1" applyFill="1" applyBorder="1" applyAlignment="1">
      <alignment horizontal="right"/>
    </xf>
    <xf numFmtId="0" fontId="0" fillId="2" borderId="11" xfId="0" applyFont="1" applyFill="1" applyBorder="1" applyAlignment="1">
      <alignment horizontal="right"/>
    </xf>
    <xf numFmtId="0" fontId="0" fillId="2" borderId="17" xfId="0" applyFont="1" applyFill="1" applyBorder="1" applyAlignment="1">
      <alignment horizontal="right"/>
    </xf>
    <xf numFmtId="9" fontId="2" fillId="2" borderId="0" xfId="1" applyFont="1" applyFill="1" applyBorder="1" applyAlignment="1">
      <alignment horizontal="right"/>
    </xf>
    <xf numFmtId="0" fontId="6" fillId="2" borderId="21" xfId="713" applyFont="1" applyFill="1" applyBorder="1"/>
    <xf numFmtId="0" fontId="0" fillId="2" borderId="21" xfId="0" applyFill="1" applyBorder="1"/>
    <xf numFmtId="0" fontId="0" fillId="2" borderId="27" xfId="0" applyFont="1" applyFill="1" applyBorder="1" applyAlignment="1">
      <alignment horizontal="center"/>
    </xf>
    <xf numFmtId="3" fontId="0" fillId="0" borderId="28" xfId="0" applyNumberFormat="1" applyFont="1" applyFill="1" applyBorder="1" applyAlignment="1">
      <alignment horizontal="center"/>
    </xf>
    <xf numFmtId="167" fontId="0" fillId="0" borderId="4" xfId="0" applyNumberFormat="1" applyFill="1" applyBorder="1" applyAlignment="1">
      <alignment horizontal="left"/>
    </xf>
    <xf numFmtId="167" fontId="0" fillId="0" borderId="0" xfId="0" applyNumberFormat="1" applyFill="1" applyBorder="1" applyAlignment="1">
      <alignment horizontal="left"/>
    </xf>
    <xf numFmtId="0" fontId="0" fillId="2" borderId="0" xfId="0" applyFont="1" applyFill="1" applyBorder="1" applyAlignment="1">
      <alignment horizontal="left" vertical="top" wrapText="1"/>
    </xf>
    <xf numFmtId="3" fontId="0" fillId="0" borderId="0" xfId="0" applyNumberFormat="1" applyFont="1" applyFill="1" applyBorder="1" applyAlignment="1">
      <alignment horizontal="right"/>
    </xf>
    <xf numFmtId="0" fontId="9" fillId="2" borderId="0" xfId="0" applyFont="1" applyFill="1" applyBorder="1" applyAlignment="1">
      <alignment horizontal="left"/>
    </xf>
    <xf numFmtId="0" fontId="0" fillId="2" borderId="0" xfId="0" applyFill="1" applyAlignment="1">
      <alignment horizontal="left"/>
    </xf>
    <xf numFmtId="0" fontId="0" fillId="2" borderId="17" xfId="0" applyFill="1" applyBorder="1" applyAlignment="1">
      <alignment horizontal="left"/>
    </xf>
    <xf numFmtId="0" fontId="9" fillId="0" borderId="0" xfId="0" applyFont="1" applyFill="1" applyBorder="1" applyAlignment="1">
      <alignment horizontal="left"/>
    </xf>
    <xf numFmtId="0" fontId="0" fillId="0" borderId="9" xfId="0" applyFill="1" applyBorder="1"/>
    <xf numFmtId="0" fontId="9" fillId="2" borderId="29" xfId="0" applyFont="1" applyFill="1" applyBorder="1" applyAlignment="1">
      <alignment horizontal="left"/>
    </xf>
    <xf numFmtId="0" fontId="9" fillId="0" borderId="29" xfId="0" applyFont="1" applyFill="1" applyBorder="1" applyAlignment="1">
      <alignment horizontal="left"/>
    </xf>
    <xf numFmtId="0" fontId="0" fillId="2" borderId="29" xfId="0" applyFill="1" applyBorder="1" applyAlignment="1">
      <alignment horizontal="left"/>
    </xf>
    <xf numFmtId="0" fontId="0" fillId="2" borderId="30" xfId="0" applyFill="1" applyBorder="1" applyAlignment="1">
      <alignment horizontal="left"/>
    </xf>
    <xf numFmtId="0" fontId="0" fillId="2" borderId="29" xfId="0" applyFill="1" applyBorder="1"/>
    <xf numFmtId="3" fontId="0" fillId="2" borderId="29" xfId="0" applyNumberFormat="1" applyFill="1" applyBorder="1"/>
    <xf numFmtId="3" fontId="0" fillId="0" borderId="27" xfId="0" applyNumberFormat="1" applyFont="1" applyFill="1" applyBorder="1" applyAlignment="1">
      <alignment horizontal="center"/>
    </xf>
    <xf numFmtId="0" fontId="6" fillId="2" borderId="0" xfId="713" applyFont="1" applyFill="1" applyBorder="1"/>
    <xf numFmtId="0" fontId="0" fillId="2" borderId="0" xfId="0" applyFont="1" applyFill="1" applyBorder="1" applyAlignment="1">
      <alignment wrapText="1"/>
    </xf>
    <xf numFmtId="0" fontId="11" fillId="2" borderId="16" xfId="0" applyFont="1" applyFill="1" applyBorder="1"/>
    <xf numFmtId="2" fontId="0" fillId="2" borderId="0" xfId="0" applyNumberFormat="1" applyFill="1" applyBorder="1" applyAlignment="1">
      <alignment horizontal="left"/>
    </xf>
    <xf numFmtId="0" fontId="6" fillId="2" borderId="1" xfId="0" applyFont="1" applyFill="1" applyBorder="1" applyAlignment="1">
      <alignment vertical="top"/>
    </xf>
    <xf numFmtId="0" fontId="22" fillId="2" borderId="4" xfId="0" applyFont="1" applyFill="1" applyBorder="1" applyAlignment="1">
      <alignment vertical="top" wrapText="1"/>
    </xf>
    <xf numFmtId="0" fontId="22" fillId="2" borderId="4" xfId="0" applyFont="1" applyFill="1" applyBorder="1"/>
    <xf numFmtId="0" fontId="22" fillId="2" borderId="6" xfId="0" applyFont="1" applyFill="1" applyBorder="1" applyAlignment="1">
      <alignment vertical="top"/>
    </xf>
    <xf numFmtId="0" fontId="22" fillId="2" borderId="5" xfId="0" applyFont="1" applyFill="1" applyBorder="1"/>
    <xf numFmtId="0" fontId="22" fillId="2" borderId="1" xfId="0" applyFont="1" applyFill="1" applyBorder="1"/>
    <xf numFmtId="0" fontId="22" fillId="2" borderId="3" xfId="0" applyFont="1" applyFill="1" applyBorder="1"/>
    <xf numFmtId="0" fontId="21" fillId="2" borderId="6" xfId="0" applyFont="1" applyFill="1" applyBorder="1"/>
    <xf numFmtId="0" fontId="21" fillId="2" borderId="8" xfId="0" applyFont="1" applyFill="1" applyBorder="1"/>
    <xf numFmtId="0" fontId="28" fillId="2" borderId="7" xfId="0" applyFont="1" applyFill="1" applyBorder="1"/>
    <xf numFmtId="0" fontId="0" fillId="2" borderId="0" xfId="0" applyNumberFormat="1" applyFill="1" applyBorder="1" applyAlignment="1">
      <alignment wrapText="1"/>
    </xf>
    <xf numFmtId="0" fontId="0" fillId="4" borderId="22" xfId="0" applyFill="1" applyBorder="1" applyAlignment="1">
      <alignment vertical="center"/>
    </xf>
    <xf numFmtId="0" fontId="0" fillId="0" borderId="22" xfId="0" applyFont="1" applyFill="1" applyBorder="1" applyAlignment="1">
      <alignment vertical="center" wrapText="1"/>
    </xf>
    <xf numFmtId="0" fontId="0" fillId="0" borderId="22" xfId="0" applyFill="1" applyBorder="1" applyAlignment="1">
      <alignment vertical="center" wrapText="1"/>
    </xf>
    <xf numFmtId="0" fontId="0" fillId="9" borderId="22" xfId="0" applyFill="1" applyBorder="1" applyAlignment="1">
      <alignment vertical="center"/>
    </xf>
    <xf numFmtId="0" fontId="10" fillId="7" borderId="22" xfId="0" applyFont="1" applyFill="1" applyBorder="1" applyAlignment="1">
      <alignment vertical="center"/>
    </xf>
    <xf numFmtId="0" fontId="16" fillId="8" borderId="15" xfId="0" applyFont="1" applyFill="1" applyBorder="1"/>
    <xf numFmtId="0" fontId="16" fillId="0" borderId="7" xfId="0" applyFont="1" applyBorder="1"/>
    <xf numFmtId="0" fontId="20" fillId="8" borderId="13" xfId="0" applyFont="1" applyFill="1" applyBorder="1" applyAlignment="1">
      <alignment vertical="top"/>
    </xf>
    <xf numFmtId="0" fontId="15" fillId="2" borderId="4" xfId="0" applyFont="1" applyFill="1" applyBorder="1"/>
    <xf numFmtId="0" fontId="6" fillId="2" borderId="20" xfId="0" applyFont="1" applyFill="1" applyBorder="1" applyAlignment="1">
      <alignment wrapText="1"/>
    </xf>
    <xf numFmtId="0" fontId="0" fillId="10" borderId="25" xfId="0" applyFill="1" applyBorder="1" applyAlignment="1">
      <alignment horizontal="center"/>
    </xf>
    <xf numFmtId="0" fontId="0" fillId="10" borderId="20" xfId="0" applyFill="1" applyBorder="1" applyAlignment="1">
      <alignment horizontal="center"/>
    </xf>
    <xf numFmtId="0" fontId="0" fillId="0" borderId="0" xfId="0" applyFont="1" applyFill="1" applyBorder="1" applyAlignment="1">
      <alignment horizontal="left" indent="2"/>
    </xf>
    <xf numFmtId="0" fontId="0" fillId="0" borderId="0" xfId="0" applyFont="1" applyFill="1" applyBorder="1" applyAlignment="1">
      <alignment horizontal="left"/>
    </xf>
    <xf numFmtId="9" fontId="0" fillId="2" borderId="20" xfId="1" applyFont="1" applyFill="1" applyBorder="1" applyAlignment="1">
      <alignment horizontal="center"/>
    </xf>
    <xf numFmtId="0" fontId="0" fillId="0" borderId="0" xfId="0" quotePrefix="1" applyFill="1" applyBorder="1" applyAlignment="1">
      <alignment wrapText="1"/>
    </xf>
    <xf numFmtId="0" fontId="5" fillId="0" borderId="18" xfId="0" applyFont="1" applyBorder="1" applyAlignment="1">
      <alignment horizontal="left" vertical="top" wrapText="1"/>
    </xf>
    <xf numFmtId="0" fontId="5" fillId="2" borderId="20" xfId="0" applyFont="1" applyFill="1" applyBorder="1"/>
    <xf numFmtId="9" fontId="1" fillId="2" borderId="20" xfId="1" applyFont="1" applyFill="1" applyBorder="1" applyAlignment="1">
      <alignment horizontal="center"/>
    </xf>
    <xf numFmtId="0" fontId="0" fillId="2" borderId="20" xfId="0" applyFill="1" applyBorder="1" applyAlignment="1">
      <alignment horizontal="left" indent="2"/>
    </xf>
    <xf numFmtId="10" fontId="10" fillId="2" borderId="20" xfId="1" applyNumberFormat="1" applyFont="1" applyFill="1" applyBorder="1"/>
    <xf numFmtId="0" fontId="0" fillId="2" borderId="31" xfId="0" applyFont="1" applyFill="1" applyBorder="1" applyAlignment="1">
      <alignment horizontal="center"/>
    </xf>
    <xf numFmtId="165" fontId="0" fillId="2" borderId="23" xfId="0" applyNumberFormat="1" applyFill="1" applyBorder="1" applyAlignment="1">
      <alignment wrapText="1"/>
    </xf>
    <xf numFmtId="0" fontId="0" fillId="2" borderId="32" xfId="0" applyFill="1" applyBorder="1" applyAlignment="1">
      <alignment wrapText="1"/>
    </xf>
    <xf numFmtId="0" fontId="22" fillId="2" borderId="6" xfId="0" applyFont="1" applyFill="1" applyBorder="1"/>
    <xf numFmtId="0" fontId="22" fillId="2" borderId="8" xfId="0" applyFont="1" applyFill="1" applyBorder="1"/>
    <xf numFmtId="3" fontId="0" fillId="0" borderId="0" xfId="0" applyNumberFormat="1" applyFont="1" applyFill="1" applyBorder="1" applyAlignment="1">
      <alignment horizontal="center"/>
    </xf>
    <xf numFmtId="4" fontId="0" fillId="0" borderId="0" xfId="0" applyNumberFormat="1" applyFont="1" applyFill="1" applyBorder="1" applyAlignment="1">
      <alignment horizontal="right"/>
    </xf>
    <xf numFmtId="9" fontId="0" fillId="0" borderId="9" xfId="1" applyFont="1" applyFill="1" applyBorder="1" applyAlignment="1">
      <alignment horizontal="right"/>
    </xf>
    <xf numFmtId="9" fontId="0" fillId="0" borderId="0" xfId="1" applyFont="1" applyFill="1" applyBorder="1" applyAlignment="1">
      <alignment horizontal="right"/>
    </xf>
    <xf numFmtId="9" fontId="6" fillId="2" borderId="0" xfId="1" applyFont="1" applyFill="1" applyBorder="1" applyAlignment="1">
      <alignment horizontal="right"/>
    </xf>
    <xf numFmtId="9" fontId="0" fillId="0" borderId="17" xfId="1" applyFont="1" applyFill="1" applyBorder="1" applyAlignment="1">
      <alignment horizontal="right"/>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cellXfs>
  <cellStyles count="2404">
    <cellStyle name="Calculation" xfId="1524" builtinId="22" customBuiltin="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39" builtinId="8" hidden="1"/>
    <cellStyle name="Hyperlink" xfId="1941" builtinId="8" hidden="1"/>
    <cellStyle name="Hyperlink" xfId="1943"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Input cel" xfId="712" xr:uid="{00000000-0005-0000-0000-00005C090000}"/>
    <cellStyle name="Linked Cell" xfId="818" builtinId="24" customBuiltin="1"/>
    <cellStyle name="Normal" xfId="0" builtinId="0"/>
    <cellStyle name="Normal 2" xfId="713" xr:uid="{00000000-0005-0000-0000-00005F090000}"/>
    <cellStyle name="Per cent" xfId="1" builtinId="5"/>
    <cellStyle name="Percent 2" xfId="714" xr:uid="{00000000-0005-0000-0000-000061090000}"/>
    <cellStyle name="Percent 3" xfId="892" xr:uid="{00000000-0005-0000-0000-000062090000}"/>
    <cellStyle name="Warning Text 3" xfId="715" xr:uid="{00000000-0005-0000-0000-000063090000}"/>
  </cellStyles>
  <dxfs count="12">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101600</xdr:colOff>
          <xdr:row>2</xdr:row>
          <xdr:rowOff>38100</xdr:rowOff>
        </xdr:from>
        <xdr:to>
          <xdr:col>10</xdr:col>
          <xdr:colOff>3771900</xdr:colOff>
          <xdr:row>3</xdr:row>
          <xdr:rowOff>63500</xdr:rowOff>
        </xdr:to>
        <xdr:sp macro="" textlink="">
          <xdr:nvSpPr>
            <xdr:cNvPr id="3073" name="import_data"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139700</xdr:colOff>
          <xdr:row>4</xdr:row>
          <xdr:rowOff>279400</xdr:rowOff>
        </xdr:from>
        <xdr:to>
          <xdr:col>10</xdr:col>
          <xdr:colOff>3810000</xdr:colOff>
          <xdr:row>4</xdr:row>
          <xdr:rowOff>495300</xdr:rowOff>
        </xdr:to>
        <xdr:sp macro="" textlink="">
          <xdr:nvSpPr>
            <xdr:cNvPr id="3074" name="export_data" descr="export to 'data/…/ouput/molecules’ folder" hidden="1">
              <a:extLst>
                <a:ext uri="{63B3BB69-23CF-44E3-9099-C40C66FF867C}">
                  <a14:compatExt spid="_x0000_s3074"/>
                </a:ext>
                <a:ext uri="{FF2B5EF4-FFF2-40B4-BE49-F238E27FC236}">
                  <a16:creationId xmlns:a16="http://schemas.microsoft.com/office/drawing/2014/main" id="{00000000-0008-0000-0400-000002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2273300</xdr:colOff>
          <xdr:row>3</xdr:row>
          <xdr:rowOff>152400</xdr:rowOff>
        </xdr:from>
        <xdr:to>
          <xdr:col>10</xdr:col>
          <xdr:colOff>3784600</xdr:colOff>
          <xdr:row>4</xdr:row>
          <xdr:rowOff>177800</xdr:rowOff>
        </xdr:to>
        <xdr:sp macro="" textlink="">
          <xdr:nvSpPr>
            <xdr:cNvPr id="3076" name="select_dashboard" hidden="1">
              <a:extLst>
                <a:ext uri="{63B3BB69-23CF-44E3-9099-C40C66FF867C}">
                  <a14:compatExt spid="_x0000_s3076"/>
                </a:ext>
                <a:ext uri="{FF2B5EF4-FFF2-40B4-BE49-F238E27FC236}">
                  <a16:creationId xmlns:a16="http://schemas.microsoft.com/office/drawing/2014/main" id="{00000000-0008-0000-0400-000004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different Dashbord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ottevanvlimmeren/Code/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s>
    <definedNames>
      <definedName name="export_data_button"/>
      <definedName name="import_data_button"/>
      <definedName name="select_dashboard_valu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D39"/>
  <sheetViews>
    <sheetView workbookViewId="0">
      <selection activeCell="P21" sqref="P21"/>
    </sheetView>
  </sheetViews>
  <sheetFormatPr baseColWidth="10" defaultRowHeight="16" x14ac:dyDescent="0.2"/>
  <cols>
    <col min="1" max="1" width="10.83203125" style="1"/>
    <col min="2" max="2" width="14" style="1" customWidth="1"/>
    <col min="3" max="3" width="44" style="1" customWidth="1"/>
    <col min="4" max="4" width="9.33203125" style="1" customWidth="1"/>
    <col min="5" max="16384" width="10.83203125" style="1"/>
  </cols>
  <sheetData>
    <row r="2" spans="2:4" ht="21" x14ac:dyDescent="0.25">
      <c r="B2" s="2" t="s">
        <v>41</v>
      </c>
    </row>
    <row r="4" spans="2:4" x14ac:dyDescent="0.2">
      <c r="B4" s="3" t="s">
        <v>1</v>
      </c>
      <c r="C4" s="4" t="str">
        <f>"Molecules analysis "&amp;C6&amp;" "&amp;C7</f>
        <v>Molecules analysis nl 2019</v>
      </c>
      <c r="D4" s="5"/>
    </row>
    <row r="5" spans="2:4" x14ac:dyDescent="0.2">
      <c r="B5" s="6" t="s">
        <v>2</v>
      </c>
      <c r="C5" s="110">
        <f>MAX(Changelog!D:D)</f>
        <v>1.2</v>
      </c>
      <c r="D5" s="7"/>
    </row>
    <row r="6" spans="2:4" x14ac:dyDescent="0.2">
      <c r="B6" s="63" t="s">
        <v>51</v>
      </c>
      <c r="C6" s="64" t="str">
        <f>Dashboard!E11</f>
        <v>nl</v>
      </c>
      <c r="D6" s="7"/>
    </row>
    <row r="7" spans="2:4" x14ac:dyDescent="0.2">
      <c r="B7" s="63" t="s">
        <v>52</v>
      </c>
      <c r="C7" s="65">
        <f>Dashboard!E12</f>
        <v>2019</v>
      </c>
      <c r="D7" s="7"/>
    </row>
    <row r="8" spans="2:4" x14ac:dyDescent="0.2">
      <c r="B8" s="6" t="s">
        <v>3</v>
      </c>
      <c r="C8" s="92" t="s">
        <v>117</v>
      </c>
      <c r="D8" s="7"/>
    </row>
    <row r="9" spans="2:4" x14ac:dyDescent="0.2">
      <c r="B9" s="6" t="s">
        <v>4</v>
      </c>
      <c r="C9" s="8" t="s">
        <v>118</v>
      </c>
      <c r="D9" s="7"/>
    </row>
    <row r="10" spans="2:4" x14ac:dyDescent="0.2">
      <c r="B10" s="9" t="s">
        <v>19</v>
      </c>
      <c r="C10" s="10" t="s">
        <v>5</v>
      </c>
      <c r="D10" s="11"/>
    </row>
    <row r="12" spans="2:4" x14ac:dyDescent="0.2">
      <c r="B12" s="3" t="s">
        <v>9</v>
      </c>
      <c r="C12" s="4"/>
      <c r="D12" s="5"/>
    </row>
    <row r="13" spans="2:4" x14ac:dyDescent="0.2">
      <c r="B13" s="21"/>
      <c r="C13" s="8"/>
      <c r="D13" s="7"/>
    </row>
    <row r="14" spans="2:4" x14ac:dyDescent="0.2">
      <c r="B14" s="21" t="s">
        <v>10</v>
      </c>
      <c r="C14" s="22" t="s">
        <v>11</v>
      </c>
      <c r="D14" s="7"/>
    </row>
    <row r="15" spans="2:4" ht="17" thickBot="1" x14ac:dyDescent="0.25">
      <c r="B15" s="21"/>
      <c r="C15" s="15" t="s">
        <v>12</v>
      </c>
      <c r="D15" s="7"/>
    </row>
    <row r="16" spans="2:4" ht="17" thickBot="1" x14ac:dyDescent="0.25">
      <c r="B16" s="21"/>
      <c r="C16" s="23" t="s">
        <v>13</v>
      </c>
      <c r="D16" s="7"/>
    </row>
    <row r="17" spans="2:4" x14ac:dyDescent="0.2">
      <c r="B17" s="21"/>
      <c r="C17" s="8" t="s">
        <v>14</v>
      </c>
      <c r="D17" s="7"/>
    </row>
    <row r="18" spans="2:4" x14ac:dyDescent="0.2">
      <c r="B18" s="21"/>
      <c r="C18" s="8"/>
      <c r="D18" s="7"/>
    </row>
    <row r="19" spans="2:4" x14ac:dyDescent="0.2">
      <c r="B19" s="21" t="s">
        <v>57</v>
      </c>
      <c r="C19" s="24" t="s">
        <v>46</v>
      </c>
      <c r="D19" s="7"/>
    </row>
    <row r="20" spans="2:4" x14ac:dyDescent="0.2">
      <c r="B20" s="21"/>
      <c r="C20" s="57" t="s">
        <v>17</v>
      </c>
      <c r="D20" s="7"/>
    </row>
    <row r="21" spans="2:4" x14ac:dyDescent="0.2">
      <c r="B21" s="21"/>
      <c r="C21" s="58" t="s">
        <v>47</v>
      </c>
      <c r="D21" s="7"/>
    </row>
    <row r="22" spans="2:4" x14ac:dyDescent="0.2">
      <c r="B22" s="21"/>
      <c r="C22" s="59" t="s">
        <v>26</v>
      </c>
      <c r="D22" s="7"/>
    </row>
    <row r="23" spans="2:4" x14ac:dyDescent="0.2">
      <c r="B23" s="19"/>
      <c r="C23" s="25" t="s">
        <v>15</v>
      </c>
      <c r="D23" s="7"/>
    </row>
    <row r="24" spans="2:4" x14ac:dyDescent="0.2">
      <c r="B24" s="19"/>
      <c r="C24" s="60" t="s">
        <v>48</v>
      </c>
      <c r="D24" s="7"/>
    </row>
    <row r="25" spans="2:4" x14ac:dyDescent="0.2">
      <c r="B25" s="19"/>
      <c r="C25" s="61" t="s">
        <v>16</v>
      </c>
      <c r="D25" s="7"/>
    </row>
    <row r="26" spans="2:4" x14ac:dyDescent="0.2">
      <c r="B26" s="19"/>
      <c r="C26" s="50" t="s">
        <v>50</v>
      </c>
      <c r="D26" s="7"/>
    </row>
    <row r="27" spans="2:4" x14ac:dyDescent="0.2">
      <c r="B27" s="20"/>
      <c r="C27" s="120"/>
      <c r="D27" s="11"/>
    </row>
    <row r="29" spans="2:4" x14ac:dyDescent="0.2">
      <c r="B29" s="3" t="s">
        <v>18</v>
      </c>
      <c r="C29" s="4"/>
      <c r="D29" s="5"/>
    </row>
    <row r="30" spans="2:4" x14ac:dyDescent="0.2">
      <c r="B30" s="19"/>
      <c r="C30" s="121"/>
      <c r="D30" s="7"/>
    </row>
    <row r="31" spans="2:4" x14ac:dyDescent="0.2">
      <c r="B31" s="19"/>
      <c r="C31" s="8"/>
      <c r="D31" s="7"/>
    </row>
    <row r="32" spans="2:4" x14ac:dyDescent="0.2">
      <c r="B32" s="19"/>
      <c r="C32" s="8"/>
      <c r="D32" s="7"/>
    </row>
    <row r="33" spans="2:4" x14ac:dyDescent="0.2">
      <c r="B33" s="19"/>
      <c r="C33" s="8"/>
      <c r="D33" s="7"/>
    </row>
    <row r="34" spans="2:4" x14ac:dyDescent="0.2">
      <c r="B34" s="19"/>
      <c r="C34" s="8"/>
      <c r="D34" s="7"/>
    </row>
    <row r="35" spans="2:4" x14ac:dyDescent="0.2">
      <c r="B35" s="19"/>
      <c r="C35" s="8"/>
      <c r="D35" s="7"/>
    </row>
    <row r="36" spans="2:4" x14ac:dyDescent="0.2">
      <c r="B36" s="19"/>
      <c r="C36" s="8"/>
      <c r="D36" s="7"/>
    </row>
    <row r="37" spans="2:4" x14ac:dyDescent="0.2">
      <c r="B37" s="19"/>
      <c r="C37" s="8"/>
      <c r="D37" s="7"/>
    </row>
    <row r="38" spans="2:4" x14ac:dyDescent="0.2">
      <c r="B38" s="19"/>
      <c r="C38" s="8"/>
      <c r="D38" s="7"/>
    </row>
    <row r="39" spans="2:4" x14ac:dyDescent="0.2">
      <c r="B39" s="20"/>
      <c r="C39" s="10"/>
      <c r="D39" s="11"/>
    </row>
  </sheetData>
  <phoneticPr fontId="23" type="noConversion"/>
  <pageMargins left="0.75" right="0.75" top="1" bottom="1" header="0.5" footer="0.5"/>
  <pageSetup paperSize="9" orientation="portrait" horizontalDpi="4294967292" verticalDpi="4294967292"/>
  <ignoredErrors>
    <ignoredError sqref="C5" emptyCellReferenc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BE974-9A76-5F4D-9054-77EB86175CC6}">
  <sheetPr>
    <tabColor theme="7" tint="0.39997558519241921"/>
  </sheetPr>
  <dimension ref="A1:B4"/>
  <sheetViews>
    <sheetView workbookViewId="0">
      <selection activeCell="A3" sqref="A3"/>
    </sheetView>
  </sheetViews>
  <sheetFormatPr baseColWidth="10" defaultRowHeight="16" x14ac:dyDescent="0.2"/>
  <cols>
    <col min="1" max="1" width="56.83203125" bestFit="1" customWidth="1"/>
    <col min="2" max="2" width="14.6640625" bestFit="1" customWidth="1"/>
  </cols>
  <sheetData>
    <row r="1" spans="1:2" x14ac:dyDescent="0.2">
      <c r="A1" t="s">
        <v>125</v>
      </c>
    </row>
    <row r="2" spans="1:2" x14ac:dyDescent="0.2">
      <c r="A2" t="s">
        <v>55</v>
      </c>
      <c r="B2" t="s">
        <v>56</v>
      </c>
    </row>
    <row r="3" spans="1:2" x14ac:dyDescent="0.2">
      <c r="A3" t="s">
        <v>126</v>
      </c>
      <c r="B3" s="67">
        <f>Dashboard!E33</f>
        <v>0</v>
      </c>
    </row>
    <row r="4" spans="1:2" x14ac:dyDescent="0.2">
      <c r="A4" t="s">
        <v>77</v>
      </c>
      <c r="B4" s="67">
        <f>Dashboard!E34</f>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CD0E3-F0E2-F548-B1BC-F4D658CBD756}">
  <sheetPr>
    <tabColor theme="7" tint="0.39997558519241921"/>
  </sheetPr>
  <dimension ref="A1:B4"/>
  <sheetViews>
    <sheetView tabSelected="1" workbookViewId="0">
      <selection activeCell="A3" sqref="A3"/>
    </sheetView>
  </sheetViews>
  <sheetFormatPr baseColWidth="10" defaultRowHeight="16" x14ac:dyDescent="0.2"/>
  <cols>
    <col min="1" max="1" width="56.83203125" bestFit="1" customWidth="1"/>
    <col min="2" max="2" width="14.6640625" bestFit="1" customWidth="1"/>
  </cols>
  <sheetData>
    <row r="1" spans="1:2" x14ac:dyDescent="0.2">
      <c r="A1" t="s">
        <v>127</v>
      </c>
    </row>
    <row r="2" spans="1:2" x14ac:dyDescent="0.2">
      <c r="A2" t="s">
        <v>55</v>
      </c>
      <c r="B2" t="s">
        <v>56</v>
      </c>
    </row>
    <row r="3" spans="1:2" x14ac:dyDescent="0.2">
      <c r="A3" t="s">
        <v>128</v>
      </c>
      <c r="B3" s="67">
        <f>Dashboard!E22</f>
        <v>0</v>
      </c>
    </row>
    <row r="4" spans="1:2" x14ac:dyDescent="0.2">
      <c r="A4" t="s">
        <v>77</v>
      </c>
      <c r="B4" s="67">
        <f>Dashboard!E23</f>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468C2-A893-4243-A7EC-C0317BE19710}">
  <sheetPr>
    <tabColor theme="7" tint="0.39997558519241921"/>
  </sheetPr>
  <dimension ref="A1:B4"/>
  <sheetViews>
    <sheetView workbookViewId="0">
      <selection activeCell="A2" sqref="A2"/>
    </sheetView>
  </sheetViews>
  <sheetFormatPr baseColWidth="10" defaultRowHeight="16" x14ac:dyDescent="0.2"/>
  <cols>
    <col min="1" max="1" width="56.83203125" bestFit="1" customWidth="1"/>
    <col min="2" max="2" width="14.6640625" bestFit="1" customWidth="1"/>
  </cols>
  <sheetData>
    <row r="1" spans="1:2" x14ac:dyDescent="0.2">
      <c r="A1" t="s">
        <v>121</v>
      </c>
    </row>
    <row r="2" spans="1:2" x14ac:dyDescent="0.2">
      <c r="A2" t="s">
        <v>55</v>
      </c>
      <c r="B2" t="s">
        <v>56</v>
      </c>
    </row>
    <row r="3" spans="1:2" x14ac:dyDescent="0.2">
      <c r="A3" t="s">
        <v>90</v>
      </c>
      <c r="B3" s="67">
        <f>Dashboard!E40</f>
        <v>0</v>
      </c>
    </row>
    <row r="4" spans="1:2" x14ac:dyDescent="0.2">
      <c r="A4" t="s">
        <v>91</v>
      </c>
      <c r="B4" s="67">
        <f>Dashboard!E41</f>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0E2E9-50E0-704F-B6A0-7AD4CC579B3B}">
  <sheetPr>
    <tabColor theme="7" tint="0.39997558519241921"/>
  </sheetPr>
  <dimension ref="A1:B4"/>
  <sheetViews>
    <sheetView workbookViewId="0">
      <selection activeCell="A2" sqref="A2"/>
    </sheetView>
  </sheetViews>
  <sheetFormatPr baseColWidth="10" defaultRowHeight="16" x14ac:dyDescent="0.2"/>
  <cols>
    <col min="1" max="1" width="56.83203125" bestFit="1" customWidth="1"/>
    <col min="2" max="2" width="14.6640625" bestFit="1" customWidth="1"/>
  </cols>
  <sheetData>
    <row r="1" spans="1:2" x14ac:dyDescent="0.2">
      <c r="A1" t="s">
        <v>120</v>
      </c>
    </row>
    <row r="2" spans="1:2" x14ac:dyDescent="0.2">
      <c r="A2" t="s">
        <v>55</v>
      </c>
      <c r="B2" t="s">
        <v>56</v>
      </c>
    </row>
    <row r="3" spans="1:2" x14ac:dyDescent="0.2">
      <c r="A3" t="s">
        <v>92</v>
      </c>
      <c r="B3" s="67">
        <f>Dashboard!E43</f>
        <v>0</v>
      </c>
    </row>
    <row r="4" spans="1:2" x14ac:dyDescent="0.2">
      <c r="A4" t="s">
        <v>91</v>
      </c>
      <c r="B4" s="67">
        <f>Dashboard!E44</f>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921AF-19FC-BF43-B7AB-DF834D6A233E}">
  <sheetPr>
    <tabColor theme="7" tint="0.39997558519241921"/>
  </sheetPr>
  <dimension ref="A1:B4"/>
  <sheetViews>
    <sheetView workbookViewId="0">
      <selection activeCell="U28" sqref="U28"/>
    </sheetView>
  </sheetViews>
  <sheetFormatPr baseColWidth="10" defaultRowHeight="16" x14ac:dyDescent="0.2"/>
  <cols>
    <col min="1" max="1" width="56.83203125" bestFit="1" customWidth="1"/>
    <col min="2" max="2" width="14.6640625" bestFit="1" customWidth="1"/>
  </cols>
  <sheetData>
    <row r="1" spans="1:2" x14ac:dyDescent="0.2">
      <c r="A1" t="s">
        <v>123</v>
      </c>
    </row>
    <row r="2" spans="1:2" x14ac:dyDescent="0.2">
      <c r="A2" t="s">
        <v>55</v>
      </c>
      <c r="B2" t="s">
        <v>56</v>
      </c>
    </row>
    <row r="3" spans="1:2" x14ac:dyDescent="0.2">
      <c r="A3" t="s">
        <v>93</v>
      </c>
      <c r="B3" s="67">
        <f>Dashboard!E48</f>
        <v>0</v>
      </c>
    </row>
    <row r="4" spans="1:2" x14ac:dyDescent="0.2">
      <c r="A4" t="s">
        <v>94</v>
      </c>
      <c r="B4" s="67">
        <f>Dashboard!E49</f>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CBFBB-DD4C-B648-97CD-442FE1DFA89E}">
  <sheetPr>
    <tabColor theme="7" tint="0.39997558519241921"/>
  </sheetPr>
  <dimension ref="A1:B4"/>
  <sheetViews>
    <sheetView workbookViewId="0">
      <selection activeCell="A2" sqref="A2"/>
    </sheetView>
  </sheetViews>
  <sheetFormatPr baseColWidth="10" defaultRowHeight="16" x14ac:dyDescent="0.2"/>
  <cols>
    <col min="1" max="1" width="56.83203125" bestFit="1" customWidth="1"/>
    <col min="2" max="2" width="14.6640625" bestFit="1" customWidth="1"/>
  </cols>
  <sheetData>
    <row r="1" spans="1:2" x14ac:dyDescent="0.2">
      <c r="A1" t="s">
        <v>122</v>
      </c>
    </row>
    <row r="2" spans="1:2" x14ac:dyDescent="0.2">
      <c r="A2" t="s">
        <v>55</v>
      </c>
      <c r="B2" t="s">
        <v>56</v>
      </c>
    </row>
    <row r="3" spans="1:2" x14ac:dyDescent="0.2">
      <c r="A3" t="s">
        <v>95</v>
      </c>
      <c r="B3" s="67">
        <f>Dashboard!E51</f>
        <v>0</v>
      </c>
    </row>
    <row r="4" spans="1:2" x14ac:dyDescent="0.2">
      <c r="A4" t="s">
        <v>94</v>
      </c>
      <c r="B4" s="67">
        <f>Dashboard!E52</f>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10"/>
  <sheetViews>
    <sheetView workbookViewId="0">
      <selection activeCell="E17" sqref="E17"/>
    </sheetView>
  </sheetViews>
  <sheetFormatPr baseColWidth="10" defaultRowHeight="16" x14ac:dyDescent="0.2"/>
  <cols>
    <col min="1" max="1" width="10.83203125" style="1"/>
    <col min="2" max="2" width="17.6640625" style="1" bestFit="1" customWidth="1"/>
    <col min="3" max="3" width="92.1640625" style="1" bestFit="1" customWidth="1"/>
    <col min="4" max="4" width="9.33203125" style="1" customWidth="1"/>
    <col min="5" max="16384" width="10.83203125" style="1"/>
  </cols>
  <sheetData>
    <row r="2" spans="2:4" ht="21" x14ac:dyDescent="0.25">
      <c r="B2" s="2" t="s">
        <v>0</v>
      </c>
    </row>
    <row r="4" spans="2:4" x14ac:dyDescent="0.2">
      <c r="B4" s="12" t="s">
        <v>3</v>
      </c>
      <c r="C4" s="13" t="s">
        <v>6</v>
      </c>
      <c r="D4" s="14" t="s">
        <v>7</v>
      </c>
    </row>
    <row r="5" spans="2:4" x14ac:dyDescent="0.2">
      <c r="B5" s="6"/>
      <c r="C5" s="15"/>
      <c r="D5" s="16"/>
    </row>
    <row r="6" spans="2:4" x14ac:dyDescent="0.2">
      <c r="B6" s="91">
        <v>44078</v>
      </c>
      <c r="C6" s="17" t="s">
        <v>8</v>
      </c>
      <c r="D6" s="26">
        <v>1</v>
      </c>
    </row>
    <row r="7" spans="2:4" ht="17" x14ac:dyDescent="0.2">
      <c r="B7" s="91">
        <v>44084</v>
      </c>
      <c r="C7" s="137" t="s">
        <v>97</v>
      </c>
      <c r="D7" s="18">
        <v>1.1000000000000001</v>
      </c>
    </row>
    <row r="8" spans="2:4" ht="51" x14ac:dyDescent="0.2">
      <c r="B8" s="91" t="s">
        <v>117</v>
      </c>
      <c r="C8" s="137" t="s">
        <v>116</v>
      </c>
      <c r="D8" s="18">
        <v>1.2</v>
      </c>
    </row>
    <row r="9" spans="2:4" x14ac:dyDescent="0.2">
      <c r="B9" s="91"/>
      <c r="C9" s="137"/>
      <c r="D9" s="18"/>
    </row>
    <row r="10" spans="2:4" x14ac:dyDescent="0.2">
      <c r="B10" s="20"/>
      <c r="C10" s="10"/>
      <c r="D10" s="11"/>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12"/>
  <sheetViews>
    <sheetView workbookViewId="0">
      <selection activeCell="C11" sqref="C11"/>
    </sheetView>
  </sheetViews>
  <sheetFormatPr baseColWidth="10" defaultRowHeight="16" x14ac:dyDescent="0.2"/>
  <cols>
    <col min="1" max="1" width="10.83203125" style="1"/>
    <col min="2" max="2" width="56.1640625" style="1" bestFit="1" customWidth="1"/>
    <col min="3" max="3" width="136.1640625" style="1" bestFit="1" customWidth="1"/>
    <col min="4" max="16384" width="10.83203125" style="1"/>
  </cols>
  <sheetData>
    <row r="2" spans="2:3" ht="21" x14ac:dyDescent="0.25">
      <c r="B2" s="2" t="s">
        <v>20</v>
      </c>
    </row>
    <row r="4" spans="2:3" x14ac:dyDescent="0.2">
      <c r="B4" s="48" t="s">
        <v>21</v>
      </c>
      <c r="C4" s="14" t="s">
        <v>22</v>
      </c>
    </row>
    <row r="5" spans="2:3" x14ac:dyDescent="0.2">
      <c r="B5" s="36"/>
      <c r="C5" s="16"/>
    </row>
    <row r="6" spans="2:3" ht="28" customHeight="1" x14ac:dyDescent="0.2">
      <c r="B6" s="122" t="s">
        <v>41</v>
      </c>
      <c r="C6" s="123" t="s">
        <v>42</v>
      </c>
    </row>
    <row r="7" spans="2:3" ht="28" customHeight="1" x14ac:dyDescent="0.2">
      <c r="B7" s="122" t="s">
        <v>0</v>
      </c>
      <c r="C7" s="124" t="s">
        <v>43</v>
      </c>
    </row>
    <row r="8" spans="2:3" ht="28" customHeight="1" x14ac:dyDescent="0.2">
      <c r="B8" s="122" t="s">
        <v>20</v>
      </c>
      <c r="C8" s="124" t="s">
        <v>23</v>
      </c>
    </row>
    <row r="9" spans="2:3" ht="28" customHeight="1" x14ac:dyDescent="0.2">
      <c r="B9" s="122" t="s">
        <v>24</v>
      </c>
      <c r="C9" s="124" t="s">
        <v>53</v>
      </c>
    </row>
    <row r="10" spans="2:3" ht="28" customHeight="1" x14ac:dyDescent="0.2">
      <c r="B10" s="125" t="s">
        <v>26</v>
      </c>
      <c r="C10" s="124" t="s">
        <v>27</v>
      </c>
    </row>
    <row r="11" spans="2:3" ht="28" customHeight="1" x14ac:dyDescent="0.2">
      <c r="B11" s="126" t="s">
        <v>73</v>
      </c>
      <c r="C11" s="124" t="s">
        <v>54</v>
      </c>
    </row>
    <row r="12" spans="2:3" ht="28" customHeight="1" x14ac:dyDescent="0.2"/>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B20"/>
  <sheetViews>
    <sheetView workbookViewId="0">
      <selection activeCell="B6" sqref="B6"/>
    </sheetView>
  </sheetViews>
  <sheetFormatPr baseColWidth="10" defaultRowHeight="16" x14ac:dyDescent="0.2"/>
  <cols>
    <col min="1" max="1" width="10.83203125" style="1"/>
    <col min="2" max="2" width="143.83203125" style="1" bestFit="1" customWidth="1"/>
    <col min="3" max="16384" width="10.83203125" style="1"/>
  </cols>
  <sheetData>
    <row r="2" spans="2:2" ht="21" x14ac:dyDescent="0.25">
      <c r="B2" s="2" t="s">
        <v>24</v>
      </c>
    </row>
    <row r="4" spans="2:2" x14ac:dyDescent="0.2">
      <c r="B4" s="48" t="s">
        <v>29</v>
      </c>
    </row>
    <row r="5" spans="2:2" x14ac:dyDescent="0.2">
      <c r="B5" s="40"/>
    </row>
    <row r="6" spans="2:2" x14ac:dyDescent="0.2">
      <c r="B6" s="138"/>
    </row>
    <row r="7" spans="2:2" x14ac:dyDescent="0.2">
      <c r="B7" s="51"/>
    </row>
    <row r="8" spans="2:2" x14ac:dyDescent="0.2">
      <c r="B8" s="52" t="s">
        <v>44</v>
      </c>
    </row>
    <row r="9" spans="2:2" x14ac:dyDescent="0.2">
      <c r="B9" s="53"/>
    </row>
    <row r="10" spans="2:2" x14ac:dyDescent="0.2">
      <c r="B10" s="139" t="s">
        <v>58</v>
      </c>
    </row>
    <row r="11" spans="2:2" x14ac:dyDescent="0.2">
      <c r="B11" s="139" t="s">
        <v>59</v>
      </c>
    </row>
    <row r="12" spans="2:2" x14ac:dyDescent="0.2">
      <c r="B12" s="139" t="s">
        <v>60</v>
      </c>
    </row>
    <row r="13" spans="2:2" x14ac:dyDescent="0.2">
      <c r="B13" s="139" t="s">
        <v>61</v>
      </c>
    </row>
    <row r="14" spans="2:2" x14ac:dyDescent="0.2">
      <c r="B14" s="139" t="s">
        <v>62</v>
      </c>
    </row>
    <row r="15" spans="2:2" x14ac:dyDescent="0.2">
      <c r="B15" s="139" t="s">
        <v>63</v>
      </c>
    </row>
    <row r="16" spans="2:2" x14ac:dyDescent="0.2">
      <c r="B16" s="39"/>
    </row>
    <row r="18" spans="2:2" x14ac:dyDescent="0.2">
      <c r="B18" s="48" t="s">
        <v>28</v>
      </c>
    </row>
    <row r="19" spans="2:2" x14ac:dyDescent="0.2">
      <c r="B19" s="40"/>
    </row>
    <row r="20" spans="2:2" ht="102" x14ac:dyDescent="0.2">
      <c r="B20" s="49" t="s">
        <v>70</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B2:P65"/>
  <sheetViews>
    <sheetView topLeftCell="A8" workbookViewId="0">
      <selection activeCell="C37" sqref="C37"/>
    </sheetView>
  </sheetViews>
  <sheetFormatPr baseColWidth="10" defaultRowHeight="16" x14ac:dyDescent="0.2"/>
  <cols>
    <col min="1" max="1" width="10.83203125" style="1"/>
    <col min="2" max="2" width="17.1640625" style="44" customWidth="1"/>
    <col min="3" max="3" width="83.6640625" style="44" bestFit="1" customWidth="1"/>
    <col min="4" max="4" width="7.1640625" style="73" bestFit="1" customWidth="1"/>
    <col min="5" max="5" width="17.1640625" style="82" customWidth="1"/>
    <col min="6" max="6" width="3.83203125" style="82" customWidth="1"/>
    <col min="7" max="7" width="57.1640625" style="1" bestFit="1" customWidth="1"/>
    <col min="8" max="8" width="3.83203125" style="1" customWidth="1"/>
    <col min="9" max="9" width="32.5" style="1" customWidth="1"/>
    <col min="10" max="10" width="4.33203125" style="1" customWidth="1"/>
    <col min="11" max="11" width="56.1640625" style="1" customWidth="1"/>
    <col min="12" max="12" width="9.1640625" style="1" customWidth="1"/>
    <col min="13" max="13" width="125.33203125" style="1" customWidth="1"/>
    <col min="14" max="14" width="6.83203125" style="1" customWidth="1"/>
    <col min="15" max="15" width="50.33203125" style="1" bestFit="1" customWidth="1"/>
    <col min="16" max="16" width="12.1640625" style="1" bestFit="1" customWidth="1"/>
    <col min="17" max="16384" width="10.83203125" style="1"/>
  </cols>
  <sheetData>
    <row r="2" spans="2:16" ht="21" x14ac:dyDescent="0.25">
      <c r="B2" s="2" t="s">
        <v>26</v>
      </c>
      <c r="I2" s="111" t="s">
        <v>69</v>
      </c>
      <c r="J2" s="13"/>
      <c r="K2" s="4"/>
      <c r="L2" s="5"/>
    </row>
    <row r="3" spans="2:16" x14ac:dyDescent="0.2">
      <c r="B3" s="81"/>
      <c r="I3" s="112"/>
      <c r="J3" s="8"/>
      <c r="K3" s="8"/>
      <c r="L3" s="7"/>
    </row>
    <row r="4" spans="2:16" x14ac:dyDescent="0.2">
      <c r="B4" s="33" t="s">
        <v>33</v>
      </c>
      <c r="C4" s="69"/>
      <c r="D4" s="74"/>
      <c r="E4" s="83"/>
      <c r="F4" s="72"/>
      <c r="I4" s="113"/>
      <c r="J4" s="8"/>
      <c r="K4" s="8"/>
      <c r="L4" s="7"/>
    </row>
    <row r="5" spans="2:16" ht="45" customHeight="1" x14ac:dyDescent="0.2">
      <c r="B5" s="154" t="s">
        <v>49</v>
      </c>
      <c r="C5" s="155"/>
      <c r="D5" s="155"/>
      <c r="E5" s="156"/>
      <c r="F5" s="93"/>
      <c r="I5" s="114"/>
      <c r="J5" s="10"/>
      <c r="K5" s="10"/>
      <c r="L5" s="11"/>
    </row>
    <row r="6" spans="2:16" ht="17" thickBot="1" x14ac:dyDescent="0.25"/>
    <row r="7" spans="2:16" x14ac:dyDescent="0.2">
      <c r="B7" s="27" t="s">
        <v>25</v>
      </c>
      <c r="C7" s="71"/>
      <c r="D7" s="75"/>
      <c r="E7" s="84"/>
      <c r="F7" s="84"/>
      <c r="G7" s="34"/>
      <c r="H7" s="34"/>
      <c r="I7" s="34"/>
      <c r="J7" s="34"/>
      <c r="K7" s="55" t="s">
        <v>34</v>
      </c>
      <c r="L7" s="34"/>
      <c r="M7" s="28"/>
      <c r="N7" s="8"/>
      <c r="O7" s="116"/>
      <c r="P7" s="117"/>
    </row>
    <row r="8" spans="2:16" x14ac:dyDescent="0.2">
      <c r="B8" s="45"/>
      <c r="C8" s="68"/>
      <c r="D8" s="76"/>
      <c r="E8" s="72"/>
      <c r="F8" s="72"/>
      <c r="G8" s="8"/>
      <c r="H8" s="8"/>
      <c r="I8" s="8"/>
      <c r="J8" s="8"/>
      <c r="K8" s="19"/>
      <c r="L8" s="8"/>
      <c r="M8" s="29"/>
      <c r="N8" s="8"/>
      <c r="O8" s="113"/>
      <c r="P8" s="115"/>
    </row>
    <row r="9" spans="2:16" x14ac:dyDescent="0.2">
      <c r="B9" s="127" t="s">
        <v>35</v>
      </c>
      <c r="C9" s="128" t="s">
        <v>30</v>
      </c>
      <c r="D9" s="128" t="s">
        <v>37</v>
      </c>
      <c r="E9" s="128" t="s">
        <v>36</v>
      </c>
      <c r="F9" s="128"/>
      <c r="G9" s="128" t="s">
        <v>71</v>
      </c>
      <c r="H9" s="128"/>
      <c r="I9" s="128" t="s">
        <v>31</v>
      </c>
      <c r="J9" s="128"/>
      <c r="K9" s="36" t="s">
        <v>38</v>
      </c>
      <c r="L9" s="36" t="s">
        <v>39</v>
      </c>
      <c r="M9" s="37" t="s">
        <v>33</v>
      </c>
      <c r="N9" s="15"/>
      <c r="O9" s="118" t="s">
        <v>72</v>
      </c>
      <c r="P9" s="119" t="s">
        <v>68</v>
      </c>
    </row>
    <row r="10" spans="2:16" x14ac:dyDescent="0.2">
      <c r="B10" s="129" t="s">
        <v>32</v>
      </c>
      <c r="C10" s="15"/>
      <c r="D10" s="77"/>
      <c r="E10" s="80"/>
      <c r="F10" s="80"/>
      <c r="G10" s="15"/>
      <c r="H10" s="15"/>
      <c r="I10" s="15"/>
      <c r="J10" s="16"/>
      <c r="K10" s="130" t="s">
        <v>64</v>
      </c>
      <c r="L10" s="132" t="b">
        <f>IF(COUNTIF(P:P,0)+COUNTIF(P:P,FALSE)=0,TRUE,FALSE)</f>
        <v>0</v>
      </c>
      <c r="M10" s="41"/>
      <c r="N10" s="15"/>
      <c r="O10" s="113"/>
      <c r="P10" s="115"/>
    </row>
    <row r="11" spans="2:16" x14ac:dyDescent="0.2">
      <c r="B11" s="31"/>
      <c r="C11" s="43" t="s">
        <v>51</v>
      </c>
      <c r="D11" s="106"/>
      <c r="E11" s="43" t="s">
        <v>119</v>
      </c>
      <c r="F11" s="68"/>
      <c r="G11" s="22" t="s">
        <v>67</v>
      </c>
      <c r="H11" s="15"/>
      <c r="I11" s="15"/>
      <c r="J11" s="16"/>
      <c r="K11" s="8"/>
      <c r="L11" s="38"/>
      <c r="M11" s="87"/>
      <c r="N11" s="107"/>
      <c r="O11" s="113" t="s">
        <v>67</v>
      </c>
      <c r="P11" s="115"/>
    </row>
    <row r="12" spans="2:16" x14ac:dyDescent="0.2">
      <c r="B12" s="31"/>
      <c r="C12" s="43" t="s">
        <v>65</v>
      </c>
      <c r="D12" s="106"/>
      <c r="E12" s="43">
        <v>2019</v>
      </c>
      <c r="F12" s="68"/>
      <c r="G12" s="22" t="s">
        <v>66</v>
      </c>
      <c r="H12" s="15"/>
      <c r="I12" s="15"/>
      <c r="J12" s="16"/>
      <c r="K12" s="40" t="s">
        <v>45</v>
      </c>
      <c r="L12" s="133" t="b">
        <f>IF(COUNTBLANK(E11:E54)-COUNTBLANK(C11:C54)=4,TRUE,FALSE)</f>
        <v>0</v>
      </c>
      <c r="M12" s="87"/>
      <c r="N12" s="107"/>
      <c r="O12" s="113" t="s">
        <v>66</v>
      </c>
      <c r="P12" s="115">
        <f>IF(L12=TRUE,1,0)</f>
        <v>0</v>
      </c>
    </row>
    <row r="13" spans="2:16" x14ac:dyDescent="0.2">
      <c r="B13" s="31"/>
      <c r="C13" s="15"/>
      <c r="D13" s="77"/>
      <c r="E13" s="80"/>
      <c r="F13" s="80"/>
      <c r="G13" s="15"/>
      <c r="H13" s="15"/>
      <c r="I13" s="15"/>
      <c r="J13" s="16"/>
      <c r="K13" s="42"/>
      <c r="L13" s="54"/>
      <c r="M13" s="87"/>
      <c r="N13" s="107"/>
      <c r="O13" s="113"/>
      <c r="P13" s="115"/>
    </row>
    <row r="14" spans="2:16" x14ac:dyDescent="0.2">
      <c r="B14" s="31"/>
      <c r="C14" s="15"/>
      <c r="D14" s="77"/>
      <c r="E14" s="80"/>
      <c r="F14" s="80"/>
      <c r="G14" s="15"/>
      <c r="H14" s="15"/>
      <c r="I14" s="15"/>
      <c r="J14" s="16"/>
      <c r="K14" s="42"/>
      <c r="L14" s="54"/>
      <c r="M14" s="62"/>
      <c r="N14" s="108"/>
      <c r="O14" s="113"/>
      <c r="P14" s="115"/>
    </row>
    <row r="15" spans="2:16" x14ac:dyDescent="0.2">
      <c r="B15" s="30"/>
      <c r="C15" s="35" t="s">
        <v>96</v>
      </c>
      <c r="D15" s="78"/>
      <c r="E15" s="79"/>
      <c r="F15" s="79"/>
      <c r="G15" s="35"/>
      <c r="H15" s="35"/>
      <c r="I15" s="35"/>
      <c r="J15" s="56"/>
      <c r="K15" s="36"/>
      <c r="L15" s="36"/>
      <c r="M15" s="37"/>
      <c r="N15" s="15"/>
      <c r="O15" s="113"/>
      <c r="P15" s="115"/>
    </row>
    <row r="16" spans="2:16" x14ac:dyDescent="0.2">
      <c r="B16" s="32" t="s">
        <v>78</v>
      </c>
      <c r="C16" s="15"/>
      <c r="D16" s="77"/>
      <c r="E16" s="80"/>
      <c r="F16" s="80"/>
      <c r="G16" s="15"/>
      <c r="H16" s="15"/>
      <c r="I16" s="15"/>
      <c r="J16" s="15"/>
      <c r="K16" s="131"/>
      <c r="L16" s="136"/>
      <c r="M16" s="88"/>
      <c r="N16" s="15"/>
      <c r="O16" s="113"/>
      <c r="P16" s="115"/>
    </row>
    <row r="17" spans="2:16" x14ac:dyDescent="0.2">
      <c r="B17" s="32"/>
      <c r="C17" s="15"/>
      <c r="D17" s="77"/>
      <c r="E17" s="80"/>
      <c r="F17" s="80"/>
      <c r="G17" s="15"/>
      <c r="H17" s="15"/>
      <c r="I17" s="15"/>
      <c r="J17" s="15"/>
      <c r="K17" s="40"/>
      <c r="L17" s="40"/>
      <c r="M17" s="41"/>
      <c r="N17" s="15"/>
      <c r="O17" s="113"/>
      <c r="P17" s="115"/>
    </row>
    <row r="18" spans="2:16" ht="18" thickBot="1" x14ac:dyDescent="0.25">
      <c r="B18" s="32"/>
      <c r="C18" s="135" t="s">
        <v>98</v>
      </c>
      <c r="D18" s="89"/>
      <c r="E18" s="86"/>
      <c r="F18" s="86"/>
      <c r="G18" s="100"/>
      <c r="H18" s="95"/>
      <c r="I18" s="8"/>
      <c r="J18" s="8"/>
      <c r="K18" s="131" t="s">
        <v>40</v>
      </c>
      <c r="L18" s="140" t="b">
        <f>IF(SUM(E19:E20)=1,TRUE,SUM(E19:E20))</f>
        <v>1</v>
      </c>
      <c r="M18" s="88" t="str">
        <f>IF(L18=TRUE," ","Please adjust the percentages on the left. You might find it usefule to temporarily define one share as '1-sum( all others )' ")</f>
        <v xml:space="preserve"> </v>
      </c>
      <c r="N18" s="46"/>
      <c r="O18" s="113"/>
      <c r="P18" s="115"/>
    </row>
    <row r="19" spans="2:16" ht="17" thickBot="1" x14ac:dyDescent="0.25">
      <c r="B19" s="32"/>
      <c r="C19" s="134" t="s">
        <v>74</v>
      </c>
      <c r="D19" s="90" t="s">
        <v>76</v>
      </c>
      <c r="E19" s="150"/>
      <c r="F19" s="94"/>
      <c r="G19" s="101"/>
      <c r="H19" s="98"/>
      <c r="I19" s="99"/>
      <c r="J19" s="7"/>
      <c r="K19" s="141"/>
      <c r="L19" s="142"/>
      <c r="M19" s="88" t="str">
        <f>IF(ABS(L19)&lt;0.03," ","Consider adjusting your inputs that influence the demand for electricity.")</f>
        <v xml:space="preserve"> </v>
      </c>
      <c r="N19" s="46"/>
      <c r="O19" s="113" t="s">
        <v>100</v>
      </c>
      <c r="P19" s="115"/>
    </row>
    <row r="20" spans="2:16" ht="17" thickBot="1" x14ac:dyDescent="0.25">
      <c r="B20" s="32"/>
      <c r="C20" s="134" t="s">
        <v>75</v>
      </c>
      <c r="D20" s="90" t="s">
        <v>76</v>
      </c>
      <c r="E20" s="150">
        <f>1-E19</f>
        <v>1</v>
      </c>
      <c r="F20" s="94"/>
      <c r="G20" s="101"/>
      <c r="H20" s="98"/>
      <c r="I20" s="99"/>
      <c r="J20" s="7"/>
      <c r="K20" s="141"/>
      <c r="L20" s="142"/>
      <c r="M20" s="88"/>
      <c r="N20" s="46"/>
      <c r="O20" s="113" t="s">
        <v>101</v>
      </c>
      <c r="P20" s="115"/>
    </row>
    <row r="21" spans="2:16" ht="17" thickBot="1" x14ac:dyDescent="0.25">
      <c r="B21" s="32"/>
      <c r="C21" s="134"/>
      <c r="D21" s="148"/>
      <c r="E21" s="151"/>
      <c r="F21" s="94"/>
      <c r="G21" s="98"/>
      <c r="H21" s="98"/>
      <c r="I21" s="17"/>
      <c r="J21" s="8"/>
      <c r="K21" s="141"/>
      <c r="L21" s="140" t="b">
        <f>IF(SUM(E22:E23)=1,TRUE,SUM(E22:E23))</f>
        <v>1</v>
      </c>
      <c r="M21" s="88"/>
      <c r="N21" s="46"/>
      <c r="O21" s="113"/>
      <c r="P21" s="115"/>
    </row>
    <row r="22" spans="2:16" ht="17" thickBot="1" x14ac:dyDescent="0.25">
      <c r="B22" s="32"/>
      <c r="C22" s="134" t="s">
        <v>79</v>
      </c>
      <c r="D22" s="106" t="s">
        <v>76</v>
      </c>
      <c r="E22" s="150"/>
      <c r="F22" s="94"/>
      <c r="H22" s="98"/>
      <c r="I22" s="99"/>
      <c r="J22" s="8"/>
      <c r="K22" s="141"/>
      <c r="L22" s="142"/>
      <c r="M22" s="88"/>
      <c r="N22" s="46"/>
      <c r="O22" s="113" t="s">
        <v>102</v>
      </c>
      <c r="P22" s="115"/>
    </row>
    <row r="23" spans="2:16" ht="17" thickBot="1" x14ac:dyDescent="0.25">
      <c r="B23" s="32"/>
      <c r="C23" s="134" t="s">
        <v>75</v>
      </c>
      <c r="D23" s="106" t="s">
        <v>76</v>
      </c>
      <c r="E23" s="150">
        <f>1-E22</f>
        <v>1</v>
      </c>
      <c r="F23" s="94"/>
      <c r="G23" s="101"/>
      <c r="H23" s="98"/>
      <c r="I23" s="99"/>
      <c r="J23" s="8"/>
      <c r="K23" s="141"/>
      <c r="L23" s="142"/>
      <c r="M23" s="88"/>
      <c r="N23" s="46"/>
      <c r="O23" s="113" t="s">
        <v>103</v>
      </c>
      <c r="P23" s="115"/>
    </row>
    <row r="24" spans="2:16" x14ac:dyDescent="0.2">
      <c r="B24" s="32"/>
      <c r="C24" s="15"/>
      <c r="D24" s="77"/>
      <c r="E24" s="152"/>
      <c r="F24" s="80"/>
      <c r="G24" s="15"/>
      <c r="H24" s="15"/>
      <c r="I24" s="15"/>
      <c r="J24" s="15"/>
      <c r="K24" s="40"/>
      <c r="L24" s="40"/>
      <c r="M24" s="41"/>
      <c r="N24" s="15"/>
      <c r="O24" s="113"/>
      <c r="P24" s="115"/>
    </row>
    <row r="25" spans="2:16" ht="18" thickBot="1" x14ac:dyDescent="0.25">
      <c r="B25" s="32"/>
      <c r="C25" s="135" t="s">
        <v>99</v>
      </c>
      <c r="D25" s="89"/>
      <c r="E25" s="86"/>
      <c r="F25" s="86"/>
      <c r="G25" s="100"/>
      <c r="H25" s="95"/>
      <c r="I25" s="8"/>
      <c r="J25" s="8"/>
      <c r="K25" s="131" t="s">
        <v>40</v>
      </c>
      <c r="L25" s="136" t="b">
        <f>IF(SUM(E26:E27)=1,TRUE,SUM(E26:E27))</f>
        <v>1</v>
      </c>
      <c r="M25" s="88" t="str">
        <f>IF(L25=TRUE," ","Please adjust the percentages on the left. You might find it usefule to temporarily define one share as '1-sum( all others )' ")</f>
        <v xml:space="preserve"> </v>
      </c>
      <c r="N25" s="46"/>
      <c r="O25" s="113"/>
      <c r="P25" s="115"/>
    </row>
    <row r="26" spans="2:16" ht="17" thickBot="1" x14ac:dyDescent="0.25">
      <c r="B26" s="32"/>
      <c r="C26" s="134" t="s">
        <v>74</v>
      </c>
      <c r="D26" s="90" t="s">
        <v>76</v>
      </c>
      <c r="E26" s="150"/>
      <c r="F26" s="94"/>
      <c r="G26" s="101"/>
      <c r="H26" s="98"/>
      <c r="I26" s="99"/>
      <c r="J26" s="7"/>
      <c r="K26" s="141"/>
      <c r="L26" s="142"/>
      <c r="M26" s="88" t="str">
        <f>IF(ABS(L26)&lt;0.03," ","Consider adjusting your inputs that influence the demand for electricity.")</f>
        <v xml:space="preserve"> </v>
      </c>
      <c r="N26" s="46"/>
      <c r="O26" s="113" t="s">
        <v>104</v>
      </c>
      <c r="P26" s="115"/>
    </row>
    <row r="27" spans="2:16" ht="17" thickBot="1" x14ac:dyDescent="0.25">
      <c r="B27" s="32"/>
      <c r="C27" s="134" t="s">
        <v>75</v>
      </c>
      <c r="D27" s="90" t="s">
        <v>76</v>
      </c>
      <c r="E27" s="150">
        <f>1-E26</f>
        <v>1</v>
      </c>
      <c r="F27" s="94"/>
      <c r="G27" s="101"/>
      <c r="H27" s="98"/>
      <c r="I27" s="99"/>
      <c r="J27" s="7"/>
      <c r="K27" s="141"/>
      <c r="L27" s="142"/>
      <c r="M27" s="88"/>
      <c r="N27" s="46"/>
      <c r="O27" s="113" t="s">
        <v>105</v>
      </c>
      <c r="P27" s="115"/>
    </row>
    <row r="28" spans="2:16" ht="17" thickBot="1" x14ac:dyDescent="0.25">
      <c r="B28" s="32"/>
      <c r="C28" s="134"/>
      <c r="D28" s="106"/>
      <c r="E28" s="153"/>
      <c r="F28" s="94"/>
      <c r="G28" s="101"/>
      <c r="H28" s="98"/>
      <c r="I28" s="8"/>
      <c r="J28" s="8"/>
      <c r="K28" s="141"/>
      <c r="L28" s="136" t="b">
        <f>IF(SUM(E29:E30)=1,TRUE,SUM(E29:E30))</f>
        <v>1</v>
      </c>
      <c r="M28" s="88"/>
      <c r="N28" s="46"/>
      <c r="O28" s="113"/>
      <c r="P28" s="115"/>
    </row>
    <row r="29" spans="2:16" ht="17" thickBot="1" x14ac:dyDescent="0.25">
      <c r="B29" s="32"/>
      <c r="C29" s="134" t="s">
        <v>79</v>
      </c>
      <c r="D29" s="106" t="s">
        <v>76</v>
      </c>
      <c r="E29" s="150"/>
      <c r="F29" s="94"/>
      <c r="H29" s="98"/>
      <c r="I29" s="99"/>
      <c r="J29" s="8"/>
      <c r="K29" s="141"/>
      <c r="L29" s="142"/>
      <c r="M29" s="88"/>
      <c r="N29" s="46"/>
      <c r="O29" s="113" t="s">
        <v>106</v>
      </c>
      <c r="P29" s="115"/>
    </row>
    <row r="30" spans="2:16" ht="17" thickBot="1" x14ac:dyDescent="0.25">
      <c r="B30" s="32"/>
      <c r="C30" s="134" t="s">
        <v>75</v>
      </c>
      <c r="D30" s="106" t="s">
        <v>76</v>
      </c>
      <c r="E30" s="150">
        <f>1-E29</f>
        <v>1</v>
      </c>
      <c r="F30" s="94"/>
      <c r="G30" s="101"/>
      <c r="H30" s="98"/>
      <c r="I30" s="99"/>
      <c r="J30" s="8"/>
      <c r="K30" s="141"/>
      <c r="L30" s="142"/>
      <c r="M30" s="88"/>
      <c r="N30" s="46"/>
      <c r="O30" s="113" t="s">
        <v>107</v>
      </c>
      <c r="P30" s="115"/>
    </row>
    <row r="31" spans="2:16" x14ac:dyDescent="0.2">
      <c r="B31" s="32"/>
      <c r="C31" s="134"/>
      <c r="D31" s="106"/>
      <c r="E31" s="151"/>
      <c r="F31" s="94"/>
      <c r="G31" s="101"/>
      <c r="H31" s="98"/>
      <c r="I31" s="17"/>
      <c r="J31" s="8"/>
      <c r="K31" s="141"/>
      <c r="L31" s="142"/>
      <c r="M31" s="88"/>
      <c r="N31" s="46"/>
      <c r="O31" s="113"/>
      <c r="P31" s="115"/>
    </row>
    <row r="32" spans="2:16" ht="18" thickBot="1" x14ac:dyDescent="0.25">
      <c r="B32" s="32"/>
      <c r="C32" s="135" t="s">
        <v>124</v>
      </c>
      <c r="D32" s="89"/>
      <c r="E32" s="86"/>
      <c r="F32" s="86"/>
      <c r="G32" s="100"/>
      <c r="H32" s="95"/>
      <c r="I32" s="8"/>
      <c r="J32" s="8"/>
      <c r="K32" s="131" t="s">
        <v>40</v>
      </c>
      <c r="L32" s="136" t="b">
        <f>IF(SUM(E33:E34)=1,TRUE,SUM(E33:E34))</f>
        <v>1</v>
      </c>
      <c r="M32" s="88" t="str">
        <f>IF(L32=TRUE," ","Please adjust the percentages on the left. You might find it usefule to temporarily define one share as '1-sum( all others )' ")</f>
        <v xml:space="preserve"> </v>
      </c>
      <c r="N32" s="46"/>
      <c r="O32" s="113"/>
      <c r="P32" s="115"/>
    </row>
    <row r="33" spans="2:16" ht="17" thickBot="1" x14ac:dyDescent="0.25">
      <c r="B33" s="32"/>
      <c r="C33" s="134" t="s">
        <v>74</v>
      </c>
      <c r="D33" s="90" t="s">
        <v>76</v>
      </c>
      <c r="E33" s="150"/>
      <c r="F33" s="94"/>
      <c r="G33" s="101"/>
      <c r="H33" s="98"/>
      <c r="I33" s="99"/>
      <c r="J33" s="7"/>
      <c r="K33" s="141"/>
      <c r="L33" s="142"/>
      <c r="M33" s="88" t="str">
        <f>IF(ABS(L33)&lt;0.03," ","Consider adjusting your inputs that influence the demand for electricity.")</f>
        <v xml:space="preserve"> </v>
      </c>
      <c r="N33" s="46"/>
      <c r="O33" s="113" t="s">
        <v>108</v>
      </c>
      <c r="P33" s="115"/>
    </row>
    <row r="34" spans="2:16" ht="17" thickBot="1" x14ac:dyDescent="0.25">
      <c r="B34" s="32"/>
      <c r="C34" s="134" t="s">
        <v>75</v>
      </c>
      <c r="D34" s="90" t="s">
        <v>76</v>
      </c>
      <c r="E34" s="150">
        <f>1-E33</f>
        <v>1</v>
      </c>
      <c r="F34" s="94"/>
      <c r="G34" s="101"/>
      <c r="H34" s="98"/>
      <c r="I34" s="99"/>
      <c r="J34" s="7"/>
      <c r="K34" s="141"/>
      <c r="L34" s="142"/>
      <c r="M34" s="88"/>
      <c r="N34" s="46"/>
      <c r="O34" s="113" t="s">
        <v>109</v>
      </c>
      <c r="P34" s="115"/>
    </row>
    <row r="35" spans="2:16" ht="17" thickBot="1" x14ac:dyDescent="0.25">
      <c r="B35" s="32"/>
      <c r="C35" s="134"/>
      <c r="D35" s="106"/>
      <c r="E35" s="153"/>
      <c r="F35" s="94"/>
      <c r="G35" s="101"/>
      <c r="H35" s="98"/>
      <c r="I35" s="8"/>
      <c r="J35" s="8"/>
      <c r="K35" s="141"/>
      <c r="L35" s="136" t="b">
        <f>IF(SUM(E36:E37)=1,TRUE,SUM(E36:E37))</f>
        <v>1</v>
      </c>
      <c r="M35" s="88"/>
      <c r="N35" s="46"/>
      <c r="O35" s="113"/>
      <c r="P35" s="115"/>
    </row>
    <row r="36" spans="2:16" ht="17" thickBot="1" x14ac:dyDescent="0.25">
      <c r="B36" s="32"/>
      <c r="C36" s="134" t="s">
        <v>79</v>
      </c>
      <c r="D36" s="106" t="s">
        <v>76</v>
      </c>
      <c r="E36" s="150"/>
      <c r="F36" s="94"/>
      <c r="H36" s="98"/>
      <c r="I36" s="99"/>
      <c r="J36" s="8"/>
      <c r="K36" s="141"/>
      <c r="L36" s="142"/>
      <c r="M36" s="88"/>
      <c r="N36" s="46"/>
      <c r="O36" s="113" t="s">
        <v>110</v>
      </c>
      <c r="P36" s="115"/>
    </row>
    <row r="37" spans="2:16" ht="17" thickBot="1" x14ac:dyDescent="0.25">
      <c r="B37" s="32"/>
      <c r="C37" s="134" t="s">
        <v>75</v>
      </c>
      <c r="D37" s="106" t="s">
        <v>76</v>
      </c>
      <c r="E37" s="150">
        <f>1-E36</f>
        <v>1</v>
      </c>
      <c r="F37" s="94"/>
      <c r="G37" s="101"/>
      <c r="H37" s="98"/>
      <c r="I37" s="99"/>
      <c r="J37" s="8"/>
      <c r="K37" s="141"/>
      <c r="L37" s="142"/>
      <c r="M37" s="88"/>
      <c r="N37" s="46"/>
      <c r="O37" s="113" t="s">
        <v>111</v>
      </c>
      <c r="P37" s="115"/>
    </row>
    <row r="38" spans="2:16" x14ac:dyDescent="0.2">
      <c r="B38" s="32"/>
      <c r="C38" s="134"/>
      <c r="D38" s="106"/>
      <c r="E38" s="151"/>
      <c r="F38" s="94"/>
      <c r="G38" s="101"/>
      <c r="H38" s="98"/>
      <c r="I38" s="17"/>
      <c r="J38" s="8"/>
      <c r="K38" s="141"/>
      <c r="L38" s="142"/>
      <c r="M38" s="88"/>
      <c r="N38" s="46"/>
      <c r="O38" s="113"/>
      <c r="P38" s="115"/>
    </row>
    <row r="39" spans="2:16" ht="17" thickBot="1" x14ac:dyDescent="0.25">
      <c r="B39" s="32" t="s">
        <v>80</v>
      </c>
      <c r="C39" s="134"/>
      <c r="D39" s="106"/>
      <c r="E39" s="151"/>
      <c r="F39" s="94"/>
      <c r="G39" s="101"/>
      <c r="H39" s="98"/>
      <c r="I39" s="17"/>
      <c r="J39" s="8"/>
      <c r="K39" s="141"/>
      <c r="L39" s="140" t="b">
        <f>IF(SUM(E40:E41)=1,TRUE,SUM(E40:E41))</f>
        <v>1</v>
      </c>
      <c r="M39" s="88"/>
      <c r="N39" s="46"/>
      <c r="O39" s="113"/>
      <c r="P39" s="115"/>
    </row>
    <row r="40" spans="2:16" ht="17" thickBot="1" x14ac:dyDescent="0.25">
      <c r="B40" s="32"/>
      <c r="C40" s="134" t="s">
        <v>74</v>
      </c>
      <c r="D40" s="90" t="s">
        <v>76</v>
      </c>
      <c r="E40" s="150"/>
      <c r="F40" s="94"/>
      <c r="G40" s="101"/>
      <c r="H40" s="98"/>
      <c r="I40" s="99"/>
      <c r="J40" s="7"/>
      <c r="K40" s="141"/>
      <c r="L40" s="142"/>
      <c r="M40" s="88" t="str">
        <f>IF(ABS(L40)&lt;0.03," ","Consider adjusting your inputs that influence the demand for electricity.")</f>
        <v xml:space="preserve"> </v>
      </c>
      <c r="N40" s="46"/>
      <c r="O40" s="113" t="s">
        <v>81</v>
      </c>
      <c r="P40" s="115"/>
    </row>
    <row r="41" spans="2:16" ht="17" thickBot="1" x14ac:dyDescent="0.25">
      <c r="B41" s="32"/>
      <c r="C41" s="134" t="s">
        <v>75</v>
      </c>
      <c r="D41" s="90" t="s">
        <v>76</v>
      </c>
      <c r="E41" s="150">
        <f>1-E40</f>
        <v>1</v>
      </c>
      <c r="F41" s="94"/>
      <c r="G41" s="101"/>
      <c r="H41" s="98"/>
      <c r="I41" s="99"/>
      <c r="J41" s="7"/>
      <c r="K41" s="141"/>
      <c r="L41" s="142"/>
      <c r="M41" s="88"/>
      <c r="N41" s="46"/>
      <c r="O41" s="113" t="s">
        <v>82</v>
      </c>
      <c r="P41" s="115"/>
    </row>
    <row r="42" spans="2:16" ht="17" thickBot="1" x14ac:dyDescent="0.25">
      <c r="B42" s="32"/>
      <c r="C42" s="134"/>
      <c r="D42" s="148"/>
      <c r="E42" s="151"/>
      <c r="F42" s="94"/>
      <c r="G42" s="98"/>
      <c r="H42" s="98"/>
      <c r="I42" s="17"/>
      <c r="J42" s="8"/>
      <c r="K42" s="141"/>
      <c r="L42" s="140" t="b">
        <f>IF(SUM(E43:E44)=1,TRUE,SUM(E43:E44))</f>
        <v>1</v>
      </c>
      <c r="M42" s="88"/>
      <c r="N42" s="46"/>
      <c r="O42" s="113"/>
      <c r="P42" s="115"/>
    </row>
    <row r="43" spans="2:16" ht="17" thickBot="1" x14ac:dyDescent="0.25">
      <c r="B43" s="32"/>
      <c r="C43" s="134" t="s">
        <v>79</v>
      </c>
      <c r="D43" s="106" t="s">
        <v>76</v>
      </c>
      <c r="E43" s="150"/>
      <c r="F43" s="94"/>
      <c r="H43" s="98"/>
      <c r="I43" s="99"/>
      <c r="J43" s="8"/>
      <c r="K43" s="141"/>
      <c r="L43" s="142"/>
      <c r="M43" s="88"/>
      <c r="N43" s="46"/>
      <c r="O43" s="113" t="s">
        <v>83</v>
      </c>
      <c r="P43" s="115"/>
    </row>
    <row r="44" spans="2:16" ht="17" thickBot="1" x14ac:dyDescent="0.25">
      <c r="B44" s="32"/>
      <c r="C44" s="134" t="s">
        <v>75</v>
      </c>
      <c r="D44" s="106" t="s">
        <v>76</v>
      </c>
      <c r="E44" s="150">
        <f>1-E43</f>
        <v>1</v>
      </c>
      <c r="F44" s="94"/>
      <c r="G44" s="101"/>
      <c r="H44" s="98"/>
      <c r="I44" s="99"/>
      <c r="J44" s="8"/>
      <c r="K44" s="141"/>
      <c r="L44" s="142"/>
      <c r="M44" s="88"/>
      <c r="N44" s="46"/>
      <c r="O44" s="113" t="s">
        <v>84</v>
      </c>
      <c r="P44" s="115"/>
    </row>
    <row r="45" spans="2:16" x14ac:dyDescent="0.2">
      <c r="B45" s="32"/>
      <c r="C45" s="134"/>
      <c r="D45" s="106"/>
      <c r="E45" s="151"/>
      <c r="F45" s="94"/>
      <c r="G45" s="101"/>
      <c r="H45" s="98"/>
      <c r="I45" s="17"/>
      <c r="J45" s="8"/>
      <c r="K45" s="141"/>
      <c r="L45" s="142"/>
      <c r="M45" s="88"/>
      <c r="N45" s="46"/>
      <c r="O45" s="113"/>
      <c r="P45" s="115"/>
    </row>
    <row r="46" spans="2:16" x14ac:dyDescent="0.2">
      <c r="B46" s="32"/>
      <c r="C46" s="134"/>
      <c r="D46" s="106"/>
      <c r="E46" s="151"/>
      <c r="F46" s="94"/>
      <c r="G46" s="101"/>
      <c r="H46" s="98"/>
      <c r="I46" s="17"/>
      <c r="J46" s="8"/>
      <c r="K46" s="141"/>
      <c r="L46" s="142"/>
      <c r="M46" s="88"/>
      <c r="N46" s="46"/>
      <c r="O46" s="113"/>
      <c r="P46" s="115"/>
    </row>
    <row r="47" spans="2:16" ht="17" thickBot="1" x14ac:dyDescent="0.25">
      <c r="B47" s="32" t="s">
        <v>85</v>
      </c>
      <c r="C47" s="134"/>
      <c r="D47" s="106"/>
      <c r="E47" s="151"/>
      <c r="F47" s="94"/>
      <c r="G47" s="101"/>
      <c r="H47" s="98"/>
      <c r="I47" s="17"/>
      <c r="J47" s="8"/>
      <c r="K47" s="141"/>
      <c r="L47" s="140" t="b">
        <f>IF(SUM(E48:E49)=1,TRUE,SUM(E48:E49))</f>
        <v>1</v>
      </c>
      <c r="M47" s="88"/>
      <c r="N47" s="46"/>
      <c r="O47" s="113"/>
      <c r="P47" s="115"/>
    </row>
    <row r="48" spans="2:16" ht="17" thickBot="1" x14ac:dyDescent="0.25">
      <c r="B48" s="32"/>
      <c r="C48" s="134" t="s">
        <v>74</v>
      </c>
      <c r="D48" s="90" t="s">
        <v>76</v>
      </c>
      <c r="E48" s="150"/>
      <c r="F48" s="94"/>
      <c r="G48" s="101"/>
      <c r="H48" s="98"/>
      <c r="I48" s="99"/>
      <c r="J48" s="7"/>
      <c r="K48" s="141"/>
      <c r="L48" s="142"/>
      <c r="M48" s="88" t="str">
        <f>IF(ABS(L48)&lt;0.03," ","Consider adjusting your inputs that influence the demand for electricity.")</f>
        <v xml:space="preserve"> </v>
      </c>
      <c r="N48" s="46"/>
      <c r="O48" s="113" t="s">
        <v>86</v>
      </c>
      <c r="P48" s="115"/>
    </row>
    <row r="49" spans="2:16" ht="17" thickBot="1" x14ac:dyDescent="0.25">
      <c r="B49" s="32"/>
      <c r="C49" s="134" t="s">
        <v>75</v>
      </c>
      <c r="D49" s="90" t="s">
        <v>76</v>
      </c>
      <c r="E49" s="150">
        <f>1-E48</f>
        <v>1</v>
      </c>
      <c r="F49" s="94"/>
      <c r="G49" s="101"/>
      <c r="H49" s="98"/>
      <c r="I49" s="99"/>
      <c r="J49" s="7"/>
      <c r="K49" s="141"/>
      <c r="L49" s="142"/>
      <c r="M49" s="88"/>
      <c r="N49" s="46"/>
      <c r="O49" s="113" t="s">
        <v>87</v>
      </c>
      <c r="P49" s="115"/>
    </row>
    <row r="50" spans="2:16" ht="17" thickBot="1" x14ac:dyDescent="0.25">
      <c r="B50" s="32"/>
      <c r="C50" s="134"/>
      <c r="D50" s="148"/>
      <c r="E50" s="151"/>
      <c r="F50" s="94"/>
      <c r="G50" s="98"/>
      <c r="H50" s="98"/>
      <c r="I50" s="17"/>
      <c r="J50" s="8"/>
      <c r="K50" s="141"/>
      <c r="L50" s="140" t="b">
        <f>IF(SUM(E51:E52)=1,TRUE,SUM(E51:E52))</f>
        <v>1</v>
      </c>
      <c r="M50" s="88"/>
      <c r="N50" s="46"/>
      <c r="O50" s="113"/>
      <c r="P50" s="115"/>
    </row>
    <row r="51" spans="2:16" ht="17" thickBot="1" x14ac:dyDescent="0.25">
      <c r="B51" s="32"/>
      <c r="C51" s="134" t="s">
        <v>79</v>
      </c>
      <c r="D51" s="106" t="s">
        <v>76</v>
      </c>
      <c r="E51" s="150"/>
      <c r="F51" s="94"/>
      <c r="H51" s="98"/>
      <c r="I51" s="99"/>
      <c r="J51" s="8"/>
      <c r="K51" s="141"/>
      <c r="L51" s="142"/>
      <c r="M51" s="88"/>
      <c r="N51" s="46"/>
      <c r="O51" s="113" t="s">
        <v>88</v>
      </c>
      <c r="P51" s="115"/>
    </row>
    <row r="52" spans="2:16" ht="17" thickBot="1" x14ac:dyDescent="0.25">
      <c r="B52" s="32"/>
      <c r="C52" s="134" t="s">
        <v>75</v>
      </c>
      <c r="D52" s="106" t="s">
        <v>76</v>
      </c>
      <c r="E52" s="150">
        <f>1-E51</f>
        <v>1</v>
      </c>
      <c r="F52" s="94"/>
      <c r="G52" s="101"/>
      <c r="H52" s="98"/>
      <c r="I52" s="99"/>
      <c r="J52" s="8"/>
      <c r="K52" s="141"/>
      <c r="L52" s="142"/>
      <c r="M52" s="88"/>
      <c r="N52" s="46"/>
      <c r="O52" s="113" t="s">
        <v>89</v>
      </c>
      <c r="P52" s="115"/>
    </row>
    <row r="53" spans="2:16" x14ac:dyDescent="0.2">
      <c r="B53" s="32"/>
      <c r="C53" s="134"/>
      <c r="D53" s="106"/>
      <c r="E53" s="149"/>
      <c r="F53" s="94"/>
      <c r="G53" s="101"/>
      <c r="H53" s="98"/>
      <c r="I53" s="17"/>
      <c r="J53" s="8"/>
      <c r="K53" s="141"/>
      <c r="L53" s="142"/>
      <c r="M53" s="88"/>
      <c r="N53" s="46"/>
      <c r="O53" s="113"/>
      <c r="P53" s="115"/>
    </row>
    <row r="54" spans="2:16" ht="17" thickBot="1" x14ac:dyDescent="0.25">
      <c r="B54" s="109"/>
      <c r="C54" s="70"/>
      <c r="D54" s="143"/>
      <c r="E54" s="85"/>
      <c r="F54" s="85"/>
      <c r="G54" s="103"/>
      <c r="H54" s="97"/>
      <c r="I54" s="47"/>
      <c r="J54" s="47"/>
      <c r="K54" s="144"/>
      <c r="L54" s="144"/>
      <c r="M54" s="145"/>
      <c r="N54" s="46"/>
      <c r="O54" s="146"/>
      <c r="P54" s="147"/>
    </row>
    <row r="55" spans="2:16" x14ac:dyDescent="0.2">
      <c r="G55" s="102"/>
      <c r="H55" s="96"/>
    </row>
    <row r="56" spans="2:16" x14ac:dyDescent="0.2">
      <c r="G56" s="102"/>
      <c r="H56" s="96"/>
    </row>
    <row r="57" spans="2:16" x14ac:dyDescent="0.2">
      <c r="G57" s="104"/>
    </row>
    <row r="58" spans="2:16" x14ac:dyDescent="0.2">
      <c r="G58" s="104"/>
    </row>
    <row r="59" spans="2:16" x14ac:dyDescent="0.2">
      <c r="G59" s="105"/>
      <c r="H59" s="66"/>
      <c r="I59" s="66"/>
      <c r="J59" s="66"/>
      <c r="K59" s="66"/>
    </row>
    <row r="60" spans="2:16" x14ac:dyDescent="0.2">
      <c r="G60" s="105"/>
      <c r="H60" s="66"/>
      <c r="I60" s="66"/>
      <c r="J60" s="66"/>
      <c r="K60" s="66"/>
    </row>
    <row r="61" spans="2:16" x14ac:dyDescent="0.2">
      <c r="G61" s="105"/>
      <c r="H61" s="66"/>
      <c r="I61" s="66"/>
      <c r="J61" s="66"/>
      <c r="K61" s="66"/>
    </row>
    <row r="62" spans="2:16" x14ac:dyDescent="0.2">
      <c r="G62" s="105"/>
      <c r="H62" s="66"/>
      <c r="I62" s="66"/>
      <c r="J62" s="66"/>
      <c r="K62" s="66"/>
    </row>
    <row r="63" spans="2:16" x14ac:dyDescent="0.2">
      <c r="G63" s="105"/>
      <c r="H63" s="66"/>
      <c r="I63" s="66"/>
      <c r="J63" s="66"/>
      <c r="K63" s="66"/>
    </row>
    <row r="64" spans="2:16" x14ac:dyDescent="0.2">
      <c r="G64" s="105"/>
      <c r="H64" s="66"/>
      <c r="I64" s="66"/>
      <c r="J64" s="66"/>
      <c r="K64" s="66"/>
    </row>
    <row r="65" spans="7:11" x14ac:dyDescent="0.2">
      <c r="G65" s="105"/>
      <c r="H65" s="66"/>
      <c r="I65" s="66"/>
      <c r="J65" s="66"/>
      <c r="K65" s="66"/>
    </row>
  </sheetData>
  <mergeCells count="1">
    <mergeCell ref="B5:E5"/>
  </mergeCells>
  <conditionalFormatting sqref="L10">
    <cfRule type="cellIs" dxfId="11" priority="30" operator="equal">
      <formula>TRUE</formula>
    </cfRule>
  </conditionalFormatting>
  <conditionalFormatting sqref="L12">
    <cfRule type="cellIs" dxfId="10" priority="29" operator="equal">
      <formula>TRUE</formula>
    </cfRule>
  </conditionalFormatting>
  <conditionalFormatting sqref="L18">
    <cfRule type="cellIs" dxfId="9" priority="12" operator="equal">
      <formula>TRUE</formula>
    </cfRule>
  </conditionalFormatting>
  <conditionalFormatting sqref="L25">
    <cfRule type="cellIs" dxfId="8" priority="11" operator="equal">
      <formula>TRUE</formula>
    </cfRule>
  </conditionalFormatting>
  <conditionalFormatting sqref="L32">
    <cfRule type="cellIs" dxfId="7" priority="10" operator="equal">
      <formula>TRUE</formula>
    </cfRule>
  </conditionalFormatting>
  <conditionalFormatting sqref="L21">
    <cfRule type="cellIs" dxfId="6" priority="9" operator="equal">
      <formula>TRUE</formula>
    </cfRule>
  </conditionalFormatting>
  <conditionalFormatting sqref="L28">
    <cfRule type="cellIs" dxfId="5" priority="8" operator="equal">
      <formula>TRUE</formula>
    </cfRule>
  </conditionalFormatting>
  <conditionalFormatting sqref="L35">
    <cfRule type="cellIs" dxfId="4" priority="7" operator="equal">
      <formula>TRUE</formula>
    </cfRule>
  </conditionalFormatting>
  <conditionalFormatting sqref="L42">
    <cfRule type="cellIs" dxfId="3" priority="6" operator="equal">
      <formula>TRUE</formula>
    </cfRule>
  </conditionalFormatting>
  <conditionalFormatting sqref="L39">
    <cfRule type="cellIs" dxfId="2" priority="5" operator="equal">
      <formula>TRUE</formula>
    </cfRule>
  </conditionalFormatting>
  <conditionalFormatting sqref="L47">
    <cfRule type="cellIs" dxfId="1" priority="3" operator="equal">
      <formula>TRUE</formula>
    </cfRule>
  </conditionalFormatting>
  <conditionalFormatting sqref="L50">
    <cfRule type="cellIs" dxfId="0" priority="4" operator="equal">
      <formula>TRUE</formula>
    </cfRule>
  </conditionalFormatting>
  <dataValidations count="1">
    <dataValidation type="decimal" operator="greaterThanOrEqual" allowBlank="1" showInputMessage="1" showErrorMessage="1" errorTitle="Number Range" error="You may only enter positive numbers here. " sqref="E19:E23 E26:E31 E33:E53" xr:uid="{00000000-0002-0000-0600-000000000000}">
      <formula1>0</formula1>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3073" r:id="rId3" name="import_data">
              <controlPr defaultSize="0" print="0" autoFill="0" autoPict="0" macro="[1]!import_data_button">
                <anchor moveWithCells="1" sizeWithCells="1">
                  <from>
                    <xdr:col>8</xdr:col>
                    <xdr:colOff>101600</xdr:colOff>
                    <xdr:row>2</xdr:row>
                    <xdr:rowOff>38100</xdr:rowOff>
                  </from>
                  <to>
                    <xdr:col>10</xdr:col>
                    <xdr:colOff>3771900</xdr:colOff>
                    <xdr:row>3</xdr:row>
                    <xdr:rowOff>63500</xdr:rowOff>
                  </to>
                </anchor>
              </controlPr>
            </control>
          </mc:Choice>
        </mc:AlternateContent>
        <mc:AlternateContent xmlns:mc="http://schemas.openxmlformats.org/markup-compatibility/2006">
          <mc:Choice Requires="x14">
            <control shapeId="3074" r:id="rId4" name="export_data">
              <controlPr defaultSize="0" print="0" autoFill="0" autoPict="0" macro="[1]!export_data_button" altText="export to 'data/…/ouput/molecules’ folder">
                <anchor moveWithCells="1" sizeWithCells="1">
                  <from>
                    <xdr:col>8</xdr:col>
                    <xdr:colOff>139700</xdr:colOff>
                    <xdr:row>4</xdr:row>
                    <xdr:rowOff>279400</xdr:rowOff>
                  </from>
                  <to>
                    <xdr:col>10</xdr:col>
                    <xdr:colOff>3810000</xdr:colOff>
                    <xdr:row>4</xdr:row>
                    <xdr:rowOff>495300</xdr:rowOff>
                  </to>
                </anchor>
              </controlPr>
            </control>
          </mc:Choice>
        </mc:AlternateContent>
        <mc:AlternateContent xmlns:mc="http://schemas.openxmlformats.org/markup-compatibility/2006">
          <mc:Choice Requires="x14">
            <control shapeId="3076" r:id="rId5" name="select_dashboard">
              <controlPr defaultSize="0" print="0" autoFill="0" autoPict="0" macro="[1]!select_dashboard_values">
                <anchor moveWithCells="1" sizeWithCells="1">
                  <from>
                    <xdr:col>8</xdr:col>
                    <xdr:colOff>2273300</xdr:colOff>
                    <xdr:row>3</xdr:row>
                    <xdr:rowOff>152400</xdr:rowOff>
                  </from>
                  <to>
                    <xdr:col>10</xdr:col>
                    <xdr:colOff>3784600</xdr:colOff>
                    <xdr:row>4</xdr:row>
                    <xdr:rowOff>177800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89827-6F4D-9449-B143-3F7F308824C1}">
  <sheetPr>
    <tabColor theme="7" tint="0.39997558519241921"/>
  </sheetPr>
  <dimension ref="A1:B4"/>
  <sheetViews>
    <sheetView workbookViewId="0">
      <selection activeCell="A3" sqref="A3"/>
    </sheetView>
  </sheetViews>
  <sheetFormatPr baseColWidth="10" defaultRowHeight="16" x14ac:dyDescent="0.2"/>
  <cols>
    <col min="1" max="1" width="56.83203125" bestFit="1" customWidth="1"/>
    <col min="2" max="2" width="14.6640625" bestFit="1" customWidth="1"/>
  </cols>
  <sheetData>
    <row r="1" spans="1:2" x14ac:dyDescent="0.2">
      <c r="A1" t="s">
        <v>112</v>
      </c>
    </row>
    <row r="2" spans="1:2" x14ac:dyDescent="0.2">
      <c r="A2" t="s">
        <v>55</v>
      </c>
      <c r="B2" t="s">
        <v>56</v>
      </c>
    </row>
    <row r="3" spans="1:2" x14ac:dyDescent="0.2">
      <c r="A3" t="s">
        <v>100</v>
      </c>
      <c r="B3" s="67">
        <f>Dashboard!E19</f>
        <v>0</v>
      </c>
    </row>
    <row r="4" spans="1:2" x14ac:dyDescent="0.2">
      <c r="A4" t="s">
        <v>77</v>
      </c>
      <c r="B4" s="67">
        <f>Dashboard!E20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0FFA7-1AE0-0646-869E-06814479B168}">
  <sheetPr>
    <tabColor theme="7" tint="0.39997558519241921"/>
  </sheetPr>
  <dimension ref="A1:B4"/>
  <sheetViews>
    <sheetView workbookViewId="0">
      <selection activeCell="A4" sqref="A4"/>
    </sheetView>
  </sheetViews>
  <sheetFormatPr baseColWidth="10" defaultRowHeight="16" x14ac:dyDescent="0.2"/>
  <cols>
    <col min="1" max="1" width="56.83203125" bestFit="1" customWidth="1"/>
    <col min="2" max="2" width="14.6640625" bestFit="1" customWidth="1"/>
  </cols>
  <sheetData>
    <row r="1" spans="1:2" x14ac:dyDescent="0.2">
      <c r="A1" t="s">
        <v>113</v>
      </c>
    </row>
    <row r="2" spans="1:2" x14ac:dyDescent="0.2">
      <c r="A2" t="s">
        <v>55</v>
      </c>
      <c r="B2" t="s">
        <v>56</v>
      </c>
    </row>
    <row r="3" spans="1:2" x14ac:dyDescent="0.2">
      <c r="A3" t="s">
        <v>102</v>
      </c>
      <c r="B3" s="67">
        <f>Dashboard!E22</f>
        <v>0</v>
      </c>
    </row>
    <row r="4" spans="1:2" x14ac:dyDescent="0.2">
      <c r="A4" t="s">
        <v>77</v>
      </c>
      <c r="B4" s="67">
        <f>Dashboard!E23</f>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E0ECD-CAAA-2145-8D57-01A3FB9BF843}">
  <sheetPr>
    <tabColor theme="7" tint="0.39997558519241921"/>
  </sheetPr>
  <dimension ref="A1:B4"/>
  <sheetViews>
    <sheetView workbookViewId="0"/>
  </sheetViews>
  <sheetFormatPr baseColWidth="10" defaultRowHeight="16" x14ac:dyDescent="0.2"/>
  <cols>
    <col min="1" max="1" width="56.83203125" bestFit="1" customWidth="1"/>
    <col min="2" max="2" width="14.6640625" bestFit="1" customWidth="1"/>
  </cols>
  <sheetData>
    <row r="1" spans="1:2" x14ac:dyDescent="0.2">
      <c r="A1" t="s">
        <v>114</v>
      </c>
    </row>
    <row r="2" spans="1:2" x14ac:dyDescent="0.2">
      <c r="A2" t="s">
        <v>55</v>
      </c>
      <c r="B2" t="s">
        <v>56</v>
      </c>
    </row>
    <row r="3" spans="1:2" x14ac:dyDescent="0.2">
      <c r="A3" t="s">
        <v>104</v>
      </c>
      <c r="B3" s="67">
        <f>Dashboard!E26</f>
        <v>0</v>
      </c>
    </row>
    <row r="4" spans="1:2" x14ac:dyDescent="0.2">
      <c r="A4" t="s">
        <v>77</v>
      </c>
      <c r="B4" s="67">
        <f>Dashboard!E27</f>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057CA-8FBB-6E42-97A9-71C472FC6A99}">
  <sheetPr>
    <tabColor theme="7" tint="0.39997558519241921"/>
  </sheetPr>
  <dimension ref="A1:B4"/>
  <sheetViews>
    <sheetView workbookViewId="0"/>
  </sheetViews>
  <sheetFormatPr baseColWidth="10" defaultRowHeight="16" x14ac:dyDescent="0.2"/>
  <cols>
    <col min="1" max="1" width="56.83203125" bestFit="1" customWidth="1"/>
    <col min="2" max="2" width="14.6640625" bestFit="1" customWidth="1"/>
  </cols>
  <sheetData>
    <row r="1" spans="1:2" x14ac:dyDescent="0.2">
      <c r="A1" t="s">
        <v>115</v>
      </c>
    </row>
    <row r="2" spans="1:2" x14ac:dyDescent="0.2">
      <c r="A2" t="s">
        <v>55</v>
      </c>
      <c r="B2" t="s">
        <v>56</v>
      </c>
    </row>
    <row r="3" spans="1:2" x14ac:dyDescent="0.2">
      <c r="A3" t="s">
        <v>106</v>
      </c>
      <c r="B3" s="67">
        <f>Dashboard!E29</f>
        <v>0</v>
      </c>
    </row>
    <row r="4" spans="1:2" x14ac:dyDescent="0.2">
      <c r="A4" t="s">
        <v>77</v>
      </c>
      <c r="B4" s="67">
        <f>Dashboard!E30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Cover Sheet</vt:lpstr>
      <vt:lpstr>Changelog</vt:lpstr>
      <vt:lpstr>Contents</vt:lpstr>
      <vt:lpstr>Introduction</vt:lpstr>
      <vt:lpstr>Dashboard</vt:lpstr>
      <vt:lpstr>csv_mol_steel_blast_bof_pot_ps</vt:lpstr>
      <vt:lpstr>csv_mol_steel_blast_current_ps</vt:lpstr>
      <vt:lpstr>csv_mol_steel_cyclone_pot_ps</vt:lpstr>
      <vt:lpstr>csv_mol_steel_cyclone_curr_ps</vt:lpstr>
      <vt:lpstr>csv_mol_steel_dri_eaf_pot_ps</vt:lpstr>
      <vt:lpstr>csv_mol_steel_dri_eaf_curr_ps</vt:lpstr>
      <vt:lpstr>csv_mol_paper_potential_ps</vt:lpstr>
      <vt:lpstr>csv_mol_paper_current_ps</vt:lpstr>
      <vt:lpstr>csv_mol_food_potential_ps</vt:lpstr>
      <vt:lpstr>csv_mol_food_current_ps</vt:lpstr>
      <vt:lpstr>base_year</vt:lpstr>
      <vt:lpstr>country</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Quintel</cp:lastModifiedBy>
  <dcterms:created xsi:type="dcterms:W3CDTF">2013-06-25T11:11:29Z</dcterms:created>
  <dcterms:modified xsi:type="dcterms:W3CDTF">2021-12-01T14:00:58Z</dcterms:modified>
</cp:coreProperties>
</file>