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339E6C99-F2B0-F84C-A94F-C20D52ABBE09}" xr6:coauthVersionLast="47" xr6:coauthVersionMax="47" xr10:uidLastSave="{00000000-0000-0000-0000-000000000000}"/>
  <bookViews>
    <workbookView xWindow="720" yWindow="-28300" windowWidth="25600" windowHeight="28300" tabRatio="762" activeTab="1"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J7" i="13"/>
  <c r="F7" i="13" s="1"/>
  <c r="E30" i="21"/>
  <c r="E33" i="21"/>
  <c r="J8" i="13" l="1"/>
  <c r="H18" i="13" l="1"/>
  <c r="E18" i="21"/>
  <c r="J13" i="13" s="1"/>
  <c r="F13" i="13" s="1"/>
  <c r="E14" i="21"/>
  <c r="H12" i="13" s="1"/>
  <c r="F12" i="13" s="1"/>
  <c r="E17" i="12" s="1"/>
  <c r="E10" i="21"/>
  <c r="H11" i="13" s="1"/>
  <c r="F8" i="13"/>
  <c r="J14" i="13" l="1"/>
  <c r="F14" i="13" s="1"/>
  <c r="J15" i="13"/>
  <c r="F15" i="13" s="1"/>
  <c r="E13" i="12"/>
  <c r="F18" i="13"/>
  <c r="E28" i="12" s="1"/>
  <c r="E18" i="12" l="1"/>
  <c r="F11" i="13" l="1"/>
  <c r="E16" i="12" s="1"/>
</calcChain>
</file>

<file path=xl/sharedStrings.xml><?xml version="1.0" encoding="utf-8"?>
<sst xmlns="http://schemas.openxmlformats.org/spreadsheetml/2006/main" count="149" uniqueCount="101">
  <si>
    <t>Source</t>
  </si>
  <si>
    <t>years</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</si>
  <si>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</si>
  <si>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</si>
  <si>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</si>
  <si>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</si>
  <si>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</si>
  <si>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</si>
  <si>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</si>
  <si>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</si>
  <si>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</si>
  <si>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</si>
  <si>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</si>
  <si>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</si>
  <si>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</si>
  <si>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</si>
  <si>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</si>
  <si>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</si>
  <si>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</si>
  <si>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</si>
  <si>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</si>
  <si>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</si>
  <si>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</si>
  <si>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</si>
  <si>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</si>
  <si>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</si>
  <si>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</si>
  <si>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</si>
  <si>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</si>
  <si>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</si>
  <si>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</si>
  <si>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</si>
  <si>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</si>
  <si>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</si>
  <si>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</si>
  <si>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</si>
  <si>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</si>
  <si>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</si>
  <si>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</si>
  <si>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</si>
  <si>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</si>
  <si>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</si>
  <si>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</si>
  <si>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</si>
  <si>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</si>
  <si>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</si>
  <si>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</si>
  <si>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</si>
  <si>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</si>
  <si>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</si>
  <si>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</si>
  <si>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euro/FLH</t>
  </si>
  <si>
    <t>wacc</t>
  </si>
  <si>
    <t>%</t>
  </si>
  <si>
    <t>Weighted average cost of capita</t>
  </si>
  <si>
    <t>takes_part_in_ets</t>
  </si>
  <si>
    <t>yes=1, no=0</t>
  </si>
  <si>
    <t>Technical lifetime of the plant</t>
  </si>
  <si>
    <t>initial investment</t>
  </si>
  <si>
    <t>euro/flh</t>
  </si>
  <si>
    <r>
      <t xml:space="preserve">Variable operation and maintenance costs per </t>
    </r>
    <r>
      <rPr>
        <sz val="12"/>
        <color theme="1"/>
        <rFont val="Calibri"/>
        <family val="2"/>
        <scheme val="minor"/>
      </rPr>
      <t>flh</t>
    </r>
  </si>
  <si>
    <t>full_load_hours</t>
  </si>
  <si>
    <t>hrs/yr</t>
  </si>
  <si>
    <r>
      <t>variable_operation_and_maintenance_costs_per_</t>
    </r>
    <r>
      <rPr>
        <sz val="12"/>
        <color theme="1"/>
        <rFont val="Calibri"/>
        <family val="2"/>
        <scheme val="minor"/>
      </rPr>
      <t>full_load_hour</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</si>
  <si>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</si>
  <si>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life time</t>
  </si>
  <si>
    <t>See https://github.com/quintel/documentation/blob/master/general/cost_calculations.md#weighted-average-cost-of-capital</t>
  </si>
  <si>
    <t>PBL &amp; TNO - MIDDEN</t>
  </si>
  <si>
    <t xml:space="preserve">Initial investment costs </t>
  </si>
  <si>
    <t xml:space="preserve">Fixed operational and maintenance costs </t>
  </si>
  <si>
    <t>Variable operational and maintenance costs</t>
  </si>
  <si>
    <t>PBL &amp; ECN/TNO (2019) - Decarbonisation options for the Dutch Steel Industry</t>
  </si>
  <si>
    <t>overnight investment costs</t>
  </si>
  <si>
    <t>€/ton steel</t>
  </si>
  <si>
    <t>€/Mton steel</t>
  </si>
  <si>
    <t>fixed annual O&amp;M costs</t>
  </si>
  <si>
    <t>fixed O&amp;M costs</t>
  </si>
  <si>
    <t>variable O&amp;M costs</t>
  </si>
  <si>
    <t>Assuming that all O&amp;M costs are included in the Fixed O&amp;M</t>
  </si>
  <si>
    <t>Lotte van Vlimmeren</t>
  </si>
  <si>
    <t>https://www.pbl.nl/en/publications/decarbonisation-options-for-the-dutch-steel-industry</t>
  </si>
  <si>
    <t>output capacity</t>
  </si>
  <si>
    <t>full load hours</t>
  </si>
  <si>
    <t>hours</t>
  </si>
  <si>
    <t>Assumptions</t>
  </si>
  <si>
    <t>Estimation</t>
  </si>
  <si>
    <t>Assuming an average initial investment based on the range in figure 34.</t>
  </si>
  <si>
    <t>Assuming an average initial investment based on the range in figure 35.</t>
  </si>
  <si>
    <t>MWh to PJ conversion</t>
  </si>
  <si>
    <t>Fixed operational and maintenance costs per year</t>
  </si>
  <si>
    <t>efficiency</t>
  </si>
  <si>
    <t>typical input capacity</t>
  </si>
  <si>
    <t>variable_operation_and_maintenance_costs_for_ccs_per_full_load_hour</t>
  </si>
  <si>
    <t>Quintel assumption</t>
  </si>
  <si>
    <t>decommissioning_costs</t>
  </si>
  <si>
    <t>cost_of_installing</t>
  </si>
  <si>
    <t>ccs_investment</t>
  </si>
  <si>
    <t>construction_time</t>
  </si>
  <si>
    <t>industry_steel_blastfurnace_bof_production</t>
  </si>
  <si>
    <t>Assuming an output of 1 'PJ' or Mton steel</t>
  </si>
  <si>
    <t>typical_input_capacity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</si>
</sst>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sz val="12"/>
      <name val="Calibri"/>
      <family val="2"/>
    </font>
    <font>
      <sz val="12"/>
      <color rgb="FFFF0000"/>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s>
  <cellStyleXfs count="44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8"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81">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6" xfId="0" applyFont="1" applyFill="1" applyBorder="1"/>
    <xf numFmtId="0" fontId="24" fillId="2" borderId="0" xfId="0" applyFont="1" applyFill="1" applyBorder="1"/>
    <xf numFmtId="0" fontId="25" fillId="2" borderId="9"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9" fillId="2" borderId="9"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0" fontId="25" fillId="2" borderId="16" xfId="0" applyFont="1" applyFill="1" applyBorder="1"/>
    <xf numFmtId="0" fontId="24" fillId="2" borderId="19" xfId="0" applyFont="1" applyFill="1" applyBorder="1"/>
    <xf numFmtId="166" fontId="15" fillId="2" borderId="18" xfId="0" applyNumberFormat="1" applyFont="1" applyFill="1" applyBorder="1"/>
    <xf numFmtId="0" fontId="9" fillId="0" borderId="0" xfId="0" applyFont="1" applyFill="1" applyBorder="1"/>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65" fontId="9"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166" fontId="15" fillId="2" borderId="6" xfId="0" applyNumberFormat="1" applyFont="1" applyFill="1" applyBorder="1"/>
    <xf numFmtId="166" fontId="20" fillId="0" borderId="0" xfId="0" applyNumberFormat="1" applyFont="1" applyFill="1" applyBorder="1"/>
    <xf numFmtId="166" fontId="15" fillId="0" borderId="0" xfId="0" applyNumberFormat="1" applyFont="1" applyFill="1" applyBorder="1"/>
    <xf numFmtId="166" fontId="15" fillId="2" borderId="5" xfId="0" applyNumberFormat="1" applyFont="1" applyFill="1" applyBorder="1"/>
    <xf numFmtId="0" fontId="8" fillId="0" borderId="0" xfId="0" applyFont="1" applyFill="1" applyBorder="1"/>
    <xf numFmtId="166" fontId="7" fillId="0" borderId="0" xfId="0" applyNumberFormat="1" applyFont="1" applyFill="1" applyBorder="1"/>
    <xf numFmtId="0" fontId="29" fillId="12" borderId="0" xfId="0" applyFont="1" applyFill="1"/>
    <xf numFmtId="0" fontId="30" fillId="2" borderId="0" xfId="0" applyFont="1" applyFill="1"/>
    <xf numFmtId="0" fontId="6" fillId="2" borderId="0" xfId="0" applyFont="1" applyFill="1"/>
    <xf numFmtId="49" fontId="6" fillId="2" borderId="0" xfId="0" applyNumberFormat="1" applyFont="1" applyFill="1"/>
    <xf numFmtId="0" fontId="6" fillId="2" borderId="0" xfId="0" applyFont="1" applyFill="1" applyBorder="1"/>
    <xf numFmtId="0" fontId="6" fillId="2" borderId="6" xfId="0" applyFont="1" applyFill="1" applyBorder="1"/>
    <xf numFmtId="0" fontId="6" fillId="0" borderId="0" xfId="0" applyFont="1" applyFill="1" applyBorder="1" applyAlignment="1">
      <alignment vertical="top"/>
    </xf>
    <xf numFmtId="17" fontId="6" fillId="2" borderId="0" xfId="0" applyNumberFormat="1" applyFont="1" applyFill="1" applyBorder="1"/>
    <xf numFmtId="0" fontId="6" fillId="2" borderId="16" xfId="0" applyFont="1" applyFill="1" applyBorder="1"/>
    <xf numFmtId="49" fontId="6" fillId="2" borderId="0" xfId="0" applyNumberFormat="1" applyFont="1" applyFill="1" applyBorder="1"/>
    <xf numFmtId="0" fontId="6" fillId="2" borderId="4" xfId="0" applyFont="1" applyFill="1" applyBorder="1"/>
    <xf numFmtId="49" fontId="6" fillId="2" borderId="4" xfId="0" applyNumberFormat="1" applyFont="1" applyFill="1" applyBorder="1"/>
    <xf numFmtId="0" fontId="6" fillId="2" borderId="3" xfId="0" applyFont="1" applyFill="1" applyBorder="1"/>
    <xf numFmtId="1" fontId="9" fillId="2" borderId="18" xfId="0" applyNumberFormat="1" applyFont="1" applyFill="1" applyBorder="1" applyAlignment="1" applyProtection="1">
      <alignment horizontal="right" vertical="center"/>
    </xf>
    <xf numFmtId="1" fontId="9" fillId="2" borderId="20" xfId="0" applyNumberFormat="1" applyFont="1" applyFill="1" applyBorder="1" applyAlignment="1" applyProtection="1">
      <alignment horizontal="right" vertical="center"/>
    </xf>
    <xf numFmtId="0" fontId="14" fillId="2" borderId="15" xfId="0" applyFont="1" applyFill="1" applyBorder="1"/>
    <xf numFmtId="0" fontId="12" fillId="0" borderId="0" xfId="0" applyFont="1" applyFill="1" applyBorder="1"/>
    <xf numFmtId="0" fontId="14" fillId="2" borderId="5" xfId="0" applyFont="1" applyFill="1" applyBorder="1"/>
    <xf numFmtId="0" fontId="13" fillId="0" borderId="0" xfId="0" applyFont="1" applyFill="1" applyBorder="1"/>
    <xf numFmtId="0" fontId="10" fillId="0" borderId="0" xfId="0" applyFont="1" applyFill="1" applyBorder="1"/>
    <xf numFmtId="0" fontId="27" fillId="0" borderId="0" xfId="0" applyFont="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0" fillId="0" borderId="0" xfId="0" applyBorder="1"/>
    <xf numFmtId="0" fontId="5" fillId="0" borderId="0" xfId="0" applyNumberFormat="1" applyFont="1" applyFill="1" applyBorder="1" applyAlignment="1" applyProtection="1">
      <alignment horizontal="left" vertical="center"/>
    </xf>
    <xf numFmtId="0" fontId="27" fillId="0" borderId="0" xfId="0" applyFont="1" applyFill="1" applyBorder="1"/>
    <xf numFmtId="164" fontId="5" fillId="0" borderId="0" xfId="0" applyNumberFormat="1" applyFont="1" applyFill="1" applyBorder="1" applyAlignment="1" applyProtection="1">
      <alignment horizontal="left" vertical="top"/>
    </xf>
    <xf numFmtId="0" fontId="31" fillId="0" borderId="18" xfId="0" applyFont="1" applyBorder="1"/>
    <xf numFmtId="0" fontId="24" fillId="2" borderId="20" xfId="0" applyFont="1" applyFill="1" applyBorder="1"/>
    <xf numFmtId="0" fontId="24" fillId="2" borderId="21" xfId="0" applyFont="1" applyFill="1" applyBorder="1"/>
    <xf numFmtId="0" fontId="24" fillId="2" borderId="18" xfId="0" applyFont="1" applyFill="1" applyBorder="1"/>
    <xf numFmtId="0" fontId="6" fillId="2" borderId="15"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49" fontId="6" fillId="2" borderId="11" xfId="0" applyNumberFormat="1" applyFont="1" applyFill="1" applyBorder="1"/>
    <xf numFmtId="0" fontId="6" fillId="2" borderId="12" xfId="0" applyFont="1" applyFill="1" applyBorder="1"/>
    <xf numFmtId="0" fontId="5" fillId="2" borderId="0" xfId="0" applyFont="1" applyFill="1" applyBorder="1" applyAlignment="1">
      <alignment vertical="top"/>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2" fontId="5" fillId="2" borderId="18" xfId="0" applyNumberFormat="1" applyFont="1" applyFill="1" applyBorder="1" applyAlignment="1" applyProtection="1">
      <alignment horizontal="right" vertical="center"/>
    </xf>
    <xf numFmtId="0" fontId="15" fillId="0" borderId="0" xfId="0" applyFont="1" applyFill="1" applyBorder="1" applyAlignment="1">
      <alignment vertical="center"/>
    </xf>
    <xf numFmtId="0" fontId="4" fillId="0" borderId="0" xfId="0" applyFont="1" applyFill="1" applyBorder="1" applyAlignment="1">
      <alignment vertical="center"/>
    </xf>
    <xf numFmtId="166" fontId="9" fillId="0" borderId="0" xfId="0" applyNumberFormat="1" applyFont="1" applyFill="1" applyBorder="1" applyAlignment="1">
      <alignment vertical="center"/>
    </xf>
    <xf numFmtId="0" fontId="9" fillId="0" borderId="0" xfId="0" applyFont="1" applyFill="1" applyBorder="1" applyAlignment="1">
      <alignment vertical="center"/>
    </xf>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Alignment="1">
      <alignment vertical="center"/>
    </xf>
    <xf numFmtId="0" fontId="20" fillId="0" borderId="0" xfId="0" applyFont="1" applyAlignment="1">
      <alignment vertical="center"/>
    </xf>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xf numFmtId="0" fontId="3" fillId="2" borderId="6" xfId="0" applyFont="1" applyFill="1" applyBorder="1"/>
    <xf numFmtId="0" fontId="3" fillId="0" borderId="0" xfId="0" applyFont="1"/>
    <xf numFmtId="0" fontId="20" fillId="0" borderId="0" xfId="0" applyFont="1"/>
    <xf numFmtId="0" fontId="3" fillId="2" borderId="5" xfId="0" applyFont="1" applyFill="1" applyBorder="1"/>
    <xf numFmtId="0" fontId="2" fillId="2" borderId="0" xfId="0" applyFont="1" applyFill="1"/>
    <xf numFmtId="0" fontId="2" fillId="2" borderId="6" xfId="0" applyFont="1" applyFill="1" applyBorder="1"/>
    <xf numFmtId="0" fontId="2" fillId="0" borderId="0" xfId="0" applyNumberFormat="1" applyFont="1" applyFill="1" applyBorder="1" applyAlignment="1" applyProtection="1">
      <alignment horizontal="left" vertical="center"/>
    </xf>
    <xf numFmtId="0" fontId="2" fillId="2" borderId="0" xfId="0" applyNumberFormat="1" applyFont="1" applyFill="1" applyBorder="1" applyAlignment="1" applyProtection="1">
      <alignment horizontal="left" vertical="center"/>
    </xf>
    <xf numFmtId="1" fontId="2" fillId="2" borderId="0" xfId="0" applyNumberFormat="1" applyFont="1" applyFill="1" applyBorder="1" applyAlignment="1" applyProtection="1">
      <alignment horizontal="right" vertical="center"/>
    </xf>
    <xf numFmtId="0" fontId="2" fillId="2" borderId="18" xfId="0" applyFont="1" applyFill="1" applyBorder="1"/>
    <xf numFmtId="0" fontId="2" fillId="2" borderId="0" xfId="0" applyFont="1" applyFill="1" applyBorder="1"/>
    <xf numFmtId="0" fontId="2" fillId="0" borderId="0" xfId="0" applyFont="1" applyFill="1" applyBorder="1"/>
    <xf numFmtId="0" fontId="2" fillId="2" borderId="5" xfId="0" applyFont="1" applyFill="1" applyBorder="1"/>
    <xf numFmtId="166" fontId="2" fillId="2" borderId="18" xfId="0" applyNumberFormat="1" applyFont="1" applyFill="1" applyBorder="1" applyAlignment="1" applyProtection="1">
      <alignment horizontal="right" vertical="center"/>
    </xf>
    <xf numFmtId="0" fontId="2" fillId="2" borderId="18" xfId="0" applyFont="1" applyFill="1" applyBorder="1" applyAlignment="1">
      <alignment vertical="center"/>
    </xf>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4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914400</xdr:colOff>
      <xdr:row>1</xdr:row>
      <xdr:rowOff>38100</xdr:rowOff>
    </xdr:from>
    <xdr:to>
      <xdr:col>15</xdr:col>
      <xdr:colOff>1536700</xdr:colOff>
      <xdr:row>29</xdr:row>
      <xdr:rowOff>165100</xdr:rowOff>
    </xdr:to>
    <xdr:pic>
      <xdr:nvPicPr>
        <xdr:cNvPr id="10" name="Picture 9">
          <a:extLst>
            <a:ext uri="{FF2B5EF4-FFF2-40B4-BE49-F238E27FC236}">
              <a16:creationId xmlns:a16="http://schemas.microsoft.com/office/drawing/2014/main" id="{9DBFDAB8-1BDF-A242-A405-06B49F233314}"/>
            </a:ext>
          </a:extLst>
        </xdr:cNvPr>
        <xdr:cNvPicPr>
          <a:picLocks noChangeAspect="1"/>
        </xdr:cNvPicPr>
      </xdr:nvPicPr>
      <xdr:blipFill>
        <a:blip xmlns:r="http://schemas.openxmlformats.org/officeDocument/2006/relationships" r:embed="rId1"/>
        <a:stretch>
          <a:fillRect/>
        </a:stretch>
      </xdr:blipFill>
      <xdr:spPr>
        <a:xfrm>
          <a:off x="6692900" y="254000"/>
          <a:ext cx="7734300" cy="5816600"/>
        </a:xfrm>
        <a:prstGeom prst="rect">
          <a:avLst/>
        </a:prstGeom>
      </xdr:spPr>
    </xdr:pic>
    <xdr:clientData/>
  </xdr:twoCellAnchor>
  <xdr:twoCellAnchor editAs="oneCell">
    <xdr:from>
      <xdr:col>9</xdr:col>
      <xdr:colOff>50800</xdr:colOff>
      <xdr:row>31</xdr:row>
      <xdr:rowOff>38100</xdr:rowOff>
    </xdr:from>
    <xdr:to>
      <xdr:col>15</xdr:col>
      <xdr:colOff>1701800</xdr:colOff>
      <xdr:row>56</xdr:row>
      <xdr:rowOff>165100</xdr:rowOff>
    </xdr:to>
    <xdr:pic>
      <xdr:nvPicPr>
        <xdr:cNvPr id="11" name="Picture 10">
          <a:extLst>
            <a:ext uri="{FF2B5EF4-FFF2-40B4-BE49-F238E27FC236}">
              <a16:creationId xmlns:a16="http://schemas.microsoft.com/office/drawing/2014/main" id="{D1675429-38FA-B44F-96D5-BF940C43DA94}"/>
            </a:ext>
          </a:extLst>
        </xdr:cNvPr>
        <xdr:cNvPicPr>
          <a:picLocks noChangeAspect="1"/>
        </xdr:cNvPicPr>
      </xdr:nvPicPr>
      <xdr:blipFill>
        <a:blip xmlns:r="http://schemas.openxmlformats.org/officeDocument/2006/relationships" r:embed="rId2"/>
        <a:stretch>
          <a:fillRect/>
        </a:stretch>
      </xdr:blipFill>
      <xdr:spPr>
        <a:xfrm>
          <a:off x="6781800" y="6350000"/>
          <a:ext cx="7810500"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5"/>
  <sheetViews>
    <sheetView workbookViewId="0">
      <selection activeCell="C4" sqref="C4"/>
    </sheetView>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4" s="27" customFormat="1">
      <c r="A1" s="25"/>
      <c r="B1" s="26"/>
      <c r="C1" s="26"/>
    </row>
    <row r="2" spans="1:4" ht="21">
      <c r="A2" s="1"/>
      <c r="B2" s="28" t="s">
        <v>9</v>
      </c>
      <c r="C2" s="28"/>
    </row>
    <row r="3" spans="1:4">
      <c r="A3" s="1"/>
      <c r="B3" s="8"/>
      <c r="C3" s="8"/>
    </row>
    <row r="4" spans="1:4">
      <c r="A4" s="1"/>
      <c r="B4" s="2" t="s">
        <v>10</v>
      </c>
      <c r="C4" s="3" t="s">
        <v>98</v>
      </c>
    </row>
    <row r="5" spans="1:4">
      <c r="A5" s="1"/>
      <c r="B5" s="4" t="s">
        <v>39</v>
      </c>
      <c r="C5" s="5" t="s">
        <v>79</v>
      </c>
    </row>
    <row r="6" spans="1:4">
      <c r="A6" s="1"/>
      <c r="B6" s="6" t="s">
        <v>12</v>
      </c>
      <c r="C6" s="7" t="s">
        <v>13</v>
      </c>
    </row>
    <row r="7" spans="1:4">
      <c r="A7" s="1"/>
      <c r="B7" s="8"/>
      <c r="C7" s="8"/>
    </row>
    <row r="8" spans="1:4">
      <c r="A8" s="1"/>
      <c r="B8" s="8"/>
      <c r="C8" s="8"/>
    </row>
    <row r="9" spans="1:4">
      <c r="A9" s="1"/>
      <c r="B9" s="55" t="s">
        <v>24</v>
      </c>
      <c r="C9" s="56"/>
      <c r="D9" s="140"/>
    </row>
    <row r="10" spans="1:4">
      <c r="A10" s="1"/>
      <c r="B10" s="57"/>
      <c r="C10" s="58"/>
      <c r="D10" s="141"/>
    </row>
    <row r="11" spans="1:4">
      <c r="A11" s="1"/>
      <c r="B11" s="57" t="s">
        <v>25</v>
      </c>
      <c r="C11" s="59" t="s">
        <v>26</v>
      </c>
      <c r="D11" s="141"/>
    </row>
    <row r="12" spans="1:4" ht="17" thickBot="1">
      <c r="A12" s="1"/>
      <c r="B12" s="57"/>
      <c r="C12" s="12" t="s">
        <v>27</v>
      </c>
      <c r="D12" s="141"/>
    </row>
    <row r="13" spans="1:4" ht="17" thickBot="1">
      <c r="A13" s="1"/>
      <c r="B13" s="57"/>
      <c r="C13" s="60" t="s">
        <v>28</v>
      </c>
      <c r="D13" s="141"/>
    </row>
    <row r="14" spans="1:4">
      <c r="A14" s="1"/>
      <c r="B14" s="57"/>
      <c r="C14" s="58" t="s">
        <v>29</v>
      </c>
      <c r="D14" s="141"/>
    </row>
    <row r="15" spans="1:4">
      <c r="A15" s="1"/>
      <c r="B15" s="57"/>
      <c r="C15" s="58"/>
      <c r="D15" s="141"/>
    </row>
    <row r="16" spans="1:4">
      <c r="A16" s="1"/>
      <c r="B16" s="57" t="s">
        <v>30</v>
      </c>
      <c r="C16" s="61" t="s">
        <v>31</v>
      </c>
      <c r="D16" s="141"/>
    </row>
    <row r="17" spans="1:4">
      <c r="A17" s="1"/>
      <c r="B17" s="57"/>
      <c r="C17" s="62" t="s">
        <v>32</v>
      </c>
      <c r="D17" s="141"/>
    </row>
    <row r="18" spans="1:4">
      <c r="A18" s="1"/>
      <c r="B18" s="57"/>
      <c r="C18" s="63" t="s">
        <v>33</v>
      </c>
      <c r="D18" s="141"/>
    </row>
    <row r="19" spans="1:4">
      <c r="A19" s="1"/>
      <c r="B19" s="57"/>
      <c r="C19" s="64" t="s">
        <v>34</v>
      </c>
      <c r="D19" s="141"/>
    </row>
    <row r="20" spans="1:4">
      <c r="A20" s="1"/>
      <c r="B20" s="65"/>
      <c r="C20" s="66" t="s">
        <v>35</v>
      </c>
      <c r="D20" s="141"/>
    </row>
    <row r="21" spans="1:4">
      <c r="A21" s="1"/>
      <c r="B21" s="65"/>
      <c r="C21" s="67" t="s">
        <v>36</v>
      </c>
      <c r="D21" s="141"/>
    </row>
    <row r="22" spans="1:4">
      <c r="A22" s="1"/>
      <c r="B22" s="65"/>
      <c r="C22" s="68" t="s">
        <v>37</v>
      </c>
      <c r="D22" s="141"/>
    </row>
    <row r="23" spans="1:4">
      <c r="B23" s="65"/>
      <c r="C23" s="69" t="s">
        <v>38</v>
      </c>
      <c r="D23" s="141"/>
    </row>
    <row r="24" spans="1:4">
      <c r="B24" s="29"/>
      <c r="D24" s="141"/>
    </row>
    <row r="25" spans="1:4">
      <c r="B25" s="142"/>
      <c r="C25" s="143"/>
      <c r="D25" s="14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9"/>
  <sheetViews>
    <sheetView tabSelected="1" workbookViewId="0">
      <selection activeCell="I23" sqref="I23"/>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172" t="s">
        <v>64</v>
      </c>
      <c r="C2" s="173"/>
      <c r="D2" s="173"/>
      <c r="E2" s="174"/>
      <c r="F2" s="33"/>
      <c r="G2" s="33"/>
    </row>
    <row r="3" spans="1:11">
      <c r="B3" s="175"/>
      <c r="C3" s="176"/>
      <c r="D3" s="176"/>
      <c r="E3" s="177"/>
      <c r="F3" s="33"/>
      <c r="G3" s="33"/>
    </row>
    <row r="4" spans="1:11">
      <c r="B4" s="175"/>
      <c r="C4" s="176"/>
      <c r="D4" s="176"/>
      <c r="E4" s="177"/>
      <c r="F4" s="33"/>
      <c r="G4" s="33"/>
    </row>
    <row r="5" spans="1:11">
      <c r="B5" s="178"/>
      <c r="C5" s="179"/>
      <c r="D5" s="179"/>
      <c r="E5" s="180"/>
      <c r="F5" s="33"/>
      <c r="G5" s="33"/>
    </row>
    <row r="6" spans="1:11">
      <c r="C6" s="33"/>
      <c r="D6" s="33"/>
      <c r="E6" s="33"/>
      <c r="F6" s="33"/>
      <c r="G6" s="33"/>
    </row>
    <row r="7" spans="1:11" ht="17" thickBot="1">
      <c r="D7" s="33"/>
    </row>
    <row r="8" spans="1:11">
      <c r="B8" s="34"/>
      <c r="C8" s="19"/>
      <c r="D8" s="19"/>
      <c r="E8" s="19"/>
      <c r="F8" s="19"/>
      <c r="G8" s="19"/>
      <c r="H8" s="19"/>
      <c r="I8" s="19"/>
      <c r="J8" s="35"/>
    </row>
    <row r="9" spans="1:11" s="24" customFormat="1">
      <c r="B9" s="22"/>
      <c r="C9" s="15" t="s">
        <v>18</v>
      </c>
      <c r="D9" s="16" t="s">
        <v>7</v>
      </c>
      <c r="E9" s="14" t="s">
        <v>3</v>
      </c>
      <c r="F9" s="15"/>
      <c r="G9" s="15" t="s">
        <v>6</v>
      </c>
      <c r="H9" s="15"/>
      <c r="I9" s="15" t="s">
        <v>0</v>
      </c>
      <c r="J9" s="71"/>
    </row>
    <row r="10" spans="1:11" s="24" customFormat="1">
      <c r="B10" s="23"/>
      <c r="C10" s="12"/>
      <c r="D10" s="30"/>
      <c r="E10" s="12"/>
      <c r="F10" s="12"/>
      <c r="G10" s="12"/>
      <c r="H10" s="12"/>
      <c r="I10" s="12"/>
      <c r="J10" s="13"/>
    </row>
    <row r="11" spans="1:11" s="24" customFormat="1" ht="17" thickBot="1">
      <c r="B11" s="23"/>
      <c r="C11" s="12" t="s">
        <v>42</v>
      </c>
      <c r="D11" s="30"/>
      <c r="E11" s="12"/>
      <c r="F11" s="12"/>
      <c r="G11" s="12"/>
      <c r="H11" s="12"/>
      <c r="I11" s="12"/>
      <c r="J11" s="13"/>
    </row>
    <row r="12" spans="1:11" s="161" customFormat="1" ht="17" thickBot="1">
      <c r="B12" s="162"/>
      <c r="C12" s="168" t="s">
        <v>100</v>
      </c>
      <c r="D12" s="21" t="s">
        <v>50</v>
      </c>
      <c r="E12" s="166">
        <f>'Research data'!F7</f>
        <v>34.722222222222221</v>
      </c>
      <c r="F12" s="168"/>
      <c r="G12" s="168"/>
      <c r="H12" s="168"/>
      <c r="I12" s="171" t="s">
        <v>93</v>
      </c>
      <c r="J12" s="169"/>
    </row>
    <row r="13" spans="1:11" ht="17" thickBot="1">
      <c r="A13" s="79"/>
      <c r="B13" s="80"/>
      <c r="C13" s="99" t="s">
        <v>61</v>
      </c>
      <c r="D13" s="21"/>
      <c r="E13" s="76">
        <f>'Research data'!F8</f>
        <v>8000</v>
      </c>
      <c r="F13" s="77"/>
      <c r="G13" s="77"/>
      <c r="H13" s="77"/>
      <c r="I13" s="154" t="s">
        <v>93</v>
      </c>
      <c r="J13" s="82"/>
      <c r="K13" s="33"/>
    </row>
    <row r="14" spans="1:11">
      <c r="B14" s="37"/>
      <c r="C14" s="33"/>
      <c r="D14" s="33"/>
      <c r="E14" s="33"/>
      <c r="F14" s="33"/>
      <c r="G14" s="33"/>
      <c r="H14" s="33"/>
      <c r="I14" s="33"/>
      <c r="J14" s="72"/>
    </row>
    <row r="15" spans="1:11" ht="17" thickBot="1">
      <c r="B15" s="37"/>
      <c r="C15" s="12" t="s">
        <v>41</v>
      </c>
      <c r="D15" s="33"/>
      <c r="E15" s="33"/>
      <c r="F15" s="33"/>
      <c r="G15" s="33"/>
      <c r="H15" s="33"/>
      <c r="I15" s="33"/>
      <c r="J15" s="72"/>
    </row>
    <row r="16" spans="1:11" ht="17" thickBot="1">
      <c r="B16" s="37"/>
      <c r="C16" s="36" t="s">
        <v>20</v>
      </c>
      <c r="D16" s="21" t="s">
        <v>19</v>
      </c>
      <c r="E16" s="38">
        <f>'Research data'!F11</f>
        <v>965000000</v>
      </c>
      <c r="F16" s="36"/>
      <c r="G16" s="146" t="s">
        <v>5</v>
      </c>
      <c r="H16" s="36"/>
      <c r="I16" s="130" t="s">
        <v>71</v>
      </c>
      <c r="J16" s="72"/>
    </row>
    <row r="17" spans="1:10" ht="15" customHeight="1" thickBot="1">
      <c r="B17" s="37"/>
      <c r="C17" s="36" t="s">
        <v>21</v>
      </c>
      <c r="D17" s="21" t="s">
        <v>47</v>
      </c>
      <c r="E17" s="38">
        <f>'Research data'!F12</f>
        <v>265000000</v>
      </c>
      <c r="F17" s="36"/>
      <c r="G17" s="147" t="s">
        <v>89</v>
      </c>
      <c r="H17" s="36"/>
      <c r="I17" s="131" t="s">
        <v>71</v>
      </c>
      <c r="J17" s="72"/>
    </row>
    <row r="18" spans="1:10" ht="17" thickBot="1">
      <c r="B18" s="95"/>
      <c r="C18" s="100" t="s">
        <v>63</v>
      </c>
      <c r="D18" s="96" t="s">
        <v>59</v>
      </c>
      <c r="E18" s="76">
        <f>'Research data'!F15</f>
        <v>0</v>
      </c>
      <c r="F18" s="97"/>
      <c r="G18" s="148" t="s">
        <v>60</v>
      </c>
      <c r="H18" s="97"/>
      <c r="I18" s="154" t="s">
        <v>93</v>
      </c>
      <c r="J18" s="98"/>
    </row>
    <row r="19" spans="1:10" ht="17" thickBot="1">
      <c r="A19" s="79"/>
      <c r="B19" s="80"/>
      <c r="C19" s="77" t="s">
        <v>52</v>
      </c>
      <c r="D19" s="21" t="s">
        <v>53</v>
      </c>
      <c r="E19" s="81">
        <v>0.04</v>
      </c>
      <c r="F19" s="77"/>
      <c r="G19" s="149" t="s">
        <v>54</v>
      </c>
      <c r="H19" s="77"/>
      <c r="I19" s="129" t="s">
        <v>66</v>
      </c>
      <c r="J19" s="82"/>
    </row>
    <row r="20" spans="1:10" ht="17" thickBot="1">
      <c r="A20" s="79"/>
      <c r="B20" s="80"/>
      <c r="C20" s="77" t="s">
        <v>55</v>
      </c>
      <c r="D20" s="21" t="s">
        <v>56</v>
      </c>
      <c r="E20" s="83">
        <v>0</v>
      </c>
      <c r="F20" s="77"/>
      <c r="G20" s="149"/>
      <c r="H20" s="77"/>
      <c r="I20" s="78"/>
      <c r="J20" s="82"/>
    </row>
    <row r="21" spans="1:10" s="150" customFormat="1" ht="17" thickBot="1">
      <c r="B21" s="151"/>
      <c r="C21" s="152" t="s">
        <v>92</v>
      </c>
      <c r="D21" s="153" t="s">
        <v>59</v>
      </c>
      <c r="E21" s="154">
        <v>0</v>
      </c>
      <c r="F21" s="152"/>
      <c r="G21" s="152"/>
      <c r="H21" s="152"/>
      <c r="I21" s="154" t="s">
        <v>93</v>
      </c>
      <c r="J21" s="155"/>
    </row>
    <row r="22" spans="1:10" s="150" customFormat="1" ht="17" thickBot="1">
      <c r="B22" s="151"/>
      <c r="C22" s="152" t="s">
        <v>94</v>
      </c>
      <c r="D22" s="153" t="s">
        <v>19</v>
      </c>
      <c r="E22" s="154">
        <v>0</v>
      </c>
      <c r="F22" s="152"/>
      <c r="G22" s="152"/>
      <c r="H22" s="152"/>
      <c r="I22" s="154" t="s">
        <v>93</v>
      </c>
      <c r="J22" s="155"/>
    </row>
    <row r="23" spans="1:10" s="150" customFormat="1" ht="17" thickBot="1">
      <c r="B23" s="151"/>
      <c r="C23" s="152" t="s">
        <v>95</v>
      </c>
      <c r="D23" s="153" t="s">
        <v>19</v>
      </c>
      <c r="E23" s="154">
        <v>0</v>
      </c>
      <c r="F23" s="152"/>
      <c r="G23" s="152"/>
      <c r="H23" s="152"/>
      <c r="I23" s="154" t="s">
        <v>93</v>
      </c>
      <c r="J23" s="155"/>
    </row>
    <row r="24" spans="1:10" s="150" customFormat="1" ht="17" thickBot="1">
      <c r="B24" s="151"/>
      <c r="C24" s="152" t="s">
        <v>96</v>
      </c>
      <c r="D24" s="153" t="s">
        <v>19</v>
      </c>
      <c r="E24" s="154">
        <v>0</v>
      </c>
      <c r="F24" s="152"/>
      <c r="G24" s="152"/>
      <c r="H24" s="152"/>
      <c r="I24" s="154" t="s">
        <v>93</v>
      </c>
      <c r="J24" s="155"/>
    </row>
    <row r="25" spans="1:10" s="156" customFormat="1" ht="17" thickBot="1">
      <c r="B25" s="157"/>
      <c r="C25" s="158" t="s">
        <v>97</v>
      </c>
      <c r="D25" s="159" t="s">
        <v>1</v>
      </c>
      <c r="E25" s="154">
        <v>0</v>
      </c>
      <c r="F25" s="158"/>
      <c r="G25" s="158"/>
      <c r="H25" s="158"/>
      <c r="I25" s="154" t="s">
        <v>93</v>
      </c>
      <c r="J25" s="160"/>
    </row>
    <row r="26" spans="1:10">
      <c r="A26" s="79"/>
      <c r="B26" s="80"/>
      <c r="C26" s="77"/>
      <c r="D26" s="21"/>
      <c r="E26" s="85"/>
      <c r="F26" s="77"/>
      <c r="G26" s="77"/>
      <c r="H26" s="77"/>
      <c r="I26" s="84"/>
      <c r="J26" s="82"/>
    </row>
    <row r="27" spans="1:10" ht="17" thickBot="1">
      <c r="A27" s="79"/>
      <c r="B27" s="80"/>
      <c r="C27" s="12" t="s">
        <v>4</v>
      </c>
      <c r="D27" s="73"/>
      <c r="E27" s="85"/>
      <c r="F27" s="84"/>
      <c r="H27" s="84"/>
      <c r="I27" s="84"/>
      <c r="J27" s="82"/>
    </row>
    <row r="28" spans="1:10" ht="17" thickBot="1">
      <c r="A28" s="79"/>
      <c r="B28" s="80"/>
      <c r="C28" s="77" t="s">
        <v>22</v>
      </c>
      <c r="D28" s="21" t="s">
        <v>1</v>
      </c>
      <c r="E28" s="83">
        <f>'Research data'!F18</f>
        <v>15</v>
      </c>
      <c r="F28" s="77"/>
      <c r="G28" s="77" t="s">
        <v>57</v>
      </c>
      <c r="H28" s="77"/>
      <c r="I28" s="132" t="s">
        <v>71</v>
      </c>
      <c r="J28" s="82"/>
    </row>
    <row r="29" spans="1:10" ht="17" thickBot="1">
      <c r="A29" s="79"/>
      <c r="B29" s="86"/>
      <c r="C29" s="87"/>
      <c r="D29" s="87"/>
      <c r="E29" s="87"/>
      <c r="F29" s="87"/>
      <c r="G29" s="87"/>
      <c r="H29" s="87"/>
      <c r="I29" s="87"/>
      <c r="J29" s="88"/>
    </row>
    <row r="30" spans="1:10">
      <c r="A30" s="79"/>
      <c r="B30" s="79"/>
      <c r="C30" s="79"/>
      <c r="D30" s="79"/>
      <c r="E30" s="79"/>
      <c r="F30" s="79"/>
      <c r="G30" s="79"/>
      <c r="H30" s="79"/>
      <c r="I30" s="79"/>
      <c r="J30" s="79"/>
    </row>
    <row r="31" spans="1:10">
      <c r="A31" s="79"/>
      <c r="B31" s="79"/>
      <c r="C31" s="79"/>
      <c r="D31" s="79"/>
      <c r="E31" s="79"/>
      <c r="F31" s="79"/>
      <c r="G31" s="79"/>
      <c r="H31" s="79"/>
      <c r="I31" s="79"/>
      <c r="J31" s="79"/>
    </row>
    <row r="32" spans="1:10">
      <c r="A32" s="79"/>
      <c r="B32" s="79"/>
      <c r="C32" s="79"/>
      <c r="D32" s="79"/>
      <c r="E32" s="79"/>
      <c r="F32" s="79"/>
      <c r="G32" s="79"/>
      <c r="H32" s="79"/>
      <c r="I32" s="79"/>
      <c r="J32" s="79"/>
    </row>
    <row r="33" spans="1:10">
      <c r="A33" s="79"/>
      <c r="B33" s="79"/>
      <c r="E33" s="79"/>
      <c r="F33" s="79"/>
      <c r="G33" s="79"/>
      <c r="H33" s="79"/>
      <c r="I33" s="79"/>
      <c r="J33" s="79"/>
    </row>
    <row r="34" spans="1:10">
      <c r="A34" s="79"/>
      <c r="B34" s="79"/>
      <c r="C34" s="79"/>
      <c r="D34" s="79"/>
      <c r="E34" s="79"/>
      <c r="F34" s="79"/>
      <c r="G34" s="79"/>
      <c r="H34" s="79"/>
      <c r="I34" s="79"/>
      <c r="J34" s="79"/>
    </row>
    <row r="35" spans="1:10">
      <c r="A35" s="79"/>
      <c r="B35" s="79"/>
      <c r="C35" s="79"/>
      <c r="D35" s="79"/>
      <c r="E35" s="79"/>
      <c r="F35" s="79"/>
      <c r="G35" s="79"/>
      <c r="H35" s="79"/>
      <c r="I35" s="79"/>
      <c r="J35" s="79"/>
    </row>
    <row r="36" spans="1:10">
      <c r="A36" s="79"/>
      <c r="B36" s="79"/>
      <c r="C36" s="79"/>
      <c r="D36" s="79"/>
      <c r="E36" s="79"/>
      <c r="F36" s="79"/>
      <c r="G36" s="79"/>
      <c r="H36" s="79"/>
      <c r="I36" s="79"/>
      <c r="J36" s="79"/>
    </row>
    <row r="37" spans="1:10">
      <c r="A37" s="79"/>
      <c r="B37" s="79"/>
      <c r="C37" s="79"/>
      <c r="D37" s="79"/>
      <c r="E37" s="79"/>
      <c r="F37" s="79"/>
      <c r="G37" s="79"/>
      <c r="H37" s="79"/>
      <c r="I37" s="79"/>
      <c r="J37" s="79"/>
    </row>
    <row r="38" spans="1:10">
      <c r="A38" s="79"/>
    </row>
    <row r="39" spans="1:10">
      <c r="A39" s="7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2"/>
  <sheetViews>
    <sheetView workbookViewId="0">
      <selection activeCell="A7" sqref="A7:XFD7"/>
    </sheetView>
  </sheetViews>
  <sheetFormatPr baseColWidth="10" defaultColWidth="10.7109375" defaultRowHeight="16"/>
  <cols>
    <col min="1" max="1" width="3.42578125" style="39" customWidth="1"/>
    <col min="2" max="2" width="3" style="39" customWidth="1"/>
    <col min="3" max="3" width="57.7109375" style="39" customWidth="1"/>
    <col min="4" max="4" width="10" style="39" customWidth="1"/>
    <col min="5" max="5" width="3" style="39" customWidth="1"/>
    <col min="6" max="6" width="18.7109375" style="39" customWidth="1"/>
    <col min="7" max="7" width="2.42578125" style="39" customWidth="1"/>
    <col min="8" max="8" width="33" style="39" customWidth="1"/>
    <col min="9" max="9" width="2.42578125" style="39" customWidth="1"/>
    <col min="10" max="10" width="13.28515625" style="39" customWidth="1"/>
    <col min="11" max="11" width="2.85546875" style="39" customWidth="1"/>
    <col min="12" max="12" width="23.42578125" style="39" customWidth="1"/>
    <col min="13" max="13" width="11" style="39" customWidth="1"/>
    <col min="14" max="14" width="2.42578125" style="39" customWidth="1"/>
    <col min="15" max="15" width="22.42578125" style="39" customWidth="1"/>
    <col min="16" max="16384" width="10.7109375" style="39"/>
  </cols>
  <sheetData>
    <row r="2" spans="1:15" ht="17" thickBot="1">
      <c r="O2" s="125"/>
    </row>
    <row r="3" spans="1:15">
      <c r="B3" s="40"/>
      <c r="C3" s="41"/>
      <c r="D3" s="41"/>
      <c r="E3" s="41"/>
      <c r="F3" s="41"/>
      <c r="G3" s="41"/>
      <c r="H3" s="41"/>
      <c r="I3" s="41"/>
      <c r="J3" s="41"/>
      <c r="K3" s="41"/>
      <c r="L3" s="41"/>
      <c r="M3" s="41"/>
      <c r="N3" s="116"/>
      <c r="O3" s="43"/>
    </row>
    <row r="4" spans="1:15" s="24" customFormat="1">
      <c r="B4" s="23"/>
      <c r="C4" s="70" t="s">
        <v>18</v>
      </c>
      <c r="D4" s="70" t="s">
        <v>7</v>
      </c>
      <c r="E4" s="70"/>
      <c r="F4" s="70" t="s">
        <v>46</v>
      </c>
      <c r="G4" s="70"/>
      <c r="H4" s="70" t="s">
        <v>67</v>
      </c>
      <c r="I4" s="70"/>
      <c r="J4" s="70" t="s">
        <v>85</v>
      </c>
      <c r="K4" s="70"/>
      <c r="L4" s="70" t="s">
        <v>43</v>
      </c>
      <c r="M4" s="12"/>
      <c r="N4" s="13"/>
    </row>
    <row r="5" spans="1:15" ht="18" customHeight="1">
      <c r="B5" s="42"/>
      <c r="C5" s="45"/>
      <c r="D5" s="43"/>
      <c r="E5" s="43"/>
      <c r="F5" s="44"/>
      <c r="G5" s="44"/>
      <c r="H5" s="44"/>
      <c r="I5" s="44"/>
      <c r="J5" s="43"/>
      <c r="K5" s="43"/>
      <c r="L5" s="117"/>
      <c r="M5" s="43"/>
      <c r="N5" s="118"/>
    </row>
    <row r="6" spans="1:15" ht="18" customHeight="1" thickBot="1">
      <c r="B6" s="42"/>
      <c r="C6" s="11" t="s">
        <v>42</v>
      </c>
      <c r="D6" s="11"/>
      <c r="E6" s="31"/>
      <c r="F6" s="9"/>
      <c r="G6" s="9"/>
      <c r="H6" s="9"/>
      <c r="I6" s="9"/>
      <c r="J6" s="43"/>
      <c r="K6" s="43"/>
      <c r="L6" s="119"/>
      <c r="M6" s="43"/>
      <c r="N6" s="118"/>
    </row>
    <row r="7" spans="1:15" s="161" customFormat="1" ht="18" customHeight="1" thickBot="1">
      <c r="B7" s="162"/>
      <c r="C7" s="163" t="s">
        <v>100</v>
      </c>
      <c r="D7" s="163" t="s">
        <v>50</v>
      </c>
      <c r="E7" s="164"/>
      <c r="F7" s="170">
        <f>J7</f>
        <v>34.722222222222221</v>
      </c>
      <c r="G7" s="165"/>
      <c r="H7" s="165"/>
      <c r="I7" s="165"/>
      <c r="J7" s="166">
        <f>Notes!E33</f>
        <v>34.722222222222221</v>
      </c>
      <c r="K7" s="167"/>
      <c r="L7" s="168"/>
      <c r="M7" s="167"/>
      <c r="N7" s="169"/>
    </row>
    <row r="8" spans="1:15" ht="17" thickBot="1">
      <c r="A8" s="79"/>
      <c r="B8" s="80"/>
      <c r="C8" s="99" t="s">
        <v>61</v>
      </c>
      <c r="D8" s="21" t="s">
        <v>62</v>
      </c>
      <c r="E8" s="43"/>
      <c r="F8" s="81">
        <f>J8</f>
        <v>8000</v>
      </c>
      <c r="G8" s="77"/>
      <c r="I8" s="84"/>
      <c r="J8" s="78">
        <f>Notes!E27</f>
        <v>8000</v>
      </c>
      <c r="K8" s="84"/>
      <c r="L8" s="121"/>
      <c r="M8" s="84"/>
      <c r="N8" s="118"/>
    </row>
    <row r="9" spans="1:15">
      <c r="A9" s="79"/>
      <c r="B9" s="80"/>
      <c r="C9" s="31"/>
      <c r="D9" s="31"/>
      <c r="E9" s="43"/>
      <c r="F9" s="10"/>
      <c r="G9" s="92"/>
      <c r="H9" s="92"/>
      <c r="I9" s="92"/>
      <c r="J9" s="43"/>
      <c r="K9" s="43"/>
      <c r="L9" s="117"/>
      <c r="M9" s="43"/>
      <c r="N9" s="118"/>
    </row>
    <row r="10" spans="1:15" ht="17" thickBot="1">
      <c r="A10" s="79"/>
      <c r="B10" s="80"/>
      <c r="C10" s="11" t="s">
        <v>40</v>
      </c>
      <c r="D10" s="11"/>
      <c r="E10" s="43"/>
      <c r="F10" s="10"/>
      <c r="G10" s="10"/>
      <c r="H10" s="10"/>
      <c r="I10" s="10"/>
      <c r="J10" s="44"/>
      <c r="K10" s="44"/>
      <c r="L10" s="120"/>
      <c r="M10" s="43"/>
      <c r="N10" s="118"/>
    </row>
    <row r="11" spans="1:15" ht="17" thickBot="1">
      <c r="A11" s="79"/>
      <c r="B11" s="80"/>
      <c r="C11" s="126" t="s">
        <v>68</v>
      </c>
      <c r="D11" s="93" t="s">
        <v>19</v>
      </c>
      <c r="E11" s="43"/>
      <c r="F11" s="90">
        <f>H11</f>
        <v>965000000</v>
      </c>
      <c r="G11" s="91"/>
      <c r="H11" s="94">
        <f>Notes!E10</f>
        <v>965000000</v>
      </c>
      <c r="I11" s="91"/>
      <c r="J11" s="44"/>
      <c r="K11" s="44"/>
      <c r="L11" s="120"/>
      <c r="M11" s="43"/>
      <c r="N11" s="118"/>
    </row>
    <row r="12" spans="1:15" ht="17" thickBot="1">
      <c r="A12" s="79"/>
      <c r="B12" s="80"/>
      <c r="C12" s="126" t="s">
        <v>69</v>
      </c>
      <c r="D12" s="93" t="s">
        <v>47</v>
      </c>
      <c r="E12" s="43"/>
      <c r="F12" s="114">
        <f>H12</f>
        <v>265000000</v>
      </c>
      <c r="G12" s="43"/>
      <c r="H12" s="94">
        <f>Notes!E14</f>
        <v>265000000</v>
      </c>
      <c r="I12" s="43"/>
      <c r="J12" s="43"/>
      <c r="K12" s="43"/>
      <c r="L12"/>
      <c r="M12" s="43"/>
      <c r="N12" s="118"/>
    </row>
    <row r="13" spans="1:15" ht="17" thickBot="1">
      <c r="A13" s="79"/>
      <c r="B13" s="80"/>
      <c r="C13" s="126" t="s">
        <v>70</v>
      </c>
      <c r="D13" s="93" t="s">
        <v>19</v>
      </c>
      <c r="E13" s="43"/>
      <c r="F13" s="115">
        <f>J13</f>
        <v>0</v>
      </c>
      <c r="G13" s="43"/>
      <c r="I13" s="43"/>
      <c r="J13" s="94">
        <f>Notes!E18</f>
        <v>0</v>
      </c>
      <c r="K13" s="91"/>
      <c r="L13" s="46" t="s">
        <v>78</v>
      </c>
      <c r="M13" s="43"/>
      <c r="N13" s="118"/>
    </row>
    <row r="14" spans="1:15" ht="17" thickBot="1">
      <c r="A14" s="79"/>
      <c r="B14" s="80"/>
      <c r="C14" s="126" t="s">
        <v>70</v>
      </c>
      <c r="D14" s="89" t="s">
        <v>48</v>
      </c>
      <c r="E14" s="43"/>
      <c r="F14" s="115">
        <f>J14</f>
        <v>0</v>
      </c>
      <c r="G14" s="43"/>
      <c r="I14" s="43"/>
      <c r="J14" s="145">
        <f>J13</f>
        <v>0</v>
      </c>
      <c r="K14" s="91"/>
      <c r="L14" s="46" t="s">
        <v>78</v>
      </c>
      <c r="M14" s="43"/>
      <c r="N14" s="118"/>
    </row>
    <row r="15" spans="1:15" ht="17" thickBot="1">
      <c r="A15" s="79"/>
      <c r="B15" s="80"/>
      <c r="C15" s="126" t="s">
        <v>70</v>
      </c>
      <c r="D15" s="89" t="s">
        <v>51</v>
      </c>
      <c r="E15" s="43"/>
      <c r="F15" s="114">
        <f>J15</f>
        <v>0</v>
      </c>
      <c r="G15" s="43"/>
      <c r="I15" s="43"/>
      <c r="J15" s="94">
        <f>J13</f>
        <v>0</v>
      </c>
      <c r="K15" s="91"/>
      <c r="L15" s="46" t="s">
        <v>78</v>
      </c>
      <c r="M15" s="43"/>
      <c r="N15" s="118"/>
    </row>
    <row r="16" spans="1:15">
      <c r="B16" s="42"/>
      <c r="C16" s="43"/>
      <c r="D16" s="43"/>
      <c r="E16" s="43"/>
      <c r="F16" s="43"/>
      <c r="G16" s="43"/>
      <c r="H16" s="43"/>
      <c r="I16" s="43"/>
      <c r="J16" s="43"/>
      <c r="K16" s="43"/>
      <c r="L16" s="120"/>
      <c r="M16" s="43"/>
      <c r="N16" s="118"/>
    </row>
    <row r="17" spans="1:14" ht="17" thickBot="1">
      <c r="A17" s="79"/>
      <c r="B17" s="80"/>
      <c r="C17" s="31" t="s">
        <v>4</v>
      </c>
      <c r="D17" s="31"/>
      <c r="E17" s="43"/>
      <c r="F17" s="9"/>
      <c r="G17" s="10"/>
      <c r="H17" s="10"/>
      <c r="I17" s="10"/>
      <c r="J17" s="43"/>
      <c r="K17" s="43"/>
      <c r="L17" s="121"/>
      <c r="M17" s="43"/>
      <c r="N17" s="118"/>
    </row>
    <row r="18" spans="1:14" ht="17" thickBot="1">
      <c r="A18" s="79"/>
      <c r="B18" s="80"/>
      <c r="C18" s="128" t="s">
        <v>2</v>
      </c>
      <c r="D18" s="89" t="s">
        <v>1</v>
      </c>
      <c r="E18" s="43"/>
      <c r="F18" s="90">
        <f>H18</f>
        <v>15</v>
      </c>
      <c r="G18" s="91"/>
      <c r="H18" s="94">
        <f>Notes!E20</f>
        <v>15</v>
      </c>
      <c r="I18" s="91"/>
      <c r="J18" s="43"/>
      <c r="K18" s="43"/>
      <c r="L18" s="127"/>
      <c r="M18" s="43"/>
      <c r="N18" s="118"/>
    </row>
    <row r="19" spans="1:14">
      <c r="B19" s="42"/>
      <c r="C19" s="43"/>
      <c r="D19" s="43"/>
      <c r="E19" s="43"/>
      <c r="F19" s="43"/>
      <c r="G19" s="43"/>
      <c r="H19" s="43"/>
      <c r="I19" s="43"/>
      <c r="J19" s="43"/>
      <c r="K19" s="43"/>
      <c r="L19"/>
      <c r="M19" s="43"/>
      <c r="N19" s="118"/>
    </row>
    <row r="20" spans="1:14">
      <c r="B20" s="42"/>
      <c r="C20" s="43"/>
      <c r="D20" s="43"/>
      <c r="E20" s="43"/>
      <c r="F20" s="43"/>
      <c r="G20" s="43"/>
      <c r="H20" s="43"/>
      <c r="I20" s="43"/>
      <c r="J20" s="43"/>
      <c r="K20" s="43"/>
      <c r="L20" s="43"/>
      <c r="M20" s="43"/>
      <c r="N20" s="118"/>
    </row>
    <row r="21" spans="1:14">
      <c r="B21" s="42"/>
      <c r="C21" s="43"/>
      <c r="D21" s="43"/>
      <c r="E21" s="43"/>
      <c r="F21" s="43"/>
      <c r="G21" s="43"/>
      <c r="H21" s="43"/>
      <c r="I21" s="43"/>
      <c r="J21" s="43"/>
      <c r="K21" s="43"/>
      <c r="L21" s="43"/>
      <c r="M21" s="43"/>
      <c r="N21" s="118"/>
    </row>
    <row r="22" spans="1:14" ht="17" thickBot="1">
      <c r="B22" s="122"/>
      <c r="C22" s="123"/>
      <c r="D22" s="123"/>
      <c r="E22" s="123"/>
      <c r="F22" s="123"/>
      <c r="G22" s="123"/>
      <c r="H22" s="123"/>
      <c r="I22" s="123"/>
      <c r="J22" s="123"/>
      <c r="K22" s="123"/>
      <c r="L22" s="123"/>
      <c r="M22" s="123"/>
      <c r="N22"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O58"/>
  <sheetViews>
    <sheetView workbookViewId="0">
      <selection activeCell="E29" sqref="E29"/>
    </sheetView>
  </sheetViews>
  <sheetFormatPr baseColWidth="10" defaultColWidth="10.7109375" defaultRowHeight="16"/>
  <cols>
    <col min="1" max="2" width="3.42578125" style="46" customWidth="1"/>
    <col min="3" max="3" width="9.42578125" style="46" customWidth="1"/>
    <col min="4" max="4" width="4" style="46" customWidth="1"/>
    <col min="5" max="5" width="13.140625" style="46" customWidth="1"/>
    <col min="6" max="6" width="10.140625" style="46" customWidth="1"/>
    <col min="7" max="13" width="10.7109375" style="46"/>
    <col min="14" max="14" width="15.7109375" style="46" customWidth="1"/>
    <col min="15" max="15" width="10.7109375" style="46"/>
    <col min="16" max="16" width="54.7109375" style="46" customWidth="1"/>
    <col min="17" max="16384" width="10.7109375" style="46"/>
  </cols>
  <sheetData>
    <row r="1" spans="1:15" ht="17" thickBot="1"/>
    <row r="2" spans="1:15">
      <c r="B2" s="47"/>
      <c r="C2" s="48"/>
      <c r="D2" s="48"/>
      <c r="E2" s="48"/>
      <c r="F2" s="48"/>
      <c r="G2" s="48"/>
      <c r="H2" s="48"/>
      <c r="I2" s="48"/>
      <c r="J2" s="48"/>
      <c r="K2" s="48"/>
      <c r="L2" s="48"/>
      <c r="M2" s="48"/>
      <c r="N2" s="49"/>
    </row>
    <row r="3" spans="1:15">
      <c r="A3" s="50"/>
      <c r="B3" s="74"/>
      <c r="C3" s="54" t="s">
        <v>0</v>
      </c>
      <c r="D3" s="54" t="s">
        <v>49</v>
      </c>
      <c r="E3" s="54" t="s">
        <v>23</v>
      </c>
      <c r="F3" s="54"/>
      <c r="G3" s="54"/>
      <c r="H3" s="51"/>
      <c r="I3" s="51"/>
      <c r="J3" s="51"/>
      <c r="K3" s="51"/>
      <c r="L3" s="51"/>
      <c r="M3" s="51"/>
      <c r="N3" s="75"/>
    </row>
    <row r="4" spans="1:15">
      <c r="B4" s="52"/>
      <c r="C4" s="53"/>
      <c r="D4" s="53"/>
      <c r="E4" s="53"/>
      <c r="F4" s="53"/>
      <c r="G4" s="53"/>
      <c r="H4" s="53"/>
      <c r="I4" s="53"/>
      <c r="J4" s="53"/>
      <c r="K4" s="53"/>
      <c r="L4" s="53"/>
      <c r="M4" s="53"/>
      <c r="N4" s="53"/>
      <c r="O4" s="53"/>
    </row>
    <row r="5" spans="1:15">
      <c r="B5" s="52"/>
      <c r="D5" s="53"/>
      <c r="E5" s="53"/>
      <c r="F5" s="53"/>
      <c r="G5" s="53"/>
      <c r="H5" s="53"/>
      <c r="I5" s="53"/>
      <c r="J5" s="53"/>
      <c r="K5" s="53"/>
      <c r="L5" s="53"/>
      <c r="M5" s="53"/>
      <c r="N5" s="53"/>
      <c r="O5" s="53"/>
    </row>
    <row r="6" spans="1:15">
      <c r="B6" s="52"/>
      <c r="C6" s="46" t="s">
        <v>71</v>
      </c>
      <c r="D6" s="53"/>
      <c r="G6" s="53"/>
      <c r="H6" s="53"/>
      <c r="I6" s="53"/>
      <c r="J6" s="53"/>
      <c r="K6" s="53"/>
      <c r="L6" s="53"/>
      <c r="M6" s="53"/>
      <c r="N6" s="53"/>
      <c r="O6" s="53"/>
    </row>
    <row r="7" spans="1:15">
      <c r="B7" s="52"/>
      <c r="D7" s="53"/>
      <c r="E7" s="53"/>
      <c r="F7" s="53"/>
      <c r="G7" s="53"/>
      <c r="H7" s="53"/>
      <c r="I7" s="53"/>
      <c r="J7" s="53"/>
      <c r="K7" s="53"/>
      <c r="L7" s="53"/>
      <c r="M7" s="53"/>
      <c r="N7" s="53"/>
      <c r="O7" s="53"/>
    </row>
    <row r="8" spans="1:15">
      <c r="B8" s="52"/>
      <c r="D8" s="53"/>
      <c r="E8" s="102" t="s">
        <v>86</v>
      </c>
      <c r="F8" s="53"/>
      <c r="G8" s="53"/>
      <c r="H8" s="53"/>
      <c r="I8" s="53"/>
      <c r="J8" s="53"/>
      <c r="K8" s="53"/>
      <c r="L8" s="53"/>
      <c r="M8" s="53"/>
      <c r="N8" s="53"/>
      <c r="O8" s="53"/>
    </row>
    <row r="9" spans="1:15">
      <c r="B9" s="52"/>
      <c r="C9" s="53"/>
      <c r="D9" s="53"/>
      <c r="E9" s="53">
        <v>965</v>
      </c>
      <c r="F9" s="53" t="s">
        <v>73</v>
      </c>
      <c r="G9" s="53" t="s">
        <v>72</v>
      </c>
      <c r="H9" s="53"/>
      <c r="I9" s="53"/>
      <c r="J9" s="53"/>
      <c r="K9" s="53"/>
      <c r="L9" s="53"/>
      <c r="M9" s="53"/>
      <c r="N9" s="53"/>
      <c r="O9" s="53"/>
    </row>
    <row r="10" spans="1:15">
      <c r="B10" s="52"/>
      <c r="C10" s="53"/>
      <c r="D10" s="53"/>
      <c r="E10" s="53">
        <f>E9*1000000</f>
        <v>965000000</v>
      </c>
      <c r="F10" s="53" t="s">
        <v>74</v>
      </c>
      <c r="G10" s="53" t="s">
        <v>58</v>
      </c>
      <c r="H10" s="53"/>
      <c r="I10" s="53"/>
      <c r="J10" s="53"/>
      <c r="K10" s="53"/>
      <c r="L10" s="53"/>
      <c r="M10" s="53"/>
      <c r="N10" s="53"/>
      <c r="O10" s="53"/>
    </row>
    <row r="11" spans="1:15">
      <c r="B11" s="52"/>
      <c r="C11" s="53"/>
      <c r="D11" s="53"/>
      <c r="E11" s="53"/>
      <c r="F11" s="53"/>
      <c r="G11" s="53"/>
      <c r="H11" s="53"/>
      <c r="I11" s="53"/>
      <c r="J11" s="53"/>
      <c r="K11" s="53"/>
      <c r="L11" s="53"/>
      <c r="M11" s="53"/>
      <c r="N11" s="53"/>
      <c r="O11" s="53"/>
    </row>
    <row r="12" spans="1:15">
      <c r="B12" s="52"/>
      <c r="C12" s="53"/>
      <c r="D12" s="53"/>
      <c r="E12" s="102" t="s">
        <v>87</v>
      </c>
      <c r="I12" s="53"/>
      <c r="J12" s="53"/>
      <c r="K12" s="53"/>
      <c r="L12" s="53"/>
      <c r="M12" s="53"/>
      <c r="N12" s="53"/>
      <c r="O12" s="53"/>
    </row>
    <row r="13" spans="1:15">
      <c r="B13" s="52"/>
      <c r="C13" s="53"/>
      <c r="D13" s="53"/>
      <c r="E13" s="53">
        <v>265</v>
      </c>
      <c r="F13" s="53" t="s">
        <v>73</v>
      </c>
      <c r="G13" s="53" t="s">
        <v>76</v>
      </c>
      <c r="H13" s="53"/>
      <c r="I13" s="53"/>
      <c r="J13" s="53"/>
      <c r="K13" s="53"/>
      <c r="L13" s="53"/>
      <c r="M13" s="53"/>
      <c r="N13" s="53"/>
      <c r="O13" s="53"/>
    </row>
    <row r="14" spans="1:15">
      <c r="B14" s="52"/>
      <c r="C14" s="53"/>
      <c r="D14" s="53"/>
      <c r="E14" s="53">
        <f>E13*1000000</f>
        <v>265000000</v>
      </c>
      <c r="F14" s="53" t="s">
        <v>74</v>
      </c>
      <c r="G14" s="53" t="s">
        <v>75</v>
      </c>
      <c r="H14" s="53"/>
      <c r="I14" s="53"/>
      <c r="J14" s="53"/>
      <c r="K14" s="53"/>
      <c r="L14" s="53"/>
      <c r="M14" s="53"/>
      <c r="N14" s="53"/>
      <c r="O14" s="53"/>
    </row>
    <row r="15" spans="1:15">
      <c r="B15" s="52"/>
      <c r="C15" s="53"/>
      <c r="D15" s="53"/>
      <c r="I15" s="53"/>
      <c r="J15" s="53"/>
      <c r="K15" s="53"/>
      <c r="L15" s="53"/>
      <c r="M15" s="53"/>
      <c r="N15" s="53"/>
      <c r="O15" s="53"/>
    </row>
    <row r="16" spans="1:15">
      <c r="B16" s="52"/>
      <c r="C16" s="53"/>
      <c r="D16" s="53"/>
      <c r="E16" s="102" t="s">
        <v>78</v>
      </c>
      <c r="F16" s="53"/>
      <c r="G16" s="53"/>
      <c r="H16" s="53"/>
      <c r="I16" s="53"/>
      <c r="J16" s="53"/>
      <c r="K16" s="53"/>
      <c r="L16" s="53"/>
      <c r="M16" s="53"/>
      <c r="N16" s="53"/>
      <c r="O16" s="53"/>
    </row>
    <row r="17" spans="2:15">
      <c r="B17" s="52"/>
      <c r="C17" s="53"/>
      <c r="E17" s="46">
        <v>0</v>
      </c>
      <c r="F17" s="53" t="s">
        <v>73</v>
      </c>
      <c r="G17" s="53" t="s">
        <v>77</v>
      </c>
      <c r="I17" s="53"/>
      <c r="J17" s="53"/>
      <c r="K17" s="53"/>
      <c r="L17" s="53"/>
      <c r="M17" s="53"/>
      <c r="N17" s="53"/>
      <c r="O17" s="53"/>
    </row>
    <row r="18" spans="2:15">
      <c r="B18" s="52"/>
      <c r="E18" s="53">
        <f>E17*1000000</f>
        <v>0</v>
      </c>
      <c r="F18" s="53" t="s">
        <v>74</v>
      </c>
      <c r="G18" s="53" t="s">
        <v>75</v>
      </c>
      <c r="H18" s="101"/>
      <c r="I18" s="53"/>
      <c r="J18" s="53"/>
      <c r="K18" s="53"/>
      <c r="L18" s="53"/>
      <c r="M18" s="53"/>
      <c r="N18" s="53"/>
      <c r="O18" s="53"/>
    </row>
    <row r="19" spans="2:15">
      <c r="B19" s="52"/>
      <c r="C19" s="53"/>
      <c r="D19" s="53"/>
      <c r="I19" s="53"/>
      <c r="J19" s="53"/>
      <c r="K19" s="53"/>
      <c r="L19" s="53"/>
      <c r="M19" s="53"/>
      <c r="N19" s="53"/>
      <c r="O19" s="53"/>
    </row>
    <row r="20" spans="2:15">
      <c r="B20" s="52"/>
      <c r="C20" s="53"/>
      <c r="D20" s="53"/>
      <c r="E20" s="46">
        <v>15</v>
      </c>
      <c r="F20" s="46" t="s">
        <v>1</v>
      </c>
      <c r="G20" s="101" t="s">
        <v>65</v>
      </c>
      <c r="H20" s="101"/>
      <c r="I20" s="53"/>
      <c r="J20" s="53"/>
      <c r="K20" s="53"/>
      <c r="L20" s="53"/>
      <c r="M20" s="53"/>
      <c r="N20" s="53"/>
      <c r="O20" s="53"/>
    </row>
    <row r="21" spans="2:15">
      <c r="B21" s="52"/>
      <c r="C21" s="53"/>
      <c r="D21" s="53"/>
      <c r="E21" s="53"/>
      <c r="F21" s="53"/>
      <c r="G21" s="53"/>
      <c r="H21" s="53"/>
      <c r="I21" s="53"/>
      <c r="J21" s="53"/>
      <c r="K21" s="53"/>
      <c r="L21" s="53"/>
      <c r="M21" s="53"/>
      <c r="N21" s="53"/>
      <c r="O21" s="53"/>
    </row>
    <row r="22" spans="2:15">
      <c r="B22" s="52"/>
      <c r="C22" s="53"/>
      <c r="D22" s="53"/>
      <c r="I22" s="101"/>
      <c r="J22" s="53"/>
      <c r="K22" s="53"/>
      <c r="L22" s="53"/>
      <c r="M22" s="53"/>
      <c r="N22" s="53"/>
      <c r="O22" s="53"/>
    </row>
    <row r="23" spans="2:15">
      <c r="B23" s="52"/>
      <c r="C23" s="53"/>
      <c r="D23" s="53"/>
      <c r="I23" s="101"/>
      <c r="J23" s="53"/>
      <c r="K23" s="53"/>
      <c r="L23" s="53"/>
      <c r="M23" s="53"/>
      <c r="N23" s="53"/>
      <c r="O23" s="53"/>
    </row>
    <row r="24" spans="2:15">
      <c r="B24" s="52"/>
      <c r="C24" s="53" t="s">
        <v>84</v>
      </c>
      <c r="J24" s="53"/>
      <c r="K24" s="53"/>
      <c r="L24" s="53"/>
      <c r="M24" s="53"/>
      <c r="N24" s="53"/>
      <c r="O24" s="53"/>
    </row>
    <row r="25" spans="2:15">
      <c r="B25" s="52"/>
      <c r="C25" s="53"/>
      <c r="J25" s="53"/>
      <c r="K25" s="53"/>
      <c r="L25" s="53"/>
      <c r="M25" s="53"/>
      <c r="N25" s="53"/>
      <c r="O25" s="53"/>
    </row>
    <row r="26" spans="2:15">
      <c r="B26" s="52"/>
      <c r="C26" s="53"/>
      <c r="E26" s="46">
        <v>4</v>
      </c>
      <c r="F26" s="46" t="s">
        <v>53</v>
      </c>
      <c r="G26" s="46" t="s">
        <v>52</v>
      </c>
      <c r="J26" s="53"/>
      <c r="K26" s="53"/>
      <c r="L26" s="53"/>
      <c r="M26" s="53"/>
      <c r="N26" s="53"/>
      <c r="O26" s="53"/>
    </row>
    <row r="27" spans="2:15">
      <c r="B27" s="52"/>
      <c r="C27" s="53"/>
      <c r="E27" s="46">
        <v>8000</v>
      </c>
      <c r="F27" s="46" t="s">
        <v>83</v>
      </c>
      <c r="G27" s="46" t="s">
        <v>82</v>
      </c>
      <c r="K27" s="53"/>
      <c r="L27" s="53"/>
      <c r="M27" s="53"/>
      <c r="N27" s="53"/>
      <c r="O27" s="53"/>
    </row>
    <row r="28" spans="2:15">
      <c r="B28" s="52"/>
      <c r="C28" s="53"/>
      <c r="K28" s="53"/>
      <c r="L28" s="53"/>
      <c r="M28" s="53"/>
      <c r="N28" s="53"/>
      <c r="O28" s="53"/>
    </row>
    <row r="29" spans="2:15">
      <c r="B29" s="52"/>
      <c r="E29" s="102" t="s">
        <v>99</v>
      </c>
      <c r="K29" s="53"/>
      <c r="L29" s="53"/>
      <c r="M29" s="53"/>
      <c r="N29" s="53"/>
      <c r="O29" s="53"/>
    </row>
    <row r="30" spans="2:15">
      <c r="B30" s="52"/>
      <c r="E30" s="46">
        <f>1/E27/E31</f>
        <v>34.722222222222221</v>
      </c>
      <c r="F30" s="46" t="s">
        <v>50</v>
      </c>
      <c r="G30" s="46" t="s">
        <v>81</v>
      </c>
      <c r="K30" s="53"/>
      <c r="L30" s="53"/>
      <c r="M30" s="53"/>
      <c r="N30" s="53"/>
      <c r="O30" s="53"/>
    </row>
    <row r="31" spans="2:15">
      <c r="B31" s="52"/>
      <c r="E31" s="46">
        <v>3.5999999999999998E-6</v>
      </c>
      <c r="F31" s="46" t="s">
        <v>88</v>
      </c>
      <c r="K31" s="53"/>
      <c r="L31" s="53"/>
      <c r="M31" s="53"/>
      <c r="N31" s="53"/>
      <c r="O31" s="53"/>
    </row>
    <row r="32" spans="2:15">
      <c r="B32" s="52"/>
      <c r="C32" s="53"/>
      <c r="D32" s="53"/>
      <c r="E32" s="46">
        <v>100</v>
      </c>
      <c r="F32" s="46" t="s">
        <v>53</v>
      </c>
      <c r="G32" s="46" t="s">
        <v>90</v>
      </c>
      <c r="H32" s="101"/>
      <c r="I32" s="101"/>
      <c r="K32" s="53"/>
      <c r="L32" s="53"/>
      <c r="M32" s="53"/>
      <c r="N32" s="53"/>
      <c r="O32" s="53"/>
    </row>
    <row r="33" spans="2:15">
      <c r="B33" s="52"/>
      <c r="C33" s="53"/>
      <c r="D33" s="53"/>
      <c r="E33" s="46">
        <f>E30/E32*100</f>
        <v>34.722222222222221</v>
      </c>
      <c r="F33" s="46" t="s">
        <v>50</v>
      </c>
      <c r="G33" s="46" t="s">
        <v>91</v>
      </c>
      <c r="H33" s="101"/>
      <c r="I33" s="101"/>
      <c r="K33" s="53"/>
      <c r="L33" s="53"/>
      <c r="M33" s="53"/>
      <c r="N33" s="53"/>
      <c r="O33" s="53"/>
    </row>
    <row r="34" spans="2:15">
      <c r="B34" s="52"/>
      <c r="K34" s="53"/>
      <c r="L34" s="53"/>
      <c r="M34" s="53"/>
      <c r="N34" s="53"/>
      <c r="O34" s="53"/>
    </row>
    <row r="35" spans="2:15">
      <c r="B35" s="52"/>
      <c r="E35" s="53"/>
      <c r="F35" s="53"/>
      <c r="G35" s="101"/>
      <c r="J35" s="53"/>
      <c r="K35" s="53"/>
      <c r="L35" s="53"/>
      <c r="M35" s="53"/>
      <c r="N35" s="53"/>
      <c r="O35" s="53"/>
    </row>
    <row r="36" spans="2:15">
      <c r="B36" s="52"/>
      <c r="J36" s="53"/>
      <c r="K36" s="53"/>
      <c r="L36" s="53"/>
      <c r="M36" s="53"/>
      <c r="N36" s="53"/>
      <c r="O36" s="53"/>
    </row>
    <row r="37" spans="2:15">
      <c r="B37" s="52"/>
      <c r="C37" s="53"/>
      <c r="K37" s="53"/>
      <c r="L37" s="53"/>
      <c r="M37" s="53"/>
      <c r="N37" s="53"/>
      <c r="O37" s="53"/>
    </row>
    <row r="38" spans="2:15">
      <c r="B38" s="52"/>
      <c r="C38" s="53"/>
      <c r="K38" s="53"/>
      <c r="L38" s="53"/>
      <c r="M38" s="53"/>
      <c r="N38" s="53"/>
      <c r="O38" s="53"/>
    </row>
    <row r="39" spans="2:15">
      <c r="B39" s="52"/>
      <c r="C39" s="53"/>
      <c r="K39" s="53"/>
      <c r="L39" s="53"/>
      <c r="M39" s="53"/>
      <c r="N39" s="53"/>
      <c r="O39" s="53"/>
    </row>
    <row r="40" spans="2:15">
      <c r="B40" s="52"/>
      <c r="C40" s="53"/>
      <c r="K40" s="53"/>
      <c r="L40" s="53"/>
      <c r="M40" s="53"/>
      <c r="N40" s="53"/>
      <c r="O40" s="53"/>
    </row>
    <row r="41" spans="2:15">
      <c r="B41" s="52"/>
      <c r="C41" s="53"/>
      <c r="K41" s="53"/>
      <c r="L41" s="53"/>
      <c r="M41" s="53"/>
      <c r="N41" s="53"/>
      <c r="O41" s="53"/>
    </row>
    <row r="42" spans="2:15">
      <c r="B42" s="52"/>
      <c r="C42" s="53"/>
      <c r="E42" s="53"/>
      <c r="F42" s="53"/>
      <c r="K42" s="53"/>
      <c r="L42" s="53"/>
      <c r="M42" s="53"/>
      <c r="N42" s="53"/>
      <c r="O42" s="53"/>
    </row>
    <row r="43" spans="2:15">
      <c r="B43" s="52"/>
      <c r="C43" s="53"/>
      <c r="K43" s="53"/>
      <c r="L43" s="53"/>
      <c r="M43" s="53"/>
      <c r="N43" s="53"/>
      <c r="O43" s="53"/>
    </row>
    <row r="44" spans="2:15">
      <c r="B44" s="52"/>
      <c r="C44" s="53"/>
      <c r="K44" s="53"/>
      <c r="L44" s="53"/>
      <c r="M44" s="53"/>
      <c r="N44" s="53"/>
      <c r="O44" s="53"/>
    </row>
    <row r="45" spans="2:15">
      <c r="B45" s="52"/>
      <c r="C45" s="53"/>
      <c r="J45"/>
      <c r="K45" s="53"/>
      <c r="L45" s="53"/>
      <c r="M45" s="53"/>
      <c r="N45" s="53"/>
      <c r="O45" s="53"/>
    </row>
    <row r="46" spans="2:15">
      <c r="B46" s="52"/>
      <c r="D46" s="53"/>
      <c r="K46" s="53"/>
      <c r="L46" s="53"/>
      <c r="M46" s="53"/>
      <c r="N46" s="53"/>
      <c r="O46" s="53"/>
    </row>
    <row r="47" spans="2:15">
      <c r="B47" s="52"/>
      <c r="C47" s="53"/>
      <c r="D47" s="53"/>
      <c r="K47" s="53"/>
      <c r="L47" s="53"/>
      <c r="M47" s="53"/>
      <c r="N47" s="53"/>
      <c r="O47" s="53"/>
    </row>
    <row r="48" spans="2:15">
      <c r="B48" s="52"/>
      <c r="C48" s="53"/>
      <c r="D48" s="53"/>
      <c r="K48" s="53"/>
      <c r="L48" s="53"/>
      <c r="M48" s="53"/>
      <c r="N48" s="53"/>
      <c r="O48" s="53"/>
    </row>
    <row r="49" spans="2:15">
      <c r="B49" s="52"/>
      <c r="C49" s="53"/>
      <c r="D49" s="53"/>
      <c r="K49" s="53"/>
      <c r="L49" s="53"/>
      <c r="M49" s="53"/>
      <c r="N49" s="53"/>
      <c r="O49" s="53"/>
    </row>
    <row r="50" spans="2:15">
      <c r="B50" s="52"/>
      <c r="C50" s="53"/>
      <c r="D50" s="53"/>
      <c r="K50" s="53"/>
      <c r="L50" s="53"/>
      <c r="M50" s="53"/>
      <c r="N50" s="53"/>
      <c r="O50" s="53"/>
    </row>
    <row r="51" spans="2:15">
      <c r="B51" s="52"/>
      <c r="C51" s="53"/>
      <c r="K51" s="53"/>
      <c r="L51" s="53"/>
      <c r="M51" s="53"/>
      <c r="N51" s="53"/>
      <c r="O51" s="53"/>
    </row>
    <row r="52" spans="2:15">
      <c r="B52" s="52"/>
      <c r="C52" s="53"/>
      <c r="K52" s="53"/>
      <c r="L52" s="53"/>
      <c r="M52" s="53"/>
      <c r="N52" s="53"/>
      <c r="O52" s="53"/>
    </row>
    <row r="53" spans="2:15">
      <c r="B53" s="52"/>
      <c r="C53" s="53"/>
      <c r="K53" s="53"/>
      <c r="L53" s="53"/>
      <c r="M53" s="53"/>
      <c r="N53" s="53"/>
      <c r="O53" s="53"/>
    </row>
    <row r="54" spans="2:15">
      <c r="B54" s="52"/>
      <c r="C54" s="53"/>
      <c r="K54" s="53"/>
      <c r="L54" s="53"/>
      <c r="M54" s="53"/>
      <c r="N54" s="53"/>
      <c r="O54" s="53"/>
    </row>
    <row r="55" spans="2:15">
      <c r="B55" s="52"/>
      <c r="C55" s="53"/>
      <c r="K55" s="53"/>
      <c r="L55" s="53"/>
      <c r="M55" s="53"/>
      <c r="N55" s="53"/>
      <c r="O55" s="53"/>
    </row>
    <row r="56" spans="2:15">
      <c r="B56" s="52"/>
      <c r="C56" s="53"/>
      <c r="K56" s="53"/>
      <c r="L56" s="53"/>
      <c r="M56" s="53"/>
      <c r="N56" s="53"/>
      <c r="O56" s="53"/>
    </row>
    <row r="57" spans="2:15">
      <c r="B57" s="52"/>
      <c r="C57" s="53"/>
      <c r="K57" s="53"/>
      <c r="L57" s="53"/>
      <c r="M57" s="53"/>
      <c r="N57" s="53"/>
      <c r="O57" s="53"/>
    </row>
    <row r="58" spans="2:15">
      <c r="B58" s="52"/>
      <c r="C58" s="53"/>
      <c r="K58" s="53"/>
      <c r="L58" s="53"/>
      <c r="M58" s="53"/>
      <c r="N58" s="53"/>
      <c r="O58" s="53"/>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12"/>
  <sheetViews>
    <sheetView workbookViewId="0">
      <selection activeCell="J49" sqref="J49"/>
    </sheetView>
  </sheetViews>
  <sheetFormatPr baseColWidth="10" defaultColWidth="33.140625" defaultRowHeight="16"/>
  <cols>
    <col min="1" max="1" width="3.42578125" style="103" customWidth="1"/>
    <col min="2" max="2" width="6.42578125" style="103" customWidth="1"/>
    <col min="3" max="3" width="27.85546875" style="103" customWidth="1"/>
    <col min="4" max="4" width="16.140625" style="103" customWidth="1"/>
    <col min="5" max="5" width="10.140625" style="103" customWidth="1"/>
    <col min="6" max="7" width="13.140625" style="103" customWidth="1"/>
    <col min="8" max="8" width="12.42578125" style="104" customWidth="1"/>
    <col min="9" max="9" width="31.42578125" style="104" customWidth="1"/>
    <col min="10" max="10" width="98.42578125" style="103" customWidth="1"/>
    <col min="11" max="16384" width="33.140625" style="103"/>
  </cols>
  <sheetData>
    <row r="1" spans="2:10" ht="17" thickBot="1"/>
    <row r="2" spans="2:10">
      <c r="B2" s="113"/>
      <c r="C2" s="111"/>
      <c r="D2" s="111"/>
      <c r="E2" s="111"/>
      <c r="F2" s="111"/>
      <c r="G2" s="111"/>
      <c r="H2" s="112"/>
      <c r="I2" s="112"/>
      <c r="J2" s="133"/>
    </row>
    <row r="3" spans="2:10">
      <c r="B3" s="106"/>
      <c r="C3" s="12" t="s">
        <v>14</v>
      </c>
      <c r="D3" s="12"/>
      <c r="E3" s="12"/>
      <c r="F3" s="12"/>
      <c r="G3" s="12"/>
      <c r="H3" s="17"/>
      <c r="I3" s="17"/>
      <c r="J3" s="134"/>
    </row>
    <row r="4" spans="2:10">
      <c r="B4" s="106"/>
      <c r="C4" s="105"/>
      <c r="D4" s="105"/>
      <c r="E4" s="105"/>
      <c r="F4" s="105"/>
      <c r="G4" s="105"/>
      <c r="H4" s="110"/>
      <c r="I4" s="110"/>
      <c r="J4" s="134"/>
    </row>
    <row r="5" spans="2:10">
      <c r="B5" s="109"/>
      <c r="C5" s="14" t="s">
        <v>15</v>
      </c>
      <c r="D5" s="14" t="s">
        <v>0</v>
      </c>
      <c r="E5" s="14" t="s">
        <v>11</v>
      </c>
      <c r="F5" s="14" t="s">
        <v>16</v>
      </c>
      <c r="G5" s="14" t="s">
        <v>44</v>
      </c>
      <c r="H5" s="18" t="s">
        <v>17</v>
      </c>
      <c r="I5" s="18" t="s">
        <v>45</v>
      </c>
      <c r="J5" s="71" t="s">
        <v>8</v>
      </c>
    </row>
    <row r="6" spans="2:10">
      <c r="B6" s="106"/>
      <c r="C6" s="12"/>
      <c r="D6" s="12"/>
      <c r="E6" s="12"/>
      <c r="F6" s="12"/>
      <c r="G6" s="12"/>
      <c r="H6" s="17"/>
      <c r="I6" s="17"/>
      <c r="J6" s="13"/>
    </row>
    <row r="7" spans="2:10">
      <c r="B7" s="106"/>
      <c r="C7" s="105" t="s">
        <v>22</v>
      </c>
      <c r="D7" s="46" t="s">
        <v>71</v>
      </c>
      <c r="E7" s="105"/>
      <c r="F7" s="105">
        <v>2019</v>
      </c>
      <c r="G7" s="105">
        <v>2019</v>
      </c>
      <c r="H7" s="108">
        <v>44531</v>
      </c>
      <c r="I7" s="105"/>
      <c r="J7" s="134" t="s">
        <v>80</v>
      </c>
    </row>
    <row r="8" spans="2:10">
      <c r="B8" s="106"/>
      <c r="C8" s="107" t="s">
        <v>58</v>
      </c>
      <c r="D8" s="105"/>
      <c r="E8" s="105"/>
      <c r="F8" s="105"/>
      <c r="G8" s="105"/>
      <c r="H8" s="105"/>
      <c r="I8" s="105"/>
      <c r="J8" s="134"/>
    </row>
    <row r="9" spans="2:10">
      <c r="B9" s="106"/>
      <c r="C9" s="139" t="s">
        <v>76</v>
      </c>
      <c r="D9" s="105"/>
      <c r="E9" s="105"/>
      <c r="F9" s="105"/>
      <c r="G9" s="105"/>
      <c r="H9" s="105"/>
      <c r="I9" s="105"/>
      <c r="J9" s="134"/>
    </row>
    <row r="10" spans="2:10">
      <c r="B10" s="106"/>
      <c r="C10" s="105"/>
      <c r="D10" s="105"/>
      <c r="E10" s="105"/>
      <c r="F10" s="105"/>
      <c r="G10" s="105"/>
      <c r="H10" s="110"/>
      <c r="I10" s="110"/>
      <c r="J10" s="134"/>
    </row>
    <row r="11" spans="2:10">
      <c r="B11" s="106"/>
      <c r="C11" s="105"/>
      <c r="D11" s="105"/>
      <c r="E11" s="105"/>
      <c r="F11" s="105"/>
      <c r="G11" s="105"/>
      <c r="H11" s="110"/>
      <c r="I11" s="110"/>
      <c r="J11" s="134"/>
    </row>
    <row r="12" spans="2:10" ht="17" thickBot="1">
      <c r="B12" s="135"/>
      <c r="C12" s="136"/>
      <c r="D12" s="136"/>
      <c r="E12" s="136"/>
      <c r="F12" s="136"/>
      <c r="G12" s="136"/>
      <c r="H12" s="137"/>
      <c r="I12" s="137"/>
      <c r="J12" s="138"/>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cp:lastPrinted>2015-02-13T09:40:54Z</cp:lastPrinted>
  <dcterms:created xsi:type="dcterms:W3CDTF">2011-10-26T09:05:09Z</dcterms:created>
  <dcterms:modified xsi:type="dcterms:W3CDTF">2021-12-10T14:04:16Z</dcterms:modified>
</cp:coreProperties>
</file>