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ABC20C96-C2A4-C340-BC11-0817C04B60B7}" xr6:coauthVersionLast="45" xr6:coauthVersionMax="45" xr10:uidLastSave="{00000000-0000-0000-0000-000000000000}"/>
  <bookViews>
    <workbookView xWindow="0" yWindow="460" windowWidth="25600" windowHeight="26820" tabRatio="762" activeTab="1" xr2:uid="{00000000-000D-0000-FFFF-FFFF00000000}"/>
  </bookViews>
  <sheets>
    <sheet name="Cover sheet" sheetId="14" r:id="rId1"/>
    <sheet name="Dashboard" sheetId="12" r:id="rId2"/>
    <sheet name="Research data" sheetId="13" r:id="rId3"/>
    <sheet name="Sources" sheetId="15" r:id="rId4"/>
    <sheet name="Notes" sheetId="17" r:id="rId5"/>
  </sheets>
  <externalReferences>
    <externalReference r:id="rId6"/>
    <externalReference r:id="rId7"/>
    <externalReference r:id="rId8"/>
  </externalReferences>
  <definedNames>
    <definedName name="base_year">[1]Dashboard!$E$13</definedName>
    <definedName name="country">[1]Dashboard!$E$12</definedName>
    <definedName name="exchange_rate_2011_2010" localSheetId="4">#REF!</definedName>
    <definedName name="exchange_rate_2011_2010">#REF!</definedName>
    <definedName name="Final_demand_residences" localSheetId="4">'[2]Fuel aggregation'!$L$11</definedName>
    <definedName name="Final_demand_residences">'[3]Fuel aggregation'!$L$11</definedName>
    <definedName name="hours_a_year" localSheetId="4">#REF!</definedName>
    <definedName name="hours_a_year">#REF!</definedName>
    <definedName name="km2_to_m2" localSheetId="4">#REF!</definedName>
    <definedName name="km2_to_m2">#REF!</definedName>
    <definedName name="kW_to_MW" localSheetId="4">#REF!</definedName>
    <definedName name="kW_to_MW">#REF!</definedName>
    <definedName name="kW_to_W" localSheetId="4">#REF!</definedName>
    <definedName name="kW_to_W">#REF!</definedName>
    <definedName name="kWp_to_MWp" localSheetId="4">#REF!</definedName>
    <definedName name="kWp_to_MWp">#REF!</definedName>
    <definedName name="m2_to_km2" localSheetId="4">#REF!</definedName>
    <definedName name="m2_to_km2">#REF!</definedName>
    <definedName name="STC" localSheetId="4">#REF!</definedName>
    <definedName name="STC">#REF!</definedName>
    <definedName name="STC_insolation" localSheetId="4">#REF!</definedName>
    <definedName name="STC_insolation">#REF!</definedName>
    <definedName name="W_to_MW" localSheetId="4">#REF!</definedName>
    <definedName name="W_to_MW">#REF!</definedName>
    <definedName name="Wp_to_kWp" localSheetId="4">#REF!</definedName>
    <definedName name="Wp_to_kWp">#REF!</definedName>
    <definedName name="WP_to_MWp" localSheetId="4">#REF!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20" i="17" l="1"/>
  <c r="I18" i="13"/>
  <c r="I17" i="13"/>
  <c r="I16" i="13"/>
  <c r="I13" i="13"/>
  <c r="I12" i="13"/>
  <c r="I11" i="13"/>
  <c r="I8" i="13"/>
  <c r="I7" i="13"/>
  <c r="I6" i="13"/>
  <c r="E14" i="17" l="1"/>
  <c r="E18" i="17"/>
  <c r="E26" i="17"/>
  <c r="E28" i="17"/>
  <c r="E29" i="17"/>
  <c r="G11" i="13" l="1"/>
  <c r="E26" i="12" l="1"/>
  <c r="G18" i="13"/>
  <c r="E20" i="12" s="1"/>
  <c r="G13" i="13"/>
  <c r="E28" i="12" s="1"/>
  <c r="G12" i="13"/>
  <c r="E27" i="12" s="1"/>
  <c r="G8" i="13"/>
  <c r="E11" i="12" s="1"/>
  <c r="G7" i="13"/>
  <c r="E10" i="12" s="1"/>
  <c r="G6" i="13"/>
  <c r="E12" i="12" s="1"/>
  <c r="G17" i="13" l="1"/>
  <c r="E19" i="12" s="1"/>
  <c r="G16" i="13"/>
  <c r="E15" i="12" s="1"/>
</calcChain>
</file>

<file path=xl/sharedStrings.xml><?xml version="1.0" encoding="utf-8"?>
<sst xmlns="http://schemas.openxmlformats.org/spreadsheetml/2006/main" count="141" uniqueCount="95">
  <si>
    <t>Source</t>
  </si>
  <si>
    <t>Construction time</t>
  </si>
  <si>
    <t>years</t>
  </si>
  <si>
    <t>%</t>
  </si>
  <si>
    <t>km2</t>
  </si>
  <si>
    <t>-</t>
  </si>
  <si>
    <t>Technical lifetime</t>
  </si>
  <si>
    <t>Value</t>
  </si>
  <si>
    <t>Other</t>
  </si>
  <si>
    <t>yes=1, no=0</t>
  </si>
  <si>
    <t>cost_of_installing</t>
  </si>
  <si>
    <t>Definition</t>
  </si>
  <si>
    <t>Unit</t>
  </si>
  <si>
    <t>Link</t>
  </si>
  <si>
    <t>Cover Sheet</t>
  </si>
  <si>
    <t>Document</t>
  </si>
  <si>
    <t>Country</t>
  </si>
  <si>
    <t>Organization</t>
  </si>
  <si>
    <t>Quintel Intelligence</t>
  </si>
  <si>
    <t>Definition on the sources</t>
  </si>
  <si>
    <t>Type</t>
  </si>
  <si>
    <t>Date published</t>
  </si>
  <si>
    <t>Attribute</t>
  </si>
  <si>
    <t>euro</t>
  </si>
  <si>
    <t>availability</t>
  </si>
  <si>
    <t>free_co2_factor</t>
  </si>
  <si>
    <t>land_use_per_unit</t>
  </si>
  <si>
    <t>takes_part_in_ets</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</si>
  <si>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</si>
  <si>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</si>
  <si>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</si>
  <si>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</si>
  <si>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</si>
  <si>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</si>
  <si>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</si>
  <si>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</si>
  <si>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</si>
  <si>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</si>
  <si>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</si>
  <si>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</si>
  <si>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output.steam_hot_water</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</si>
  <si>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</si>
  <si>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</si>
  <si>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</si>
  <si>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</si>
  <si>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</si>
  <si>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</si>
  <si>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</si>
  <si>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</si>
  <si>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</si>
  <si>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</si>
  <si>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</si>
  <si>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</si>
  <si>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</si>
  <si>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</si>
  <si>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</si>
  <si>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</si>
  <si>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</si>
  <si>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</si>
  <si>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</si>
  <si>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</si>
  <si>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</si>
  <si>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 xml:space="preserve">         Initial investment costs </t>
  </si>
  <si>
    <t xml:space="preserve">        Fixed operational and maintenance costs</t>
  </si>
  <si>
    <t xml:space="preserve">        Variable operational and maintenance costs</t>
  </si>
  <si>
    <t>Land use of plant</t>
  </si>
  <si>
    <t>Comments</t>
  </si>
  <si>
    <t>Technical</t>
  </si>
  <si>
    <t>Notes</t>
  </si>
  <si>
    <t>Subject year</t>
  </si>
  <si>
    <t>ETM Library URL</t>
  </si>
  <si>
    <t>Date retrieved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</si>
  <si>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</si>
  <si>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Energinet</t>
  </si>
  <si>
    <t>LHV efficiency. Plant uses condensing economizer, increasing efficiency by roughly 8-10%</t>
  </si>
  <si>
    <t>investment costs</t>
  </si>
  <si>
    <t>per MW</t>
  </si>
  <si>
    <t>O&amp;M</t>
  </si>
  <si>
    <t>variable O&amp;M</t>
  </si>
  <si>
    <t>fixed O&amp;M per year</t>
  </si>
  <si>
    <t>per MWh</t>
  </si>
  <si>
    <t>excluding electricity costs</t>
  </si>
  <si>
    <t>04-06-2018</t>
  </si>
  <si>
    <t>costs</t>
  </si>
  <si>
    <t>efficiency</t>
  </si>
  <si>
    <t>construction time</t>
  </si>
  <si>
    <t>Denmark</t>
  </si>
  <si>
    <t>2018</t>
  </si>
  <si>
    <t>https://refman.energytransitionmodel.com/publications/2092</t>
  </si>
  <si>
    <t>Michiel den Haan</t>
  </si>
  <si>
    <t>households_collective_heater_hydrogen.central_producer.ad</t>
  </si>
  <si>
    <t>land use</t>
  </si>
  <si>
    <t>m2 per MW</t>
  </si>
  <si>
    <t>p.186</t>
  </si>
  <si>
    <r>
      <t>euro</t>
    </r>
    <r>
      <rPr>
        <sz val="12"/>
        <color theme="1"/>
        <rFont val="Calibri"/>
        <family val="2"/>
        <scheme val="minor"/>
      </rPr>
      <t>/year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</si>
</sst>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
    <numFmt numFmtId="166" formatCode="0.000"/>
    <numFmt numFmtId="167" formatCode="0.00000"/>
  </numFmts>
  <fonts count="27">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79">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161">
    <xf numFmtId="0" fontId="0" fillId="0" borderId="0" xfId="0"/>
    <xf numFmtId="0" fontId="16" fillId="3" borderId="7" xfId="0" applyFont="1" applyFill="1" applyBorder="1"/>
    <xf numFmtId="0" fontId="17" fillId="3" borderId="17" xfId="0" applyFont="1" applyFill="1" applyBorder="1"/>
    <xf numFmtId="0" fontId="16" fillId="3" borderId="13" xfId="0" applyFont="1" applyFill="1" applyBorder="1"/>
    <xf numFmtId="0" fontId="18" fillId="3" borderId="7" xfId="0" applyFont="1" applyFill="1" applyBorder="1" applyAlignment="1">
      <alignment vertical="center"/>
    </xf>
    <xf numFmtId="2" fontId="16" fillId="3" borderId="8" xfId="0" applyNumberFormat="1" applyFont="1" applyFill="1" applyBorder="1" applyAlignment="1">
      <alignment horizontal="left"/>
    </xf>
    <xf numFmtId="0" fontId="18" fillId="3" borderId="1" xfId="0" applyFont="1" applyFill="1" applyBorder="1" applyAlignment="1">
      <alignment vertical="center"/>
    </xf>
    <xf numFmtId="0" fontId="16" fillId="3" borderId="14" xfId="0" applyFont="1" applyFill="1" applyBorder="1"/>
    <xf numFmtId="0" fontId="16" fillId="3" borderId="0" xfId="0" applyFont="1" applyFill="1" applyBorder="1"/>
    <xf numFmtId="0" fontId="15" fillId="2" borderId="0" xfId="0" applyNumberFormat="1" applyFont="1" applyFill="1" applyBorder="1" applyAlignment="1" applyProtection="1">
      <alignment vertical="center"/>
    </xf>
    <xf numFmtId="1" fontId="15" fillId="2" borderId="0" xfId="0" applyNumberFormat="1" applyFont="1" applyFill="1" applyBorder="1" applyAlignment="1" applyProtection="1">
      <alignment vertical="center"/>
    </xf>
    <xf numFmtId="1" fontId="15" fillId="2" borderId="0" xfId="0" applyNumberFormat="1" applyFont="1" applyFill="1" applyBorder="1" applyAlignment="1" applyProtection="1">
      <alignment horizontal="right" vertical="center"/>
    </xf>
    <xf numFmtId="2" fontId="15" fillId="2" borderId="0" xfId="0" applyNumberFormat="1" applyFont="1" applyFill="1" applyBorder="1" applyAlignment="1" applyProtection="1">
      <alignment horizontal="right" vertical="center"/>
    </xf>
    <xf numFmtId="0" fontId="15" fillId="0" borderId="0" xfId="0" applyNumberFormat="1" applyFont="1" applyFill="1" applyBorder="1" applyAlignment="1" applyProtection="1">
      <alignment horizontal="left" vertical="center"/>
    </xf>
    <xf numFmtId="0" fontId="15" fillId="2" borderId="0" xfId="0" applyFont="1" applyFill="1" applyBorder="1"/>
    <xf numFmtId="0" fontId="15" fillId="2" borderId="9" xfId="0" applyFont="1" applyFill="1" applyBorder="1"/>
    <xf numFmtId="0" fontId="15" fillId="2" borderId="4" xfId="0" applyFont="1" applyFill="1" applyBorder="1"/>
    <xf numFmtId="0" fontId="17" fillId="0" borderId="0" xfId="0" applyFont="1" applyFill="1" applyBorder="1"/>
    <xf numFmtId="0" fontId="12" fillId="2" borderId="0" xfId="0" applyFont="1" applyFill="1" applyBorder="1"/>
    <xf numFmtId="0" fontId="16" fillId="0" borderId="0" xfId="0" applyFont="1" applyFill="1" applyBorder="1"/>
    <xf numFmtId="0" fontId="15" fillId="2" borderId="6" xfId="0" applyFont="1" applyFill="1" applyBorder="1"/>
    <xf numFmtId="0" fontId="15" fillId="2" borderId="0" xfId="0" applyFont="1" applyFill="1"/>
    <xf numFmtId="0" fontId="16" fillId="3" borderId="17" xfId="0" applyFont="1" applyFill="1" applyBorder="1"/>
    <xf numFmtId="0" fontId="16" fillId="3" borderId="2" xfId="0" applyFont="1" applyFill="1" applyBorder="1"/>
    <xf numFmtId="0" fontId="12" fillId="2" borderId="2" xfId="0" applyFont="1" applyFill="1" applyBorder="1"/>
    <xf numFmtId="0" fontId="19" fillId="3" borderId="0" xfId="0" applyFont="1" applyFill="1" applyBorder="1"/>
    <xf numFmtId="0" fontId="12" fillId="2" borderId="7" xfId="0" applyFont="1" applyFill="1" applyBorder="1"/>
    <xf numFmtId="0" fontId="15" fillId="0" borderId="0" xfId="0" applyFont="1" applyFill="1" applyBorder="1"/>
    <xf numFmtId="0" fontId="17" fillId="3" borderId="0" xfId="0" applyFont="1" applyFill="1" applyBorder="1"/>
    <xf numFmtId="0" fontId="15" fillId="2" borderId="0" xfId="0" applyNumberFormat="1" applyFont="1" applyFill="1" applyBorder="1" applyAlignment="1" applyProtection="1">
      <alignment horizontal="left" vertical="center"/>
    </xf>
    <xf numFmtId="0" fontId="11" fillId="2" borderId="18" xfId="0" applyFont="1" applyFill="1" applyBorder="1"/>
    <xf numFmtId="0" fontId="11" fillId="2" borderId="0" xfId="0" applyFont="1" applyFill="1" applyBorder="1"/>
    <xf numFmtId="0" fontId="11" fillId="0" borderId="0" xfId="0" applyFont="1" applyFill="1" applyBorder="1"/>
    <xf numFmtId="0" fontId="11" fillId="2" borderId="0" xfId="0" applyFont="1" applyFill="1"/>
    <xf numFmtId="0" fontId="11" fillId="2" borderId="3" xfId="0" applyFont="1" applyFill="1" applyBorder="1"/>
    <xf numFmtId="0" fontId="11" fillId="2" borderId="15" xfId="0" applyFont="1" applyFill="1" applyBorder="1"/>
    <xf numFmtId="0" fontId="11" fillId="2" borderId="6" xfId="0"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0" fontId="21" fillId="2" borderId="0" xfId="0" applyFont="1" applyFill="1"/>
    <xf numFmtId="0" fontId="21" fillId="2" borderId="5" xfId="0" applyFont="1" applyFill="1" applyBorder="1"/>
    <xf numFmtId="2" fontId="11" fillId="2" borderId="18" xfId="0" applyNumberFormat="1" applyFont="1" applyFill="1" applyBorder="1"/>
    <xf numFmtId="164" fontId="11" fillId="2" borderId="18" xfId="0" applyNumberFormat="1" applyFont="1" applyFill="1" applyBorder="1"/>
    <xf numFmtId="0" fontId="22" fillId="2" borderId="0" xfId="0" applyFont="1" applyFill="1"/>
    <xf numFmtId="49" fontId="22" fillId="2" borderId="0" xfId="0" applyNumberFormat="1" applyFont="1" applyFill="1"/>
    <xf numFmtId="0" fontId="22" fillId="2" borderId="3" xfId="0" applyFont="1" applyFill="1" applyBorder="1"/>
    <xf numFmtId="0" fontId="22" fillId="2" borderId="4" xfId="0" applyFont="1" applyFill="1" applyBorder="1"/>
    <xf numFmtId="49" fontId="22" fillId="2" borderId="4" xfId="0" applyNumberFormat="1" applyFont="1" applyFill="1" applyBorder="1"/>
    <xf numFmtId="0" fontId="22" fillId="2" borderId="6" xfId="0" applyFont="1" applyFill="1" applyBorder="1"/>
    <xf numFmtId="0" fontId="23" fillId="2" borderId="0" xfId="0" applyFont="1" applyFill="1" applyBorder="1"/>
    <xf numFmtId="49" fontId="23" fillId="2" borderId="0" xfId="0" applyNumberFormat="1" applyFont="1" applyFill="1" applyBorder="1"/>
    <xf numFmtId="0" fontId="22" fillId="2" borderId="0" xfId="0" applyFont="1" applyFill="1" applyBorder="1"/>
    <xf numFmtId="49" fontId="22" fillId="2" borderId="0" xfId="0" applyNumberFormat="1" applyFont="1" applyFill="1" applyBorder="1"/>
    <xf numFmtId="0" fontId="22" fillId="2" borderId="16" xfId="0" applyFont="1" applyFill="1" applyBorder="1"/>
    <xf numFmtId="0" fontId="23" fillId="2" borderId="9" xfId="0" applyFont="1" applyFill="1" applyBorder="1"/>
    <xf numFmtId="49" fontId="23" fillId="2" borderId="9" xfId="0" applyNumberFormat="1" applyFont="1" applyFill="1" applyBorder="1"/>
    <xf numFmtId="0" fontId="22" fillId="2" borderId="0" xfId="0" applyFont="1" applyFill="1" applyBorder="1" applyAlignment="1">
      <alignment vertical="top"/>
    </xf>
    <xf numFmtId="0" fontId="22" fillId="2" borderId="0" xfId="0" applyFont="1" applyFill="1" applyBorder="1" applyAlignment="1">
      <alignment vertical="top" wrapText="1"/>
    </xf>
    <xf numFmtId="49" fontId="22" fillId="2" borderId="0" xfId="0" applyNumberFormat="1" applyFont="1" applyFill="1" applyBorder="1" applyAlignment="1">
      <alignment vertical="top" wrapText="1"/>
    </xf>
    <xf numFmtId="0" fontId="22" fillId="2" borderId="0" xfId="178" applyFont="1" applyFill="1" applyBorder="1" applyAlignment="1" applyProtection="1">
      <alignment vertical="top"/>
    </xf>
    <xf numFmtId="164" fontId="22" fillId="2" borderId="0" xfId="0" applyNumberFormat="1" applyFont="1" applyFill="1" applyAlignment="1">
      <alignment horizontal="left" vertical="center" indent="2"/>
    </xf>
    <xf numFmtId="49" fontId="22" fillId="2" borderId="0" xfId="0" applyNumberFormat="1" applyFont="1" applyFill="1" applyBorder="1" applyAlignment="1">
      <alignment vertical="top"/>
    </xf>
    <xf numFmtId="2" fontId="15" fillId="2" borderId="9" xfId="0" applyNumberFormat="1" applyFont="1" applyFill="1" applyBorder="1" applyAlignment="1" applyProtection="1">
      <alignment vertical="center"/>
    </xf>
    <xf numFmtId="0" fontId="22" fillId="2" borderId="0" xfId="0" applyNumberFormat="1" applyFont="1" applyFill="1" applyBorder="1" applyAlignment="1">
      <alignment horizontal="left" vertical="top"/>
    </xf>
    <xf numFmtId="0" fontId="10" fillId="2" borderId="0" xfId="0" applyFont="1" applyFill="1"/>
    <xf numFmtId="2" fontId="10" fillId="2" borderId="0" xfId="0" applyNumberFormat="1" applyFont="1" applyFill="1"/>
    <xf numFmtId="0" fontId="10" fillId="2" borderId="3" xfId="0" applyFont="1" applyFill="1" applyBorder="1"/>
    <xf numFmtId="0" fontId="10" fillId="2" borderId="4" xfId="0" applyFont="1" applyFill="1" applyBorder="1"/>
    <xf numFmtId="2" fontId="10" fillId="2" borderId="4" xfId="0" applyNumberFormat="1" applyFont="1" applyFill="1" applyBorder="1"/>
    <xf numFmtId="0" fontId="10" fillId="2" borderId="6" xfId="0" applyFont="1" applyFill="1" applyBorder="1"/>
    <xf numFmtId="0" fontId="10" fillId="2" borderId="0" xfId="0" applyNumberFormat="1" applyFont="1" applyFill="1" applyBorder="1" applyAlignment="1" applyProtection="1">
      <alignment horizontal="left" vertical="center"/>
    </xf>
    <xf numFmtId="1" fontId="10" fillId="2" borderId="0" xfId="0" applyNumberFormat="1" applyFont="1" applyFill="1" applyBorder="1" applyAlignment="1" applyProtection="1">
      <alignment vertical="center"/>
    </xf>
    <xf numFmtId="0" fontId="10" fillId="0" borderId="0" xfId="0" applyNumberFormat="1" applyFont="1" applyFill="1" applyBorder="1" applyAlignment="1" applyProtection="1">
      <alignment horizontal="left" vertical="center"/>
    </xf>
    <xf numFmtId="166" fontId="10" fillId="0" borderId="0" xfId="0" applyNumberFormat="1" applyFont="1" applyFill="1" applyBorder="1" applyAlignment="1" applyProtection="1">
      <alignment vertical="center"/>
    </xf>
    <xf numFmtId="164" fontId="10" fillId="2" borderId="18" xfId="0" applyNumberFormat="1" applyFont="1" applyFill="1" applyBorder="1" applyAlignment="1" applyProtection="1">
      <alignment vertical="center"/>
    </xf>
    <xf numFmtId="166" fontId="10" fillId="2" borderId="0" xfId="0" applyNumberFormat="1" applyFont="1" applyFill="1" applyBorder="1" applyAlignment="1" applyProtection="1">
      <alignment vertical="center"/>
    </xf>
    <xf numFmtId="10" fontId="10" fillId="0" borderId="0" xfId="0" applyNumberFormat="1" applyFont="1" applyFill="1" applyBorder="1" applyAlignment="1" applyProtection="1">
      <alignment horizontal="left" vertical="center" indent="2"/>
    </xf>
    <xf numFmtId="165" fontId="10" fillId="2" borderId="0" xfId="0" applyNumberFormat="1" applyFont="1" applyFill="1" applyBorder="1" applyAlignment="1" applyProtection="1">
      <alignment horizontal="right" vertical="center"/>
    </xf>
    <xf numFmtId="2" fontId="10" fillId="2" borderId="0" xfId="0" applyNumberFormat="1" applyFont="1" applyFill="1" applyBorder="1" applyAlignment="1" applyProtection="1">
      <alignment horizontal="right" vertical="center"/>
    </xf>
    <xf numFmtId="1" fontId="10" fillId="2" borderId="0" xfId="0" applyNumberFormat="1" applyFont="1" applyFill="1" applyBorder="1" applyAlignment="1" applyProtection="1">
      <alignment horizontal="right" vertical="center"/>
    </xf>
    <xf numFmtId="10" fontId="10" fillId="2" borderId="0" xfId="0" applyNumberFormat="1" applyFont="1" applyFill="1" applyBorder="1" applyAlignment="1" applyProtection="1">
      <alignment horizontal="left" vertical="center" indent="2"/>
    </xf>
    <xf numFmtId="0" fontId="10" fillId="2" borderId="0" xfId="0" applyFont="1" applyFill="1" applyBorder="1"/>
    <xf numFmtId="164" fontId="10" fillId="0" borderId="0" xfId="0" applyNumberFormat="1" applyFont="1" applyFill="1" applyBorder="1" applyAlignment="1" applyProtection="1">
      <alignment horizontal="left" vertical="center" indent="2"/>
    </xf>
    <xf numFmtId="164" fontId="10" fillId="2" borderId="18" xfId="0" applyNumberFormat="1" applyFont="1" applyFill="1" applyBorder="1" applyAlignment="1" applyProtection="1">
      <alignment horizontal="right" vertical="center"/>
    </xf>
    <xf numFmtId="0" fontId="10" fillId="0" borderId="0" xfId="0" applyNumberFormat="1" applyFont="1" applyFill="1" applyBorder="1" applyAlignment="1" applyProtection="1">
      <alignment horizontal="left" vertical="center" indent="2"/>
    </xf>
    <xf numFmtId="1" fontId="10" fillId="2" borderId="21" xfId="0" applyNumberFormat="1" applyFont="1" applyFill="1" applyBorder="1" applyAlignment="1" applyProtection="1">
      <alignment horizontal="right" vertical="center"/>
    </xf>
    <xf numFmtId="164" fontId="10" fillId="2" borderId="20" xfId="0" applyNumberFormat="1" applyFont="1" applyFill="1" applyBorder="1" applyAlignment="1" applyProtection="1">
      <alignment horizontal="right" vertical="center"/>
    </xf>
    <xf numFmtId="3" fontId="10" fillId="0" borderId="11" xfId="0" applyNumberFormat="1" applyFont="1" applyFill="1" applyBorder="1" applyAlignment="1" applyProtection="1">
      <alignment horizontal="left" vertical="center" indent="3"/>
    </xf>
    <xf numFmtId="2" fontId="10" fillId="2" borderId="18" xfId="0" applyNumberFormat="1" applyFont="1" applyFill="1" applyBorder="1" applyAlignment="1" applyProtection="1">
      <alignment horizontal="right" vertical="center"/>
    </xf>
    <xf numFmtId="0" fontId="15" fillId="2" borderId="17" xfId="0" applyFont="1" applyFill="1" applyBorder="1"/>
    <xf numFmtId="0" fontId="9" fillId="2" borderId="2" xfId="0" applyFont="1" applyFill="1" applyBorder="1"/>
    <xf numFmtId="0" fontId="15" fillId="2" borderId="7" xfId="0" applyFont="1" applyFill="1" applyBorder="1"/>
    <xf numFmtId="0" fontId="9" fillId="2" borderId="0" xfId="0" applyFont="1" applyFill="1" applyBorder="1"/>
    <xf numFmtId="0" fontId="25" fillId="2" borderId="0" xfId="0" applyFont="1" applyFill="1" applyBorder="1"/>
    <xf numFmtId="0" fontId="9" fillId="2" borderId="18"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8" borderId="0" xfId="0" applyFont="1" applyFill="1" applyBorder="1"/>
    <xf numFmtId="0" fontId="9" fillId="2" borderId="7"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9" fillId="12" borderId="0" xfId="0" applyFont="1" applyFill="1" applyBorder="1"/>
    <xf numFmtId="0" fontId="15" fillId="2" borderId="16" xfId="0" applyFont="1" applyFill="1" applyBorder="1"/>
    <xf numFmtId="0" fontId="17" fillId="2" borderId="9" xfId="0" applyFont="1" applyFill="1" applyBorder="1"/>
    <xf numFmtId="164" fontId="11" fillId="2" borderId="21" xfId="0" applyNumberFormat="1" applyFont="1" applyFill="1" applyBorder="1"/>
    <xf numFmtId="0" fontId="16" fillId="2" borderId="0" xfId="0" applyFont="1" applyFill="1" applyBorder="1"/>
    <xf numFmtId="2" fontId="11" fillId="2" borderId="0" xfId="0" applyNumberFormat="1" applyFont="1" applyFill="1" applyBorder="1"/>
    <xf numFmtId="164" fontId="11" fillId="2" borderId="20" xfId="0" applyNumberFormat="1" applyFont="1" applyFill="1" applyBorder="1"/>
    <xf numFmtId="164" fontId="11" fillId="2" borderId="0" xfId="0" applyNumberFormat="1" applyFont="1" applyFill="1" applyBorder="1"/>
    <xf numFmtId="0" fontId="21" fillId="2" borderId="19" xfId="0" applyFont="1" applyFill="1" applyBorder="1"/>
    <xf numFmtId="0" fontId="11" fillId="2" borderId="5" xfId="0" applyFont="1" applyFill="1" applyBorder="1"/>
    <xf numFmtId="0" fontId="9" fillId="0" borderId="0" xfId="0" applyNumberFormat="1" applyFont="1" applyFill="1" applyBorder="1" applyAlignment="1" applyProtection="1">
      <alignment horizontal="left" vertical="center"/>
    </xf>
    <xf numFmtId="2" fontId="15" fillId="2" borderId="0" xfId="0" applyNumberFormat="1" applyFont="1" applyFill="1" applyBorder="1" applyAlignment="1" applyProtection="1">
      <alignment horizontal="left" vertical="center"/>
    </xf>
    <xf numFmtId="0" fontId="15" fillId="2" borderId="9" xfId="0" applyNumberFormat="1" applyFont="1" applyFill="1" applyBorder="1" applyAlignment="1" applyProtection="1">
      <alignment vertical="center"/>
    </xf>
    <xf numFmtId="0" fontId="8" fillId="2" borderId="20" xfId="0" applyFont="1" applyFill="1" applyBorder="1"/>
    <xf numFmtId="0" fontId="8" fillId="0" borderId="0" xfId="0" applyNumberFormat="1" applyFont="1" applyFill="1" applyBorder="1" applyAlignment="1" applyProtection="1">
      <alignment horizontal="left" vertical="center"/>
    </xf>
    <xf numFmtId="165" fontId="10" fillId="2" borderId="18" xfId="0" applyNumberFormat="1" applyFont="1" applyFill="1" applyBorder="1" applyAlignment="1" applyProtection="1">
      <alignment horizontal="right" vertical="center"/>
    </xf>
    <xf numFmtId="10" fontId="6" fillId="0" borderId="0" xfId="0" applyNumberFormat="1" applyFont="1" applyFill="1" applyBorder="1" applyAlignment="1" applyProtection="1">
      <alignment horizontal="left" vertical="center" indent="2"/>
    </xf>
    <xf numFmtId="164" fontId="6" fillId="0" borderId="0" xfId="0" applyNumberFormat="1" applyFont="1" applyFill="1" applyBorder="1" applyAlignment="1" applyProtection="1">
      <alignment horizontal="left" vertical="center" indent="2"/>
    </xf>
    <xf numFmtId="166" fontId="5" fillId="0" borderId="0" xfId="0" applyNumberFormat="1" applyFont="1" applyFill="1" applyBorder="1" applyAlignment="1" applyProtection="1">
      <alignment vertical="center"/>
    </xf>
    <xf numFmtId="10" fontId="5" fillId="2" borderId="0" xfId="0" applyNumberFormat="1" applyFont="1" applyFill="1" applyBorder="1" applyAlignment="1" applyProtection="1">
      <alignment horizontal="left" vertical="center" indent="2"/>
    </xf>
    <xf numFmtId="0" fontId="10" fillId="2" borderId="15" xfId="0" applyFont="1" applyFill="1" applyBorder="1"/>
    <xf numFmtId="0" fontId="15" fillId="2" borderId="19" xfId="0" applyNumberFormat="1" applyFont="1" applyFill="1" applyBorder="1" applyAlignment="1" applyProtection="1">
      <alignment vertical="center"/>
    </xf>
    <xf numFmtId="0" fontId="15" fillId="2" borderId="5" xfId="0" applyNumberFormat="1" applyFont="1" applyFill="1" applyBorder="1" applyAlignment="1" applyProtection="1">
      <alignment vertical="center"/>
    </xf>
    <xf numFmtId="0" fontId="10" fillId="0" borderId="5" xfId="0" applyFont="1" applyFill="1" applyBorder="1"/>
    <xf numFmtId="0" fontId="5" fillId="0" borderId="5" xfId="0" applyFont="1" applyFill="1" applyBorder="1"/>
    <xf numFmtId="0" fontId="6" fillId="0" borderId="5" xfId="178" applyFont="1" applyFill="1" applyBorder="1" applyAlignment="1" applyProtection="1"/>
    <xf numFmtId="0" fontId="20" fillId="0" borderId="5" xfId="178" applyFont="1" applyFill="1" applyBorder="1" applyAlignment="1" applyProtection="1"/>
    <xf numFmtId="0" fontId="7" fillId="0" borderId="5" xfId="0" applyFont="1" applyFill="1" applyBorder="1"/>
    <xf numFmtId="0" fontId="10" fillId="2" borderId="10" xfId="0" applyFont="1" applyFill="1" applyBorder="1"/>
    <xf numFmtId="0" fontId="10" fillId="2" borderId="11" xfId="0" applyFont="1" applyFill="1" applyBorder="1"/>
    <xf numFmtId="2" fontId="10" fillId="2" borderId="11" xfId="0" applyNumberFormat="1" applyFont="1" applyFill="1" applyBorder="1"/>
    <xf numFmtId="0" fontId="10" fillId="2" borderId="12" xfId="0" applyFont="1" applyFill="1" applyBorder="1"/>
    <xf numFmtId="0" fontId="4" fillId="0" borderId="5" xfId="0" applyFont="1" applyFill="1" applyBorder="1"/>
    <xf numFmtId="164" fontId="26" fillId="4" borderId="0" xfId="0" applyNumberFormat="1" applyFont="1" applyFill="1" applyAlignment="1">
      <alignment horizontal="left" vertical="center" indent="2"/>
    </xf>
    <xf numFmtId="2" fontId="10" fillId="2" borderId="18" xfId="0" applyNumberFormat="1" applyFont="1" applyFill="1" applyBorder="1" applyAlignment="1" applyProtection="1">
      <alignment vertical="center"/>
    </xf>
    <xf numFmtId="0" fontId="3" fillId="0" borderId="5" xfId="178" applyFont="1" applyFill="1" applyBorder="1" applyAlignment="1" applyProtection="1"/>
    <xf numFmtId="166" fontId="3" fillId="0" borderId="0" xfId="0" applyNumberFormat="1" applyFont="1" applyFill="1" applyBorder="1" applyAlignment="1" applyProtection="1">
      <alignment vertical="center"/>
    </xf>
    <xf numFmtId="167" fontId="10" fillId="2" borderId="18" xfId="0" applyNumberFormat="1" applyFont="1" applyFill="1" applyBorder="1" applyAlignment="1" applyProtection="1">
      <alignment vertical="center"/>
    </xf>
    <xf numFmtId="167" fontId="10" fillId="2" borderId="0" xfId="0" applyNumberFormat="1" applyFont="1" applyFill="1" applyBorder="1" applyAlignment="1" applyProtection="1">
      <alignment vertical="center"/>
    </xf>
    <xf numFmtId="0" fontId="3" fillId="0" borderId="0" xfId="0" applyNumberFormat="1" applyFont="1" applyFill="1" applyBorder="1" applyAlignment="1" applyProtection="1">
      <alignment horizontal="left" vertical="center" indent="2"/>
    </xf>
    <xf numFmtId="165" fontId="11" fillId="2" borderId="18" xfId="0" applyNumberFormat="1" applyFont="1" applyFill="1" applyBorder="1"/>
    <xf numFmtId="0" fontId="2" fillId="2" borderId="0" xfId="0" applyFont="1" applyFill="1"/>
    <xf numFmtId="0" fontId="2" fillId="2" borderId="6" xfId="0" applyFont="1" applyFill="1" applyBorder="1"/>
    <xf numFmtId="0" fontId="2" fillId="2" borderId="4" xfId="0" applyFont="1" applyFill="1" applyBorder="1"/>
    <xf numFmtId="0" fontId="2" fillId="2" borderId="3" xfId="0" applyFont="1" applyFill="1" applyBorder="1"/>
    <xf numFmtId="164" fontId="22" fillId="2" borderId="0" xfId="0" applyNumberFormat="1" applyFont="1" applyFill="1" applyAlignment="1">
      <alignment horizontal="left" vertical="center"/>
    </xf>
    <xf numFmtId="0" fontId="24" fillId="4" borderId="17" xfId="0" applyFont="1" applyFill="1" applyBorder="1" applyAlignment="1">
      <alignment horizontal="left" vertical="top" wrapText="1"/>
    </xf>
    <xf numFmtId="0" fontId="24" fillId="4" borderId="2" xfId="0" applyFont="1" applyFill="1" applyBorder="1" applyAlignment="1">
      <alignment horizontal="left" vertical="top" wrapText="1"/>
    </xf>
    <xf numFmtId="0" fontId="24" fillId="4" borderId="13" xfId="0" applyFont="1" applyFill="1" applyBorder="1" applyAlignment="1">
      <alignment horizontal="left" vertical="top" wrapText="1"/>
    </xf>
    <xf numFmtId="0" fontId="24" fillId="4" borderId="7" xfId="0" applyFont="1" applyFill="1" applyBorder="1" applyAlignment="1">
      <alignment horizontal="left" vertical="top" wrapText="1"/>
    </xf>
    <xf numFmtId="0" fontId="24" fillId="4" borderId="0" xfId="0" applyFont="1" applyFill="1" applyBorder="1" applyAlignment="1">
      <alignment horizontal="left" vertical="top" wrapText="1"/>
    </xf>
    <xf numFmtId="0" fontId="24" fillId="4" borderId="8" xfId="0" applyFont="1" applyFill="1" applyBorder="1" applyAlignment="1">
      <alignment horizontal="left" vertical="top" wrapText="1"/>
    </xf>
    <xf numFmtId="0" fontId="24" fillId="4" borderId="1" xfId="0" applyFont="1" applyFill="1" applyBorder="1" applyAlignment="1">
      <alignment horizontal="left" vertical="top" wrapText="1"/>
    </xf>
    <xf numFmtId="0" fontId="24" fillId="4" borderId="9" xfId="0" applyFont="1" applyFill="1" applyBorder="1" applyAlignment="1">
      <alignment horizontal="left" vertical="top" wrapText="1"/>
    </xf>
    <xf numFmtId="0" fontId="24" fillId="4" borderId="14" xfId="0" applyFont="1" applyFill="1" applyBorder="1" applyAlignment="1">
      <alignment horizontal="left" vertical="top" wrapText="1"/>
    </xf>
    <xf numFmtId="0" fontId="1" fillId="2" borderId="0" xfId="0" applyNumberFormat="1" applyFont="1" applyFill="1" applyBorder="1" applyAlignment="1" applyProtection="1">
      <alignment horizontal="left" vertical="center"/>
    </xf>
    <xf numFmtId="0" fontId="1" fillId="2" borderId="18" xfId="0" applyFont="1" applyFill="1" applyBorder="1"/>
  </cellXfs>
  <cellStyles count="27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177"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8"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8</xdr:col>
      <xdr:colOff>165100</xdr:colOff>
      <xdr:row>6</xdr:row>
      <xdr:rowOff>34797</xdr:rowOff>
    </xdr:from>
    <xdr:ext cx="8257433" cy="10430003"/>
    <xdr:pic>
      <xdr:nvPicPr>
        <xdr:cNvPr id="2" name="Picture 1">
          <a:extLst>
            <a:ext uri="{FF2B5EF4-FFF2-40B4-BE49-F238E27FC236}">
              <a16:creationId xmlns:a16="http://schemas.microsoft.com/office/drawing/2014/main" id="{9D03CBC6-6978-1942-B790-24A8F4C7A9D3}"/>
            </a:ext>
          </a:extLst>
        </xdr:cNvPr>
        <xdr:cNvPicPr>
          <a:picLocks noChangeAspect="1"/>
        </xdr:cNvPicPr>
      </xdr:nvPicPr>
      <xdr:blipFill>
        <a:blip xmlns:r="http://schemas.openxmlformats.org/officeDocument/2006/relationships" r:embed="rId1"/>
        <a:stretch>
          <a:fillRect/>
        </a:stretch>
      </xdr:blipFill>
      <xdr:spPr>
        <a:xfrm>
          <a:off x="7785100" y="1253997"/>
          <a:ext cx="8257433" cy="10430003"/>
        </a:xfrm>
        <a:prstGeom prst="rect">
          <a:avLst/>
        </a:prstGeom>
      </xdr:spPr>
    </xdr:pic>
    <xdr:clientData/>
  </xdr:oneCellAnchor>
  <xdr:oneCellAnchor>
    <xdr:from>
      <xdr:col>8</xdr:col>
      <xdr:colOff>25400</xdr:colOff>
      <xdr:row>58</xdr:row>
      <xdr:rowOff>50800</xdr:rowOff>
    </xdr:from>
    <xdr:ext cx="7640436" cy="10058400"/>
    <xdr:pic>
      <xdr:nvPicPr>
        <xdr:cNvPr id="3" name="Picture 2">
          <a:extLst>
            <a:ext uri="{FF2B5EF4-FFF2-40B4-BE49-F238E27FC236}">
              <a16:creationId xmlns:a16="http://schemas.microsoft.com/office/drawing/2014/main" id="{C1AF9477-EFB8-DC48-A57D-13122D5C0998}"/>
            </a:ext>
          </a:extLst>
        </xdr:cNvPr>
        <xdr:cNvPicPr>
          <a:picLocks noChangeAspect="1"/>
        </xdr:cNvPicPr>
      </xdr:nvPicPr>
      <xdr:blipFill>
        <a:blip xmlns:r="http://schemas.openxmlformats.org/officeDocument/2006/relationships" r:embed="rId2"/>
        <a:stretch>
          <a:fillRect/>
        </a:stretch>
      </xdr:blipFill>
      <xdr:spPr>
        <a:xfrm>
          <a:off x="7645400" y="11836400"/>
          <a:ext cx="7640436" cy="1005840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risberkhout/Projects/etdataset/analyses/1_chp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quintel/Projects/etdataset/nodes_source_analyses/buildings/6_residences_analysi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technical_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Services"/>
      <sheetName val="Energy industry"/>
      <sheetName val="Industry"/>
      <sheetName val="Main activity"/>
      <sheetName val="Waste incineration"/>
      <sheetName val="Fuel mixes"/>
      <sheetName val="Fuel aggregation"/>
      <sheetName val="match carriers IEA to ETM"/>
      <sheetName val="csv_sold_heat_deficit"/>
      <sheetName val="csv_corrected energy balance 1"/>
      <sheetName val="csv_ce_production_table_1"/>
      <sheetName val="csv_energy_mixer_for_gas_c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ColWidth="10.7109375" defaultRowHeight="16"/>
  <cols>
    <col min="1" max="1" width="3.42578125" style="26" customWidth="1"/>
    <col min="2" max="2" width="9.140625" style="18" customWidth="1"/>
    <col min="3" max="3" width="44.140625" style="18" customWidth="1"/>
    <col min="4" max="16384" width="10.7109375" style="18"/>
  </cols>
  <sheetData>
    <row r="1" spans="1:3" s="24" customFormat="1">
      <c r="A1" s="22"/>
      <c r="B1" s="23"/>
      <c r="C1" s="23"/>
    </row>
    <row r="2" spans="1:3" ht="21">
      <c r="A2" s="1"/>
      <c r="B2" s="25" t="s">
        <v>14</v>
      </c>
      <c r="C2" s="25"/>
    </row>
    <row r="3" spans="1:3">
      <c r="A3" s="1"/>
      <c r="B3" s="8"/>
      <c r="C3" s="8"/>
    </row>
    <row r="4" spans="1:3">
      <c r="A4" s="1"/>
      <c r="B4" s="2" t="s">
        <v>15</v>
      </c>
      <c r="C4" s="3" t="s">
        <v>90</v>
      </c>
    </row>
    <row r="5" spans="1:3">
      <c r="A5" s="1"/>
      <c r="B5" s="4" t="s">
        <v>42</v>
      </c>
      <c r="C5" s="5" t="s">
        <v>89</v>
      </c>
    </row>
    <row r="6" spans="1:3">
      <c r="A6" s="1"/>
      <c r="B6" s="6" t="s">
        <v>17</v>
      </c>
      <c r="C6" s="7" t="s">
        <v>18</v>
      </c>
    </row>
    <row r="7" spans="1:3">
      <c r="A7" s="1"/>
      <c r="B7" s="8"/>
      <c r="C7" s="8"/>
    </row>
    <row r="8" spans="1:3">
      <c r="A8" s="1"/>
      <c r="B8" s="8"/>
      <c r="C8" s="8"/>
    </row>
    <row r="9" spans="1:3">
      <c r="A9" s="1"/>
      <c r="B9" s="90" t="s">
        <v>43</v>
      </c>
      <c r="C9" s="91"/>
    </row>
    <row r="10" spans="1:3">
      <c r="A10" s="1"/>
      <c r="B10" s="92"/>
      <c r="C10" s="93"/>
    </row>
    <row r="11" spans="1:3">
      <c r="A11" s="1"/>
      <c r="B11" s="92" t="s">
        <v>44</v>
      </c>
      <c r="C11" s="94" t="s">
        <v>45</v>
      </c>
    </row>
    <row r="12" spans="1:3" ht="17" thickBot="1">
      <c r="A12" s="1"/>
      <c r="B12" s="92"/>
      <c r="C12" s="14" t="s">
        <v>46</v>
      </c>
    </row>
    <row r="13" spans="1:3" ht="17" thickBot="1">
      <c r="A13" s="1"/>
      <c r="B13" s="92"/>
      <c r="C13" s="95" t="s">
        <v>47</v>
      </c>
    </row>
    <row r="14" spans="1:3">
      <c r="A14" s="1"/>
      <c r="B14" s="92"/>
      <c r="C14" s="93" t="s">
        <v>48</v>
      </c>
    </row>
    <row r="15" spans="1:3">
      <c r="A15" s="1"/>
      <c r="B15" s="92"/>
      <c r="C15" s="93"/>
    </row>
    <row r="16" spans="1:3">
      <c r="A16" s="1"/>
      <c r="B16" s="92" t="s">
        <v>49</v>
      </c>
      <c r="C16" s="96" t="s">
        <v>50</v>
      </c>
    </row>
    <row r="17" spans="1:3">
      <c r="A17" s="1"/>
      <c r="B17" s="92"/>
      <c r="C17" s="97" t="s">
        <v>51</v>
      </c>
    </row>
    <row r="18" spans="1:3">
      <c r="A18" s="1"/>
      <c r="B18" s="92"/>
      <c r="C18" s="98" t="s">
        <v>52</v>
      </c>
    </row>
    <row r="19" spans="1:3">
      <c r="A19" s="1"/>
      <c r="B19" s="92"/>
      <c r="C19" s="99" t="s">
        <v>53</v>
      </c>
    </row>
    <row r="20" spans="1:3">
      <c r="A20" s="1"/>
      <c r="B20" s="100"/>
      <c r="C20" s="101" t="s">
        <v>54</v>
      </c>
    </row>
    <row r="21" spans="1:3">
      <c r="A21" s="1"/>
      <c r="B21" s="100"/>
      <c r="C21" s="102" t="s">
        <v>55</v>
      </c>
    </row>
    <row r="22" spans="1:3">
      <c r="A22" s="1"/>
      <c r="B22" s="100"/>
      <c r="C22" s="103" t="s">
        <v>56</v>
      </c>
    </row>
    <row r="23" spans="1:3">
      <c r="B23" s="100"/>
      <c r="C23" s="104" t="s">
        <v>57</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0"/>
  <sheetViews>
    <sheetView tabSelected="1" topLeftCell="D1" workbookViewId="0">
      <selection activeCell="I26" sqref="I26"/>
    </sheetView>
  </sheetViews>
  <sheetFormatPr baseColWidth="10" defaultColWidth="10.7109375" defaultRowHeight="16"/>
  <cols>
    <col min="1" max="1" width="3.28515625" style="33" customWidth="1"/>
    <col min="2" max="2" width="3.7109375" style="33" customWidth="1"/>
    <col min="3" max="3" width="46" style="33" customWidth="1"/>
    <col min="4" max="4" width="12.7109375" style="33" customWidth="1"/>
    <col min="5" max="5" width="17.42578125" style="33" customWidth="1"/>
    <col min="6" max="6" width="4.42578125" style="33" customWidth="1"/>
    <col min="7" max="7" width="45" style="33" customWidth="1"/>
    <col min="8" max="8" width="5.140625" style="33" customWidth="1"/>
    <col min="9" max="9" width="51.42578125" style="33" customWidth="1"/>
    <col min="10" max="10" width="5.42578125" style="33" customWidth="1"/>
    <col min="11" max="16384" width="10.7109375" style="33"/>
  </cols>
  <sheetData>
    <row r="1" spans="2:11">
      <c r="D1" s="31"/>
      <c r="E1" s="31"/>
      <c r="F1" s="31"/>
      <c r="G1" s="31"/>
    </row>
    <row r="2" spans="2:11">
      <c r="B2" s="150" t="s">
        <v>72</v>
      </c>
      <c r="C2" s="151"/>
      <c r="D2" s="151"/>
      <c r="E2" s="152"/>
      <c r="F2" s="31"/>
      <c r="G2" s="31"/>
    </row>
    <row r="3" spans="2:11">
      <c r="B3" s="153"/>
      <c r="C3" s="154"/>
      <c r="D3" s="154"/>
      <c r="E3" s="155"/>
      <c r="F3" s="31"/>
      <c r="G3" s="31"/>
    </row>
    <row r="4" spans="2:11" ht="35" customHeight="1">
      <c r="B4" s="156"/>
      <c r="C4" s="157"/>
      <c r="D4" s="157"/>
      <c r="E4" s="158"/>
      <c r="F4" s="31"/>
      <c r="G4" s="31"/>
    </row>
    <row r="5" spans="2:11" ht="17" thickBot="1">
      <c r="D5" s="31"/>
    </row>
    <row r="6" spans="2:11">
      <c r="B6" s="34"/>
      <c r="C6" s="16"/>
      <c r="D6" s="16"/>
      <c r="E6" s="16"/>
      <c r="F6" s="16"/>
      <c r="G6" s="16"/>
      <c r="H6" s="16"/>
      <c r="I6" s="16"/>
      <c r="J6" s="35"/>
    </row>
    <row r="7" spans="2:11" s="40" customFormat="1" ht="19">
      <c r="B7" s="105"/>
      <c r="C7" s="15" t="s">
        <v>22</v>
      </c>
      <c r="D7" s="106" t="s">
        <v>12</v>
      </c>
      <c r="E7" s="15" t="s">
        <v>7</v>
      </c>
      <c r="F7" s="15"/>
      <c r="G7" s="15" t="s">
        <v>11</v>
      </c>
      <c r="H7" s="15"/>
      <c r="I7" s="15" t="s">
        <v>0</v>
      </c>
      <c r="J7" s="112"/>
    </row>
    <row r="8" spans="2:11" s="40" customFormat="1" ht="19">
      <c r="B8" s="20"/>
      <c r="C8" s="14"/>
      <c r="D8" s="28"/>
      <c r="E8" s="14"/>
      <c r="F8" s="14"/>
      <c r="G8" s="14"/>
      <c r="H8" s="14"/>
      <c r="I8" s="14"/>
      <c r="J8" s="41"/>
    </row>
    <row r="9" spans="2:11" s="40" customFormat="1" ht="20" thickBot="1">
      <c r="B9" s="20"/>
      <c r="C9" s="14" t="s">
        <v>67</v>
      </c>
      <c r="D9" s="28"/>
      <c r="E9" s="14"/>
      <c r="F9" s="14"/>
      <c r="G9" s="14"/>
      <c r="H9" s="14"/>
      <c r="I9" s="14"/>
      <c r="J9" s="41"/>
    </row>
    <row r="10" spans="2:11" s="40" customFormat="1" ht="20" thickBot="1">
      <c r="B10" s="20"/>
      <c r="C10" s="32" t="s">
        <v>40</v>
      </c>
      <c r="D10" s="17" t="s">
        <v>5</v>
      </c>
      <c r="E10" s="42">
        <f>'Research data'!G7</f>
        <v>1.0469999999999999</v>
      </c>
      <c r="F10" s="32"/>
      <c r="G10" s="32"/>
      <c r="H10" s="27"/>
      <c r="I10" s="160" t="s">
        <v>73</v>
      </c>
      <c r="J10" s="41"/>
    </row>
    <row r="11" spans="2:11" ht="17" thickBot="1">
      <c r="B11" s="36"/>
      <c r="C11" s="32" t="s">
        <v>24</v>
      </c>
      <c r="D11" s="19" t="s">
        <v>5</v>
      </c>
      <c r="E11" s="42">
        <f>'Research data'!G8</f>
        <v>0.93230769230769228</v>
      </c>
      <c r="F11" s="32"/>
      <c r="G11" s="32"/>
      <c r="H11" s="32"/>
      <c r="I11" s="160" t="s">
        <v>73</v>
      </c>
      <c r="J11" s="113"/>
      <c r="K11" s="31"/>
    </row>
    <row r="12" spans="2:11" ht="17" thickBot="1">
      <c r="B12" s="36"/>
      <c r="C12" s="32" t="s">
        <v>28</v>
      </c>
      <c r="D12" s="19" t="s">
        <v>41</v>
      </c>
      <c r="E12" s="43">
        <f>'Research data'!G6</f>
        <v>36.6</v>
      </c>
      <c r="F12" s="32"/>
      <c r="G12" s="32"/>
      <c r="H12" s="32"/>
      <c r="I12" s="160" t="s">
        <v>73</v>
      </c>
      <c r="J12" s="113"/>
    </row>
    <row r="13" spans="2:11">
      <c r="B13" s="36"/>
      <c r="C13" s="82"/>
      <c r="D13" s="108"/>
      <c r="E13" s="109"/>
      <c r="F13" s="31"/>
      <c r="G13" s="82"/>
      <c r="H13" s="31"/>
      <c r="I13" s="31"/>
      <c r="J13" s="113"/>
    </row>
    <row r="14" spans="2:11" ht="17" thickBot="1">
      <c r="B14" s="36"/>
      <c r="C14" s="14" t="s">
        <v>58</v>
      </c>
      <c r="D14" s="108"/>
      <c r="E14" s="109"/>
      <c r="F14" s="31"/>
      <c r="G14" s="82"/>
      <c r="H14" s="31"/>
      <c r="I14" s="31"/>
      <c r="J14" s="113"/>
    </row>
    <row r="15" spans="2:11" ht="17" thickBot="1">
      <c r="B15" s="36"/>
      <c r="C15" s="32" t="s">
        <v>29</v>
      </c>
      <c r="D15" s="19" t="s">
        <v>23</v>
      </c>
      <c r="E15" s="43">
        <f>'Research data'!G16</f>
        <v>68808000</v>
      </c>
      <c r="F15" s="32"/>
      <c r="G15" s="32"/>
      <c r="H15" s="32"/>
      <c r="I15" s="160" t="s">
        <v>73</v>
      </c>
      <c r="J15" s="113"/>
    </row>
    <row r="16" spans="2:11" ht="17" thickBot="1">
      <c r="B16" s="36"/>
      <c r="C16" s="32" t="s">
        <v>30</v>
      </c>
      <c r="D16" s="19" t="s">
        <v>23</v>
      </c>
      <c r="E16" s="43">
        <v>0</v>
      </c>
      <c r="F16" s="32"/>
      <c r="G16" s="32"/>
      <c r="H16" s="32"/>
      <c r="I16" s="30"/>
      <c r="J16" s="113"/>
    </row>
    <row r="17" spans="2:10" ht="17" thickBot="1">
      <c r="B17" s="36"/>
      <c r="C17" s="32" t="s">
        <v>10</v>
      </c>
      <c r="D17" s="19" t="s">
        <v>23</v>
      </c>
      <c r="E17" s="43">
        <v>0</v>
      </c>
      <c r="F17" s="32"/>
      <c r="G17" s="32"/>
      <c r="H17" s="32"/>
      <c r="I17" s="30"/>
      <c r="J17" s="113"/>
    </row>
    <row r="18" spans="2:10" ht="17" thickBot="1">
      <c r="B18" s="36"/>
      <c r="C18" s="32" t="s">
        <v>31</v>
      </c>
      <c r="D18" s="19" t="s">
        <v>23</v>
      </c>
      <c r="E18" s="43">
        <v>0</v>
      </c>
      <c r="F18" s="32"/>
      <c r="G18" s="32"/>
      <c r="H18" s="32"/>
      <c r="I18" s="30"/>
      <c r="J18" s="113"/>
    </row>
    <row r="19" spans="2:10" ht="17" thickBot="1">
      <c r="B19" s="36"/>
      <c r="C19" s="32" t="s">
        <v>32</v>
      </c>
      <c r="D19" s="19" t="s">
        <v>39</v>
      </c>
      <c r="E19" s="107">
        <f>'Research data'!G17</f>
        <v>2976348.6</v>
      </c>
      <c r="F19" s="32"/>
      <c r="G19" s="32"/>
      <c r="H19" s="32"/>
      <c r="I19" s="160" t="s">
        <v>73</v>
      </c>
      <c r="J19" s="113"/>
    </row>
    <row r="20" spans="2:10" ht="17" thickBot="1">
      <c r="B20" s="36"/>
      <c r="C20" s="32" t="s">
        <v>33</v>
      </c>
      <c r="D20" s="19" t="s">
        <v>38</v>
      </c>
      <c r="E20" s="42">
        <f>'Research data'!G18</f>
        <v>201.3</v>
      </c>
      <c r="F20" s="32"/>
      <c r="G20" s="32"/>
      <c r="H20" s="32"/>
      <c r="I20" s="160" t="s">
        <v>73</v>
      </c>
      <c r="J20" s="113"/>
    </row>
    <row r="21" spans="2:10" ht="17" thickBot="1">
      <c r="B21" s="36"/>
      <c r="C21" s="32" t="s">
        <v>34</v>
      </c>
      <c r="D21" s="19" t="s">
        <v>38</v>
      </c>
      <c r="E21" s="110">
        <v>0</v>
      </c>
      <c r="F21" s="32"/>
      <c r="G21" s="32"/>
      <c r="H21" s="32"/>
      <c r="I21" s="117"/>
      <c r="J21" s="113"/>
    </row>
    <row r="22" spans="2:10" ht="17" thickBot="1">
      <c r="B22" s="36"/>
      <c r="C22" s="32" t="s">
        <v>37</v>
      </c>
      <c r="D22" s="19"/>
      <c r="E22" s="43">
        <v>0.1</v>
      </c>
      <c r="F22" s="32"/>
      <c r="G22" s="32"/>
      <c r="H22" s="32"/>
      <c r="I22" s="160"/>
      <c r="J22" s="113"/>
    </row>
    <row r="23" spans="2:10" ht="17" thickBot="1">
      <c r="B23" s="36"/>
      <c r="C23" s="32" t="s">
        <v>27</v>
      </c>
      <c r="D23" s="19" t="s">
        <v>9</v>
      </c>
      <c r="E23" s="43">
        <v>0</v>
      </c>
      <c r="F23" s="32"/>
      <c r="G23" s="32"/>
      <c r="H23" s="32"/>
      <c r="I23" s="30"/>
      <c r="J23" s="113"/>
    </row>
    <row r="24" spans="2:10">
      <c r="B24" s="36"/>
      <c r="C24" s="32"/>
      <c r="D24" s="19"/>
      <c r="E24" s="111"/>
      <c r="F24" s="32"/>
      <c r="G24" s="32"/>
      <c r="H24" s="32"/>
      <c r="I24" s="31"/>
      <c r="J24" s="113"/>
    </row>
    <row r="25" spans="2:10" ht="17" thickBot="1">
      <c r="B25" s="36"/>
      <c r="C25" s="14" t="s">
        <v>8</v>
      </c>
      <c r="D25" s="108"/>
      <c r="E25" s="111"/>
      <c r="F25" s="31"/>
      <c r="G25" s="31"/>
      <c r="H25" s="31"/>
      <c r="I25" s="31"/>
      <c r="J25" s="113"/>
    </row>
    <row r="26" spans="2:10" ht="17" thickBot="1">
      <c r="B26" s="36"/>
      <c r="C26" s="32" t="s">
        <v>26</v>
      </c>
      <c r="D26" s="19" t="s">
        <v>4</v>
      </c>
      <c r="E26" s="144">
        <f>'Research data'!G11</f>
        <v>2.0129999999999999E-2</v>
      </c>
      <c r="F26" s="32"/>
      <c r="G26" s="32"/>
      <c r="H26" s="32"/>
      <c r="I26" s="160" t="s">
        <v>73</v>
      </c>
      <c r="J26" s="113"/>
    </row>
    <row r="27" spans="2:10" ht="17" thickBot="1">
      <c r="B27" s="36"/>
      <c r="C27" s="32" t="s">
        <v>35</v>
      </c>
      <c r="D27" s="19" t="s">
        <v>2</v>
      </c>
      <c r="E27" s="107">
        <f>'Research data'!G12</f>
        <v>2</v>
      </c>
      <c r="F27" s="32"/>
      <c r="G27" s="32"/>
      <c r="H27" s="32"/>
      <c r="I27" s="160" t="s">
        <v>73</v>
      </c>
      <c r="J27" s="113"/>
    </row>
    <row r="28" spans="2:10" ht="17" thickBot="1">
      <c r="B28" s="36"/>
      <c r="C28" s="32" t="s">
        <v>36</v>
      </c>
      <c r="D28" s="19" t="s">
        <v>2</v>
      </c>
      <c r="E28" s="43">
        <f>'Research data'!G13</f>
        <v>25</v>
      </c>
      <c r="F28" s="32"/>
      <c r="G28" s="32"/>
      <c r="H28" s="32"/>
      <c r="I28" s="160" t="s">
        <v>73</v>
      </c>
      <c r="J28" s="113"/>
    </row>
    <row r="29" spans="2:10" ht="17" thickBot="1">
      <c r="B29" s="36"/>
      <c r="C29" s="32" t="s">
        <v>25</v>
      </c>
      <c r="D29" s="19" t="s">
        <v>5</v>
      </c>
      <c r="E29" s="43">
        <v>0</v>
      </c>
      <c r="F29" s="32"/>
      <c r="G29" s="32"/>
      <c r="H29" s="32"/>
      <c r="I29" s="30"/>
      <c r="J29" s="113"/>
    </row>
    <row r="30" spans="2:10" ht="20" customHeight="1" thickBot="1">
      <c r="B30" s="37"/>
      <c r="C30" s="38"/>
      <c r="D30" s="38"/>
      <c r="E30" s="38"/>
      <c r="F30" s="38"/>
      <c r="G30" s="38"/>
      <c r="H30" s="38"/>
      <c r="I30" s="38"/>
      <c r="J30" s="39"/>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K19"/>
  <sheetViews>
    <sheetView workbookViewId="0">
      <selection activeCell="G39" sqref="G39"/>
    </sheetView>
  </sheetViews>
  <sheetFormatPr baseColWidth="10" defaultColWidth="10.7109375" defaultRowHeight="16"/>
  <cols>
    <col min="1" max="2" width="3.42578125" style="65" customWidth="1"/>
    <col min="3" max="3" width="35.85546875" style="65" customWidth="1"/>
    <col min="4" max="4" width="16.42578125" style="65" hidden="1" customWidth="1"/>
    <col min="5" max="5" width="13.85546875" style="65" hidden="1" customWidth="1"/>
    <col min="6" max="6" width="12.42578125" style="65" customWidth="1"/>
    <col min="7" max="7" width="10.7109375" style="65" customWidth="1"/>
    <col min="8" max="8" width="4.7109375" style="65" customWidth="1"/>
    <col min="9" max="9" width="9.85546875" style="66" customWidth="1"/>
    <col min="10" max="10" width="3" style="66" customWidth="1"/>
    <col min="11" max="11" width="60" style="65" customWidth="1"/>
    <col min="12" max="16384" width="10.7109375" style="65"/>
  </cols>
  <sheetData>
    <row r="1" spans="2:11" ht="17" thickBot="1"/>
    <row r="2" spans="2:11">
      <c r="B2" s="67"/>
      <c r="C2" s="68"/>
      <c r="D2" s="68"/>
      <c r="E2" s="68"/>
      <c r="F2" s="68"/>
      <c r="G2" s="68"/>
      <c r="H2" s="68"/>
      <c r="I2" s="69"/>
      <c r="J2" s="69"/>
      <c r="K2" s="124"/>
    </row>
    <row r="3" spans="2:11" s="21" customFormat="1">
      <c r="B3" s="20"/>
      <c r="C3" s="116" t="s">
        <v>60</v>
      </c>
      <c r="D3" s="9"/>
      <c r="E3" s="9"/>
      <c r="F3" s="116" t="s">
        <v>12</v>
      </c>
      <c r="G3" s="116" t="s">
        <v>54</v>
      </c>
      <c r="H3" s="116"/>
      <c r="I3" s="63" t="s">
        <v>73</v>
      </c>
      <c r="J3" s="63"/>
      <c r="K3" s="125" t="s">
        <v>66</v>
      </c>
    </row>
    <row r="4" spans="2:11">
      <c r="B4" s="70"/>
      <c r="C4" s="71"/>
      <c r="D4" s="71"/>
      <c r="E4" s="71"/>
      <c r="F4" s="71"/>
      <c r="G4" s="72"/>
      <c r="H4" s="72"/>
      <c r="I4" s="115"/>
      <c r="J4" s="115"/>
      <c r="K4" s="126"/>
    </row>
    <row r="5" spans="2:11" ht="17" thickBot="1">
      <c r="B5" s="70"/>
      <c r="C5" s="29" t="s">
        <v>59</v>
      </c>
      <c r="D5" s="29"/>
      <c r="E5" s="29"/>
      <c r="F5" s="29"/>
      <c r="G5" s="10"/>
      <c r="H5" s="10"/>
      <c r="I5" s="10"/>
      <c r="J5" s="10"/>
      <c r="K5" s="127"/>
    </row>
    <row r="6" spans="2:11" ht="17" thickBot="1">
      <c r="B6" s="70"/>
      <c r="C6" s="143" t="s">
        <v>28</v>
      </c>
      <c r="D6" s="73"/>
      <c r="E6" s="73"/>
      <c r="F6" s="74" t="s">
        <v>41</v>
      </c>
      <c r="G6" s="75">
        <f>I6</f>
        <v>36.6</v>
      </c>
      <c r="H6" s="76"/>
      <c r="I6" s="75">
        <f>Notes!E11</f>
        <v>36.6</v>
      </c>
      <c r="J6" s="72"/>
      <c r="K6" s="127"/>
    </row>
    <row r="7" spans="2:11" ht="17" thickBot="1">
      <c r="B7" s="70"/>
      <c r="C7" s="143" t="s">
        <v>40</v>
      </c>
      <c r="D7" s="73"/>
      <c r="E7" s="73"/>
      <c r="F7" s="122" t="s">
        <v>3</v>
      </c>
      <c r="G7" s="138">
        <f>I7</f>
        <v>1.0469999999999999</v>
      </c>
      <c r="H7" s="76"/>
      <c r="I7" s="138">
        <f>Notes!E10</f>
        <v>1.0469999999999999</v>
      </c>
      <c r="J7" s="72"/>
      <c r="K7" s="128"/>
    </row>
    <row r="8" spans="2:11" ht="17" thickBot="1">
      <c r="B8" s="70"/>
      <c r="C8" s="143" t="s">
        <v>24</v>
      </c>
      <c r="D8" s="73"/>
      <c r="E8" s="73"/>
      <c r="F8" s="140" t="s">
        <v>3</v>
      </c>
      <c r="G8" s="141">
        <f>I8</f>
        <v>0.93230769230769228</v>
      </c>
      <c r="H8" s="142"/>
      <c r="I8" s="141">
        <f>Notes!E26</f>
        <v>0.93230769230769228</v>
      </c>
      <c r="J8" s="72"/>
      <c r="K8" s="128"/>
    </row>
    <row r="9" spans="2:11">
      <c r="B9" s="70"/>
      <c r="C9" s="123"/>
      <c r="D9" s="81"/>
      <c r="E9" s="81"/>
      <c r="F9" s="82"/>
      <c r="G9" s="79"/>
      <c r="H9" s="79"/>
      <c r="I9" s="79"/>
      <c r="J9" s="79"/>
      <c r="K9" s="127"/>
    </row>
    <row r="10" spans="2:11" ht="17" thickBot="1">
      <c r="B10" s="70"/>
      <c r="C10" s="29" t="s">
        <v>8</v>
      </c>
      <c r="D10" s="29"/>
      <c r="E10" s="29"/>
      <c r="F10" s="29"/>
      <c r="G10" s="11"/>
      <c r="H10" s="11"/>
      <c r="I10" s="12"/>
      <c r="J10" s="12"/>
      <c r="K10" s="129"/>
    </row>
    <row r="11" spans="2:11" ht="17" thickBot="1">
      <c r="B11" s="70"/>
      <c r="C11" s="120" t="s">
        <v>65</v>
      </c>
      <c r="D11" s="77"/>
      <c r="E11" s="77"/>
      <c r="F11" s="74" t="s">
        <v>4</v>
      </c>
      <c r="G11" s="119">
        <f>I11</f>
        <v>2.0129999999999999E-2</v>
      </c>
      <c r="H11" s="78"/>
      <c r="I11" s="75">
        <f>Notes!E29</f>
        <v>2.0129999999999999E-2</v>
      </c>
      <c r="J11" s="79"/>
      <c r="K11" s="139"/>
    </row>
    <row r="12" spans="2:11" ht="17" thickBot="1">
      <c r="B12" s="70"/>
      <c r="C12" s="121" t="s">
        <v>1</v>
      </c>
      <c r="D12" s="83"/>
      <c r="E12" s="83"/>
      <c r="F12" s="74" t="s">
        <v>2</v>
      </c>
      <c r="G12" s="84">
        <f>I12</f>
        <v>2</v>
      </c>
      <c r="H12" s="79"/>
      <c r="I12" s="75">
        <f>Notes!E25</f>
        <v>2</v>
      </c>
      <c r="J12" s="80"/>
      <c r="K12" s="130"/>
    </row>
    <row r="13" spans="2:11" ht="17" thickBot="1">
      <c r="B13" s="70"/>
      <c r="C13" s="85" t="s">
        <v>6</v>
      </c>
      <c r="D13" s="85"/>
      <c r="E13" s="85"/>
      <c r="F13" s="74" t="s">
        <v>2</v>
      </c>
      <c r="G13" s="86">
        <f>I13</f>
        <v>25</v>
      </c>
      <c r="H13" s="79"/>
      <c r="I13" s="75">
        <f>Notes!E24</f>
        <v>25</v>
      </c>
      <c r="J13" s="80"/>
      <c r="K13" s="136"/>
    </row>
    <row r="14" spans="2:11">
      <c r="B14" s="70"/>
      <c r="C14" s="29"/>
      <c r="D14" s="29"/>
      <c r="E14" s="29"/>
      <c r="F14" s="29"/>
      <c r="G14" s="12"/>
      <c r="H14" s="12"/>
      <c r="I14" s="80"/>
      <c r="J14" s="80"/>
      <c r="K14" s="127"/>
    </row>
    <row r="15" spans="2:11" ht="17" thickBot="1">
      <c r="B15" s="70"/>
      <c r="C15" s="13" t="s">
        <v>61</v>
      </c>
      <c r="D15" s="13"/>
      <c r="E15" s="13"/>
      <c r="F15" s="13"/>
      <c r="G15" s="12"/>
      <c r="H15" s="12"/>
      <c r="I15" s="12"/>
      <c r="J15" s="12"/>
      <c r="K15" s="127"/>
    </row>
    <row r="16" spans="2:11" ht="17" thickBot="1">
      <c r="B16" s="70"/>
      <c r="C16" s="114" t="s">
        <v>62</v>
      </c>
      <c r="D16" s="13"/>
      <c r="E16" s="13"/>
      <c r="F16" s="114" t="s">
        <v>23</v>
      </c>
      <c r="G16" s="84">
        <f>I16</f>
        <v>68808000</v>
      </c>
      <c r="H16" s="12"/>
      <c r="I16" s="84">
        <f>Notes!E14</f>
        <v>68808000</v>
      </c>
      <c r="J16" s="79"/>
      <c r="K16" s="131"/>
    </row>
    <row r="17" spans="2:11" ht="17" thickBot="1">
      <c r="B17" s="70"/>
      <c r="C17" s="114" t="s">
        <v>63</v>
      </c>
      <c r="D17" s="29"/>
      <c r="E17" s="29"/>
      <c r="F17" s="159" t="s">
        <v>94</v>
      </c>
      <c r="G17" s="87">
        <f>I17</f>
        <v>2976348.6</v>
      </c>
      <c r="H17" s="12"/>
      <c r="I17" s="89">
        <f>Notes!E18</f>
        <v>2976348.6</v>
      </c>
      <c r="J17" s="79"/>
      <c r="K17" s="131"/>
    </row>
    <row r="18" spans="2:11" ht="17" thickBot="1">
      <c r="B18" s="70"/>
      <c r="C18" s="118" t="s">
        <v>64</v>
      </c>
      <c r="D18" s="88"/>
      <c r="E18" s="88"/>
      <c r="F18" s="74" t="s">
        <v>38</v>
      </c>
      <c r="G18" s="84">
        <f>I18</f>
        <v>201.3</v>
      </c>
      <c r="H18" s="79"/>
      <c r="I18" s="89">
        <f>Notes!E20</f>
        <v>201.3</v>
      </c>
      <c r="J18" s="79"/>
      <c r="K18" s="131"/>
    </row>
    <row r="19" spans="2:11" ht="17" thickBot="1">
      <c r="B19" s="132"/>
      <c r="C19" s="133"/>
      <c r="D19" s="133"/>
      <c r="E19" s="133"/>
      <c r="F19" s="133"/>
      <c r="G19" s="133"/>
      <c r="H19" s="133"/>
      <c r="I19" s="134"/>
      <c r="J19" s="134"/>
      <c r="K19" s="135"/>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17"/>
  <sheetViews>
    <sheetView workbookViewId="0">
      <selection activeCell="F20" sqref="F20"/>
    </sheetView>
  </sheetViews>
  <sheetFormatPr baseColWidth="10" defaultColWidth="33.140625" defaultRowHeight="16"/>
  <cols>
    <col min="1" max="1" width="3.28515625" style="44" customWidth="1"/>
    <col min="2" max="2" width="2.42578125" style="44" customWidth="1"/>
    <col min="3" max="3" width="28.7109375" style="44" customWidth="1"/>
    <col min="4" max="4" width="3.140625" style="44" customWidth="1"/>
    <col min="5" max="5" width="16.140625" style="44" customWidth="1"/>
    <col min="6" max="6" width="10.28515625" style="44" customWidth="1"/>
    <col min="7" max="9" width="12.140625" style="44" customWidth="1"/>
    <col min="10" max="10" width="35.140625" style="45" customWidth="1"/>
    <col min="11" max="11" width="37.42578125" style="44" customWidth="1"/>
    <col min="12" max="16384" width="33.140625" style="44"/>
  </cols>
  <sheetData>
    <row r="1" spans="2:11" ht="17" thickBot="1"/>
    <row r="2" spans="2:11">
      <c r="B2" s="46"/>
      <c r="C2" s="47"/>
      <c r="D2" s="47"/>
      <c r="E2" s="47"/>
      <c r="F2" s="47"/>
      <c r="G2" s="47"/>
      <c r="H2" s="47"/>
      <c r="I2" s="47"/>
      <c r="J2" s="48"/>
      <c r="K2" s="47"/>
    </row>
    <row r="3" spans="2:11">
      <c r="B3" s="49"/>
      <c r="C3" s="50" t="s">
        <v>19</v>
      </c>
      <c r="D3" s="50"/>
      <c r="E3" s="50"/>
      <c r="F3" s="50"/>
      <c r="G3" s="50"/>
      <c r="H3" s="50"/>
      <c r="I3" s="50"/>
      <c r="J3" s="51"/>
      <c r="K3" s="52"/>
    </row>
    <row r="4" spans="2:11">
      <c r="B4" s="49"/>
      <c r="C4" s="52"/>
      <c r="D4" s="52"/>
      <c r="E4" s="52"/>
      <c r="F4" s="52"/>
      <c r="G4" s="52"/>
      <c r="H4" s="52"/>
      <c r="I4" s="52"/>
      <c r="J4" s="53"/>
      <c r="K4" s="52"/>
    </row>
    <row r="5" spans="2:11">
      <c r="B5" s="54"/>
      <c r="C5" s="55" t="s">
        <v>20</v>
      </c>
      <c r="D5" s="55"/>
      <c r="E5" s="55" t="s">
        <v>0</v>
      </c>
      <c r="F5" s="55" t="s">
        <v>16</v>
      </c>
      <c r="G5" s="55" t="s">
        <v>21</v>
      </c>
      <c r="H5" s="55" t="s">
        <v>69</v>
      </c>
      <c r="I5" s="55" t="s">
        <v>71</v>
      </c>
      <c r="J5" s="56" t="s">
        <v>70</v>
      </c>
      <c r="K5" s="55" t="s">
        <v>13</v>
      </c>
    </row>
    <row r="6" spans="2:11" ht="16" customHeight="1">
      <c r="B6" s="49"/>
      <c r="C6" s="149" t="s">
        <v>83</v>
      </c>
      <c r="D6" s="61"/>
      <c r="E6" s="57" t="s">
        <v>73</v>
      </c>
      <c r="F6" s="58" t="s">
        <v>86</v>
      </c>
      <c r="G6" s="59" t="s">
        <v>87</v>
      </c>
      <c r="H6" s="59"/>
      <c r="I6" s="59" t="s">
        <v>82</v>
      </c>
      <c r="J6" s="59" t="s">
        <v>88</v>
      </c>
      <c r="K6" s="57"/>
    </row>
    <row r="7" spans="2:11" ht="16" customHeight="1">
      <c r="B7" s="49"/>
      <c r="C7" s="149" t="s">
        <v>84</v>
      </c>
      <c r="D7" s="61"/>
      <c r="E7" s="57"/>
      <c r="F7" s="58"/>
      <c r="G7" s="59"/>
      <c r="H7" s="59"/>
      <c r="I7" s="59"/>
      <c r="J7" s="59"/>
      <c r="K7" s="57"/>
    </row>
    <row r="8" spans="2:11">
      <c r="B8" s="49"/>
      <c r="C8" s="57" t="s">
        <v>85</v>
      </c>
      <c r="D8" s="57"/>
      <c r="F8" s="57"/>
      <c r="G8" s="64"/>
      <c r="H8" s="64"/>
      <c r="I8" s="57"/>
      <c r="J8" s="62"/>
      <c r="K8" s="60"/>
    </row>
    <row r="9" spans="2:11">
      <c r="B9" s="49"/>
      <c r="C9" s="57" t="s">
        <v>24</v>
      </c>
      <c r="D9" s="57"/>
      <c r="E9" s="52"/>
      <c r="F9" s="57"/>
      <c r="G9" s="64"/>
      <c r="H9" s="64"/>
      <c r="I9" s="57"/>
      <c r="J9" s="62"/>
      <c r="K9" s="60"/>
    </row>
    <row r="10" spans="2:11">
      <c r="B10" s="49"/>
      <c r="C10" s="57"/>
      <c r="D10" s="57"/>
      <c r="E10" s="52"/>
      <c r="F10" s="57"/>
      <c r="G10" s="64"/>
      <c r="H10" s="64"/>
      <c r="I10" s="57"/>
      <c r="J10" s="62"/>
      <c r="K10" s="60"/>
    </row>
    <row r="11" spans="2:11">
      <c r="B11" s="49"/>
      <c r="C11" s="61"/>
      <c r="D11" s="57"/>
      <c r="E11" s="52"/>
      <c r="F11" s="57"/>
      <c r="G11" s="64"/>
      <c r="H11" s="64"/>
      <c r="I11" s="57"/>
      <c r="J11" s="62"/>
      <c r="K11" s="60"/>
    </row>
    <row r="12" spans="2:11">
      <c r="B12" s="49"/>
      <c r="C12" s="61"/>
      <c r="D12" s="57"/>
      <c r="E12" s="52"/>
      <c r="F12" s="57"/>
      <c r="G12" s="64"/>
      <c r="H12" s="64"/>
      <c r="I12" s="57"/>
      <c r="J12" s="62"/>
      <c r="K12" s="60"/>
    </row>
    <row r="13" spans="2:11">
      <c r="B13" s="49"/>
      <c r="C13" s="61"/>
      <c r="D13" s="57"/>
      <c r="E13" s="52"/>
      <c r="F13" s="57"/>
      <c r="G13" s="64"/>
      <c r="H13" s="64"/>
      <c r="I13" s="57"/>
      <c r="J13" s="62"/>
      <c r="K13" s="57"/>
    </row>
    <row r="14" spans="2:11">
      <c r="B14" s="49"/>
    </row>
    <row r="15" spans="2:11">
      <c r="B15" s="49"/>
      <c r="C15" s="61"/>
    </row>
    <row r="16" spans="2:11">
      <c r="B16" s="49"/>
      <c r="C16" s="137"/>
    </row>
    <row r="17" spans="2:2">
      <c r="B17" s="49"/>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6151F-E1A3-C044-8146-964C7C015918}">
  <dimension ref="B1:N29"/>
  <sheetViews>
    <sheetView topLeftCell="A13" workbookViewId="0">
      <selection activeCell="F34" sqref="F34"/>
    </sheetView>
  </sheetViews>
  <sheetFormatPr baseColWidth="10" defaultColWidth="10.7109375" defaultRowHeight="16"/>
  <cols>
    <col min="1" max="1" width="6.28515625" style="145" customWidth="1"/>
    <col min="2" max="2" width="5.42578125" style="145" customWidth="1"/>
    <col min="3" max="3" width="22.7109375" style="145" customWidth="1"/>
    <col min="4" max="4" width="49.42578125" style="145" customWidth="1"/>
    <col min="5" max="16384" width="10.7109375" style="145"/>
  </cols>
  <sheetData>
    <row r="1" spans="2:14" ht="17" thickBot="1"/>
    <row r="2" spans="2:14">
      <c r="B2" s="148"/>
      <c r="C2" s="147"/>
      <c r="D2" s="147"/>
      <c r="E2" s="147"/>
      <c r="F2" s="147"/>
      <c r="G2" s="147"/>
      <c r="H2" s="147"/>
      <c r="I2" s="147"/>
      <c r="J2" s="147"/>
      <c r="K2" s="147"/>
      <c r="L2" s="147"/>
      <c r="M2" s="147"/>
      <c r="N2" s="147"/>
    </row>
    <row r="3" spans="2:14" s="21" customFormat="1">
      <c r="B3" s="105"/>
      <c r="C3" s="15" t="s">
        <v>0</v>
      </c>
      <c r="D3" s="15" t="s">
        <v>68</v>
      </c>
      <c r="E3" s="15"/>
      <c r="F3" s="15"/>
      <c r="G3" s="15"/>
      <c r="H3" s="15"/>
      <c r="I3" s="15"/>
      <c r="J3" s="15"/>
      <c r="K3" s="15"/>
      <c r="L3" s="15"/>
      <c r="M3" s="15"/>
      <c r="N3" s="15"/>
    </row>
    <row r="4" spans="2:14">
      <c r="B4" s="146"/>
    </row>
    <row r="5" spans="2:14">
      <c r="B5" s="146"/>
    </row>
    <row r="7" spans="2:14">
      <c r="C7" s="145" t="s">
        <v>73</v>
      </c>
    </row>
    <row r="8" spans="2:14">
      <c r="C8" s="145" t="s">
        <v>93</v>
      </c>
    </row>
    <row r="10" spans="2:14">
      <c r="C10" s="145" t="s">
        <v>40</v>
      </c>
      <c r="E10" s="145">
        <v>1.0469999999999999</v>
      </c>
      <c r="G10" s="145" t="s">
        <v>74</v>
      </c>
    </row>
    <row r="11" spans="2:14">
      <c r="C11" s="145" t="s">
        <v>28</v>
      </c>
      <c r="E11" s="145">
        <v>36.6</v>
      </c>
      <c r="F11" s="145" t="s">
        <v>41</v>
      </c>
    </row>
    <row r="13" spans="2:14">
      <c r="C13" s="145" t="s">
        <v>75</v>
      </c>
      <c r="E13" s="145">
        <v>1880000</v>
      </c>
      <c r="F13" s="145" t="s">
        <v>76</v>
      </c>
    </row>
    <row r="14" spans="2:14">
      <c r="D14" s="145" t="s">
        <v>29</v>
      </c>
      <c r="E14" s="145">
        <f>E13*E11</f>
        <v>68808000</v>
      </c>
    </row>
    <row r="16" spans="2:14">
      <c r="C16" s="145" t="s">
        <v>77</v>
      </c>
    </row>
    <row r="17" spans="3:7">
      <c r="C17" s="145" t="s">
        <v>79</v>
      </c>
      <c r="E17" s="145">
        <v>81321</v>
      </c>
      <c r="F17" s="145" t="s">
        <v>76</v>
      </c>
    </row>
    <row r="18" spans="3:7">
      <c r="D18" s="145" t="s">
        <v>32</v>
      </c>
      <c r="E18" s="145">
        <f>E17*E11</f>
        <v>2976348.6</v>
      </c>
    </row>
    <row r="19" spans="3:7">
      <c r="C19" s="145" t="s">
        <v>78</v>
      </c>
      <c r="E19" s="145">
        <v>5.5</v>
      </c>
      <c r="F19" s="145" t="s">
        <v>80</v>
      </c>
      <c r="G19" s="145" t="s">
        <v>81</v>
      </c>
    </row>
    <row r="20" spans="3:7">
      <c r="D20" s="145" t="s">
        <v>33</v>
      </c>
      <c r="E20" s="145">
        <f>E19*E11</f>
        <v>201.3</v>
      </c>
    </row>
    <row r="24" spans="3:7">
      <c r="D24" s="145" t="s">
        <v>36</v>
      </c>
      <c r="E24" s="145">
        <v>25</v>
      </c>
    </row>
    <row r="25" spans="3:7">
      <c r="D25" s="145" t="s">
        <v>35</v>
      </c>
      <c r="E25" s="145">
        <v>2</v>
      </c>
    </row>
    <row r="26" spans="3:7">
      <c r="D26" s="145" t="s">
        <v>24</v>
      </c>
      <c r="E26" s="145">
        <f>1-(0.01+(3/52))</f>
        <v>0.93230769230769228</v>
      </c>
    </row>
    <row r="28" spans="3:7">
      <c r="D28" s="145" t="s">
        <v>91</v>
      </c>
      <c r="E28" s="145">
        <f>0.55*1000</f>
        <v>550</v>
      </c>
      <c r="F28" s="145" t="s">
        <v>92</v>
      </c>
    </row>
    <row r="29" spans="3:7">
      <c r="D29" s="145" t="s">
        <v>26</v>
      </c>
      <c r="E29" s="145">
        <f>E28*E11/1000000</f>
        <v>2.0129999999999999E-2</v>
      </c>
      <c r="F29" s="145" t="s">
        <v>4</v>
      </c>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2019-12-10T16:22:25Z</dcterms:modified>
</cp:coreProperties>
</file>