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showInkAnnotation="0" codeName="ThisWorkbook" autoCompressPictures="0"/>
  <mc:AlternateContent xmlns:mc="http://schemas.openxmlformats.org/markup-compatibility/2006">
    <mc:Choice Requires="x15">
      <x15ac:absPath xmlns:x15ac="http://schemas.microsoft.com/office/spreadsheetml/2010/11/ac" url="/Users/kyradehaan/github/etdataset/nodes_source_analyses/energy/energy/"/>
    </mc:Choice>
  </mc:AlternateContent>
  <xr:revisionPtr revIDLastSave="0" documentId="13_ncr:1_{A5C21E67-F542-1C4D-B6F6-8A5CD79E9F03}" xr6:coauthVersionLast="47" xr6:coauthVersionMax="47" xr10:uidLastSave="{00000000-0000-0000-0000-000000000000}"/>
  <bookViews>
    <workbookView xWindow="-5740" yWindow="-21600" windowWidth="38400" windowHeight="21600" tabRatio="762"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 localSheetId="4">#REF!</definedName>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calcOnSave="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9" i="13" l="1"/>
  <c r="F20" i="16" l="1"/>
  <c r="E6" i="13"/>
  <c r="I37" i="12" l="1"/>
  <c r="E36" i="12"/>
  <c r="I22" i="12"/>
  <c r="I21" i="12"/>
  <c r="I14" i="12"/>
  <c r="I13" i="12"/>
  <c r="I12" i="12"/>
  <c r="I11" i="12" l="1"/>
  <c r="I10" i="12"/>
  <c r="E17" i="13"/>
  <c r="E37" i="12" s="1"/>
  <c r="E14" i="13"/>
  <c r="E22" i="12" s="1"/>
  <c r="E13" i="13"/>
  <c r="E21" i="12" s="1"/>
  <c r="E10" i="13"/>
  <c r="E8" i="13"/>
  <c r="E14" i="12" s="1"/>
  <c r="E7" i="13"/>
  <c r="E10" i="12" l="1"/>
  <c r="E13" i="12" l="1"/>
  <c r="E12" i="12"/>
  <c r="E32" i="12" s="1"/>
  <c r="E11" i="12"/>
</calcChain>
</file>

<file path=xl/sharedStrings.xml><?xml version="1.0" encoding="utf-8"?>
<sst xmlns="http://schemas.openxmlformats.org/spreadsheetml/2006/main" count="179" uniqueCount="120">
  <si>
    <t>Source</t>
  </si>
  <si>
    <t>years</t>
  </si>
  <si>
    <t>%</t>
  </si>
  <si>
    <t>km2</t>
  </si>
  <si>
    <t>-</t>
  </si>
  <si>
    <t>Value</t>
  </si>
  <si>
    <t>Other</t>
  </si>
  <si>
    <t>yes=1, no=0</t>
  </si>
  <si>
    <t>cost_of_installing</t>
  </si>
  <si>
    <t>Definition</t>
  </si>
  <si>
    <t>Unit</t>
  </si>
  <si>
    <t>Link</t>
  </si>
  <si>
    <t>Cover Sheet</t>
  </si>
  <si>
    <t>Document</t>
  </si>
  <si>
    <t>Country</t>
  </si>
  <si>
    <t>Organization</t>
  </si>
  <si>
    <t>Quintel Intelligence</t>
  </si>
  <si>
    <t>Definition on the sources</t>
  </si>
  <si>
    <t>Type</t>
  </si>
  <si>
    <t>Date published</t>
  </si>
  <si>
    <t>Attribute</t>
  </si>
  <si>
    <t>euro</t>
  </si>
  <si>
    <t>availability</t>
  </si>
  <si>
    <t>free_co2_factor</t>
  </si>
  <si>
    <t>forecasting_error</t>
  </si>
  <si>
    <t>land_use_per_unit</t>
  </si>
  <si>
    <t>takes_part_in_ets</t>
  </si>
  <si>
    <t>electricity_output_capacity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</si>
  <si>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</si>
  <si>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</si>
  <si>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</si>
  <si>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</si>
  <si>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</si>
  <si>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</si>
  <si>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</si>
  <si>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</si>
  <si>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</si>
  <si>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</si>
  <si>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</si>
  <si>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</si>
  <si>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</si>
  <si>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</si>
  <si>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</si>
  <si>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</si>
  <si>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</si>
  <si>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</si>
  <si>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</si>
  <si>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</si>
  <si>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</si>
  <si>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</si>
  <si>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</si>
  <si>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</si>
  <si>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</si>
  <si>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</si>
  <si>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</si>
  <si>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</si>
  <si>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</si>
  <si>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 xml:space="preserve">Technical </t>
  </si>
  <si>
    <t>Parameter</t>
  </si>
  <si>
    <t>Costs</t>
  </si>
  <si>
    <t>Comments</t>
  </si>
  <si>
    <t>Technical</t>
  </si>
  <si>
    <t>full_load_hours</t>
  </si>
  <si>
    <t>Subject year</t>
  </si>
  <si>
    <t>ETM Library URL</t>
  </si>
  <si>
    <t>storage.volume</t>
  </si>
  <si>
    <t>storage.decay</t>
  </si>
  <si>
    <t>Storage volume</t>
  </si>
  <si>
    <t>Electrical output capacity</t>
  </si>
  <si>
    <t>Storage decay</t>
  </si>
  <si>
    <t>MWh</t>
  </si>
  <si>
    <t>Electrical input capacity</t>
  </si>
  <si>
    <t>Electrical efficiency</t>
  </si>
  <si>
    <r>
      <t>output.</t>
    </r>
    <r>
      <rPr>
        <sz val="12"/>
        <color theme="1"/>
        <rFont val="Calibri"/>
        <family val="2"/>
        <scheme val="minor"/>
      </rPr>
      <t>electricity</t>
    </r>
  </si>
  <si>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</si>
  <si>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year</t>
  </si>
  <si>
    <t>typical_input_capacity</t>
  </si>
  <si>
    <t>Elestor</t>
  </si>
  <si>
    <t>Expert estimate done by Elestor for 2026, based on hydrogen-bromine flow batteries at a production volume of 5% of Lithium-ion batteries</t>
  </si>
  <si>
    <t>Input capacity</t>
  </si>
  <si>
    <t>Range min</t>
  </si>
  <si>
    <t>Range max</t>
  </si>
  <si>
    <t>Roundtrip efficiency</t>
  </si>
  <si>
    <t>Typical investment costs per input capacity</t>
  </si>
  <si>
    <t>Typical investment costs per storage volume</t>
  </si>
  <si>
    <t>euro/MWh</t>
  </si>
  <si>
    <t>euro/MW</t>
  </si>
  <si>
    <t>Technical lifetime</t>
  </si>
  <si>
    <t>Output capacity</t>
  </si>
  <si>
    <t>Storage deay</t>
  </si>
  <si>
    <t>Virtually no storage decay</t>
  </si>
  <si>
    <t>These costs are for a standalone system, but when coupled to a hydrogen pipeline they can decrease to 25000 euro/MWh</t>
  </si>
  <si>
    <t>Date retreived</t>
  </si>
  <si>
    <t>Expert estimate</t>
  </si>
  <si>
    <t>Netherlands</t>
  </si>
  <si>
    <t>elestor.nl</t>
  </si>
  <si>
    <t>Fixed costs per input capacity</t>
  </si>
  <si>
    <t>Fixed costs per storage volume</t>
  </si>
  <si>
    <t>EUR/MW</t>
  </si>
  <si>
    <t>EUR/MWh</t>
  </si>
  <si>
    <t>Expert estimate by Elestor: average of range</t>
  </si>
  <si>
    <t>Expert estimate by Elestor</t>
  </si>
  <si>
    <t>Quintel assumption</t>
  </si>
  <si>
    <t>This is the roundtrip efficiency.</t>
  </si>
  <si>
    <t>% per hour</t>
  </si>
  <si>
    <t>Quintel assumption: for flow batteries initial investments costs are calculated from two components, typical costs per input capacity and per storage volume</t>
  </si>
  <si>
    <t>See https://docs.energytransitionmodel.com/main/cost-wacc/#new--immature-technologies-real-wacc-7</t>
  </si>
  <si>
    <t>fixed_costs_per_mw_input_capacity</t>
  </si>
  <si>
    <t>storage.cost_per_mwh</t>
  </si>
  <si>
    <t>Assumed to be equal to energy_flexibility_mv_batteries_electricity.converter.ad</t>
  </si>
  <si>
    <t>max_consumption_price</t>
  </si>
  <si>
    <t>marginal_costs</t>
  </si>
  <si>
    <t>h</t>
  </si>
  <si>
    <t>Storage volume relative to capacity</t>
  </si>
  <si>
    <t>Storage volume relative to capacity slider</t>
  </si>
  <si>
    <t>This applies to the slider volume_of_energy_flexibility_flow_batteries_electricity, max is given by expert estimate, min is set to 1</t>
  </si>
  <si>
    <t>Expert estimate of hours of storage volume compared to output capacity</t>
  </si>
  <si>
    <t>energy_flexibility_flow_batteries_electricity.ad</t>
  </si>
  <si>
    <t>Quintel assumption: output capacity is the same as input capacity</t>
  </si>
  <si>
    <t>Kyra de Haan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</si>
</sst>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2">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b/>
      <sz val="14"/>
      <color theme="1"/>
      <name val="Calibri"/>
      <family val="2"/>
      <scheme val="minor"/>
    </font>
    <font>
      <sz val="12"/>
      <name val="Calibri"/>
      <family val="2"/>
      <scheme val="minor"/>
    </font>
    <font>
      <b/>
      <sz val="12"/>
      <name val="Calibri"/>
      <family val="2"/>
      <scheme val="minor"/>
    </font>
    <font>
      <sz val="12"/>
      <color rgb="FF000000"/>
      <name val="Calibri"/>
      <family val="2"/>
    </font>
    <font>
      <i/>
      <sz val="12"/>
      <color theme="1"/>
      <name val="Calibri"/>
      <family val="2"/>
      <scheme val="minor"/>
    </font>
    <font>
      <sz val="12"/>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75">
    <xf numFmtId="0" fontId="0"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cellStyleXfs>
  <cellXfs count="163">
    <xf numFmtId="0" fontId="0" fillId="0" borderId="0" xfId="0"/>
    <xf numFmtId="0" fontId="22" fillId="3" borderId="7" xfId="0" applyFont="1" applyFill="1" applyBorder="1"/>
    <xf numFmtId="0" fontId="23" fillId="3" borderId="17" xfId="0" applyFont="1" applyFill="1" applyBorder="1"/>
    <xf numFmtId="0" fontId="24" fillId="3" borderId="7" xfId="0" applyFont="1" applyFill="1" applyBorder="1" applyAlignment="1">
      <alignment vertical="center"/>
    </xf>
    <xf numFmtId="2" fontId="22" fillId="3" borderId="8" xfId="0" applyNumberFormat="1" applyFont="1" applyFill="1" applyBorder="1" applyAlignment="1">
      <alignment horizontal="left"/>
    </xf>
    <xf numFmtId="0" fontId="24" fillId="3" borderId="1" xfId="0" applyFont="1" applyFill="1" applyBorder="1" applyAlignment="1">
      <alignment vertical="center"/>
    </xf>
    <xf numFmtId="0" fontId="22" fillId="3" borderId="14" xfId="0" applyFont="1" applyFill="1" applyBorder="1"/>
    <xf numFmtId="0" fontId="22" fillId="3" borderId="0" xfId="0" applyFont="1" applyFill="1"/>
    <xf numFmtId="0" fontId="21" fillId="2" borderId="0" xfId="0" applyFont="1" applyFill="1" applyAlignment="1">
      <alignment vertical="center"/>
    </xf>
    <xf numFmtId="1" fontId="21" fillId="2" borderId="0" xfId="0" applyNumberFormat="1" applyFont="1" applyFill="1" applyAlignment="1">
      <alignment vertical="center"/>
    </xf>
    <xf numFmtId="2" fontId="21" fillId="2" borderId="0" xfId="0" applyNumberFormat="1" applyFont="1" applyFill="1" applyAlignment="1">
      <alignment horizontal="right" vertical="center"/>
    </xf>
    <xf numFmtId="0" fontId="21" fillId="0" borderId="0" xfId="0" applyFont="1" applyAlignment="1">
      <alignment horizontal="left" vertical="center"/>
    </xf>
    <xf numFmtId="0" fontId="21" fillId="2" borderId="0" xfId="0" applyFont="1" applyFill="1"/>
    <xf numFmtId="0" fontId="18" fillId="2" borderId="0" xfId="0" applyFont="1" applyFill="1"/>
    <xf numFmtId="0" fontId="21" fillId="2" borderId="6" xfId="0" applyFont="1" applyFill="1" applyBorder="1"/>
    <xf numFmtId="0" fontId="22" fillId="3" borderId="17" xfId="0" applyFont="1" applyFill="1" applyBorder="1"/>
    <xf numFmtId="0" fontId="22" fillId="3" borderId="2" xfId="0" applyFont="1" applyFill="1" applyBorder="1"/>
    <xf numFmtId="0" fontId="18" fillId="2" borderId="2" xfId="0" applyFont="1" applyFill="1" applyBorder="1"/>
    <xf numFmtId="0" fontId="25" fillId="3" borderId="0" xfId="0" applyFont="1" applyFill="1"/>
    <xf numFmtId="0" fontId="18" fillId="2" borderId="7" xfId="0" applyFont="1" applyFill="1" applyBorder="1"/>
    <xf numFmtId="0" fontId="21" fillId="2" borderId="0" xfId="0" applyFont="1" applyFill="1" applyAlignment="1">
      <alignment horizontal="left" vertical="center"/>
    </xf>
    <xf numFmtId="0" fontId="27" fillId="2" borderId="0" xfId="0" applyFont="1" applyFill="1"/>
    <xf numFmtId="49" fontId="27" fillId="2" borderId="0" xfId="0" applyNumberFormat="1" applyFont="1" applyFill="1"/>
    <xf numFmtId="0" fontId="27" fillId="2" borderId="3" xfId="0" applyFont="1" applyFill="1" applyBorder="1"/>
    <xf numFmtId="0" fontId="27" fillId="2" borderId="4" xfId="0" applyFont="1" applyFill="1" applyBorder="1"/>
    <xf numFmtId="49" fontId="27" fillId="2" borderId="4" xfId="0" applyNumberFormat="1" applyFont="1" applyFill="1" applyBorder="1"/>
    <xf numFmtId="0" fontId="27" fillId="2" borderId="6" xfId="0" applyFont="1" applyFill="1" applyBorder="1"/>
    <xf numFmtId="0" fontId="28" fillId="2" borderId="0" xfId="0" applyFont="1" applyFill="1"/>
    <xf numFmtId="49" fontId="28" fillId="2" borderId="0" xfId="0" applyNumberFormat="1" applyFont="1" applyFill="1"/>
    <xf numFmtId="0" fontId="27" fillId="2" borderId="16" xfId="0" applyFont="1" applyFill="1" applyBorder="1"/>
    <xf numFmtId="0" fontId="28" fillId="2" borderId="9" xfId="0" applyFont="1" applyFill="1" applyBorder="1"/>
    <xf numFmtId="49" fontId="28" fillId="2" borderId="9" xfId="0" applyNumberFormat="1" applyFont="1" applyFill="1" applyBorder="1"/>
    <xf numFmtId="2" fontId="21" fillId="2" borderId="9" xfId="0" applyNumberFormat="1" applyFont="1" applyFill="1" applyBorder="1" applyAlignment="1">
      <alignment vertical="center"/>
    </xf>
    <xf numFmtId="0" fontId="16" fillId="2" borderId="0" xfId="0" applyFont="1" applyFill="1"/>
    <xf numFmtId="2" fontId="16" fillId="2" borderId="0" xfId="0" applyNumberFormat="1" applyFont="1" applyFill="1"/>
    <xf numFmtId="0" fontId="16" fillId="2" borderId="3" xfId="0" applyFont="1" applyFill="1" applyBorder="1"/>
    <xf numFmtId="0" fontId="16" fillId="2" borderId="4" xfId="0" applyFont="1" applyFill="1" applyBorder="1"/>
    <xf numFmtId="2" fontId="16" fillId="2" borderId="4" xfId="0" applyNumberFormat="1" applyFont="1" applyFill="1" applyBorder="1"/>
    <xf numFmtId="0" fontId="16" fillId="2" borderId="6" xfId="0" applyFont="1" applyFill="1" applyBorder="1"/>
    <xf numFmtId="0" fontId="16" fillId="2" borderId="0" xfId="0" applyFont="1" applyFill="1" applyAlignment="1">
      <alignment horizontal="left" vertical="center"/>
    </xf>
    <xf numFmtId="1" fontId="16" fillId="2" borderId="0" xfId="0" applyNumberFormat="1" applyFont="1" applyFill="1" applyAlignment="1">
      <alignment vertical="center"/>
    </xf>
    <xf numFmtId="165" fontId="16" fillId="2" borderId="0" xfId="0" applyNumberFormat="1" applyFont="1" applyFill="1" applyAlignment="1">
      <alignment vertical="center"/>
    </xf>
    <xf numFmtId="2" fontId="16" fillId="2" borderId="0" xfId="0" applyNumberFormat="1" applyFont="1" applyFill="1" applyAlignment="1">
      <alignment horizontal="right" vertical="center"/>
    </xf>
    <xf numFmtId="10" fontId="16" fillId="2" borderId="0" xfId="0" applyNumberFormat="1" applyFont="1" applyFill="1" applyAlignment="1">
      <alignment horizontal="left" vertical="center" indent="2"/>
    </xf>
    <xf numFmtId="0" fontId="21" fillId="2" borderId="17" xfId="0" applyFont="1" applyFill="1" applyBorder="1"/>
    <xf numFmtId="0" fontId="15" fillId="2" borderId="2" xfId="0" applyFont="1" applyFill="1" applyBorder="1"/>
    <xf numFmtId="0" fontId="21" fillId="2" borderId="7" xfId="0" applyFont="1" applyFill="1" applyBorder="1"/>
    <xf numFmtId="0" fontId="15" fillId="2" borderId="0" xfId="0" applyFont="1" applyFill="1"/>
    <xf numFmtId="0" fontId="30" fillId="2" borderId="0" xfId="0" applyFont="1" applyFill="1"/>
    <xf numFmtId="0" fontId="15" fillId="2" borderId="18" xfId="0" applyFont="1" applyFill="1" applyBorder="1"/>
    <xf numFmtId="0" fontId="15" fillId="4" borderId="0" xfId="0" applyFont="1" applyFill="1"/>
    <xf numFmtId="0" fontId="15" fillId="5" borderId="0" xfId="0" applyFont="1" applyFill="1"/>
    <xf numFmtId="0" fontId="15" fillId="6" borderId="0" xfId="0" applyFont="1" applyFill="1"/>
    <xf numFmtId="0" fontId="15" fillId="7" borderId="0" xfId="0" applyFont="1" applyFill="1"/>
    <xf numFmtId="0" fontId="15" fillId="2" borderId="7" xfId="0" applyFont="1" applyFill="1" applyBorder="1"/>
    <xf numFmtId="0" fontId="15" fillId="8" borderId="0" xfId="0" applyFont="1" applyFill="1"/>
    <xf numFmtId="0" fontId="15" fillId="9" borderId="0" xfId="0" applyFont="1" applyFill="1"/>
    <xf numFmtId="0" fontId="15" fillId="10" borderId="0" xfId="0" applyFont="1" applyFill="1"/>
    <xf numFmtId="0" fontId="15" fillId="11" borderId="0" xfId="0" applyFont="1" applyFill="1"/>
    <xf numFmtId="1" fontId="21" fillId="2" borderId="0" xfId="0" applyNumberFormat="1" applyFont="1" applyFill="1" applyAlignment="1">
      <alignment horizontal="left" vertical="center"/>
    </xf>
    <xf numFmtId="0" fontId="21" fillId="2" borderId="9" xfId="0" applyFont="1" applyFill="1" applyBorder="1" applyAlignment="1">
      <alignment vertical="center"/>
    </xf>
    <xf numFmtId="0" fontId="18" fillId="2" borderId="13" xfId="0" applyFont="1" applyFill="1" applyBorder="1"/>
    <xf numFmtId="0" fontId="18" fillId="2" borderId="8" xfId="0" applyFont="1" applyFill="1" applyBorder="1"/>
    <xf numFmtId="0" fontId="18" fillId="2" borderId="1" xfId="0" applyFont="1" applyFill="1" applyBorder="1"/>
    <xf numFmtId="0" fontId="18" fillId="2" borderId="9" xfId="0" applyFont="1" applyFill="1" applyBorder="1"/>
    <xf numFmtId="0" fontId="18" fillId="2" borderId="14" xfId="0" applyFont="1" applyFill="1" applyBorder="1"/>
    <xf numFmtId="0" fontId="16" fillId="2" borderId="15" xfId="0" applyFont="1" applyFill="1" applyBorder="1"/>
    <xf numFmtId="0" fontId="21" fillId="2" borderId="5" xfId="0" applyFont="1" applyFill="1" applyBorder="1"/>
    <xf numFmtId="0" fontId="16" fillId="2" borderId="5" xfId="0" applyFont="1" applyFill="1" applyBorder="1"/>
    <xf numFmtId="0" fontId="16" fillId="2" borderId="10" xfId="0" applyFont="1" applyFill="1" applyBorder="1"/>
    <xf numFmtId="0" fontId="16" fillId="2" borderId="11" xfId="0" applyFont="1" applyFill="1" applyBorder="1"/>
    <xf numFmtId="2" fontId="16" fillId="2" borderId="11" xfId="0" applyNumberFormat="1" applyFont="1" applyFill="1" applyBorder="1"/>
    <xf numFmtId="0" fontId="16" fillId="2" borderId="12" xfId="0" applyFont="1" applyFill="1" applyBorder="1"/>
    <xf numFmtId="0" fontId="17" fillId="2" borderId="0" xfId="0" applyFont="1" applyFill="1" applyAlignment="1">
      <alignment vertical="center"/>
    </xf>
    <xf numFmtId="0" fontId="17" fillId="2" borderId="3" xfId="0" applyFont="1" applyFill="1" applyBorder="1" applyAlignment="1">
      <alignment vertical="center"/>
    </xf>
    <xf numFmtId="0" fontId="21" fillId="2" borderId="4" xfId="0" applyFont="1" applyFill="1" applyBorder="1" applyAlignment="1">
      <alignment vertical="center"/>
    </xf>
    <xf numFmtId="0" fontId="17" fillId="2" borderId="15" xfId="0" applyFont="1" applyFill="1" applyBorder="1" applyAlignment="1">
      <alignment vertical="center"/>
    </xf>
    <xf numFmtId="0" fontId="21" fillId="2" borderId="16" xfId="0" applyFont="1" applyFill="1" applyBorder="1" applyAlignment="1">
      <alignment vertical="center"/>
    </xf>
    <xf numFmtId="0" fontId="23" fillId="2" borderId="9" xfId="0" applyFont="1" applyFill="1" applyBorder="1" applyAlignment="1">
      <alignment vertical="center"/>
    </xf>
    <xf numFmtId="0" fontId="26" fillId="2" borderId="19" xfId="0" applyFont="1" applyFill="1" applyBorder="1" applyAlignment="1">
      <alignment vertical="center"/>
    </xf>
    <xf numFmtId="0" fontId="26" fillId="2" borderId="0" xfId="0" applyFont="1" applyFill="1" applyAlignment="1">
      <alignment vertical="center"/>
    </xf>
    <xf numFmtId="0" fontId="21" fillId="2" borderId="6" xfId="0" applyFont="1" applyFill="1" applyBorder="1" applyAlignment="1">
      <alignment vertical="center"/>
    </xf>
    <xf numFmtId="0" fontId="23" fillId="3" borderId="0" xfId="0" applyFont="1" applyFill="1" applyAlignment="1">
      <alignment vertical="center"/>
    </xf>
    <xf numFmtId="0" fontId="26" fillId="2" borderId="5" xfId="0" applyFont="1" applyFill="1" applyBorder="1" applyAlignment="1">
      <alignment vertical="center"/>
    </xf>
    <xf numFmtId="0" fontId="17" fillId="2" borderId="6" xfId="0" applyFont="1" applyFill="1" applyBorder="1" applyAlignment="1">
      <alignment vertical="center"/>
    </xf>
    <xf numFmtId="0" fontId="17" fillId="2" borderId="5" xfId="0" applyFont="1" applyFill="1" applyBorder="1" applyAlignment="1">
      <alignment vertical="center"/>
    </xf>
    <xf numFmtId="0" fontId="16" fillId="2" borderId="0" xfId="0" applyFont="1" applyFill="1" applyAlignment="1">
      <alignment vertical="center"/>
    </xf>
    <xf numFmtId="0" fontId="22" fillId="2" borderId="0" xfId="0" applyFont="1" applyFill="1" applyAlignment="1">
      <alignment vertical="center"/>
    </xf>
    <xf numFmtId="2" fontId="17" fillId="2" borderId="0" xfId="0" applyNumberFormat="1" applyFont="1" applyFill="1" applyAlignment="1">
      <alignment vertical="center"/>
    </xf>
    <xf numFmtId="164" fontId="17" fillId="2" borderId="0" xfId="0" applyNumberFormat="1" applyFont="1" applyFill="1" applyAlignment="1">
      <alignment vertical="center"/>
    </xf>
    <xf numFmtId="0" fontId="17" fillId="2" borderId="10" xfId="0" applyFont="1" applyFill="1" applyBorder="1" applyAlignment="1">
      <alignment vertical="center"/>
    </xf>
    <xf numFmtId="0" fontId="17" fillId="2" borderId="11" xfId="0" applyFont="1" applyFill="1" applyBorder="1" applyAlignment="1">
      <alignment vertical="center"/>
    </xf>
    <xf numFmtId="0" fontId="17" fillId="2" borderId="12" xfId="0" applyFont="1" applyFill="1" applyBorder="1" applyAlignment="1">
      <alignment vertical="center"/>
    </xf>
    <xf numFmtId="0" fontId="13" fillId="0" borderId="0" xfId="0" applyFont="1" applyAlignment="1">
      <alignment vertical="center"/>
    </xf>
    <xf numFmtId="2" fontId="17" fillId="0" borderId="18" xfId="0" applyNumberFormat="1" applyFont="1" applyBorder="1" applyAlignment="1">
      <alignment vertical="center"/>
    </xf>
    <xf numFmtId="0" fontId="17"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164" fontId="17" fillId="0" borderId="18" xfId="0" applyNumberFormat="1" applyFont="1" applyBorder="1" applyAlignment="1">
      <alignment vertical="center"/>
    </xf>
    <xf numFmtId="0" fontId="14" fillId="0" borderId="0" xfId="0" applyFont="1" applyAlignment="1">
      <alignment vertical="center"/>
    </xf>
    <xf numFmtId="164" fontId="17" fillId="0" borderId="21" xfId="0" applyNumberFormat="1" applyFont="1" applyBorder="1" applyAlignment="1">
      <alignment vertical="center"/>
    </xf>
    <xf numFmtId="164" fontId="17" fillId="0" borderId="20" xfId="0" applyNumberFormat="1" applyFont="1" applyBorder="1" applyAlignment="1">
      <alignment vertical="center"/>
    </xf>
    <xf numFmtId="0" fontId="12" fillId="2" borderId="0" xfId="0" applyFont="1" applyFill="1"/>
    <xf numFmtId="2" fontId="12" fillId="2" borderId="0" xfId="0" applyNumberFormat="1" applyFont="1" applyFill="1"/>
    <xf numFmtId="0" fontId="21" fillId="2" borderId="3" xfId="0" applyFont="1" applyFill="1" applyBorder="1"/>
    <xf numFmtId="0" fontId="21" fillId="2" borderId="4" xfId="0" applyFont="1" applyFill="1" applyBorder="1"/>
    <xf numFmtId="2" fontId="21" fillId="2" borderId="4" xfId="0" applyNumberFormat="1" applyFont="1" applyFill="1" applyBorder="1"/>
    <xf numFmtId="0" fontId="21" fillId="2" borderId="15" xfId="0" applyFont="1" applyFill="1" applyBorder="1"/>
    <xf numFmtId="0" fontId="21" fillId="2" borderId="16" xfId="0" applyFont="1" applyFill="1" applyBorder="1"/>
    <xf numFmtId="0" fontId="21" fillId="2" borderId="9" xfId="0" applyFont="1" applyFill="1" applyBorder="1"/>
    <xf numFmtId="2" fontId="21" fillId="2" borderId="9" xfId="0" applyNumberFormat="1" applyFont="1" applyFill="1" applyBorder="1"/>
    <xf numFmtId="0" fontId="21" fillId="2" borderId="19" xfId="0" applyFont="1" applyFill="1" applyBorder="1"/>
    <xf numFmtId="2" fontId="21" fillId="2" borderId="0" xfId="0" applyNumberFormat="1" applyFont="1" applyFill="1"/>
    <xf numFmtId="0" fontId="12" fillId="2" borderId="5" xfId="0" applyFont="1" applyFill="1" applyBorder="1"/>
    <xf numFmtId="0" fontId="12" fillId="2" borderId="6" xfId="0" applyFont="1" applyFill="1" applyBorder="1"/>
    <xf numFmtId="164" fontId="12" fillId="2" borderId="0" xfId="0" applyNumberFormat="1" applyFont="1" applyFill="1"/>
    <xf numFmtId="14" fontId="27" fillId="2" borderId="0" xfId="0" applyNumberFormat="1" applyFont="1" applyFill="1"/>
    <xf numFmtId="0" fontId="12" fillId="0" borderId="0" xfId="0" applyFont="1" applyAlignment="1">
      <alignment horizontal="left" vertical="center"/>
    </xf>
    <xf numFmtId="165" fontId="12" fillId="0" borderId="0" xfId="0" applyNumberFormat="1" applyFont="1" applyAlignment="1">
      <alignment vertical="center"/>
    </xf>
    <xf numFmtId="0" fontId="11" fillId="2" borderId="0" xfId="0" applyFont="1" applyFill="1"/>
    <xf numFmtId="0" fontId="10" fillId="0" borderId="0" xfId="0" applyFont="1" applyAlignment="1">
      <alignment vertical="center"/>
    </xf>
    <xf numFmtId="0" fontId="9" fillId="2" borderId="0" xfId="0" applyFont="1" applyFill="1"/>
    <xf numFmtId="0" fontId="9" fillId="2" borderId="5" xfId="0" applyFont="1" applyFill="1" applyBorder="1"/>
    <xf numFmtId="0" fontId="8" fillId="2" borderId="18" xfId="0" applyFont="1" applyFill="1" applyBorder="1" applyAlignment="1">
      <alignment vertical="center"/>
    </xf>
    <xf numFmtId="0" fontId="31" fillId="2" borderId="0" xfId="0" applyFont="1" applyFill="1"/>
    <xf numFmtId="17" fontId="27" fillId="2" borderId="0" xfId="0" applyNumberFormat="1" applyFont="1" applyFill="1"/>
    <xf numFmtId="0" fontId="0" fillId="0" borderId="7" xfId="0" applyBorder="1"/>
    <xf numFmtId="0" fontId="7" fillId="0" borderId="0" xfId="0" applyFont="1" applyAlignment="1">
      <alignment horizontal="left" vertical="center"/>
    </xf>
    <xf numFmtId="165" fontId="7" fillId="0" borderId="0" xfId="0" applyNumberFormat="1" applyFont="1" applyAlignment="1">
      <alignment vertical="center"/>
    </xf>
    <xf numFmtId="1" fontId="16" fillId="2" borderId="18" xfId="0" applyNumberFormat="1" applyFont="1" applyFill="1" applyBorder="1" applyAlignment="1">
      <alignment vertical="center"/>
    </xf>
    <xf numFmtId="1" fontId="16" fillId="2" borderId="0" xfId="0" applyNumberFormat="1" applyFont="1" applyFill="1" applyAlignment="1">
      <alignment horizontal="right" vertical="center"/>
    </xf>
    <xf numFmtId="1" fontId="21" fillId="2" borderId="0" xfId="0" applyNumberFormat="1" applyFont="1" applyFill="1" applyAlignment="1">
      <alignment horizontal="right" vertical="center"/>
    </xf>
    <xf numFmtId="0" fontId="16" fillId="2" borderId="18" xfId="0" applyFont="1" applyFill="1" applyBorder="1" applyAlignment="1">
      <alignment vertical="center"/>
    </xf>
    <xf numFmtId="0" fontId="29" fillId="12" borderId="18" xfId="0" applyFont="1" applyFill="1" applyBorder="1"/>
    <xf numFmtId="49" fontId="19" fillId="2" borderId="0" xfId="274" applyNumberFormat="1" applyFill="1"/>
    <xf numFmtId="0" fontId="6" fillId="2" borderId="0" xfId="0" applyFont="1" applyFill="1"/>
    <xf numFmtId="0" fontId="6" fillId="2" borderId="5" xfId="0" applyFont="1" applyFill="1" applyBorder="1"/>
    <xf numFmtId="2" fontId="16" fillId="2" borderId="18" xfId="0" applyNumberFormat="1" applyFont="1" applyFill="1" applyBorder="1" applyAlignment="1">
      <alignment vertical="center"/>
    </xf>
    <xf numFmtId="0" fontId="6" fillId="0" borderId="0" xfId="0" applyFont="1" applyAlignment="1">
      <alignment vertical="center"/>
    </xf>
    <xf numFmtId="0" fontId="6" fillId="2" borderId="18" xfId="0" applyFont="1" applyFill="1" applyBorder="1" applyAlignment="1">
      <alignment vertical="center"/>
    </xf>
    <xf numFmtId="0" fontId="22" fillId="3" borderId="13" xfId="0" applyFont="1" applyFill="1" applyBorder="1"/>
    <xf numFmtId="0" fontId="5" fillId="2" borderId="0" xfId="0" applyFont="1" applyFill="1"/>
    <xf numFmtId="2" fontId="5" fillId="2" borderId="0" xfId="0" applyNumberFormat="1" applyFont="1" applyFill="1"/>
    <xf numFmtId="165" fontId="5" fillId="0" borderId="0" xfId="0" applyNumberFormat="1" applyFont="1" applyAlignment="1">
      <alignment vertical="center"/>
    </xf>
    <xf numFmtId="2" fontId="16" fillId="2" borderId="18" xfId="0" applyNumberFormat="1" applyFont="1" applyFill="1" applyBorder="1"/>
    <xf numFmtId="0" fontId="5" fillId="0" borderId="0" xfId="0" applyFont="1" applyAlignment="1">
      <alignment horizontal="left" vertical="center"/>
    </xf>
    <xf numFmtId="0" fontId="5" fillId="0" borderId="0" xfId="0" applyFont="1" applyAlignment="1">
      <alignment vertical="center"/>
    </xf>
    <xf numFmtId="0" fontId="5" fillId="2" borderId="18" xfId="0" applyFont="1" applyFill="1" applyBorder="1" applyAlignment="1">
      <alignment vertical="center"/>
    </xf>
    <xf numFmtId="2" fontId="8" fillId="2" borderId="18" xfId="0" applyNumberFormat="1" applyFont="1" applyFill="1" applyBorder="1" applyAlignment="1">
      <alignment vertical="center"/>
    </xf>
    <xf numFmtId="165" fontId="17" fillId="0" borderId="21" xfId="0" applyNumberFormat="1" applyFont="1" applyBorder="1" applyAlignment="1">
      <alignment vertical="center"/>
    </xf>
    <xf numFmtId="2" fontId="4" fillId="2" borderId="0" xfId="0" applyNumberFormat="1" applyFont="1" applyFill="1"/>
    <xf numFmtId="0" fontId="3" fillId="2" borderId="0" xfId="0" applyFont="1" applyFill="1"/>
    <xf numFmtId="0" fontId="2" fillId="2" borderId="0" xfId="0" applyFont="1" applyFill="1"/>
    <xf numFmtId="2" fontId="2" fillId="2" borderId="0" xfId="0" applyNumberFormat="1" applyFont="1" applyFill="1"/>
    <xf numFmtId="0" fontId="29" fillId="3" borderId="17"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29" fillId="3" borderId="13" xfId="0" applyFont="1" applyFill="1" applyBorder="1" applyAlignment="1">
      <alignment horizontal="left" vertical="center" wrapText="1"/>
    </xf>
    <xf numFmtId="0" fontId="29" fillId="3" borderId="7" xfId="0" applyFont="1" applyFill="1" applyBorder="1" applyAlignment="1">
      <alignment horizontal="left" vertical="center" wrapText="1"/>
    </xf>
    <xf numFmtId="0" fontId="29" fillId="3" borderId="0" xfId="0" applyFont="1" applyFill="1" applyAlignment="1">
      <alignment horizontal="left" vertical="center" wrapText="1"/>
    </xf>
    <xf numFmtId="0" fontId="29" fillId="3" borderId="8" xfId="0" applyFont="1" applyFill="1" applyBorder="1" applyAlignment="1">
      <alignment horizontal="left" vertical="center" wrapText="1"/>
    </xf>
    <xf numFmtId="0" fontId="29" fillId="3" borderId="1" xfId="0" applyFont="1" applyFill="1" applyBorder="1" applyAlignment="1">
      <alignment horizontal="left" vertical="center" wrapText="1"/>
    </xf>
    <xf numFmtId="0" fontId="29" fillId="3" borderId="9" xfId="0" applyFont="1" applyFill="1" applyBorder="1" applyAlignment="1">
      <alignment horizontal="left" vertical="center" wrapText="1"/>
    </xf>
    <xf numFmtId="0" fontId="29" fillId="3" borderId="14" xfId="0" applyFont="1" applyFill="1" applyBorder="1" applyAlignment="1">
      <alignment horizontal="left" vertical="center" wrapText="1"/>
    </xf>
  </cellXfs>
  <cellStyles count="2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households/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4"/>
  <sheetViews>
    <sheetView tabSelected="1" workbookViewId="0">
      <selection activeCell="C6" sqref="C6"/>
    </sheetView>
  </sheetViews>
  <sheetFormatPr baseColWidth="10" defaultColWidth="10.7109375" defaultRowHeight="16"/>
  <cols>
    <col min="1" max="1" width="3.42578125" style="19" customWidth="1"/>
    <col min="2" max="2" width="9.140625" style="13" customWidth="1"/>
    <col min="3" max="3" width="48.7109375" style="13" customWidth="1"/>
    <col min="4" max="4" width="2.140625" style="13" customWidth="1"/>
    <col min="5" max="16384" width="10.7109375" style="13"/>
  </cols>
  <sheetData>
    <row r="1" spans="1:4" s="17" customFormat="1">
      <c r="A1" s="15"/>
      <c r="B1" s="16"/>
      <c r="C1" s="16"/>
    </row>
    <row r="2" spans="1:4" ht="21">
      <c r="A2" s="1"/>
      <c r="B2" s="18" t="s">
        <v>12</v>
      </c>
      <c r="C2" s="18"/>
    </row>
    <row r="3" spans="1:4">
      <c r="A3" s="1"/>
      <c r="B3" s="7"/>
      <c r="C3" s="7"/>
    </row>
    <row r="4" spans="1:4">
      <c r="A4" s="1"/>
      <c r="B4" s="2" t="s">
        <v>13</v>
      </c>
      <c r="C4" s="140" t="s">
        <v>117</v>
      </c>
    </row>
    <row r="5" spans="1:4">
      <c r="A5" s="1"/>
      <c r="B5" s="3" t="s">
        <v>40</v>
      </c>
      <c r="C5" s="4" t="s">
        <v>119</v>
      </c>
    </row>
    <row r="6" spans="1:4">
      <c r="A6" s="1"/>
      <c r="B6" s="5" t="s">
        <v>15</v>
      </c>
      <c r="C6" s="6" t="s">
        <v>16</v>
      </c>
    </row>
    <row r="7" spans="1:4">
      <c r="A7" s="1"/>
      <c r="B7" s="7"/>
      <c r="C7" s="7"/>
    </row>
    <row r="8" spans="1:4">
      <c r="A8" s="1"/>
      <c r="B8" s="7"/>
      <c r="C8" s="7"/>
    </row>
    <row r="9" spans="1:4">
      <c r="A9" s="1"/>
      <c r="B9" s="44" t="s">
        <v>41</v>
      </c>
      <c r="C9" s="45"/>
      <c r="D9" s="61"/>
    </row>
    <row r="10" spans="1:4">
      <c r="A10" s="1"/>
      <c r="B10" s="46"/>
      <c r="C10" s="47"/>
      <c r="D10" s="62"/>
    </row>
    <row r="11" spans="1:4">
      <c r="A11" s="1"/>
      <c r="B11" s="46" t="s">
        <v>42</v>
      </c>
      <c r="C11" s="48" t="s">
        <v>43</v>
      </c>
      <c r="D11" s="62"/>
    </row>
    <row r="12" spans="1:4" ht="17" thickBot="1">
      <c r="A12" s="1"/>
      <c r="B12" s="46"/>
      <c r="C12" s="12" t="s">
        <v>44</v>
      </c>
      <c r="D12" s="62"/>
    </row>
    <row r="13" spans="1:4" ht="17" thickBot="1">
      <c r="A13" s="1"/>
      <c r="B13" s="46"/>
      <c r="C13" s="49" t="s">
        <v>45</v>
      </c>
      <c r="D13" s="62"/>
    </row>
    <row r="14" spans="1:4">
      <c r="A14" s="1"/>
      <c r="B14" s="46"/>
      <c r="C14" s="47" t="s">
        <v>46</v>
      </c>
      <c r="D14" s="62"/>
    </row>
    <row r="15" spans="1:4">
      <c r="A15" s="1"/>
      <c r="B15" s="46"/>
      <c r="C15" s="47"/>
      <c r="D15" s="62"/>
    </row>
    <row r="16" spans="1:4">
      <c r="A16" s="1"/>
      <c r="B16" s="46" t="s">
        <v>47</v>
      </c>
      <c r="C16" s="50" t="s">
        <v>48</v>
      </c>
      <c r="D16" s="62"/>
    </row>
    <row r="17" spans="1:4">
      <c r="A17" s="1"/>
      <c r="B17" s="46"/>
      <c r="C17" s="51" t="s">
        <v>49</v>
      </c>
      <c r="D17" s="62"/>
    </row>
    <row r="18" spans="1:4">
      <c r="A18" s="1"/>
      <c r="B18" s="46"/>
      <c r="C18" s="52" t="s">
        <v>50</v>
      </c>
      <c r="D18" s="62"/>
    </row>
    <row r="19" spans="1:4">
      <c r="A19" s="1"/>
      <c r="B19" s="46"/>
      <c r="C19" s="53" t="s">
        <v>51</v>
      </c>
      <c r="D19" s="62"/>
    </row>
    <row r="20" spans="1:4">
      <c r="A20" s="1"/>
      <c r="B20" s="54"/>
      <c r="C20" s="55" t="s">
        <v>52</v>
      </c>
      <c r="D20" s="62"/>
    </row>
    <row r="21" spans="1:4">
      <c r="A21" s="1"/>
      <c r="B21" s="54"/>
      <c r="C21" s="56" t="s">
        <v>53</v>
      </c>
      <c r="D21" s="62"/>
    </row>
    <row r="22" spans="1:4">
      <c r="A22" s="1"/>
      <c r="B22" s="54"/>
      <c r="C22" s="57" t="s">
        <v>54</v>
      </c>
      <c r="D22" s="62"/>
    </row>
    <row r="23" spans="1:4">
      <c r="B23" s="54"/>
      <c r="C23" s="58" t="s">
        <v>55</v>
      </c>
      <c r="D23" s="62"/>
    </row>
    <row r="24" spans="1:4">
      <c r="B24" s="63"/>
      <c r="C24" s="64"/>
      <c r="D24" s="65"/>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2:J39"/>
  <sheetViews>
    <sheetView zoomScale="109" workbookViewId="0">
      <selection activeCell="E13" sqref="E13"/>
    </sheetView>
  </sheetViews>
  <sheetFormatPr baseColWidth="10" defaultColWidth="10.7109375" defaultRowHeight="16" customHeight="1"/>
  <cols>
    <col min="1" max="1" width="3.28515625" style="73" customWidth="1"/>
    <col min="2" max="2" width="3.7109375" style="73" customWidth="1"/>
    <col min="3" max="3" width="46" style="73" customWidth="1"/>
    <col min="4" max="4" width="12.7109375" style="73" customWidth="1"/>
    <col min="5" max="5" width="17.42578125" style="73" customWidth="1"/>
    <col min="6" max="6" width="4.42578125" style="73" customWidth="1"/>
    <col min="7" max="7" width="34.28515625" style="73" customWidth="1"/>
    <col min="8" max="8" width="5.140625" style="73" customWidth="1"/>
    <col min="9" max="9" width="46.140625" style="73" customWidth="1"/>
    <col min="10" max="10" width="5.42578125" style="73" customWidth="1"/>
    <col min="11" max="16384" width="10.7109375" style="73"/>
  </cols>
  <sheetData>
    <row r="2" spans="2:10" ht="16" customHeight="1">
      <c r="B2" s="154" t="s">
        <v>74</v>
      </c>
      <c r="C2" s="155"/>
      <c r="D2" s="155"/>
      <c r="E2" s="156"/>
    </row>
    <row r="3" spans="2:10" ht="16" customHeight="1">
      <c r="B3" s="157"/>
      <c r="C3" s="158"/>
      <c r="D3" s="158"/>
      <c r="E3" s="159"/>
    </row>
    <row r="4" spans="2:10" ht="32" customHeight="1">
      <c r="B4" s="160"/>
      <c r="C4" s="161"/>
      <c r="D4" s="161"/>
      <c r="E4" s="162"/>
    </row>
    <row r="5" spans="2:10" ht="16" customHeight="1" thickBot="1"/>
    <row r="6" spans="2:10" ht="16" customHeight="1">
      <c r="B6" s="74"/>
      <c r="C6" s="75"/>
      <c r="D6" s="75"/>
      <c r="E6" s="75"/>
      <c r="F6" s="75"/>
      <c r="G6" s="75"/>
      <c r="H6" s="75"/>
      <c r="I6" s="75"/>
      <c r="J6" s="76"/>
    </row>
    <row r="7" spans="2:10" s="80" customFormat="1" ht="16" customHeight="1">
      <c r="B7" s="77"/>
      <c r="C7" s="60" t="s">
        <v>20</v>
      </c>
      <c r="D7" s="78" t="s">
        <v>10</v>
      </c>
      <c r="E7" s="60" t="s">
        <v>5</v>
      </c>
      <c r="F7" s="60"/>
      <c r="G7" s="60" t="s">
        <v>9</v>
      </c>
      <c r="H7" s="60"/>
      <c r="I7" s="60" t="s">
        <v>0</v>
      </c>
      <c r="J7" s="79"/>
    </row>
    <row r="8" spans="2:10" s="80" customFormat="1" ht="16" customHeight="1">
      <c r="B8" s="81"/>
      <c r="C8" s="8"/>
      <c r="D8" s="82"/>
      <c r="E8" s="8"/>
      <c r="F8" s="8"/>
      <c r="G8" s="8"/>
      <c r="H8" s="8"/>
      <c r="I8" s="8"/>
      <c r="J8" s="83"/>
    </row>
    <row r="9" spans="2:10" s="80" customFormat="1" ht="16" customHeight="1" thickBot="1">
      <c r="B9" s="81"/>
      <c r="C9" s="8" t="s">
        <v>61</v>
      </c>
      <c r="D9" s="82"/>
      <c r="E9" s="8"/>
      <c r="F9" s="8"/>
      <c r="G9" s="8"/>
      <c r="H9" s="8"/>
      <c r="I9" s="8"/>
      <c r="J9" s="83"/>
    </row>
    <row r="10" spans="2:10" s="80" customFormat="1" ht="16" customHeight="1" thickBot="1">
      <c r="B10" s="81"/>
      <c r="C10" s="93" t="s">
        <v>65</v>
      </c>
      <c r="D10" s="97" t="s">
        <v>70</v>
      </c>
      <c r="E10" s="94">
        <f>'Research data'!E6</f>
        <v>15600</v>
      </c>
      <c r="F10" s="95"/>
      <c r="G10" s="96"/>
      <c r="I10" s="148" t="str">
        <f>'Research data'!I6</f>
        <v>Expert estimate by Elestor: average of range</v>
      </c>
      <c r="J10" s="83"/>
    </row>
    <row r="11" spans="2:10" s="80" customFormat="1" ht="16" customHeight="1" thickBot="1">
      <c r="B11" s="81"/>
      <c r="C11" s="93" t="s">
        <v>66</v>
      </c>
      <c r="D11" s="97" t="s">
        <v>104</v>
      </c>
      <c r="E11" s="94">
        <f>'Research data'!E7</f>
        <v>0</v>
      </c>
      <c r="F11" s="95"/>
      <c r="G11" s="96"/>
      <c r="I11" s="123" t="str">
        <f>'Research data'!I7</f>
        <v>Expert estimate by Elestor</v>
      </c>
      <c r="J11" s="83"/>
    </row>
    <row r="12" spans="2:10" s="80" customFormat="1" ht="16" customHeight="1" thickBot="1">
      <c r="B12" s="81"/>
      <c r="C12" s="120" t="s">
        <v>73</v>
      </c>
      <c r="D12" s="97" t="s">
        <v>4</v>
      </c>
      <c r="E12" s="94">
        <f>'Research data'!E10</f>
        <v>0.7</v>
      </c>
      <c r="F12" s="95"/>
      <c r="G12" s="146" t="s">
        <v>103</v>
      </c>
      <c r="I12" s="123" t="str">
        <f>'Research data'!I10</f>
        <v>Expert estimate by Elestor</v>
      </c>
      <c r="J12" s="83"/>
    </row>
    <row r="13" spans="2:10" s="80" customFormat="1" ht="16" customHeight="1" thickBot="1">
      <c r="B13" s="81"/>
      <c r="C13" s="93" t="s">
        <v>27</v>
      </c>
      <c r="D13" s="97" t="s">
        <v>39</v>
      </c>
      <c r="E13" s="94">
        <f>'Research data'!E9</f>
        <v>380</v>
      </c>
      <c r="F13" s="95"/>
      <c r="G13" s="96"/>
      <c r="I13" s="123" t="str">
        <f>'Research data'!I9</f>
        <v>Quintel assumption: output capacity is the same as input capacity</v>
      </c>
      <c r="J13" s="83"/>
    </row>
    <row r="14" spans="2:10" s="80" customFormat="1" ht="16" customHeight="1" thickBot="1">
      <c r="B14" s="81"/>
      <c r="C14" s="138" t="s">
        <v>76</v>
      </c>
      <c r="D14" s="97" t="s">
        <v>39</v>
      </c>
      <c r="E14" s="94">
        <f>'Research data'!E8</f>
        <v>380</v>
      </c>
      <c r="F14" s="95"/>
      <c r="G14" s="96"/>
      <c r="I14" s="139" t="str">
        <f>'Research data'!I8</f>
        <v>Expert estimate by Elestor: average of range</v>
      </c>
      <c r="J14" s="83"/>
    </row>
    <row r="15" spans="2:10" ht="16" customHeight="1" thickBot="1">
      <c r="B15" s="84"/>
      <c r="C15" s="95" t="s">
        <v>22</v>
      </c>
      <c r="D15" s="97" t="s">
        <v>4</v>
      </c>
      <c r="E15" s="94">
        <v>1</v>
      </c>
      <c r="F15" s="95"/>
      <c r="G15" s="95"/>
      <c r="I15" s="147" t="s">
        <v>102</v>
      </c>
      <c r="J15" s="85"/>
    </row>
    <row r="16" spans="2:10" ht="16" customHeight="1" thickBot="1">
      <c r="B16" s="84"/>
      <c r="C16" s="95" t="s">
        <v>24</v>
      </c>
      <c r="D16" s="97" t="s">
        <v>4</v>
      </c>
      <c r="E16" s="94">
        <v>0</v>
      </c>
      <c r="F16" s="95"/>
      <c r="G16" s="95"/>
      <c r="I16" s="147" t="s">
        <v>102</v>
      </c>
      <c r="J16" s="85"/>
    </row>
    <row r="17" spans="2:10" ht="16" customHeight="1" thickBot="1">
      <c r="B17" s="84"/>
      <c r="C17" s="99" t="s">
        <v>62</v>
      </c>
      <c r="D17" s="97" t="s">
        <v>4</v>
      </c>
      <c r="E17" s="94">
        <v>0</v>
      </c>
      <c r="F17" s="95"/>
      <c r="G17" s="95"/>
      <c r="I17" s="147" t="s">
        <v>102</v>
      </c>
      <c r="J17" s="85"/>
    </row>
    <row r="18" spans="2:10" ht="16" customHeight="1">
      <c r="B18" s="84"/>
      <c r="C18" s="86"/>
      <c r="D18" s="87"/>
      <c r="E18" s="88"/>
      <c r="J18" s="85"/>
    </row>
    <row r="19" spans="2:10" ht="16" customHeight="1" thickBot="1">
      <c r="B19" s="84"/>
      <c r="C19" s="8" t="s">
        <v>56</v>
      </c>
      <c r="D19" s="87"/>
      <c r="E19" s="88"/>
      <c r="J19" s="85"/>
    </row>
    <row r="20" spans="2:10" ht="16" customHeight="1" thickBot="1">
      <c r="B20" s="84"/>
      <c r="C20" s="95" t="s">
        <v>28</v>
      </c>
      <c r="D20" s="97" t="s">
        <v>21</v>
      </c>
      <c r="E20" s="98">
        <v>0</v>
      </c>
      <c r="F20" s="95"/>
      <c r="G20" s="95"/>
      <c r="I20" s="147" t="s">
        <v>105</v>
      </c>
      <c r="J20" s="85"/>
    </row>
    <row r="21" spans="2:10" ht="16" customHeight="1" thickBot="1">
      <c r="B21" s="84"/>
      <c r="C21" s="146" t="s">
        <v>107</v>
      </c>
      <c r="D21" s="97" t="s">
        <v>86</v>
      </c>
      <c r="E21" s="98">
        <f>'Research data'!E13</f>
        <v>700000</v>
      </c>
      <c r="F21" s="95"/>
      <c r="G21" s="95"/>
      <c r="I21" s="147" t="str">
        <f>'Research data'!I13</f>
        <v>Expert estimate by Elestor: average of range</v>
      </c>
      <c r="J21" s="85"/>
    </row>
    <row r="22" spans="2:10" ht="16" customHeight="1" thickBot="1">
      <c r="B22" s="84"/>
      <c r="C22" s="146" t="s">
        <v>108</v>
      </c>
      <c r="D22" s="97" t="s">
        <v>85</v>
      </c>
      <c r="E22" s="98">
        <f>'Research data'!E14</f>
        <v>50000</v>
      </c>
      <c r="F22" s="95"/>
      <c r="G22" s="95"/>
      <c r="I22" s="147" t="str">
        <f>'Research data'!I14</f>
        <v>Expert estimate by Elestor: average of range</v>
      </c>
      <c r="J22" s="85"/>
    </row>
    <row r="23" spans="2:10" ht="16" customHeight="1" thickBot="1">
      <c r="B23" s="84"/>
      <c r="C23" s="95" t="s">
        <v>29</v>
      </c>
      <c r="D23" s="97" t="s">
        <v>21</v>
      </c>
      <c r="E23" s="98">
        <v>0</v>
      </c>
      <c r="F23" s="95"/>
      <c r="G23" s="95"/>
      <c r="I23" s="147" t="s">
        <v>102</v>
      </c>
      <c r="J23" s="85"/>
    </row>
    <row r="24" spans="2:10" ht="16" customHeight="1" thickBot="1">
      <c r="B24" s="84"/>
      <c r="C24" s="95" t="s">
        <v>8</v>
      </c>
      <c r="D24" s="97" t="s">
        <v>21</v>
      </c>
      <c r="E24" s="98">
        <v>0</v>
      </c>
      <c r="F24" s="95"/>
      <c r="G24" s="95"/>
      <c r="I24" s="147" t="s">
        <v>102</v>
      </c>
      <c r="J24" s="85"/>
    </row>
    <row r="25" spans="2:10" ht="16" customHeight="1" thickBot="1">
      <c r="B25" s="84"/>
      <c r="C25" s="95" t="s">
        <v>30</v>
      </c>
      <c r="D25" s="97" t="s">
        <v>21</v>
      </c>
      <c r="E25" s="98">
        <v>0</v>
      </c>
      <c r="F25" s="95"/>
      <c r="G25" s="95"/>
      <c r="I25" s="147" t="s">
        <v>102</v>
      </c>
      <c r="J25" s="85"/>
    </row>
    <row r="26" spans="2:10" ht="16" customHeight="1" thickBot="1">
      <c r="B26" s="84"/>
      <c r="C26" s="95" t="s">
        <v>31</v>
      </c>
      <c r="D26" s="97" t="s">
        <v>38</v>
      </c>
      <c r="E26" s="100">
        <v>0</v>
      </c>
      <c r="F26" s="95"/>
      <c r="G26" s="95"/>
      <c r="I26" s="147" t="s">
        <v>102</v>
      </c>
      <c r="J26" s="85"/>
    </row>
    <row r="27" spans="2:10" ht="16" customHeight="1" thickBot="1">
      <c r="B27" s="84"/>
      <c r="C27" s="95" t="s">
        <v>32</v>
      </c>
      <c r="D27" s="97" t="s">
        <v>37</v>
      </c>
      <c r="E27" s="94">
        <v>0</v>
      </c>
      <c r="F27" s="95"/>
      <c r="G27" s="95"/>
      <c r="I27" s="147" t="s">
        <v>102</v>
      </c>
      <c r="J27" s="85"/>
    </row>
    <row r="28" spans="2:10" ht="16" customHeight="1" thickBot="1">
      <c r="B28" s="84"/>
      <c r="C28" s="95" t="s">
        <v>33</v>
      </c>
      <c r="D28" s="97" t="s">
        <v>37</v>
      </c>
      <c r="E28" s="101">
        <v>0</v>
      </c>
      <c r="F28" s="95"/>
      <c r="G28" s="95"/>
      <c r="I28" s="147" t="s">
        <v>102</v>
      </c>
      <c r="J28" s="85"/>
    </row>
    <row r="29" spans="2:10" ht="16" customHeight="1" thickBot="1">
      <c r="B29" s="84"/>
      <c r="C29" s="95" t="s">
        <v>36</v>
      </c>
      <c r="D29" s="97" t="s">
        <v>2</v>
      </c>
      <c r="E29" s="94">
        <v>7.0000000000000007E-2</v>
      </c>
      <c r="F29" s="95"/>
      <c r="G29" s="95"/>
      <c r="I29" s="133" t="s">
        <v>106</v>
      </c>
      <c r="J29" s="85"/>
    </row>
    <row r="30" spans="2:10" ht="16" customHeight="1" thickBot="1">
      <c r="B30" s="84"/>
      <c r="C30" s="95" t="s">
        <v>26</v>
      </c>
      <c r="D30" s="97" t="s">
        <v>7</v>
      </c>
      <c r="E30" s="98">
        <v>0</v>
      </c>
      <c r="F30" s="95"/>
      <c r="G30" s="95"/>
      <c r="I30" s="147" t="s">
        <v>102</v>
      </c>
      <c r="J30" s="85"/>
    </row>
    <row r="31" spans="2:10" ht="16" customHeight="1" thickBot="1">
      <c r="B31" s="84"/>
      <c r="C31" s="146" t="s">
        <v>110</v>
      </c>
      <c r="D31" s="97" t="s">
        <v>85</v>
      </c>
      <c r="E31" s="98">
        <v>4.5</v>
      </c>
      <c r="F31" s="95"/>
      <c r="G31" s="95"/>
      <c r="I31" s="147" t="s">
        <v>102</v>
      </c>
      <c r="J31" s="85"/>
    </row>
    <row r="32" spans="2:10" ht="16" customHeight="1" thickBot="1">
      <c r="B32" s="84"/>
      <c r="C32" s="146" t="s">
        <v>111</v>
      </c>
      <c r="D32" s="97" t="s">
        <v>85</v>
      </c>
      <c r="E32" s="98">
        <f>E31/E12</f>
        <v>6.4285714285714288</v>
      </c>
      <c r="F32" s="95"/>
      <c r="G32" s="95"/>
      <c r="I32" s="147" t="s">
        <v>102</v>
      </c>
      <c r="J32" s="85"/>
    </row>
    <row r="33" spans="2:10" ht="16" customHeight="1">
      <c r="B33" s="84"/>
      <c r="D33" s="87"/>
      <c r="E33" s="89"/>
      <c r="J33" s="85"/>
    </row>
    <row r="34" spans="2:10" ht="16" customHeight="1" thickBot="1">
      <c r="B34" s="84"/>
      <c r="C34" s="8" t="s">
        <v>6</v>
      </c>
      <c r="D34" s="87"/>
      <c r="E34" s="89"/>
      <c r="J34" s="85"/>
    </row>
    <row r="35" spans="2:10" ht="16" customHeight="1" thickBot="1">
      <c r="B35" s="84"/>
      <c r="C35" s="95" t="s">
        <v>25</v>
      </c>
      <c r="D35" s="97" t="s">
        <v>3</v>
      </c>
      <c r="E35" s="98">
        <v>0</v>
      </c>
      <c r="F35" s="95"/>
      <c r="G35" s="95"/>
      <c r="I35" s="147" t="s">
        <v>102</v>
      </c>
      <c r="J35" s="85"/>
    </row>
    <row r="36" spans="2:10" ht="16" customHeight="1" thickBot="1">
      <c r="B36" s="84"/>
      <c r="C36" s="95" t="s">
        <v>34</v>
      </c>
      <c r="D36" s="97" t="s">
        <v>1</v>
      </c>
      <c r="E36" s="149">
        <f>0.125</f>
        <v>0.125</v>
      </c>
      <c r="F36" s="95"/>
      <c r="G36" s="95"/>
      <c r="I36" s="147" t="s">
        <v>109</v>
      </c>
      <c r="J36" s="85"/>
    </row>
    <row r="37" spans="2:10" ht="16" customHeight="1" thickBot="1">
      <c r="B37" s="84"/>
      <c r="C37" s="95" t="s">
        <v>35</v>
      </c>
      <c r="D37" s="97" t="s">
        <v>1</v>
      </c>
      <c r="E37" s="98">
        <f>'Research data'!E17</f>
        <v>25</v>
      </c>
      <c r="F37" s="95"/>
      <c r="G37" s="95"/>
      <c r="I37" s="123" t="str">
        <f>'Research data'!I17</f>
        <v>Expert estimate by Elestor</v>
      </c>
      <c r="J37" s="85"/>
    </row>
    <row r="38" spans="2:10" ht="16" customHeight="1" thickBot="1">
      <c r="B38" s="84"/>
      <c r="C38" s="95" t="s">
        <v>23</v>
      </c>
      <c r="D38" s="97" t="s">
        <v>4</v>
      </c>
      <c r="E38" s="98">
        <v>0</v>
      </c>
      <c r="F38" s="95"/>
      <c r="G38" s="95"/>
      <c r="I38" s="147" t="s">
        <v>102</v>
      </c>
      <c r="J38" s="85"/>
    </row>
    <row r="39" spans="2:10" ht="16" customHeight="1" thickBot="1">
      <c r="B39" s="90"/>
      <c r="C39" s="91"/>
      <c r="D39" s="91"/>
      <c r="E39" s="91"/>
      <c r="F39" s="91"/>
      <c r="G39" s="91"/>
      <c r="H39" s="91"/>
      <c r="I39" s="91"/>
      <c r="J39" s="92"/>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J27"/>
  <sheetViews>
    <sheetView workbookViewId="0">
      <selection activeCell="I9" sqref="I9"/>
    </sheetView>
  </sheetViews>
  <sheetFormatPr baseColWidth="10" defaultColWidth="10.7109375" defaultRowHeight="16"/>
  <cols>
    <col min="1" max="2" width="3.42578125" style="33" customWidth="1"/>
    <col min="3" max="3" width="35.85546875" style="33" customWidth="1"/>
    <col min="4" max="4" width="12.42578125" style="33" customWidth="1"/>
    <col min="5" max="5" width="16.7109375" style="33" customWidth="1"/>
    <col min="6" max="6" width="4" style="33" customWidth="1"/>
    <col min="7" max="7" width="16" style="33" customWidth="1"/>
    <col min="8" max="8" width="3" style="34" customWidth="1"/>
    <col min="9" max="9" width="60" style="33" customWidth="1"/>
    <col min="10" max="10" width="2.140625" style="33" customWidth="1"/>
    <col min="11" max="16384" width="10.7109375" style="33"/>
  </cols>
  <sheetData>
    <row r="1" spans="2:10" ht="17" thickBot="1"/>
    <row r="2" spans="2:10">
      <c r="B2" s="35"/>
      <c r="C2" s="36"/>
      <c r="D2" s="36"/>
      <c r="E2" s="36"/>
      <c r="F2" s="36"/>
      <c r="G2" s="36"/>
      <c r="H2" s="37"/>
      <c r="I2" s="36"/>
      <c r="J2" s="66"/>
    </row>
    <row r="3" spans="2:10" s="12" customFormat="1">
      <c r="B3" s="14"/>
      <c r="C3" s="60" t="s">
        <v>58</v>
      </c>
      <c r="D3" s="60" t="s">
        <v>10</v>
      </c>
      <c r="E3" s="60" t="s">
        <v>52</v>
      </c>
      <c r="F3" s="60"/>
      <c r="G3" s="60"/>
      <c r="H3" s="32"/>
      <c r="I3" s="60" t="s">
        <v>60</v>
      </c>
      <c r="J3" s="67"/>
    </row>
    <row r="4" spans="2:10">
      <c r="B4" s="38"/>
      <c r="C4" s="39"/>
      <c r="D4" s="39"/>
      <c r="E4" s="40"/>
      <c r="F4" s="40"/>
      <c r="G4" s="40"/>
      <c r="H4" s="59"/>
      <c r="I4" s="8"/>
      <c r="J4" s="68"/>
    </row>
    <row r="5" spans="2:10" ht="17" thickBot="1">
      <c r="B5" s="38"/>
      <c r="C5" s="20" t="s">
        <v>57</v>
      </c>
      <c r="D5" s="20"/>
      <c r="E5" s="9"/>
      <c r="F5" s="9"/>
      <c r="G5" s="9"/>
      <c r="H5" s="9"/>
      <c r="I5" s="126"/>
      <c r="J5" s="68"/>
    </row>
    <row r="6" spans="2:10" ht="17" thickBot="1">
      <c r="B6" s="38"/>
      <c r="C6" s="117" t="s">
        <v>67</v>
      </c>
      <c r="D6" s="118" t="s">
        <v>70</v>
      </c>
      <c r="E6" s="137">
        <f>AVERAGE(Notes!E10:F10)</f>
        <v>15600</v>
      </c>
      <c r="F6" s="41"/>
      <c r="G6" s="41"/>
      <c r="H6" s="40"/>
      <c r="I6" s="126" t="s">
        <v>100</v>
      </c>
      <c r="J6" s="68"/>
    </row>
    <row r="7" spans="2:10" ht="17" thickBot="1">
      <c r="B7" s="38"/>
      <c r="C7" s="117" t="s">
        <v>69</v>
      </c>
      <c r="D7" s="143" t="s">
        <v>104</v>
      </c>
      <c r="E7" s="137">
        <f>Notes!F16</f>
        <v>0</v>
      </c>
      <c r="F7" s="41"/>
      <c r="G7" s="41"/>
      <c r="H7" s="40"/>
      <c r="I7" s="126" t="s">
        <v>101</v>
      </c>
      <c r="J7" s="68"/>
    </row>
    <row r="8" spans="2:10" ht="17" thickBot="1">
      <c r="B8" s="38"/>
      <c r="C8" s="117" t="s">
        <v>71</v>
      </c>
      <c r="D8" s="118" t="s">
        <v>39</v>
      </c>
      <c r="E8" s="144">
        <f>AVERAGE(Notes!E9:F9)</f>
        <v>380</v>
      </c>
      <c r="F8" s="41"/>
      <c r="G8" s="41"/>
      <c r="H8" s="40"/>
      <c r="I8" s="126" t="s">
        <v>100</v>
      </c>
      <c r="J8" s="68"/>
    </row>
    <row r="9" spans="2:10" ht="17" thickBot="1">
      <c r="B9" s="38"/>
      <c r="C9" s="117" t="s">
        <v>68</v>
      </c>
      <c r="D9" s="118" t="s">
        <v>39</v>
      </c>
      <c r="E9" s="137">
        <f>E8</f>
        <v>380</v>
      </c>
      <c r="F9" s="41"/>
      <c r="G9" s="41"/>
      <c r="H9" s="40"/>
      <c r="I9" s="126" t="s">
        <v>118</v>
      </c>
      <c r="J9" s="68"/>
    </row>
    <row r="10" spans="2:10" ht="17" thickBot="1">
      <c r="B10" s="38"/>
      <c r="C10" s="117" t="s">
        <v>72</v>
      </c>
      <c r="D10" s="118" t="s">
        <v>4</v>
      </c>
      <c r="E10" s="137">
        <f>Notes!F11</f>
        <v>0.7</v>
      </c>
      <c r="F10" s="41"/>
      <c r="G10" s="41"/>
      <c r="H10" s="40"/>
      <c r="I10" s="126" t="s">
        <v>101</v>
      </c>
      <c r="J10" s="68"/>
    </row>
    <row r="11" spans="2:10">
      <c r="B11" s="38"/>
      <c r="C11" s="43"/>
      <c r="E11" s="130"/>
      <c r="F11" s="42"/>
      <c r="G11" s="42"/>
      <c r="H11" s="42"/>
      <c r="I11" s="126"/>
      <c r="J11" s="68"/>
    </row>
    <row r="12" spans="2:10" ht="17" thickBot="1">
      <c r="B12" s="38"/>
      <c r="C12" s="11" t="s">
        <v>59</v>
      </c>
      <c r="D12" s="11"/>
      <c r="E12" s="131"/>
      <c r="F12" s="10"/>
      <c r="G12" s="10"/>
      <c r="H12" s="10"/>
      <c r="I12" s="126"/>
      <c r="J12" s="68"/>
    </row>
    <row r="13" spans="2:10" ht="17" thickBot="1">
      <c r="B13" s="38"/>
      <c r="C13" s="145" t="s">
        <v>96</v>
      </c>
      <c r="D13" s="143" t="s">
        <v>98</v>
      </c>
      <c r="E13" s="132">
        <f>AVERAGE(Notes!E12:F12)</f>
        <v>700000</v>
      </c>
      <c r="F13" s="41"/>
      <c r="G13" s="41"/>
      <c r="H13" s="40"/>
      <c r="I13" s="126" t="s">
        <v>100</v>
      </c>
      <c r="J13" s="68"/>
    </row>
    <row r="14" spans="2:10" ht="17" thickBot="1">
      <c r="B14" s="38"/>
      <c r="C14" s="145" t="s">
        <v>97</v>
      </c>
      <c r="D14" s="143" t="s">
        <v>99</v>
      </c>
      <c r="E14" s="129">
        <f>Notes!F13</f>
        <v>50000</v>
      </c>
      <c r="F14" s="41"/>
      <c r="G14" s="41"/>
      <c r="H14" s="40"/>
      <c r="I14" s="126" t="s">
        <v>100</v>
      </c>
      <c r="J14" s="68"/>
    </row>
    <row r="15" spans="2:10">
      <c r="B15" s="38"/>
      <c r="C15" s="43"/>
      <c r="E15" s="130"/>
      <c r="F15" s="41"/>
      <c r="G15" s="41"/>
      <c r="H15" s="40"/>
      <c r="I15"/>
      <c r="J15" s="68"/>
    </row>
    <row r="16" spans="2:10" ht="17" thickBot="1">
      <c r="B16" s="38"/>
      <c r="C16" s="11" t="s">
        <v>6</v>
      </c>
      <c r="D16" s="11"/>
      <c r="E16" s="131"/>
      <c r="F16" s="10"/>
      <c r="G16" s="10"/>
      <c r="H16" s="10"/>
      <c r="I16" s="126"/>
      <c r="J16" s="68"/>
    </row>
    <row r="17" spans="2:10" ht="17" thickBot="1">
      <c r="B17" s="38"/>
      <c r="C17" s="127" t="s">
        <v>35</v>
      </c>
      <c r="D17" s="128" t="s">
        <v>75</v>
      </c>
      <c r="E17" s="129">
        <f>Notes!F14</f>
        <v>25</v>
      </c>
      <c r="F17" s="41"/>
      <c r="G17" s="41"/>
      <c r="H17" s="40"/>
      <c r="I17" s="126" t="s">
        <v>101</v>
      </c>
      <c r="J17" s="68"/>
    </row>
    <row r="18" spans="2:10" ht="17" thickBot="1">
      <c r="B18" s="69"/>
      <c r="C18" s="70"/>
      <c r="D18" s="70"/>
      <c r="E18" s="70"/>
      <c r="F18" s="70"/>
      <c r="G18" s="70"/>
      <c r="H18" s="71"/>
      <c r="I18" s="70"/>
      <c r="J18" s="72"/>
    </row>
    <row r="27" spans="2:10">
      <c r="C27" s="152"/>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11"/>
  <sheetViews>
    <sheetView workbookViewId="0">
      <selection activeCell="J9" sqref="J9"/>
    </sheetView>
  </sheetViews>
  <sheetFormatPr baseColWidth="10" defaultColWidth="33.140625" defaultRowHeight="16"/>
  <cols>
    <col min="1" max="1" width="3.28515625" style="21" customWidth="1"/>
    <col min="2" max="2" width="3.42578125" style="21" customWidth="1"/>
    <col min="3" max="3" width="28.7109375" style="21" customWidth="1"/>
    <col min="4" max="4" width="3.140625" style="21" customWidth="1"/>
    <col min="5" max="5" width="16.140625" style="21" customWidth="1"/>
    <col min="6" max="6" width="10.28515625" style="21" customWidth="1"/>
    <col min="7" max="9" width="12.140625" style="21" customWidth="1"/>
    <col min="10" max="10" width="11.42578125" style="22" customWidth="1"/>
    <col min="11" max="11" width="66" style="21" customWidth="1"/>
    <col min="12" max="16384" width="33.140625" style="21"/>
  </cols>
  <sheetData>
    <row r="1" spans="2:11" ht="17" thickBot="1"/>
    <row r="2" spans="2:11">
      <c r="B2" s="23"/>
      <c r="C2" s="24"/>
      <c r="D2" s="24"/>
      <c r="E2" s="24"/>
      <c r="F2" s="24"/>
      <c r="G2" s="24"/>
      <c r="H2" s="24"/>
      <c r="I2" s="24"/>
      <c r="J2" s="25"/>
      <c r="K2" s="24"/>
    </row>
    <row r="3" spans="2:11">
      <c r="B3" s="26"/>
      <c r="C3" s="27" t="s">
        <v>17</v>
      </c>
      <c r="D3" s="27"/>
      <c r="E3" s="27"/>
      <c r="F3" s="27"/>
      <c r="G3" s="27"/>
      <c r="H3" s="27"/>
      <c r="I3" s="27"/>
      <c r="J3" s="28"/>
    </row>
    <row r="4" spans="2:11">
      <c r="B4" s="26"/>
    </row>
    <row r="5" spans="2:11">
      <c r="B5" s="29"/>
      <c r="C5" s="30" t="s">
        <v>18</v>
      </c>
      <c r="D5" s="30"/>
      <c r="E5" s="30" t="s">
        <v>0</v>
      </c>
      <c r="F5" s="30" t="s">
        <v>14</v>
      </c>
      <c r="G5" s="30" t="s">
        <v>19</v>
      </c>
      <c r="H5" s="30" t="s">
        <v>63</v>
      </c>
      <c r="I5" s="30" t="s">
        <v>92</v>
      </c>
      <c r="J5" s="31" t="s">
        <v>64</v>
      </c>
      <c r="K5" s="30" t="s">
        <v>11</v>
      </c>
    </row>
    <row r="7" spans="2:11">
      <c r="C7" s="124"/>
      <c r="F7" s="124"/>
      <c r="I7" s="116"/>
      <c r="K7" s="22"/>
    </row>
    <row r="8" spans="2:11">
      <c r="C8" s="21" t="s">
        <v>93</v>
      </c>
      <c r="E8" s="21" t="s">
        <v>77</v>
      </c>
      <c r="F8" s="21" t="s">
        <v>94</v>
      </c>
      <c r="G8" s="125">
        <v>44562</v>
      </c>
      <c r="H8" s="21">
        <v>2026</v>
      </c>
      <c r="I8" s="125">
        <v>44562</v>
      </c>
      <c r="J8" s="22" t="s">
        <v>4</v>
      </c>
      <c r="K8" s="134" t="s">
        <v>95</v>
      </c>
    </row>
    <row r="9" spans="2:11">
      <c r="G9" s="125"/>
      <c r="I9" s="125"/>
      <c r="K9" s="22"/>
    </row>
    <row r="10" spans="2:11">
      <c r="E10"/>
      <c r="G10" s="125"/>
      <c r="I10" s="116"/>
      <c r="K10" s="22"/>
    </row>
    <row r="11" spans="2:11">
      <c r="K11" s="22"/>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14999847407452621"/>
  </sheetPr>
  <dimension ref="B2:K166"/>
  <sheetViews>
    <sheetView zoomScaleNormal="100" workbookViewId="0">
      <selection activeCell="F15" sqref="F15"/>
    </sheetView>
  </sheetViews>
  <sheetFormatPr baseColWidth="10" defaultColWidth="10.7109375" defaultRowHeight="16"/>
  <cols>
    <col min="1" max="1" width="3.42578125" style="102" customWidth="1"/>
    <col min="2" max="2" width="4.140625" style="102" customWidth="1"/>
    <col min="3" max="3" width="14.42578125" style="102" customWidth="1"/>
    <col min="4" max="4" width="34.140625" style="102" customWidth="1"/>
    <col min="5" max="5" width="8.5703125" style="102" bestFit="1" customWidth="1"/>
    <col min="6" max="6" width="9" style="102" bestFit="1" customWidth="1"/>
    <col min="7" max="7" width="10.7109375" style="102"/>
    <col min="8" max="8" width="10.7109375" style="103"/>
    <col min="9" max="9" width="10.7109375" style="102"/>
    <col min="10" max="10" width="35" style="102" customWidth="1"/>
    <col min="11" max="11" width="63.28515625" style="102" customWidth="1"/>
    <col min="12" max="16384" width="10.7109375" style="102"/>
  </cols>
  <sheetData>
    <row r="2" spans="2:11" ht="17" thickBot="1"/>
    <row r="3" spans="2:11">
      <c r="B3" s="104"/>
      <c r="C3" s="105"/>
      <c r="D3" s="105"/>
      <c r="E3" s="105"/>
      <c r="F3" s="105"/>
      <c r="G3" s="105"/>
      <c r="H3" s="106"/>
      <c r="I3" s="105"/>
      <c r="J3" s="105"/>
      <c r="K3" s="107"/>
    </row>
    <row r="4" spans="2:11">
      <c r="B4" s="108"/>
      <c r="C4" s="109" t="s">
        <v>0</v>
      </c>
      <c r="D4" s="109" t="s">
        <v>58</v>
      </c>
      <c r="E4" s="109" t="s">
        <v>80</v>
      </c>
      <c r="F4" s="109" t="s">
        <v>81</v>
      </c>
      <c r="G4" s="109" t="s">
        <v>10</v>
      </c>
      <c r="H4" s="110"/>
      <c r="I4" s="109"/>
      <c r="J4" s="109"/>
      <c r="K4" s="111"/>
    </row>
    <row r="5" spans="2:11">
      <c r="B5" s="14"/>
      <c r="C5" s="12"/>
      <c r="D5" s="12"/>
      <c r="E5" s="12"/>
      <c r="F5" s="12"/>
      <c r="G5" s="12"/>
      <c r="H5" s="112"/>
      <c r="I5" s="12"/>
      <c r="J5" s="12"/>
      <c r="K5" s="67"/>
    </row>
    <row r="6" spans="2:11">
      <c r="B6" s="14"/>
      <c r="D6" s="12"/>
      <c r="E6" s="12"/>
      <c r="F6" s="12"/>
      <c r="G6" s="12"/>
      <c r="H6" s="112"/>
      <c r="I6" s="12"/>
      <c r="J6" s="12"/>
      <c r="K6" s="113"/>
    </row>
    <row r="7" spans="2:11">
      <c r="B7" s="14"/>
      <c r="C7" s="12" t="s">
        <v>77</v>
      </c>
      <c r="D7" s="141" t="s">
        <v>78</v>
      </c>
      <c r="E7" s="135"/>
      <c r="F7" s="135"/>
      <c r="G7" s="12"/>
      <c r="H7" s="112"/>
      <c r="I7" s="12"/>
      <c r="J7" s="12"/>
      <c r="K7" s="136"/>
    </row>
    <row r="8" spans="2:11">
      <c r="B8" s="14"/>
      <c r="C8" s="12"/>
      <c r="D8" s="141"/>
      <c r="E8" s="141"/>
      <c r="F8" s="141"/>
      <c r="G8" s="141"/>
      <c r="H8" s="142"/>
      <c r="I8" s="141"/>
      <c r="J8" s="141"/>
      <c r="K8" s="67"/>
    </row>
    <row r="9" spans="2:11">
      <c r="B9" s="14"/>
      <c r="C9" s="12"/>
      <c r="D9" s="141" t="s">
        <v>79</v>
      </c>
      <c r="E9" s="141">
        <v>160</v>
      </c>
      <c r="F9" s="141">
        <v>600</v>
      </c>
      <c r="G9" s="141" t="s">
        <v>39</v>
      </c>
      <c r="H9" s="142"/>
      <c r="I9" s="141"/>
      <c r="J9" s="141"/>
      <c r="K9" s="67"/>
    </row>
    <row r="10" spans="2:11">
      <c r="B10" s="14"/>
      <c r="C10" s="12"/>
      <c r="D10" s="141" t="s">
        <v>67</v>
      </c>
      <c r="E10" s="141">
        <v>1200</v>
      </c>
      <c r="F10" s="141">
        <v>30000</v>
      </c>
      <c r="G10" s="141" t="s">
        <v>70</v>
      </c>
      <c r="H10" s="142"/>
      <c r="I10" s="141"/>
      <c r="J10" s="141"/>
      <c r="K10" s="67"/>
    </row>
    <row r="11" spans="2:11">
      <c r="B11" s="14"/>
      <c r="C11" s="12"/>
      <c r="D11" s="141" t="s">
        <v>82</v>
      </c>
      <c r="E11" s="141" t="s">
        <v>4</v>
      </c>
      <c r="F11" s="141">
        <v>0.7</v>
      </c>
      <c r="G11" s="141" t="s">
        <v>4</v>
      </c>
      <c r="H11" s="142"/>
      <c r="I11" s="141"/>
      <c r="J11" s="141"/>
      <c r="K11" s="67"/>
    </row>
    <row r="12" spans="2:11">
      <c r="B12" s="14"/>
      <c r="C12" s="12"/>
      <c r="D12" s="141" t="s">
        <v>83</v>
      </c>
      <c r="E12" s="141">
        <v>600000</v>
      </c>
      <c r="F12" s="141">
        <v>800000</v>
      </c>
      <c r="G12" s="141" t="s">
        <v>86</v>
      </c>
      <c r="H12" s="142"/>
      <c r="I12" s="141"/>
      <c r="J12" s="141"/>
      <c r="K12" s="67"/>
    </row>
    <row r="13" spans="2:11">
      <c r="B13" s="14"/>
      <c r="C13" s="12"/>
      <c r="D13" s="141" t="s">
        <v>84</v>
      </c>
      <c r="E13" s="141" t="s">
        <v>4</v>
      </c>
      <c r="F13" s="141">
        <v>50000</v>
      </c>
      <c r="G13" s="141" t="s">
        <v>85</v>
      </c>
      <c r="H13" s="142" t="s">
        <v>91</v>
      </c>
      <c r="I13" s="141"/>
      <c r="J13" s="141"/>
      <c r="K13" s="67"/>
    </row>
    <row r="14" spans="2:11">
      <c r="B14" s="14"/>
      <c r="C14" s="12"/>
      <c r="D14" s="141" t="s">
        <v>87</v>
      </c>
      <c r="E14" s="141" t="s">
        <v>4</v>
      </c>
      <c r="F14" s="141">
        <v>25</v>
      </c>
      <c r="G14" s="141" t="s">
        <v>1</v>
      </c>
      <c r="H14" s="142"/>
      <c r="I14" s="141"/>
      <c r="J14" s="141"/>
      <c r="K14" s="67"/>
    </row>
    <row r="15" spans="2:11">
      <c r="B15" s="14"/>
      <c r="C15" s="12"/>
      <c r="D15" s="141" t="s">
        <v>88</v>
      </c>
      <c r="E15" s="141">
        <v>80</v>
      </c>
      <c r="F15" s="141">
        <v>300</v>
      </c>
      <c r="G15" s="141" t="s">
        <v>39</v>
      </c>
      <c r="H15" s="142"/>
      <c r="I15" s="141"/>
      <c r="J15" s="141"/>
      <c r="K15" s="67"/>
    </row>
    <row r="16" spans="2:11">
      <c r="B16" s="14"/>
      <c r="C16" s="12"/>
      <c r="D16" s="141" t="s">
        <v>89</v>
      </c>
      <c r="E16" s="141" t="s">
        <v>4</v>
      </c>
      <c r="F16" s="141">
        <v>0</v>
      </c>
      <c r="G16" s="141" t="s">
        <v>104</v>
      </c>
      <c r="H16" s="142" t="s">
        <v>90</v>
      </c>
      <c r="I16" s="141"/>
      <c r="J16" s="141"/>
      <c r="K16" s="67"/>
    </row>
    <row r="17" spans="2:11">
      <c r="B17" s="14"/>
      <c r="C17" s="12"/>
      <c r="D17" s="152" t="s">
        <v>113</v>
      </c>
      <c r="E17" s="152">
        <v>15</v>
      </c>
      <c r="F17" s="102">
        <v>100</v>
      </c>
      <c r="G17" s="152" t="s">
        <v>112</v>
      </c>
      <c r="H17" s="153" t="s">
        <v>116</v>
      </c>
      <c r="I17" s="141"/>
      <c r="J17" s="141"/>
      <c r="K17" s="67"/>
    </row>
    <row r="18" spans="2:11">
      <c r="B18" s="14"/>
      <c r="C18" s="12"/>
      <c r="D18" s="152"/>
      <c r="E18" s="141"/>
      <c r="F18" s="141"/>
      <c r="G18" s="151"/>
      <c r="H18" s="150"/>
      <c r="I18" s="141"/>
      <c r="J18" s="141"/>
      <c r="K18" s="67"/>
    </row>
    <row r="19" spans="2:11">
      <c r="B19" s="14"/>
      <c r="C19" s="12"/>
      <c r="I19" s="141"/>
      <c r="J19" s="141"/>
      <c r="K19" s="67"/>
    </row>
    <row r="20" spans="2:11">
      <c r="B20" s="14"/>
      <c r="C20" s="12"/>
      <c r="D20" s="152" t="s">
        <v>114</v>
      </c>
      <c r="E20" s="152">
        <v>1</v>
      </c>
      <c r="F20" s="141">
        <f>F17</f>
        <v>100</v>
      </c>
      <c r="G20" s="152" t="s">
        <v>4</v>
      </c>
      <c r="H20" s="153" t="s">
        <v>115</v>
      </c>
      <c r="I20" s="141"/>
      <c r="J20" s="141"/>
      <c r="K20" s="67"/>
    </row>
    <row r="21" spans="2:11">
      <c r="B21" s="14"/>
      <c r="C21" s="12"/>
      <c r="D21" s="152"/>
      <c r="E21" s="141"/>
      <c r="F21" s="152"/>
      <c r="G21" s="152"/>
      <c r="H21" s="142"/>
      <c r="I21" s="141"/>
      <c r="J21" s="141"/>
      <c r="K21" s="67"/>
    </row>
    <row r="22" spans="2:11">
      <c r="B22" s="114"/>
      <c r="D22" s="152"/>
      <c r="E22" s="141"/>
      <c r="F22" s="141"/>
      <c r="G22" s="141"/>
      <c r="H22" s="142"/>
      <c r="I22" s="141"/>
      <c r="J22" s="141"/>
      <c r="K22" s="113"/>
    </row>
    <row r="23" spans="2:11">
      <c r="B23" s="14"/>
      <c r="C23" s="12"/>
      <c r="D23" s="141"/>
      <c r="E23" s="141"/>
      <c r="F23" s="141"/>
      <c r="G23" s="141"/>
      <c r="H23" s="142"/>
      <c r="I23" s="141"/>
      <c r="J23" s="141"/>
      <c r="K23" s="122"/>
    </row>
    <row r="24" spans="2:11">
      <c r="B24" s="14"/>
      <c r="C24" s="12"/>
      <c r="D24" s="141"/>
      <c r="E24" s="141"/>
      <c r="F24" s="141"/>
      <c r="G24" s="141"/>
      <c r="H24" s="142"/>
      <c r="I24" s="141"/>
      <c r="J24" s="141"/>
      <c r="K24" s="67"/>
    </row>
    <row r="25" spans="2:11">
      <c r="B25" s="14"/>
      <c r="C25" s="12"/>
      <c r="D25" s="141"/>
      <c r="E25" s="141"/>
      <c r="F25" s="141"/>
      <c r="G25" s="141"/>
      <c r="H25" s="142"/>
      <c r="I25" s="141"/>
      <c r="J25" s="141"/>
      <c r="K25" s="67"/>
    </row>
    <row r="26" spans="2:11">
      <c r="B26" s="14"/>
      <c r="C26" s="12"/>
      <c r="D26" s="12"/>
      <c r="E26" s="12"/>
      <c r="F26" s="12"/>
      <c r="G26" s="12"/>
      <c r="H26" s="112"/>
      <c r="I26" s="12"/>
      <c r="J26" s="12"/>
      <c r="K26" s="67"/>
    </row>
    <row r="27" spans="2:11">
      <c r="B27" s="14"/>
      <c r="C27" s="12"/>
      <c r="D27" s="12"/>
      <c r="E27" s="12"/>
      <c r="F27" s="12"/>
      <c r="G27" s="12"/>
      <c r="H27" s="112"/>
      <c r="I27" s="12"/>
      <c r="J27" s="12"/>
      <c r="K27" s="67"/>
    </row>
    <row r="28" spans="2:11">
      <c r="B28" s="14"/>
      <c r="C28" s="12"/>
      <c r="D28" s="12"/>
      <c r="E28" s="12"/>
      <c r="F28" s="12"/>
      <c r="G28" s="12"/>
      <c r="H28" s="112"/>
      <c r="I28" s="12"/>
      <c r="J28" s="12"/>
      <c r="K28" s="67"/>
    </row>
    <row r="29" spans="2:11">
      <c r="B29" s="14"/>
      <c r="C29" s="12"/>
      <c r="D29" s="12"/>
      <c r="E29" s="12"/>
      <c r="F29" s="12"/>
      <c r="G29" s="12"/>
      <c r="H29" s="112"/>
      <c r="I29" s="12"/>
      <c r="J29" s="12"/>
      <c r="K29" s="67"/>
    </row>
    <row r="30" spans="2:11">
      <c r="B30" s="14"/>
      <c r="C30" s="12"/>
      <c r="D30" s="12"/>
      <c r="E30" s="12"/>
      <c r="F30" s="12"/>
      <c r="G30" s="12"/>
      <c r="H30" s="112"/>
      <c r="I30" s="12"/>
      <c r="J30" s="12"/>
      <c r="K30" s="67"/>
    </row>
    <row r="31" spans="2:11">
      <c r="B31" s="14"/>
      <c r="C31" s="12"/>
      <c r="D31" s="12"/>
      <c r="E31" s="12"/>
      <c r="F31" s="12"/>
      <c r="G31" s="12"/>
      <c r="H31" s="112"/>
      <c r="I31" s="12"/>
      <c r="J31" s="12"/>
      <c r="K31" s="67"/>
    </row>
    <row r="32" spans="2:11">
      <c r="B32" s="14"/>
      <c r="C32" s="12"/>
      <c r="G32" s="12"/>
      <c r="H32" s="112"/>
      <c r="I32" s="12"/>
      <c r="J32" s="12"/>
      <c r="K32" s="67"/>
    </row>
    <row r="33" spans="2:11">
      <c r="B33" s="14"/>
      <c r="C33" s="12"/>
      <c r="D33" s="12"/>
      <c r="E33" s="12"/>
      <c r="F33" s="12"/>
      <c r="G33" s="12"/>
      <c r="H33" s="112"/>
      <c r="I33" s="12"/>
      <c r="J33" s="12"/>
      <c r="K33" s="67"/>
    </row>
    <row r="34" spans="2:11">
      <c r="B34" s="14"/>
      <c r="C34" s="12"/>
      <c r="D34" s="12"/>
      <c r="E34" s="12"/>
      <c r="F34" s="12"/>
      <c r="G34" s="12"/>
      <c r="H34" s="112"/>
      <c r="I34" s="12"/>
      <c r="J34" s="12"/>
      <c r="K34" s="67"/>
    </row>
    <row r="35" spans="2:11">
      <c r="B35" s="14"/>
      <c r="C35" s="12"/>
      <c r="D35" s="12"/>
      <c r="E35" s="12"/>
      <c r="F35" s="12"/>
      <c r="G35" s="12"/>
      <c r="H35" s="112"/>
      <c r="I35" s="12"/>
      <c r="J35" s="12"/>
      <c r="K35" s="67"/>
    </row>
    <row r="36" spans="2:11">
      <c r="B36" s="14"/>
      <c r="C36" s="12"/>
      <c r="D36" s="12"/>
      <c r="E36" s="12"/>
      <c r="F36" s="12"/>
      <c r="G36" s="12"/>
      <c r="H36" s="112"/>
      <c r="I36" s="12"/>
      <c r="J36" s="12"/>
      <c r="K36" s="67"/>
    </row>
    <row r="37" spans="2:11">
      <c r="B37" s="14"/>
      <c r="C37" s="12"/>
      <c r="D37" s="12"/>
      <c r="E37" s="12"/>
      <c r="F37" s="12"/>
      <c r="G37" s="12"/>
      <c r="H37" s="112"/>
      <c r="I37" s="12"/>
      <c r="J37" s="12"/>
      <c r="K37" s="67"/>
    </row>
    <row r="38" spans="2:11">
      <c r="B38" s="14"/>
      <c r="C38" s="12"/>
      <c r="D38" s="12"/>
      <c r="F38" s="12"/>
      <c r="G38" s="12"/>
      <c r="H38" s="112"/>
      <c r="I38" s="12"/>
      <c r="J38" s="12"/>
      <c r="K38" s="67"/>
    </row>
    <row r="39" spans="2:11">
      <c r="B39" s="14"/>
      <c r="C39" s="12"/>
      <c r="D39" s="12"/>
      <c r="F39" s="12"/>
      <c r="G39" s="12"/>
      <c r="H39" s="112"/>
      <c r="I39" s="12"/>
      <c r="J39" s="12"/>
      <c r="K39" s="67"/>
    </row>
    <row r="40" spans="2:11">
      <c r="B40" s="14"/>
      <c r="C40" s="12"/>
      <c r="D40" s="12"/>
      <c r="G40" s="12"/>
      <c r="H40" s="112"/>
      <c r="I40" s="12"/>
      <c r="J40" s="12"/>
      <c r="K40" s="67"/>
    </row>
    <row r="41" spans="2:11">
      <c r="B41" s="14"/>
      <c r="C41" s="12"/>
      <c r="D41" s="12"/>
      <c r="E41" s="12"/>
      <c r="F41" s="12"/>
      <c r="G41" s="12"/>
      <c r="H41" s="112"/>
      <c r="I41" s="12"/>
      <c r="J41" s="12"/>
      <c r="K41" s="67"/>
    </row>
    <row r="42" spans="2:11">
      <c r="B42" s="14"/>
      <c r="C42" s="12"/>
      <c r="D42" s="12"/>
      <c r="E42" s="12"/>
      <c r="F42" s="12"/>
      <c r="G42" s="12"/>
      <c r="H42" s="112"/>
      <c r="I42" s="12"/>
      <c r="J42" s="12"/>
      <c r="K42" s="67"/>
    </row>
    <row r="43" spans="2:11">
      <c r="B43" s="14"/>
      <c r="C43" s="12"/>
      <c r="D43" s="12"/>
      <c r="E43" s="12"/>
      <c r="F43" s="12"/>
      <c r="G43" s="12"/>
      <c r="H43" s="112"/>
      <c r="I43" s="12"/>
      <c r="J43" s="12"/>
      <c r="K43" s="67"/>
    </row>
    <row r="44" spans="2:11">
      <c r="B44" s="14"/>
      <c r="C44" s="12"/>
      <c r="D44" s="12"/>
      <c r="E44" s="12"/>
      <c r="F44" s="12"/>
      <c r="G44" s="12"/>
      <c r="H44" s="112"/>
      <c r="I44" s="12"/>
      <c r="J44" s="12"/>
      <c r="K44" s="67"/>
    </row>
    <row r="45" spans="2:11">
      <c r="B45" s="14"/>
      <c r="C45" s="12"/>
      <c r="D45" s="12"/>
      <c r="E45" s="12"/>
      <c r="F45" s="12"/>
      <c r="G45" s="12"/>
      <c r="H45" s="112"/>
      <c r="I45" s="12"/>
      <c r="J45" s="12"/>
      <c r="K45" s="67"/>
    </row>
    <row r="46" spans="2:11">
      <c r="B46" s="14"/>
      <c r="C46" s="12"/>
      <c r="D46" s="12"/>
      <c r="E46" s="12"/>
      <c r="F46" s="12"/>
      <c r="G46" s="12"/>
      <c r="H46" s="112"/>
      <c r="I46" s="12"/>
      <c r="J46" s="12"/>
      <c r="K46" s="67"/>
    </row>
    <row r="47" spans="2:11">
      <c r="B47" s="14"/>
      <c r="C47" s="12"/>
      <c r="D47" s="12"/>
      <c r="E47" s="12"/>
      <c r="F47" s="12"/>
      <c r="G47" s="12"/>
      <c r="H47" s="112"/>
      <c r="I47" s="12"/>
      <c r="J47" s="12"/>
      <c r="K47" s="67"/>
    </row>
    <row r="48" spans="2:11">
      <c r="B48" s="14"/>
      <c r="C48" s="12"/>
      <c r="D48" s="12"/>
      <c r="E48" s="12"/>
      <c r="F48" s="12"/>
      <c r="G48" s="12"/>
      <c r="H48" s="112"/>
      <c r="I48" s="12"/>
      <c r="J48" s="12"/>
      <c r="K48" s="67"/>
    </row>
    <row r="49" spans="2:11">
      <c r="B49" s="14"/>
      <c r="C49" s="12"/>
      <c r="E49" s="103"/>
      <c r="G49" s="12"/>
      <c r="H49" s="112"/>
      <c r="I49" s="12"/>
      <c r="J49" s="12"/>
      <c r="K49" s="67"/>
    </row>
    <row r="50" spans="2:11">
      <c r="B50" s="14"/>
      <c r="C50" s="12"/>
      <c r="D50" s="12"/>
      <c r="E50" s="12"/>
      <c r="F50" s="12"/>
      <c r="G50" s="12"/>
      <c r="H50" s="112"/>
      <c r="I50" s="12"/>
      <c r="J50" s="12"/>
      <c r="K50" s="67"/>
    </row>
    <row r="51" spans="2:11">
      <c r="B51" s="114"/>
      <c r="K51" s="113"/>
    </row>
    <row r="52" spans="2:11">
      <c r="B52" s="114"/>
      <c r="K52" s="113"/>
    </row>
    <row r="53" spans="2:11">
      <c r="B53" s="114"/>
      <c r="K53" s="113"/>
    </row>
    <row r="54" spans="2:11">
      <c r="B54" s="114"/>
      <c r="K54" s="113"/>
    </row>
    <row r="55" spans="2:11">
      <c r="B55" s="114"/>
      <c r="E55" s="115"/>
      <c r="F55" s="115"/>
      <c r="K55" s="113"/>
    </row>
    <row r="56" spans="2:11">
      <c r="B56" s="114"/>
      <c r="K56" s="113"/>
    </row>
    <row r="57" spans="2:11">
      <c r="B57" s="114"/>
      <c r="K57" s="113"/>
    </row>
    <row r="58" spans="2:11">
      <c r="B58" s="114"/>
      <c r="K58" s="113"/>
    </row>
    <row r="59" spans="2:11">
      <c r="B59" s="114"/>
      <c r="K59" s="113"/>
    </row>
    <row r="60" spans="2:11">
      <c r="B60" s="114"/>
      <c r="K60" s="113"/>
    </row>
    <row r="61" spans="2:11">
      <c r="B61" s="114"/>
      <c r="K61" s="113"/>
    </row>
    <row r="62" spans="2:11">
      <c r="B62" s="114"/>
      <c r="K62" s="113"/>
    </row>
    <row r="63" spans="2:11">
      <c r="B63" s="114"/>
      <c r="K63" s="113"/>
    </row>
    <row r="64" spans="2:11">
      <c r="B64" s="114"/>
      <c r="K64" s="113"/>
    </row>
    <row r="65" spans="2:11">
      <c r="B65" s="114"/>
      <c r="K65" s="113"/>
    </row>
    <row r="66" spans="2:11">
      <c r="B66" s="114"/>
      <c r="D66" s="121"/>
      <c r="K66" s="113"/>
    </row>
    <row r="67" spans="2:11">
      <c r="B67" s="114"/>
      <c r="D67" s="121"/>
      <c r="K67" s="113"/>
    </row>
    <row r="68" spans="2:11">
      <c r="B68" s="114"/>
      <c r="D68" s="121"/>
      <c r="F68" s="121"/>
      <c r="K68" s="113"/>
    </row>
    <row r="69" spans="2:11">
      <c r="B69" s="114"/>
      <c r="K69" s="113"/>
    </row>
    <row r="70" spans="2:11">
      <c r="B70" s="114"/>
      <c r="K70" s="113"/>
    </row>
    <row r="71" spans="2:11">
      <c r="B71" s="114"/>
      <c r="K71" s="113"/>
    </row>
    <row r="72" spans="2:11">
      <c r="B72" s="114"/>
      <c r="K72" s="113"/>
    </row>
    <row r="73" spans="2:11">
      <c r="B73" s="114"/>
      <c r="K73" s="113"/>
    </row>
    <row r="74" spans="2:11">
      <c r="B74" s="114"/>
      <c r="K74" s="113"/>
    </row>
    <row r="75" spans="2:11">
      <c r="B75" s="114"/>
      <c r="K75" s="113"/>
    </row>
    <row r="76" spans="2:11">
      <c r="B76" s="114"/>
      <c r="K76" s="113"/>
    </row>
    <row r="77" spans="2:11">
      <c r="B77" s="114"/>
      <c r="K77" s="113"/>
    </row>
    <row r="78" spans="2:11">
      <c r="B78" s="114"/>
      <c r="K78" s="113"/>
    </row>
    <row r="79" spans="2:11">
      <c r="B79" s="114"/>
      <c r="K79" s="113"/>
    </row>
    <row r="80" spans="2:11">
      <c r="B80" s="114"/>
      <c r="D80" s="121"/>
      <c r="K80" s="113"/>
    </row>
    <row r="81" spans="2:11">
      <c r="B81" s="114"/>
      <c r="F81" s="119"/>
      <c r="K81" s="113"/>
    </row>
    <row r="82" spans="2:11">
      <c r="B82" s="114"/>
      <c r="F82" s="119"/>
      <c r="K82" s="113"/>
    </row>
    <row r="83" spans="2:11">
      <c r="B83" s="114"/>
      <c r="K83" s="113"/>
    </row>
    <row r="84" spans="2:11">
      <c r="B84" s="114"/>
      <c r="K84" s="113"/>
    </row>
    <row r="85" spans="2:11">
      <c r="B85" s="114"/>
      <c r="K85" s="113"/>
    </row>
    <row r="86" spans="2:11">
      <c r="B86" s="114"/>
      <c r="K86" s="113"/>
    </row>
    <row r="87" spans="2:11">
      <c r="B87" s="114"/>
      <c r="K87" s="113"/>
    </row>
    <row r="88" spans="2:11">
      <c r="B88" s="114"/>
      <c r="K88" s="113"/>
    </row>
    <row r="89" spans="2:11">
      <c r="B89" s="114"/>
      <c r="K89" s="113"/>
    </row>
    <row r="90" spans="2:11">
      <c r="B90" s="114"/>
      <c r="K90" s="113"/>
    </row>
    <row r="91" spans="2:11">
      <c r="B91" s="114"/>
      <c r="K91" s="113"/>
    </row>
    <row r="92" spans="2:11">
      <c r="B92" s="114"/>
      <c r="K92" s="113"/>
    </row>
    <row r="93" spans="2:11">
      <c r="B93" s="114"/>
      <c r="K93" s="113"/>
    </row>
    <row r="94" spans="2:11">
      <c r="B94" s="114"/>
      <c r="K94" s="113"/>
    </row>
    <row r="95" spans="2:11">
      <c r="B95" s="114"/>
      <c r="K95" s="113"/>
    </row>
    <row r="96" spans="2:11">
      <c r="B96" s="114"/>
      <c r="K96" s="113"/>
    </row>
    <row r="97" spans="2:11">
      <c r="B97" s="114"/>
      <c r="K97" s="113"/>
    </row>
    <row r="98" spans="2:11">
      <c r="B98" s="114"/>
      <c r="K98" s="113"/>
    </row>
    <row r="99" spans="2:11">
      <c r="B99" s="114"/>
      <c r="K99" s="113"/>
    </row>
    <row r="100" spans="2:11">
      <c r="B100" s="114"/>
      <c r="K100" s="113"/>
    </row>
    <row r="101" spans="2:11">
      <c r="B101" s="114"/>
      <c r="K101" s="113"/>
    </row>
    <row r="102" spans="2:11">
      <c r="B102" s="114"/>
      <c r="K102" s="113"/>
    </row>
    <row r="103" spans="2:11">
      <c r="B103" s="114"/>
      <c r="K103" s="113"/>
    </row>
    <row r="104" spans="2:11">
      <c r="B104" s="114"/>
      <c r="K104" s="113"/>
    </row>
    <row r="105" spans="2:11">
      <c r="B105" s="114"/>
      <c r="K105" s="113"/>
    </row>
    <row r="106" spans="2:11">
      <c r="B106" s="114"/>
      <c r="K106" s="113"/>
    </row>
    <row r="107" spans="2:11">
      <c r="B107" s="114"/>
      <c r="K107" s="113"/>
    </row>
    <row r="108" spans="2:11">
      <c r="B108" s="114"/>
      <c r="K108" s="113"/>
    </row>
    <row r="109" spans="2:11">
      <c r="B109" s="114"/>
      <c r="K109" s="113"/>
    </row>
    <row r="110" spans="2:11">
      <c r="B110" s="114"/>
      <c r="K110" s="113"/>
    </row>
    <row r="111" spans="2:11">
      <c r="B111" s="114"/>
      <c r="K111" s="113"/>
    </row>
    <row r="112" spans="2:11">
      <c r="B112" s="114"/>
      <c r="K112" s="113"/>
    </row>
    <row r="113" spans="2:11">
      <c r="B113" s="114"/>
      <c r="K113" s="113"/>
    </row>
    <row r="114" spans="2:11">
      <c r="B114" s="114"/>
      <c r="K114" s="113"/>
    </row>
    <row r="115" spans="2:11">
      <c r="B115" s="114"/>
      <c r="K115" s="113"/>
    </row>
    <row r="116" spans="2:11">
      <c r="B116" s="114"/>
      <c r="K116" s="113"/>
    </row>
    <row r="117" spans="2:11">
      <c r="B117" s="114"/>
      <c r="K117" s="113"/>
    </row>
    <row r="118" spans="2:11">
      <c r="B118" s="114"/>
      <c r="K118" s="113"/>
    </row>
    <row r="119" spans="2:11">
      <c r="B119" s="114"/>
      <c r="K119" s="113"/>
    </row>
    <row r="120" spans="2:11">
      <c r="B120" s="114"/>
      <c r="K120" s="113"/>
    </row>
    <row r="121" spans="2:11">
      <c r="B121" s="114"/>
      <c r="K121" s="113"/>
    </row>
    <row r="122" spans="2:11">
      <c r="B122" s="114"/>
      <c r="K122" s="113"/>
    </row>
    <row r="123" spans="2:11">
      <c r="B123" s="114"/>
      <c r="K123" s="113"/>
    </row>
    <row r="124" spans="2:11">
      <c r="B124" s="114"/>
      <c r="K124" s="113"/>
    </row>
    <row r="125" spans="2:11">
      <c r="B125" s="114"/>
      <c r="K125" s="113"/>
    </row>
    <row r="126" spans="2:11">
      <c r="B126" s="114"/>
      <c r="K126" s="113"/>
    </row>
    <row r="127" spans="2:11">
      <c r="B127" s="114"/>
      <c r="K127" s="113"/>
    </row>
    <row r="128" spans="2:11">
      <c r="B128" s="114"/>
      <c r="K128" s="113"/>
    </row>
    <row r="129" spans="2:11">
      <c r="B129" s="114"/>
      <c r="K129" s="113"/>
    </row>
    <row r="130" spans="2:11">
      <c r="B130" s="114"/>
      <c r="K130" s="113"/>
    </row>
    <row r="131" spans="2:11">
      <c r="B131" s="114"/>
      <c r="K131" s="113"/>
    </row>
    <row r="132" spans="2:11">
      <c r="B132" s="114"/>
      <c r="K132" s="113"/>
    </row>
    <row r="133" spans="2:11">
      <c r="B133" s="114"/>
      <c r="K133" s="113"/>
    </row>
    <row r="134" spans="2:11">
      <c r="B134" s="114"/>
      <c r="K134" s="113"/>
    </row>
    <row r="135" spans="2:11">
      <c r="B135" s="114"/>
      <c r="K135" s="113"/>
    </row>
    <row r="136" spans="2:11">
      <c r="B136" s="114"/>
      <c r="K136" s="113"/>
    </row>
    <row r="137" spans="2:11">
      <c r="B137" s="114"/>
      <c r="K137" s="113"/>
    </row>
    <row r="138" spans="2:11">
      <c r="B138" s="114"/>
      <c r="K138" s="113"/>
    </row>
    <row r="139" spans="2:11">
      <c r="B139" s="114"/>
      <c r="K139" s="113"/>
    </row>
    <row r="140" spans="2:11">
      <c r="B140" s="114"/>
      <c r="K140" s="113"/>
    </row>
    <row r="141" spans="2:11">
      <c r="B141" s="114"/>
      <c r="K141" s="113"/>
    </row>
    <row r="142" spans="2:11">
      <c r="B142" s="114"/>
      <c r="K142" s="113"/>
    </row>
    <row r="143" spans="2:11">
      <c r="B143" s="114"/>
      <c r="K143" s="113"/>
    </row>
    <row r="144" spans="2:11">
      <c r="B144" s="114"/>
      <c r="K144" s="113"/>
    </row>
    <row r="145" spans="2:11">
      <c r="B145" s="114"/>
      <c r="K145" s="113"/>
    </row>
    <row r="146" spans="2:11">
      <c r="B146" s="114"/>
      <c r="K146" s="113"/>
    </row>
    <row r="147" spans="2:11">
      <c r="B147" s="114"/>
      <c r="K147" s="113"/>
    </row>
    <row r="148" spans="2:11">
      <c r="B148" s="114"/>
      <c r="K148" s="113"/>
    </row>
    <row r="149" spans="2:11">
      <c r="B149" s="114"/>
      <c r="K149" s="113"/>
    </row>
    <row r="150" spans="2:11">
      <c r="B150" s="114"/>
      <c r="K150" s="113"/>
    </row>
    <row r="151" spans="2:11">
      <c r="B151" s="114"/>
      <c r="K151" s="113"/>
    </row>
    <row r="152" spans="2:11">
      <c r="B152" s="114"/>
      <c r="K152" s="113"/>
    </row>
    <row r="153" spans="2:11">
      <c r="B153" s="114"/>
      <c r="K153" s="113"/>
    </row>
    <row r="154" spans="2:11">
      <c r="B154" s="114"/>
      <c r="K154" s="113"/>
    </row>
    <row r="155" spans="2:11">
      <c r="B155" s="114"/>
      <c r="K155" s="113"/>
    </row>
    <row r="156" spans="2:11">
      <c r="B156" s="114"/>
      <c r="K156" s="113"/>
    </row>
    <row r="157" spans="2:11">
      <c r="B157" s="114"/>
      <c r="K157" s="113"/>
    </row>
    <row r="158" spans="2:11">
      <c r="B158" s="114"/>
      <c r="K158" s="113"/>
    </row>
    <row r="159" spans="2:11">
      <c r="B159" s="114"/>
      <c r="K159" s="113"/>
    </row>
    <row r="160" spans="2:11">
      <c r="B160" s="114"/>
      <c r="K160" s="113"/>
    </row>
    <row r="161" spans="2:11">
      <c r="B161" s="114"/>
      <c r="K161" s="113"/>
    </row>
    <row r="162" spans="2:11">
      <c r="B162" s="114"/>
      <c r="K162" s="113"/>
    </row>
    <row r="163" spans="2:11">
      <c r="B163" s="114"/>
      <c r="K163" s="113"/>
    </row>
    <row r="164" spans="2:11">
      <c r="B164" s="114"/>
      <c r="K164" s="113"/>
    </row>
    <row r="165" spans="2:11">
      <c r="B165" s="114"/>
      <c r="K165" s="113"/>
    </row>
    <row r="166" spans="2:11">
      <c r="B166" s="114"/>
      <c r="K166" s="113"/>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Kyra de Haan</cp:lastModifiedBy>
  <dcterms:created xsi:type="dcterms:W3CDTF">2011-10-26T09:05:09Z</dcterms:created>
  <dcterms:modified xsi:type="dcterms:W3CDTF">2025-04-08T08:19:07Z</dcterms:modified>
</cp:coreProperties>
</file>