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743F2794-AAB2-324F-A060-E0184FC47EB3}" xr6:coauthVersionLast="47" xr6:coauthVersionMax="47" xr10:uidLastSave="{00000000-0000-0000-0000-000000000000}"/>
  <bookViews>
    <workbookView xWindow="0" yWindow="500" windowWidth="288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7" i="13" l="1"/>
  <c r="H22" i="13" s="1"/>
  <c r="H19" i="13" s="1"/>
  <c r="H12" i="13"/>
  <c r="E27" i="12" s="1"/>
  <c r="H11" i="13"/>
  <c r="E26" i="12" s="1"/>
  <c r="N16" i="13"/>
  <c r="N12" i="13"/>
  <c r="L16" i="13"/>
  <c r="J12" i="13"/>
  <c r="J11" i="13"/>
  <c r="J16" i="13"/>
  <c r="H15" i="13" l="1"/>
  <c r="E15" i="12" s="1"/>
  <c r="H17" i="13"/>
  <c r="E19" i="12" s="1"/>
  <c r="H6" i="13"/>
  <c r="E12" i="12" s="1"/>
</calcChain>
</file>

<file path=xl/sharedStrings.xml><?xml version="1.0" encoding="utf-8"?>
<sst xmlns="http://schemas.openxmlformats.org/spreadsheetml/2006/main" count="182" uniqueCount="133">
  <si>
    <t>Source</t>
  </si>
  <si>
    <t>Construction time</t>
  </si>
  <si>
    <t>years</t>
  </si>
  <si>
    <t>%</t>
  </si>
  <si>
    <t>-</t>
  </si>
  <si>
    <t>Technical lifetime</t>
  </si>
  <si>
    <t>Value</t>
  </si>
  <si>
    <t>Other</t>
  </si>
  <si>
    <t>Initial investment costs</t>
  </si>
  <si>
    <t>NL</t>
  </si>
  <si>
    <t>yes=1, no=0</t>
  </si>
  <si>
    <t>cost_of_installing</t>
  </si>
  <si>
    <t>Definition</t>
  </si>
  <si>
    <t>Unit</t>
  </si>
  <si>
    <t>Link</t>
  </si>
  <si>
    <t>Cover Sheet</t>
  </si>
  <si>
    <t>Document</t>
  </si>
  <si>
    <t>Country</t>
  </si>
  <si>
    <t>Organization</t>
  </si>
  <si>
    <t>Quintel Intelligence</t>
  </si>
  <si>
    <t>Definition on the sources</t>
  </si>
  <si>
    <t>Coments</t>
  </si>
  <si>
    <t>Weighted average cost of capita</t>
  </si>
  <si>
    <t>Installation cost</t>
  </si>
  <si>
    <t>Technical lifetime of the plant</t>
  </si>
  <si>
    <t xml:space="preserve">Construction time of the plant </t>
  </si>
  <si>
    <t xml:space="preserve">Decmmmissioning cost </t>
  </si>
  <si>
    <t xml:space="preserve">       Electricity output capacity</t>
  </si>
  <si>
    <t>Type</t>
  </si>
  <si>
    <t>Date published</t>
  </si>
  <si>
    <t>Attribute</t>
  </si>
  <si>
    <t>euro</t>
  </si>
  <si>
    <t>availability</t>
  </si>
  <si>
    <t>free_co2_factor</t>
  </si>
  <si>
    <t>takes_part_in_ets</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</si>
  <si>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</si>
  <si>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</si>
  <si>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</si>
  <si>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</si>
  <si>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</si>
  <si>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</si>
  <si>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</si>
  <si>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</si>
  <si>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</si>
  <si>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</si>
  <si>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</si>
  <si>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</si>
  <si>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Investment cost with ccs</t>
  </si>
  <si>
    <t>Fixed operational and maintenance costs per year</t>
  </si>
  <si>
    <t>Variable operational and maintenance costs</t>
  </si>
  <si>
    <t>Variable operational and maintenance costs for ccs</t>
  </si>
  <si>
    <t>FLH</t>
  </si>
  <si>
    <t>GitHub Ticket</t>
  </si>
  <si>
    <t>GitHub</t>
  </si>
  <si>
    <t>Date retrived</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</si>
  <si>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</si>
  <si>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</si>
  <si>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</si>
  <si>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</si>
  <si>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</si>
  <si>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</si>
  <si>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</si>
  <si>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</si>
  <si>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</si>
  <si>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</si>
  <si>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https://github.com/quintel/etsource/issues/272#issuecomment-27889613</t>
  </si>
  <si>
    <t>Frimmersdorf</t>
  </si>
  <si>
    <t>MW</t>
  </si>
  <si>
    <t xml:space="preserve">          Technical lifetime</t>
  </si>
  <si>
    <t xml:space="preserve"> Construction time</t>
  </si>
  <si>
    <t>The investment cost for ''energy_chp_ultra_supercritical_lignite'' is slightly higher than the ''energy_power_ultra_supercritical_lignite'' plant.</t>
  </si>
  <si>
    <r>
      <t xml:space="preserve">Variable </t>
    </r>
    <r>
      <rPr>
        <sz val="12"/>
        <color theme="1"/>
        <rFont val="Calibri"/>
        <family val="2"/>
        <scheme val="minor"/>
      </rPr>
      <t>operational</t>
    </r>
    <r>
      <rPr>
        <sz val="12"/>
        <color theme="1"/>
        <rFont val="Calibri"/>
        <family val="2"/>
        <scheme val="minor"/>
      </rPr>
      <t xml:space="preserve"> and maintenance costs</t>
    </r>
  </si>
  <si>
    <r>
      <t xml:space="preserve">Fixed and variable </t>
    </r>
    <r>
      <rPr>
        <sz val="12"/>
        <color theme="1"/>
        <rFont val="Calibri"/>
        <family val="2"/>
        <scheme val="minor"/>
      </rPr>
      <t>operational</t>
    </r>
    <r>
      <rPr>
        <sz val="12"/>
        <color theme="1"/>
        <rFont val="Calibri"/>
        <family val="2"/>
        <scheme val="minor"/>
      </rPr>
      <t xml:space="preserve"> and maintenance costs are the same with ''energy_chp_ultra_supercritical_coal'' power plant.</t>
    </r>
  </si>
  <si>
    <t xml:space="preserve">        Fixed operational and maintenance costs</t>
  </si>
  <si>
    <t xml:space="preserve">        Variable operational and maintenance costs</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</si>
  <si>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</si>
  <si>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</si>
  <si>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</si>
  <si>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</si>
  <si>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</si>
  <si>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</si>
  <si>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</si>
  <si>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</si>
  <si>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</si>
  <si>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</si>
  <si>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</si>
  <si>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</si>
  <si>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</si>
  <si>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</si>
  <si>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</si>
  <si>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</si>
  <si>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</si>
  <si>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</si>
  <si>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</si>
  <si>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</si>
  <si>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Costs</t>
  </si>
  <si>
    <t>Parameter</t>
  </si>
  <si>
    <t xml:space="preserve">Technical </t>
  </si>
  <si>
    <r>
      <t xml:space="preserve">Fixed </t>
    </r>
    <r>
      <rPr>
        <sz val="12"/>
        <color theme="1"/>
        <rFont val="Calibri"/>
        <family val="2"/>
        <scheme val="minor"/>
      </rPr>
      <t>operational</t>
    </r>
    <r>
      <rPr>
        <sz val="12"/>
        <color theme="1"/>
        <rFont val="Calibri"/>
        <family val="2"/>
        <scheme val="minor"/>
      </rPr>
      <t xml:space="preserve"> and maintenance costs </t>
    </r>
  </si>
  <si>
    <r>
      <t xml:space="preserve">Fixed </t>
    </r>
    <r>
      <rPr>
        <sz val="12"/>
        <color theme="1"/>
        <rFont val="Calibri"/>
        <family val="2"/>
        <scheme val="minor"/>
      </rPr>
      <t>operational</t>
    </r>
    <r>
      <rPr>
        <sz val="12"/>
        <color theme="1"/>
        <rFont val="Calibri"/>
        <family val="2"/>
        <scheme val="minor"/>
      </rPr>
      <t xml:space="preserve"> and maintenance costs</t>
    </r>
  </si>
  <si>
    <t>Full load hours</t>
  </si>
  <si>
    <t>Production Electicity yearly</t>
  </si>
  <si>
    <t xml:space="preserve">Initial investment costs </t>
  </si>
  <si>
    <r>
      <t>euro/K</t>
    </r>
    <r>
      <rPr>
        <sz val="12"/>
        <color theme="1"/>
        <rFont val="Calibri"/>
        <family val="2"/>
        <scheme val="minor"/>
      </rPr>
      <t>We</t>
    </r>
  </si>
  <si>
    <t>Technical</t>
  </si>
  <si>
    <t>Cost</t>
  </si>
  <si>
    <t>The calculations for fixed and variable operating and maintenance costs are described in detail in:</t>
  </si>
  <si>
    <t>Notes</t>
  </si>
  <si>
    <t>p.vi</t>
  </si>
  <si>
    <t>euro/KW</t>
  </si>
  <si>
    <t>p.72</t>
  </si>
  <si>
    <t>yr</t>
  </si>
  <si>
    <t>Lifetime</t>
  </si>
  <si>
    <t>(VGB report)</t>
  </si>
  <si>
    <t>p.38</t>
  </si>
  <si>
    <t>p.6</t>
  </si>
  <si>
    <t>Subject year</t>
  </si>
  <si>
    <t>2011</t>
  </si>
  <si>
    <t xml:space="preserve"> VGB</t>
  </si>
  <si>
    <r>
      <t>VGB</t>
    </r>
    <r>
      <rPr>
        <sz val="12"/>
        <color theme="1"/>
        <rFont val="Calibri"/>
        <family val="2"/>
        <scheme val="minor"/>
      </rPr>
      <t xml:space="preserve"> and</t>
    </r>
    <r>
      <rPr>
        <sz val="12"/>
        <color theme="1"/>
        <rFont val="Calibri"/>
        <family val="2"/>
        <scheme val="minor"/>
      </rPr>
      <t xml:space="preserve"> aicgs</t>
    </r>
    <r>
      <rPr>
        <sz val="12"/>
        <color theme="1"/>
        <rFont val="Calibri"/>
        <family val="2"/>
        <scheme val="minor"/>
      </rPr>
      <t xml:space="preserve"> </t>
    </r>
    <r>
      <rPr>
        <sz val="12"/>
        <color theme="1"/>
        <rFont val="Calibri"/>
        <family val="2"/>
        <scheme val="minor"/>
      </rPr>
      <t xml:space="preserve">reports </t>
    </r>
    <r>
      <rPr>
        <sz val="12"/>
        <color theme="1"/>
        <rFont val="Calibri"/>
        <family val="2"/>
        <scheme val="minor"/>
      </rPr>
      <t>are used for the calculation of the investment cost of ''energy_power_ultra_supercritical_lignite'' plant.</t>
    </r>
  </si>
  <si>
    <t>ETM Library URL</t>
  </si>
  <si>
    <t>http://refman.et-model.com/publications/1949</t>
  </si>
  <si>
    <t>http://refman.et-model.com/publications/1950</t>
  </si>
  <si>
    <t>http://refman.et-model.com/publications/1951</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</si>
  <si>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</si>
  <si>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</si>
  <si>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typical_input_capacity</t>
  </si>
  <si>
    <t>input capacity</t>
  </si>
  <si>
    <t>Input capacity</t>
  </si>
  <si>
    <t>Electrical efficiency</t>
  </si>
  <si>
    <t>Duplicate of</t>
  </si>
  <si>
    <t>energy_chp_ultra_supercritical_mt_lignite.ad</t>
  </si>
  <si>
    <t>energy_chp_ultra_supercritical_ht_lignite.ad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</si>
</sst>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b/>
      <sz val="12"/>
      <color rgb="FF000000"/>
      <name val="Calibri"/>
      <family val="2"/>
    </font>
    <font>
      <sz val="12"/>
      <color rgb="FF000000"/>
      <name val="Calibri"/>
      <family val="2"/>
    </font>
    <font>
      <i/>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rgb="FF000000"/>
      </patternFill>
    </fill>
    <fill>
      <patternFill patternType="solid">
        <fgColor rgb="FFFFFFFF"/>
        <bgColor rgb="FF000000"/>
      </patternFill>
    </fill>
    <fill>
      <patternFill patternType="solid">
        <fgColor rgb="FFEEECE1"/>
        <bgColor rgb="FF000000"/>
      </patternFill>
    </fill>
    <fill>
      <patternFill patternType="solid">
        <fgColor rgb="FFC4D79B"/>
        <bgColor rgb="FF000000"/>
      </patternFill>
    </fill>
    <fill>
      <patternFill patternType="solid">
        <fgColor rgb="FFEBF1DE"/>
        <bgColor rgb="FF000000"/>
      </patternFill>
    </fill>
    <fill>
      <patternFill patternType="solid">
        <fgColor rgb="FFDA9694"/>
        <bgColor rgb="FF000000"/>
      </patternFill>
    </fill>
    <fill>
      <patternFill patternType="solid">
        <fgColor rgb="FF92CDDC"/>
        <bgColor rgb="FF000000"/>
      </patternFill>
    </fill>
    <fill>
      <patternFill patternType="solid">
        <fgColor rgb="FFDAEEF3"/>
        <bgColor rgb="FF000000"/>
      </patternFill>
    </fill>
    <fill>
      <patternFill patternType="solid">
        <fgColor rgb="FFB1A0C7"/>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49">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xf numFmtId="0" fontId="12" fillId="2" borderId="0" xfId="0" applyFont="1" applyFill="1" applyAlignment="1">
      <alignment vertical="center"/>
    </xf>
    <xf numFmtId="1" fontId="12" fillId="2" borderId="0" xfId="0" applyNumberFormat="1" applyFont="1" applyFill="1" applyAlignment="1">
      <alignment vertical="center"/>
    </xf>
    <xf numFmtId="1" fontId="12" fillId="2" borderId="0" xfId="0" applyNumberFormat="1" applyFont="1" applyFill="1" applyAlignment="1">
      <alignment horizontal="right" vertical="center"/>
    </xf>
    <xf numFmtId="2" fontId="12" fillId="2" borderId="0" xfId="0" applyNumberFormat="1" applyFont="1" applyFill="1" applyAlignment="1">
      <alignment horizontal="right" vertical="center"/>
    </xf>
    <xf numFmtId="0" fontId="12" fillId="0" borderId="0" xfId="0" applyFont="1" applyAlignment="1">
      <alignment horizontal="left" vertical="center"/>
    </xf>
    <xf numFmtId="0" fontId="12" fillId="2" borderId="0" xfId="0" applyFont="1" applyFill="1"/>
    <xf numFmtId="0" fontId="12" fillId="2" borderId="4" xfId="0" applyFont="1" applyFill="1" applyBorder="1"/>
    <xf numFmtId="0" fontId="9" fillId="2" borderId="0" xfId="0" applyFont="1" applyFill="1"/>
    <xf numFmtId="0" fontId="13" fillId="0" borderId="0" xfId="0" applyFont="1"/>
    <xf numFmtId="0" fontId="12" fillId="2" borderId="6" xfId="0" applyFont="1" applyFill="1" applyBorder="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xf numFmtId="0" fontId="9" fillId="2" borderId="7" xfId="0" applyFont="1" applyFill="1" applyBorder="1"/>
    <xf numFmtId="0" fontId="14" fillId="3" borderId="0" xfId="0" applyFont="1" applyFill="1"/>
    <xf numFmtId="0" fontId="12" fillId="2" borderId="0" xfId="0" applyFont="1" applyFill="1" applyAlignment="1">
      <alignment horizontal="left" vertical="center"/>
    </xf>
    <xf numFmtId="0" fontId="17" fillId="0" borderId="0" xfId="177" applyFont="1" applyFill="1" applyBorder="1" applyAlignment="1" applyProtection="1"/>
    <xf numFmtId="0" fontId="8" fillId="2" borderId="18" xfId="0" applyFont="1" applyFill="1" applyBorder="1"/>
    <xf numFmtId="0" fontId="8" fillId="2" borderId="0" xfId="0" applyFont="1" applyFill="1"/>
    <xf numFmtId="0" fontId="8" fillId="0" borderId="0" xfId="0" applyFont="1"/>
    <xf numFmtId="0" fontId="8" fillId="2" borderId="3" xfId="0" applyFont="1" applyFill="1" applyBorder="1"/>
    <xf numFmtId="0" fontId="8" fillId="2" borderId="15" xfId="0" applyFont="1" applyFill="1" applyBorder="1"/>
    <xf numFmtId="0" fontId="8" fillId="2" borderId="6" xfId="0" applyFont="1" applyFill="1" applyBorder="1"/>
    <xf numFmtId="0" fontId="8" fillId="2" borderId="10" xfId="0" applyFont="1" applyFill="1" applyBorder="1"/>
    <xf numFmtId="0" fontId="8" fillId="2" borderId="11" xfId="0" applyFont="1" applyFill="1" applyBorder="1"/>
    <xf numFmtId="0" fontId="8" fillId="2" borderId="12" xfId="0" applyFont="1" applyFill="1" applyBorder="1"/>
    <xf numFmtId="0" fontId="18" fillId="2" borderId="0" xfId="0" applyFont="1" applyFill="1"/>
    <xf numFmtId="0" fontId="18" fillId="2" borderId="5" xfId="0" applyFont="1" applyFill="1" applyBorder="1"/>
    <xf numFmtId="2" fontId="8" fillId="2" borderId="18" xfId="0" applyNumberFormat="1" applyFont="1" applyFill="1" applyBorder="1"/>
    <xf numFmtId="164" fontId="8" fillId="2" borderId="18" xfId="0" applyNumberFormat="1" applyFont="1" applyFill="1" applyBorder="1"/>
    <xf numFmtId="0" fontId="19" fillId="2" borderId="0" xfId="0" applyFont="1" applyFill="1"/>
    <xf numFmtId="49" fontId="19" fillId="2" borderId="0" xfId="0" applyNumberFormat="1" applyFont="1" applyFill="1"/>
    <xf numFmtId="0" fontId="19" fillId="2" borderId="3" xfId="0" applyFont="1" applyFill="1" applyBorder="1"/>
    <xf numFmtId="0" fontId="19" fillId="2" borderId="4" xfId="0" applyFont="1" applyFill="1" applyBorder="1"/>
    <xf numFmtId="49" fontId="19" fillId="2" borderId="4" xfId="0" applyNumberFormat="1" applyFont="1" applyFill="1" applyBorder="1"/>
    <xf numFmtId="0" fontId="19" fillId="2" borderId="6" xfId="0" applyFont="1" applyFill="1" applyBorder="1"/>
    <xf numFmtId="0" fontId="20" fillId="2" borderId="0" xfId="0" applyFont="1" applyFill="1"/>
    <xf numFmtId="49" fontId="20" fillId="2" borderId="0" xfId="0" applyNumberFormat="1" applyFont="1" applyFill="1"/>
    <xf numFmtId="0" fontId="19" fillId="2" borderId="16" xfId="0" applyFont="1" applyFill="1" applyBorder="1"/>
    <xf numFmtId="0" fontId="20" fillId="2" borderId="9" xfId="0" applyFont="1" applyFill="1" applyBorder="1"/>
    <xf numFmtId="0" fontId="19" fillId="2" borderId="0" xfId="0" applyFont="1" applyFill="1" applyAlignment="1">
      <alignment vertical="top"/>
    </xf>
    <xf numFmtId="0" fontId="19" fillId="0" borderId="0" xfId="0" applyFont="1" applyAlignment="1">
      <alignment horizontal="left" vertical="center" indent="2"/>
    </xf>
    <xf numFmtId="0" fontId="19" fillId="2" borderId="0" xfId="0" applyFont="1" applyFill="1" applyAlignment="1">
      <alignment horizontal="left" vertical="center" indent="2"/>
    </xf>
    <xf numFmtId="0" fontId="19" fillId="2" borderId="0" xfId="0" applyFont="1" applyFill="1" applyAlignment="1">
      <alignment vertical="top" wrapText="1"/>
    </xf>
    <xf numFmtId="49" fontId="19" fillId="2" borderId="0" xfId="0" applyNumberFormat="1" applyFont="1" applyFill="1" applyAlignment="1">
      <alignment vertical="top" wrapText="1"/>
    </xf>
    <xf numFmtId="0" fontId="19" fillId="2" borderId="0" xfId="177" applyFont="1" applyFill="1" applyBorder="1" applyAlignment="1" applyProtection="1">
      <alignment vertical="top"/>
    </xf>
    <xf numFmtId="164" fontId="19" fillId="0" borderId="0" xfId="0" applyNumberFormat="1" applyFont="1" applyAlignment="1">
      <alignment horizontal="left" vertical="center" indent="2"/>
    </xf>
    <xf numFmtId="164" fontId="19" fillId="2" borderId="0" xfId="0" applyNumberFormat="1" applyFont="1" applyFill="1" applyAlignment="1">
      <alignment horizontal="left" vertical="center" indent="2"/>
    </xf>
    <xf numFmtId="0" fontId="19" fillId="0" borderId="0" xfId="0" applyFont="1" applyAlignment="1">
      <alignment vertical="top"/>
    </xf>
    <xf numFmtId="49" fontId="19" fillId="2" borderId="0" xfId="0" applyNumberFormat="1" applyFont="1" applyFill="1" applyAlignment="1">
      <alignment vertical="top"/>
    </xf>
    <xf numFmtId="0" fontId="7" fillId="0" borderId="0" xfId="0" applyFont="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Font="1" applyFill="1" applyAlignment="1">
      <alignment horizontal="left" vertical="center"/>
    </xf>
    <xf numFmtId="1" fontId="7" fillId="2" borderId="0" xfId="0" applyNumberFormat="1" applyFont="1" applyFill="1" applyAlignment="1">
      <alignment vertical="center"/>
    </xf>
    <xf numFmtId="0" fontId="7" fillId="0" borderId="0" xfId="0" applyFont="1" applyAlignment="1">
      <alignment horizontal="left" vertical="center"/>
    </xf>
    <xf numFmtId="165" fontId="7" fillId="0" borderId="0" xfId="0" applyNumberFormat="1" applyFont="1" applyAlignment="1">
      <alignment vertical="center"/>
    </xf>
    <xf numFmtId="164" fontId="7" fillId="2" borderId="18" xfId="0" applyNumberFormat="1" applyFont="1" applyFill="1" applyBorder="1" applyAlignment="1">
      <alignment vertical="center"/>
    </xf>
    <xf numFmtId="165" fontId="7" fillId="2" borderId="0" xfId="0" applyNumberFormat="1" applyFont="1" applyFill="1" applyAlignment="1">
      <alignment vertical="center"/>
    </xf>
    <xf numFmtId="1" fontId="7" fillId="2" borderId="0" xfId="0" applyNumberFormat="1" applyFont="1" applyFill="1"/>
    <xf numFmtId="2" fontId="7" fillId="2" borderId="0" xfId="0" applyNumberFormat="1" applyFont="1" applyFill="1" applyAlignment="1">
      <alignment vertical="center"/>
    </xf>
    <xf numFmtId="2" fontId="7" fillId="2" borderId="0" xfId="0" applyNumberFormat="1" applyFont="1" applyFill="1" applyAlignment="1">
      <alignment horizontal="right" vertical="center"/>
    </xf>
    <xf numFmtId="164" fontId="7" fillId="0" borderId="0" xfId="0" applyNumberFormat="1" applyFont="1" applyAlignment="1">
      <alignment horizontal="left" vertical="center" indent="2"/>
    </xf>
    <xf numFmtId="1" fontId="7" fillId="2" borderId="18" xfId="0" applyNumberFormat="1" applyFont="1" applyFill="1" applyBorder="1" applyAlignment="1">
      <alignment horizontal="right" vertical="center"/>
    </xf>
    <xf numFmtId="0" fontId="7" fillId="0" borderId="0" xfId="0" applyFont="1" applyAlignment="1">
      <alignment horizontal="left" vertical="center" indent="2"/>
    </xf>
    <xf numFmtId="1" fontId="7" fillId="2" borderId="21" xfId="0" applyNumberFormat="1" applyFont="1" applyFill="1" applyBorder="1" applyAlignment="1">
      <alignment horizontal="right" vertical="center"/>
    </xf>
    <xf numFmtId="2" fontId="7" fillId="2" borderId="18" xfId="0" applyNumberFormat="1" applyFont="1" applyFill="1" applyBorder="1" applyAlignment="1">
      <alignment horizontal="right" vertical="center"/>
    </xf>
    <xf numFmtId="3" fontId="7" fillId="0" borderId="0" xfId="0" applyNumberFormat="1" applyFont="1" applyAlignment="1">
      <alignment horizontal="left" vertical="center" indent="2"/>
    </xf>
    <xf numFmtId="1" fontId="7" fillId="2" borderId="0" xfId="0" applyNumberFormat="1" applyFont="1" applyFill="1" applyAlignment="1">
      <alignment horizontal="right" vertical="center"/>
    </xf>
    <xf numFmtId="2" fontId="7" fillId="2" borderId="20" xfId="0" applyNumberFormat="1" applyFont="1" applyFill="1" applyBorder="1" applyAlignment="1">
      <alignment horizontal="right" vertical="center"/>
    </xf>
    <xf numFmtId="3" fontId="7" fillId="0" borderId="0" xfId="0" applyNumberFormat="1" applyFont="1" applyAlignment="1">
      <alignment horizontal="left" vertical="center" indent="3"/>
    </xf>
    <xf numFmtId="3" fontId="7" fillId="0" borderId="11" xfId="0" applyNumberFormat="1" applyFont="1" applyBorder="1" applyAlignment="1">
      <alignment horizontal="left" vertical="center" indent="3"/>
    </xf>
    <xf numFmtId="2" fontId="7" fillId="2" borderId="18" xfId="0" applyNumberFormat="1" applyFont="1" applyFill="1" applyBorder="1"/>
    <xf numFmtId="0" fontId="7" fillId="2" borderId="18" xfId="0" applyFont="1" applyFill="1" applyBorder="1"/>
    <xf numFmtId="0" fontId="19" fillId="2" borderId="0" xfId="177" applyFont="1" applyFill="1" applyBorder="1" applyAlignment="1" applyProtection="1"/>
    <xf numFmtId="0" fontId="6" fillId="0" borderId="0" xfId="0" applyFont="1"/>
    <xf numFmtId="0" fontId="6" fillId="2" borderId="18" xfId="0" applyFont="1" applyFill="1" applyBorder="1"/>
    <xf numFmtId="0" fontId="5" fillId="0" borderId="0" xfId="0" applyFont="1"/>
    <xf numFmtId="0" fontId="21" fillId="5" borderId="17" xfId="0" applyFont="1" applyFill="1" applyBorder="1"/>
    <xf numFmtId="0" fontId="22" fillId="5" borderId="2" xfId="0" applyFont="1" applyFill="1" applyBorder="1"/>
    <xf numFmtId="0" fontId="21" fillId="5" borderId="7" xfId="0" applyFont="1" applyFill="1" applyBorder="1"/>
    <xf numFmtId="0" fontId="22" fillId="5" borderId="0" xfId="0" applyFont="1" applyFill="1"/>
    <xf numFmtId="0" fontId="23" fillId="5" borderId="0" xfId="0" applyFont="1" applyFill="1"/>
    <xf numFmtId="0" fontId="21" fillId="5" borderId="0" xfId="0" applyFont="1" applyFill="1"/>
    <xf numFmtId="0" fontId="22" fillId="5" borderId="18" xfId="0" applyFont="1" applyFill="1" applyBorder="1"/>
    <xf numFmtId="0" fontId="22" fillId="6" borderId="0" xfId="0" applyFont="1" applyFill="1"/>
    <xf numFmtId="0" fontId="22" fillId="4" borderId="0" xfId="0" applyFont="1" applyFill="1"/>
    <xf numFmtId="0" fontId="22" fillId="7" borderId="0" xfId="0" applyFont="1" applyFill="1"/>
    <xf numFmtId="0" fontId="22" fillId="8" borderId="0" xfId="0" applyFont="1" applyFill="1"/>
    <xf numFmtId="0" fontId="22" fillId="5" borderId="7" xfId="0" applyFont="1" applyFill="1" applyBorder="1"/>
    <xf numFmtId="0" fontId="22" fillId="9" borderId="0" xfId="0" applyFont="1" applyFill="1"/>
    <xf numFmtId="0" fontId="22" fillId="10" borderId="0" xfId="0" applyFont="1" applyFill="1"/>
    <xf numFmtId="0" fontId="22" fillId="11" borderId="0" xfId="0" applyFont="1" applyFill="1"/>
    <xf numFmtId="0" fontId="22" fillId="12" borderId="0" xfId="0" applyFont="1" applyFill="1"/>
    <xf numFmtId="0" fontId="12" fillId="2" borderId="9" xfId="0" applyFont="1" applyFill="1" applyBorder="1" applyAlignment="1">
      <alignment vertical="center"/>
    </xf>
    <xf numFmtId="165" fontId="4" fillId="0" borderId="0" xfId="0" applyNumberFormat="1" applyFont="1" applyAlignment="1">
      <alignment vertical="center"/>
    </xf>
    <xf numFmtId="0" fontId="4" fillId="2" borderId="0" xfId="0" applyFont="1" applyFill="1" applyAlignment="1">
      <alignment horizontal="left" vertical="center"/>
    </xf>
    <xf numFmtId="0" fontId="4" fillId="0" borderId="0" xfId="0" applyFont="1" applyAlignment="1">
      <alignment horizontal="left" vertical="center"/>
    </xf>
    <xf numFmtId="0" fontId="4" fillId="0" borderId="0" xfId="0" applyFont="1"/>
    <xf numFmtId="2" fontId="12" fillId="2" borderId="9" xfId="0" applyNumberFormat="1" applyFont="1" applyFill="1" applyBorder="1" applyAlignment="1">
      <alignment vertical="center"/>
    </xf>
    <xf numFmtId="2" fontId="12" fillId="2" borderId="0" xfId="0" applyNumberFormat="1" applyFont="1" applyFill="1" applyAlignment="1">
      <alignment vertical="center"/>
    </xf>
    <xf numFmtId="164" fontId="4" fillId="0" borderId="0" xfId="0" applyNumberFormat="1" applyFont="1" applyAlignment="1">
      <alignment horizontal="left" vertical="center" indent="2"/>
    </xf>
    <xf numFmtId="0" fontId="12" fillId="2" borderId="9" xfId="0" applyFont="1" applyFill="1" applyBorder="1"/>
    <xf numFmtId="164" fontId="8" fillId="2" borderId="21" xfId="0" applyNumberFormat="1" applyFont="1" applyFill="1" applyBorder="1"/>
    <xf numFmtId="0" fontId="18" fillId="2" borderId="19" xfId="0" applyFont="1" applyFill="1" applyBorder="1"/>
    <xf numFmtId="0" fontId="8" fillId="2" borderId="5" xfId="0" applyFont="1" applyFill="1" applyBorder="1"/>
    <xf numFmtId="0" fontId="12" fillId="2" borderId="16" xfId="0" applyFont="1" applyFill="1" applyBorder="1"/>
    <xf numFmtId="0" fontId="14" fillId="2" borderId="9" xfId="0" applyFont="1" applyFill="1" applyBorder="1"/>
    <xf numFmtId="0" fontId="13" fillId="2" borderId="0" xfId="0" applyFont="1" applyFill="1"/>
    <xf numFmtId="2" fontId="8" fillId="2" borderId="0" xfId="0" applyNumberFormat="1" applyFont="1" applyFill="1"/>
    <xf numFmtId="164" fontId="8" fillId="2" borderId="0" xfId="0" applyNumberFormat="1" applyFont="1" applyFill="1"/>
    <xf numFmtId="2" fontId="8" fillId="2" borderId="11" xfId="0" applyNumberFormat="1" applyFont="1" applyFill="1" applyBorder="1"/>
    <xf numFmtId="0" fontId="3" fillId="2" borderId="0" xfId="0" applyFont="1" applyFill="1"/>
    <xf numFmtId="0" fontId="3" fillId="2" borderId="3" xfId="0" applyFont="1" applyFill="1" applyBorder="1"/>
    <xf numFmtId="0" fontId="3" fillId="2" borderId="4" xfId="0" applyFont="1" applyFill="1" applyBorder="1"/>
    <xf numFmtId="0" fontId="3" fillId="2" borderId="6" xfId="0" applyFont="1" applyFill="1" applyBorder="1"/>
    <xf numFmtId="0" fontId="19" fillId="2" borderId="0" xfId="0" applyFont="1" applyFill="1" applyAlignment="1">
      <alignment horizontal="left" vertical="top" wrapText="1"/>
    </xf>
    <xf numFmtId="0" fontId="3" fillId="0" borderId="0" xfId="0" applyFont="1"/>
    <xf numFmtId="1" fontId="7" fillId="2" borderId="11" xfId="0" applyNumberFormat="1" applyFont="1" applyFill="1" applyBorder="1" applyAlignment="1">
      <alignment horizontal="right" vertical="center"/>
    </xf>
    <xf numFmtId="0" fontId="3" fillId="2" borderId="18" xfId="0" applyFont="1" applyFill="1" applyBorder="1"/>
    <xf numFmtId="49" fontId="20" fillId="2" borderId="9" xfId="0" applyNumberFormat="1" applyFont="1" applyFill="1" applyBorder="1" applyAlignment="1">
      <alignment wrapText="1"/>
    </xf>
    <xf numFmtId="0" fontId="2" fillId="0" borderId="0" xfId="0" applyFont="1"/>
    <xf numFmtId="0" fontId="2" fillId="0" borderId="0" xfId="0" applyFont="1" applyAlignment="1">
      <alignment horizontal="left" vertical="center" indent="2"/>
    </xf>
    <xf numFmtId="0" fontId="2" fillId="2" borderId="0" xfId="0" applyFont="1" applyFill="1"/>
    <xf numFmtId="0" fontId="14" fillId="3" borderId="7" xfId="0" applyFont="1" applyFill="1" applyBorder="1"/>
    <xf numFmtId="0" fontId="13" fillId="3" borderId="8" xfId="0" applyFont="1" applyFill="1" applyBorder="1"/>
    <xf numFmtId="0" fontId="22" fillId="5" borderId="17" xfId="0" applyFont="1" applyFill="1" applyBorder="1" applyAlignment="1">
      <alignment horizontal="left" vertical="top" wrapText="1"/>
    </xf>
    <xf numFmtId="0" fontId="22" fillId="5" borderId="2" xfId="0" applyFont="1" applyFill="1" applyBorder="1" applyAlignment="1">
      <alignment horizontal="left" vertical="top" wrapText="1"/>
    </xf>
    <xf numFmtId="0" fontId="22" fillId="5" borderId="13" xfId="0" applyFont="1" applyFill="1" applyBorder="1" applyAlignment="1">
      <alignment horizontal="left" vertical="top" wrapText="1"/>
    </xf>
    <xf numFmtId="0" fontId="22" fillId="5" borderId="7" xfId="0" applyFont="1" applyFill="1" applyBorder="1" applyAlignment="1">
      <alignment horizontal="left" vertical="top" wrapText="1"/>
    </xf>
    <xf numFmtId="0" fontId="22" fillId="5" borderId="0" xfId="0" applyFont="1" applyFill="1" applyAlignment="1">
      <alignment horizontal="left" vertical="top" wrapText="1"/>
    </xf>
    <xf numFmtId="0" fontId="22" fillId="5" borderId="8" xfId="0" applyFont="1" applyFill="1" applyBorder="1" applyAlignment="1">
      <alignment horizontal="left" vertical="top" wrapText="1"/>
    </xf>
    <xf numFmtId="0" fontId="22" fillId="5" borderId="1" xfId="0" applyFont="1" applyFill="1" applyBorder="1" applyAlignment="1">
      <alignment horizontal="left" vertical="top" wrapText="1"/>
    </xf>
    <xf numFmtId="0" fontId="22" fillId="5" borderId="9" xfId="0" applyFont="1" applyFill="1" applyBorder="1" applyAlignment="1">
      <alignment horizontal="left" vertical="top" wrapText="1"/>
    </xf>
    <xf numFmtId="0" fontId="22" fillId="5"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39</xdr:row>
      <xdr:rowOff>88900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27204" y="6858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86</xdr:row>
      <xdr:rowOff>114646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864100" y="11689770"/>
          <a:ext cx="6464300" cy="4515776"/>
        </a:xfrm>
        <a:prstGeom prst="rect">
          <a:avLst/>
        </a:prstGeom>
      </xdr:spPr>
    </xdr:pic>
    <xdr:clientData/>
  </xdr:twoCellAnchor>
  <xdr:twoCellAnchor editAs="oneCell">
    <xdr:from>
      <xdr:col>5</xdr:col>
      <xdr:colOff>729470</xdr:colOff>
      <xdr:row>37</xdr:row>
      <xdr:rowOff>101600</xdr:rowOff>
    </xdr:from>
    <xdr:to>
      <xdr:col>12</xdr:col>
      <xdr:colOff>0</xdr:colOff>
      <xdr:row>61</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71270" y="7162800"/>
          <a:ext cx="6801630" cy="4356100"/>
        </a:xfrm>
        <a:prstGeom prst="rect">
          <a:avLst/>
        </a:prstGeom>
      </xdr:spPr>
    </xdr:pic>
    <xdr:clientData/>
  </xdr:twoCellAnchor>
  <xdr:twoCellAnchor editAs="oneCell">
    <xdr:from>
      <xdr:col>5</xdr:col>
      <xdr:colOff>707644</xdr:colOff>
      <xdr:row>87</xdr:row>
      <xdr:rowOff>152400</xdr:rowOff>
    </xdr:from>
    <xdr:to>
      <xdr:col>11</xdr:col>
      <xdr:colOff>546100</xdr:colOff>
      <xdr:row>112</xdr:row>
      <xdr:rowOff>165100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699"/>
        <a:stretch/>
      </xdr:blipFill>
      <xdr:spPr>
        <a:xfrm>
          <a:off x="4949444" y="16738600"/>
          <a:ext cx="6315456" cy="4775200"/>
        </a:xfrm>
        <a:prstGeom prst="rect">
          <a:avLst/>
        </a:prstGeom>
      </xdr:spPr>
    </xdr:pic>
    <xdr:clientData/>
  </xdr:twoCellAnchor>
  <xdr:twoCellAnchor editAs="oneCell">
    <xdr:from>
      <xdr:col>5</xdr:col>
      <xdr:colOff>863600</xdr:colOff>
      <xdr:row>111</xdr:row>
      <xdr:rowOff>57984</xdr:rowOff>
    </xdr:from>
    <xdr:to>
      <xdr:col>15</xdr:col>
      <xdr:colOff>228599</xdr:colOff>
      <xdr:row>147</xdr:row>
      <xdr:rowOff>12699</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icgs.org/site/wp-content/uploads/2013/02/The-German-Energy-Transition-Keil-FINAL3.pdf" TargetMode="External"/><Relationship Id="rId2" Type="http://schemas.openxmlformats.org/officeDocument/2006/relationships/hyperlink" Target="http://www.diw.de/documents/publikationen/73/diw_01.c.424566.de/diw_datadoc_2013-068.pdf" TargetMode="External"/><Relationship Id="rId1" Type="http://schemas.openxmlformats.org/officeDocument/2006/relationships/hyperlink" Target="https://www.vgb.org/vgbmultimedia/download/LCOE_Final_version_status_09_201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4"/>
  <sheetViews>
    <sheetView workbookViewId="0">
      <selection activeCell="C5" sqref="C5"/>
    </sheetView>
  </sheetViews>
  <sheetFormatPr baseColWidth="10" defaultColWidth="10.7109375" defaultRowHeight="16"/>
  <cols>
    <col min="1" max="1" width="3.42578125" style="23" customWidth="1"/>
    <col min="2" max="2" width="10.85546875" style="16" customWidth="1"/>
    <col min="3" max="3" width="44.140625" style="16" customWidth="1"/>
    <col min="4" max="16384" width="10.7109375" style="16"/>
  </cols>
  <sheetData>
    <row r="1" spans="1:3" s="21" customFormat="1">
      <c r="A1" s="19"/>
      <c r="B1" s="20"/>
      <c r="C1" s="20"/>
    </row>
    <row r="2" spans="1:3" ht="21">
      <c r="A2" s="1"/>
      <c r="B2" s="22" t="s">
        <v>15</v>
      </c>
      <c r="C2" s="22"/>
    </row>
    <row r="3" spans="1:3">
      <c r="A3" s="1"/>
      <c r="B3" s="8"/>
      <c r="C3" s="8"/>
    </row>
    <row r="4" spans="1:3">
      <c r="A4" s="1"/>
      <c r="B4" s="2" t="s">
        <v>16</v>
      </c>
      <c r="C4" s="3" t="s">
        <v>132</v>
      </c>
    </row>
    <row r="5" spans="1:3">
      <c r="A5" s="1"/>
      <c r="B5" s="138" t="s">
        <v>130</v>
      </c>
      <c r="C5" s="139" t="s">
        <v>131</v>
      </c>
    </row>
    <row r="6" spans="1:3">
      <c r="A6" s="1"/>
      <c r="B6" s="4" t="s">
        <v>75</v>
      </c>
      <c r="C6" s="5" t="s">
        <v>76</v>
      </c>
    </row>
    <row r="7" spans="1:3">
      <c r="A7" s="1"/>
      <c r="B7" s="6" t="s">
        <v>18</v>
      </c>
      <c r="C7" s="7" t="s">
        <v>19</v>
      </c>
    </row>
    <row r="8" spans="1:3">
      <c r="A8" s="1"/>
      <c r="B8" s="8"/>
      <c r="C8" s="8"/>
    </row>
    <row r="9" spans="1:3">
      <c r="A9" s="1"/>
      <c r="B9" s="8"/>
      <c r="C9" s="8"/>
    </row>
    <row r="10" spans="1:3">
      <c r="A10" s="1"/>
      <c r="B10" s="92" t="s">
        <v>77</v>
      </c>
      <c r="C10" s="93"/>
    </row>
    <row r="11" spans="1:3">
      <c r="A11" s="1"/>
      <c r="B11" s="94"/>
      <c r="C11" s="95"/>
    </row>
    <row r="12" spans="1:3">
      <c r="A12" s="1"/>
      <c r="B12" s="94" t="s">
        <v>78</v>
      </c>
      <c r="C12" s="96" t="s">
        <v>79</v>
      </c>
    </row>
    <row r="13" spans="1:3" ht="17" thickBot="1">
      <c r="A13" s="1"/>
      <c r="B13" s="94"/>
      <c r="C13" s="97" t="s">
        <v>80</v>
      </c>
    </row>
    <row r="14" spans="1:3" ht="17" thickBot="1">
      <c r="A14" s="1"/>
      <c r="B14" s="94"/>
      <c r="C14" s="98" t="s">
        <v>81</v>
      </c>
    </row>
    <row r="15" spans="1:3">
      <c r="A15" s="1"/>
      <c r="B15" s="94"/>
      <c r="C15" s="95" t="s">
        <v>82</v>
      </c>
    </row>
    <row r="16" spans="1:3">
      <c r="A16" s="1"/>
      <c r="B16" s="94"/>
      <c r="C16" s="95"/>
    </row>
    <row r="17" spans="1:3">
      <c r="A17" s="1"/>
      <c r="B17" s="94" t="s">
        <v>83</v>
      </c>
      <c r="C17" s="99" t="s">
        <v>84</v>
      </c>
    </row>
    <row r="18" spans="1:3">
      <c r="A18" s="1"/>
      <c r="B18" s="94"/>
      <c r="C18" s="100" t="s">
        <v>85</v>
      </c>
    </row>
    <row r="19" spans="1:3">
      <c r="A19" s="1"/>
      <c r="B19" s="94"/>
      <c r="C19" s="101" t="s">
        <v>86</v>
      </c>
    </row>
    <row r="20" spans="1:3">
      <c r="A20" s="1"/>
      <c r="B20" s="94"/>
      <c r="C20" s="102" t="s">
        <v>87</v>
      </c>
    </row>
    <row r="21" spans="1:3">
      <c r="A21" s="1"/>
      <c r="B21" s="103"/>
      <c r="C21" s="104" t="s">
        <v>88</v>
      </c>
    </row>
    <row r="22" spans="1:3">
      <c r="A22" s="1"/>
      <c r="B22" s="103"/>
      <c r="C22" s="105" t="s">
        <v>89</v>
      </c>
    </row>
    <row r="23" spans="1:3">
      <c r="A23" s="1"/>
      <c r="B23" s="103"/>
      <c r="C23" s="106" t="s">
        <v>90</v>
      </c>
    </row>
    <row r="24" spans="1:3">
      <c r="B24" s="103"/>
      <c r="C24" s="107" t="s">
        <v>91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topLeftCell="A8" workbookViewId="0">
      <selection activeCell="C13" sqref="C13"/>
    </sheetView>
  </sheetViews>
  <sheetFormatPr baseColWidth="10" defaultColWidth="10.7109375" defaultRowHeight="16"/>
  <cols>
    <col min="1" max="1" width="3.42578125" style="28" customWidth="1"/>
    <col min="2" max="2" width="2.28515625" style="28" customWidth="1"/>
    <col min="3" max="3" width="46.85546875" style="28" customWidth="1"/>
    <col min="4" max="4" width="13.42578125" style="28" customWidth="1"/>
    <col min="5" max="5" width="17.42578125" style="28" customWidth="1"/>
    <col min="6" max="6" width="4.42578125" style="28" customWidth="1"/>
    <col min="7" max="7" width="45" style="28" customWidth="1"/>
    <col min="8" max="8" width="5.140625" style="28" customWidth="1"/>
    <col min="9" max="9" width="50.42578125" style="28" customWidth="1"/>
    <col min="10" max="10" width="5.42578125" style="28" customWidth="1"/>
    <col min="11" max="16384" width="10.7109375" style="28"/>
  </cols>
  <sheetData>
    <row r="2" spans="2:10">
      <c r="B2" s="140" t="s">
        <v>124</v>
      </c>
      <c r="C2" s="141"/>
      <c r="D2" s="141"/>
      <c r="E2" s="142"/>
    </row>
    <row r="3" spans="2:10">
      <c r="B3" s="143"/>
      <c r="C3" s="144"/>
      <c r="D3" s="144"/>
      <c r="E3" s="145"/>
    </row>
    <row r="4" spans="2:10">
      <c r="B4" s="143"/>
      <c r="C4" s="144"/>
      <c r="D4" s="144"/>
      <c r="E4" s="145"/>
    </row>
    <row r="5" spans="2:10">
      <c r="B5" s="146"/>
      <c r="C5" s="147"/>
      <c r="D5" s="147"/>
      <c r="E5" s="148"/>
    </row>
    <row r="6" spans="2:10" ht="17" thickBot="1"/>
    <row r="7" spans="2:10">
      <c r="B7" s="30"/>
      <c r="C7" s="15"/>
      <c r="D7" s="15"/>
      <c r="E7" s="15"/>
      <c r="F7" s="15"/>
      <c r="G7" s="15"/>
      <c r="H7" s="15"/>
      <c r="I7" s="15"/>
      <c r="J7" s="31"/>
    </row>
    <row r="8" spans="2:10" s="36" customFormat="1" ht="19">
      <c r="B8" s="120"/>
      <c r="C8" s="116" t="s">
        <v>30</v>
      </c>
      <c r="D8" s="121" t="s">
        <v>13</v>
      </c>
      <c r="E8" s="116" t="s">
        <v>6</v>
      </c>
      <c r="F8" s="116"/>
      <c r="G8" s="116" t="s">
        <v>12</v>
      </c>
      <c r="H8" s="116"/>
      <c r="I8" s="116" t="s">
        <v>0</v>
      </c>
      <c r="J8" s="118"/>
    </row>
    <row r="9" spans="2:10" s="36" customFormat="1" ht="19">
      <c r="B9" s="18"/>
      <c r="C9" s="14"/>
      <c r="D9" s="24"/>
      <c r="E9" s="14"/>
      <c r="F9" s="14"/>
      <c r="G9" s="14"/>
      <c r="H9" s="14"/>
      <c r="I9" s="14"/>
      <c r="J9" s="37"/>
    </row>
    <row r="10" spans="2:10" s="36" customFormat="1" ht="20" thickBot="1">
      <c r="B10" s="18"/>
      <c r="C10" s="14" t="s">
        <v>104</v>
      </c>
      <c r="D10" s="24"/>
      <c r="E10" s="14"/>
      <c r="F10" s="14"/>
      <c r="G10" s="14"/>
      <c r="H10" s="14"/>
      <c r="I10" s="14"/>
      <c r="J10" s="37"/>
    </row>
    <row r="11" spans="2:10" ht="17" thickBot="1">
      <c r="B11" s="32"/>
      <c r="C11" s="29" t="s">
        <v>32</v>
      </c>
      <c r="D11" s="17" t="s">
        <v>4</v>
      </c>
      <c r="E11" s="38">
        <v>0.9</v>
      </c>
      <c r="F11" s="29"/>
      <c r="G11" s="29"/>
      <c r="H11" s="29"/>
      <c r="I11" s="27" t="s">
        <v>46</v>
      </c>
      <c r="J11" s="119"/>
    </row>
    <row r="12" spans="2:10" ht="17" thickBot="1">
      <c r="B12" s="32"/>
      <c r="C12" s="29" t="s">
        <v>126</v>
      </c>
      <c r="D12" s="17" t="s">
        <v>67</v>
      </c>
      <c r="E12" s="39">
        <f>'Research data'!H6</f>
        <v>2000</v>
      </c>
      <c r="F12" s="29"/>
      <c r="G12" s="135" t="s">
        <v>127</v>
      </c>
      <c r="H12" s="29"/>
      <c r="I12" s="27" t="s">
        <v>46</v>
      </c>
      <c r="J12" s="119"/>
    </row>
    <row r="13" spans="2:10">
      <c r="B13" s="32"/>
      <c r="D13" s="122"/>
      <c r="E13" s="123"/>
      <c r="J13" s="119"/>
    </row>
    <row r="14" spans="2:10" ht="17" thickBot="1">
      <c r="B14" s="32"/>
      <c r="C14" s="14" t="s">
        <v>105</v>
      </c>
      <c r="D14" s="122"/>
      <c r="E14" s="125"/>
      <c r="J14" s="119"/>
    </row>
    <row r="15" spans="2:10" ht="17" thickBot="1">
      <c r="B15" s="32"/>
      <c r="C15" s="29" t="s">
        <v>35</v>
      </c>
      <c r="D15" s="17" t="s">
        <v>31</v>
      </c>
      <c r="E15" s="117">
        <f>'Research data'!H15</f>
        <v>1225000000</v>
      </c>
      <c r="F15" s="29"/>
      <c r="G15" s="29" t="s">
        <v>8</v>
      </c>
      <c r="H15" s="29"/>
      <c r="I15" s="87" t="s">
        <v>65</v>
      </c>
      <c r="J15" s="119"/>
    </row>
    <row r="16" spans="2:10" ht="17" thickBot="1">
      <c r="B16" s="32"/>
      <c r="C16" s="29" t="s">
        <v>36</v>
      </c>
      <c r="D16" s="17" t="s">
        <v>31</v>
      </c>
      <c r="E16" s="39">
        <v>0</v>
      </c>
      <c r="F16" s="29"/>
      <c r="G16" s="29" t="s">
        <v>47</v>
      </c>
      <c r="H16" s="29"/>
      <c r="I16" s="27" t="s">
        <v>46</v>
      </c>
      <c r="J16" s="119"/>
    </row>
    <row r="17" spans="2:10" ht="17" thickBot="1">
      <c r="B17" s="32"/>
      <c r="C17" s="29" t="s">
        <v>11</v>
      </c>
      <c r="D17" s="17" t="s">
        <v>31</v>
      </c>
      <c r="E17" s="39">
        <v>0</v>
      </c>
      <c r="F17" s="29"/>
      <c r="G17" s="29" t="s">
        <v>23</v>
      </c>
      <c r="H17" s="29"/>
      <c r="I17" s="27" t="s">
        <v>46</v>
      </c>
      <c r="J17" s="119"/>
    </row>
    <row r="18" spans="2:10" ht="17" thickBot="1">
      <c r="B18" s="32"/>
      <c r="C18" s="29" t="s">
        <v>37</v>
      </c>
      <c r="D18" s="17" t="s">
        <v>31</v>
      </c>
      <c r="E18" s="39">
        <v>0</v>
      </c>
      <c r="F18" s="29"/>
      <c r="G18" s="29" t="s">
        <v>26</v>
      </c>
      <c r="H18" s="29"/>
      <c r="I18" s="27" t="s">
        <v>46</v>
      </c>
      <c r="J18" s="119"/>
    </row>
    <row r="19" spans="2:10" ht="17" thickBot="1">
      <c r="B19" s="32"/>
      <c r="C19" s="29" t="s">
        <v>38</v>
      </c>
      <c r="D19" s="17" t="s">
        <v>45</v>
      </c>
      <c r="E19" s="117">
        <f>'Research data'!H17</f>
        <v>32480000</v>
      </c>
      <c r="F19" s="29"/>
      <c r="G19" s="29" t="s">
        <v>48</v>
      </c>
      <c r="H19" s="29"/>
      <c r="I19" s="90" t="s">
        <v>65</v>
      </c>
      <c r="J19" s="119"/>
    </row>
    <row r="20" spans="2:10" ht="17" thickBot="1">
      <c r="B20" s="32"/>
      <c r="C20" s="29" t="s">
        <v>39</v>
      </c>
      <c r="D20" s="17" t="s">
        <v>44</v>
      </c>
      <c r="E20" s="38">
        <v>1540</v>
      </c>
      <c r="F20" s="29"/>
      <c r="G20" s="29" t="s">
        <v>49</v>
      </c>
      <c r="H20" s="29"/>
      <c r="I20" s="27" t="s">
        <v>65</v>
      </c>
      <c r="J20" s="119"/>
    </row>
    <row r="21" spans="2:10" ht="17" thickBot="1">
      <c r="B21" s="32"/>
      <c r="C21" s="29" t="s">
        <v>40</v>
      </c>
      <c r="D21" s="17" t="s">
        <v>44</v>
      </c>
      <c r="E21" s="39">
        <v>0</v>
      </c>
      <c r="F21" s="29"/>
      <c r="G21" s="29" t="s">
        <v>50</v>
      </c>
      <c r="H21" s="29"/>
      <c r="I21" s="27" t="s">
        <v>46</v>
      </c>
      <c r="J21" s="119"/>
    </row>
    <row r="22" spans="2:10" ht="17" thickBot="1">
      <c r="B22" s="32"/>
      <c r="C22" s="29" t="s">
        <v>43</v>
      </c>
      <c r="D22" s="17" t="s">
        <v>3</v>
      </c>
      <c r="E22" s="39">
        <v>0.04</v>
      </c>
      <c r="F22" s="29"/>
      <c r="G22" s="29" t="s">
        <v>22</v>
      </c>
      <c r="H22" s="29"/>
      <c r="I22" s="98" t="s">
        <v>125</v>
      </c>
      <c r="J22" s="119"/>
    </row>
    <row r="23" spans="2:10" ht="17" thickBot="1">
      <c r="B23" s="32"/>
      <c r="C23" s="29" t="s">
        <v>34</v>
      </c>
      <c r="D23" s="17" t="s">
        <v>10</v>
      </c>
      <c r="E23" s="39">
        <v>1</v>
      </c>
      <c r="F23" s="29"/>
      <c r="G23" s="29"/>
      <c r="H23" s="29"/>
      <c r="I23" s="27" t="s">
        <v>46</v>
      </c>
      <c r="J23" s="119"/>
    </row>
    <row r="24" spans="2:10">
      <c r="B24" s="32"/>
      <c r="D24" s="122"/>
      <c r="E24" s="124"/>
      <c r="J24" s="119"/>
    </row>
    <row r="25" spans="2:10" ht="17" thickBot="1">
      <c r="B25" s="32"/>
      <c r="C25" s="14" t="s">
        <v>7</v>
      </c>
      <c r="D25" s="122"/>
      <c r="E25" s="124"/>
      <c r="J25" s="119"/>
    </row>
    <row r="26" spans="2:10" ht="17" thickBot="1">
      <c r="B26" s="32"/>
      <c r="C26" s="29" t="s">
        <v>41</v>
      </c>
      <c r="D26" s="17" t="s">
        <v>2</v>
      </c>
      <c r="E26" s="39">
        <f>'Research data'!H11</f>
        <v>4</v>
      </c>
      <c r="F26" s="29"/>
      <c r="G26" s="29" t="s">
        <v>25</v>
      </c>
      <c r="H26" s="29"/>
      <c r="I26" s="133" t="s">
        <v>62</v>
      </c>
      <c r="J26" s="119"/>
    </row>
    <row r="27" spans="2:10" ht="17" thickBot="1">
      <c r="B27" s="32"/>
      <c r="C27" s="29" t="s">
        <v>42</v>
      </c>
      <c r="D27" s="17" t="s">
        <v>2</v>
      </c>
      <c r="E27" s="39">
        <f>'Research data'!H12</f>
        <v>35</v>
      </c>
      <c r="F27" s="29"/>
      <c r="G27" s="29" t="s">
        <v>24</v>
      </c>
      <c r="H27" s="29"/>
      <c r="I27" s="133" t="s">
        <v>118</v>
      </c>
      <c r="J27" s="119"/>
    </row>
    <row r="28" spans="2:10" ht="17" thickBot="1">
      <c r="B28" s="32"/>
      <c r="C28" s="29" t="s">
        <v>33</v>
      </c>
      <c r="D28" s="17" t="s">
        <v>4</v>
      </c>
      <c r="E28" s="39">
        <v>0</v>
      </c>
      <c r="F28" s="29"/>
      <c r="G28" s="29"/>
      <c r="H28" s="29"/>
      <c r="I28" s="27" t="s">
        <v>46</v>
      </c>
      <c r="J28" s="119"/>
    </row>
    <row r="29" spans="2:10" ht="20" customHeight="1" thickBot="1">
      <c r="B29" s="33"/>
      <c r="C29" s="34"/>
      <c r="D29" s="34"/>
      <c r="E29" s="34"/>
      <c r="F29" s="34"/>
      <c r="G29" s="34"/>
      <c r="H29" s="34"/>
      <c r="I29" s="34"/>
      <c r="J29" s="3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2"/>
  <sheetViews>
    <sheetView workbookViewId="0">
      <selection activeCell="C16" sqref="C16"/>
    </sheetView>
  </sheetViews>
  <sheetFormatPr baseColWidth="10" defaultColWidth="10.7109375" defaultRowHeight="16"/>
  <cols>
    <col min="1" max="1" width="4" style="61" customWidth="1"/>
    <col min="2" max="2" width="3.42578125" style="61" customWidth="1"/>
    <col min="3" max="3" width="35.85546875" style="61" customWidth="1"/>
    <col min="4" max="4" width="16.42578125" style="61" hidden="1" customWidth="1"/>
    <col min="5" max="5" width="13.85546875" style="61" hidden="1" customWidth="1"/>
    <col min="6" max="6" width="12.42578125" style="61" customWidth="1"/>
    <col min="7" max="7" width="3.140625" style="61" customWidth="1"/>
    <col min="8" max="8" width="10.7109375" style="61" customWidth="1"/>
    <col min="9" max="9" width="4" style="61" customWidth="1"/>
    <col min="10" max="10" width="11.28515625" style="62" customWidth="1"/>
    <col min="11" max="11" width="2.42578125" style="62" customWidth="1"/>
    <col min="12" max="12" width="10.28515625" style="62" customWidth="1"/>
    <col min="13" max="13" width="3.28515625" style="62" customWidth="1"/>
    <col min="14" max="14" width="9.42578125" style="62" customWidth="1"/>
    <col min="15" max="15" width="3" style="61" customWidth="1"/>
    <col min="16" max="16" width="10" style="62" customWidth="1"/>
    <col min="17" max="17" width="2.7109375" style="62" customWidth="1"/>
    <col min="18" max="18" width="86.42578125" style="61" customWidth="1"/>
    <col min="19" max="16384" width="10.7109375" style="61"/>
  </cols>
  <sheetData>
    <row r="1" spans="2:18" ht="17" thickBot="1"/>
    <row r="2" spans="2:18">
      <c r="B2" s="63"/>
      <c r="C2" s="64"/>
      <c r="D2" s="64"/>
      <c r="E2" s="64"/>
      <c r="F2" s="64"/>
      <c r="G2" s="64"/>
      <c r="H2" s="64"/>
      <c r="I2" s="64"/>
      <c r="J2" s="65"/>
      <c r="K2" s="65"/>
      <c r="L2" s="65"/>
      <c r="M2" s="65"/>
      <c r="N2" s="65"/>
      <c r="O2" s="64"/>
      <c r="P2" s="65"/>
      <c r="Q2" s="65"/>
      <c r="R2" s="64"/>
    </row>
    <row r="3" spans="2:18" s="14" customFormat="1">
      <c r="B3" s="18"/>
      <c r="C3" s="108" t="s">
        <v>96</v>
      </c>
      <c r="D3" s="9"/>
      <c r="E3" s="9"/>
      <c r="F3" s="108" t="s">
        <v>13</v>
      </c>
      <c r="G3" s="108"/>
      <c r="H3" s="108" t="s">
        <v>88</v>
      </c>
      <c r="I3" s="108"/>
      <c r="J3" s="113" t="s">
        <v>62</v>
      </c>
      <c r="K3" s="113"/>
      <c r="L3" s="113" t="s">
        <v>64</v>
      </c>
      <c r="M3" s="113"/>
      <c r="N3" s="113" t="s">
        <v>57</v>
      </c>
      <c r="O3" s="108"/>
      <c r="P3" s="113" t="s">
        <v>66</v>
      </c>
      <c r="Q3" s="113"/>
      <c r="R3" s="108" t="s">
        <v>21</v>
      </c>
    </row>
    <row r="4" spans="2:18">
      <c r="B4" s="66"/>
      <c r="C4" s="67"/>
      <c r="D4" s="67"/>
      <c r="E4" s="67"/>
      <c r="F4" s="67"/>
      <c r="G4" s="67"/>
      <c r="H4" s="68"/>
      <c r="I4" s="68"/>
      <c r="J4" s="114"/>
      <c r="K4" s="114"/>
      <c r="L4" s="114"/>
      <c r="M4" s="114"/>
      <c r="N4" s="114"/>
      <c r="O4" s="10"/>
      <c r="P4" s="114"/>
      <c r="Q4" s="114"/>
      <c r="R4" s="9"/>
    </row>
    <row r="5" spans="2:18" ht="17" thickBot="1">
      <c r="B5" s="66"/>
      <c r="C5" s="25" t="s">
        <v>97</v>
      </c>
      <c r="D5" s="25"/>
      <c r="E5" s="25"/>
      <c r="F5" s="25"/>
      <c r="G5" s="25"/>
      <c r="H5" s="10"/>
      <c r="I5" s="10"/>
      <c r="J5" s="10"/>
      <c r="K5" s="10"/>
      <c r="L5" s="10"/>
      <c r="M5" s="10"/>
      <c r="N5" s="10"/>
      <c r="O5" s="10"/>
      <c r="P5" s="10"/>
      <c r="Q5" s="10"/>
      <c r="R5" s="60"/>
    </row>
    <row r="6" spans="2:18" ht="17" thickBot="1">
      <c r="B6" s="66"/>
      <c r="C6" s="136" t="s">
        <v>128</v>
      </c>
      <c r="D6" s="69"/>
      <c r="E6" s="69"/>
      <c r="F6" s="70" t="s">
        <v>67</v>
      </c>
      <c r="G6" s="72"/>
      <c r="H6" s="71">
        <f>ROUND(H7/Notes!E95,1)</f>
        <v>2000</v>
      </c>
      <c r="I6" s="72"/>
      <c r="J6" s="73"/>
      <c r="K6" s="74"/>
      <c r="L6" s="68"/>
      <c r="M6" s="74"/>
      <c r="N6" s="68"/>
      <c r="O6" s="68"/>
      <c r="R6" s="60"/>
    </row>
    <row r="7" spans="2:18" ht="17" thickBot="1">
      <c r="B7" s="66"/>
      <c r="C7" s="69" t="s">
        <v>27</v>
      </c>
      <c r="D7" s="69"/>
      <c r="E7" s="69"/>
      <c r="F7" s="70" t="s">
        <v>67</v>
      </c>
      <c r="G7" s="72"/>
      <c r="H7" s="71">
        <f>ROUND(700,0)</f>
        <v>700</v>
      </c>
      <c r="I7" s="72"/>
      <c r="J7" s="73"/>
      <c r="K7" s="74"/>
      <c r="L7" s="68"/>
      <c r="M7" s="74"/>
      <c r="N7" s="68"/>
      <c r="O7" s="68"/>
      <c r="R7" s="60"/>
    </row>
    <row r="8" spans="2:18">
      <c r="B8" s="66"/>
      <c r="R8" s="60"/>
    </row>
    <row r="9" spans="2:18">
      <c r="B9" s="66"/>
      <c r="R9" s="60"/>
    </row>
    <row r="10" spans="2:18" ht="17" thickBot="1">
      <c r="B10" s="66"/>
      <c r="C10" s="25" t="s">
        <v>7</v>
      </c>
      <c r="D10" s="25"/>
      <c r="E10" s="25"/>
      <c r="F10" s="25"/>
      <c r="G10" s="25"/>
      <c r="H10" s="11"/>
      <c r="I10" s="11"/>
      <c r="J10" s="12"/>
      <c r="K10" s="12"/>
      <c r="L10" s="12"/>
      <c r="M10" s="12"/>
      <c r="N10" s="12"/>
      <c r="O10" s="11"/>
      <c r="R10" s="26"/>
    </row>
    <row r="11" spans="2:18" ht="17" thickBot="1">
      <c r="B11" s="66"/>
      <c r="C11" s="76" t="s">
        <v>1</v>
      </c>
      <c r="D11" s="76"/>
      <c r="E11" s="76"/>
      <c r="F11" s="70" t="s">
        <v>2</v>
      </c>
      <c r="G11" s="72"/>
      <c r="H11" s="77">
        <f>ROUND(4,0)</f>
        <v>4</v>
      </c>
      <c r="I11" s="75"/>
      <c r="J11" s="77">
        <f>Notes!E51</f>
        <v>4</v>
      </c>
      <c r="K11" s="75"/>
      <c r="L11" s="68"/>
      <c r="M11" s="75"/>
      <c r="N11" s="132"/>
      <c r="O11" s="75"/>
      <c r="P11" s="68"/>
      <c r="Q11" s="68"/>
      <c r="R11" s="60"/>
    </row>
    <row r="12" spans="2:18" ht="17" thickBot="1">
      <c r="B12" s="66"/>
      <c r="C12" s="78" t="s">
        <v>5</v>
      </c>
      <c r="D12" s="78"/>
      <c r="E12" s="78"/>
      <c r="F12" s="70" t="s">
        <v>2</v>
      </c>
      <c r="G12" s="72"/>
      <c r="H12" s="79">
        <f>ROUND(35,0)</f>
        <v>35</v>
      </c>
      <c r="I12" s="75"/>
      <c r="J12" s="79">
        <f>Notes!E74</f>
        <v>35</v>
      </c>
      <c r="K12" s="75"/>
      <c r="L12" s="68"/>
      <c r="M12" s="75"/>
      <c r="N12" s="79">
        <f>Notes!E124</f>
        <v>35</v>
      </c>
      <c r="O12" s="75"/>
      <c r="P12" s="68"/>
      <c r="Q12" s="68"/>
      <c r="R12" s="60"/>
    </row>
    <row r="13" spans="2:18">
      <c r="B13" s="66"/>
      <c r="C13" s="25"/>
      <c r="D13" s="25"/>
      <c r="E13" s="25"/>
      <c r="F13" s="25"/>
      <c r="G13" s="25"/>
      <c r="H13" s="12"/>
      <c r="I13" s="12"/>
      <c r="J13" s="12"/>
      <c r="K13" s="12"/>
      <c r="L13" s="12"/>
      <c r="M13" s="12"/>
      <c r="N13" s="12"/>
      <c r="O13" s="11"/>
      <c r="R13" s="60"/>
    </row>
    <row r="14" spans="2:18" ht="17" thickBot="1">
      <c r="B14" s="66"/>
      <c r="C14" s="13" t="s">
        <v>95</v>
      </c>
      <c r="D14" s="13"/>
      <c r="E14" s="13"/>
      <c r="F14" s="13"/>
      <c r="G14" s="25"/>
      <c r="H14" s="12"/>
      <c r="I14" s="12"/>
      <c r="J14" s="12"/>
      <c r="K14" s="12"/>
      <c r="L14" s="12"/>
      <c r="M14" s="12"/>
      <c r="N14" s="12"/>
      <c r="O14" s="11"/>
      <c r="R14" s="60"/>
    </row>
    <row r="15" spans="2:18" ht="17" thickBot="1">
      <c r="B15" s="66"/>
      <c r="C15" s="115" t="s">
        <v>102</v>
      </c>
      <c r="D15" s="13"/>
      <c r="E15" s="13"/>
      <c r="F15" s="111" t="s">
        <v>31</v>
      </c>
      <c r="G15" s="67"/>
      <c r="H15" s="80">
        <f>ROUND(H16*H7*1000,2)</f>
        <v>1225000000</v>
      </c>
      <c r="I15" s="12"/>
      <c r="J15" s="75"/>
      <c r="K15" s="75"/>
      <c r="L15" s="75"/>
      <c r="M15" s="75"/>
      <c r="N15" s="75"/>
      <c r="O15" s="11"/>
      <c r="R15" s="131" t="s">
        <v>119</v>
      </c>
    </row>
    <row r="16" spans="2:18" ht="17" thickBot="1">
      <c r="B16" s="66"/>
      <c r="C16" s="76" t="s">
        <v>8</v>
      </c>
      <c r="D16" s="81"/>
      <c r="E16" s="81"/>
      <c r="F16" s="109" t="s">
        <v>103</v>
      </c>
      <c r="G16" s="72"/>
      <c r="H16" s="80">
        <v>1750</v>
      </c>
      <c r="I16" s="75"/>
      <c r="J16" s="80">
        <f>Notes!E25</f>
        <v>1500</v>
      </c>
      <c r="K16" s="75"/>
      <c r="L16" s="80">
        <f>Notes!E93</f>
        <v>1600</v>
      </c>
      <c r="M16" s="75"/>
      <c r="N16" s="80">
        <f>Notes!E125</f>
        <v>1400</v>
      </c>
      <c r="O16" s="75"/>
      <c r="R16" s="89" t="s">
        <v>70</v>
      </c>
    </row>
    <row r="17" spans="2:18" ht="17" thickBot="1">
      <c r="B17" s="66"/>
      <c r="C17" s="76" t="s">
        <v>98</v>
      </c>
      <c r="D17" s="25"/>
      <c r="E17" s="25"/>
      <c r="F17" s="110" t="s">
        <v>45</v>
      </c>
      <c r="G17" s="67"/>
      <c r="H17" s="83">
        <f>ROUND(H18*H7*1000,2)</f>
        <v>32480000</v>
      </c>
      <c r="I17" s="12"/>
      <c r="J17" s="75"/>
      <c r="K17" s="75"/>
      <c r="L17" s="75"/>
      <c r="M17" s="75"/>
      <c r="N17" s="75"/>
      <c r="O17" s="82"/>
      <c r="P17" s="75"/>
      <c r="Q17" s="75"/>
      <c r="R17" s="91" t="s">
        <v>72</v>
      </c>
    </row>
    <row r="18" spans="2:18" ht="17" thickBot="1">
      <c r="B18" s="66"/>
      <c r="C18" s="76" t="s">
        <v>99</v>
      </c>
      <c r="D18" s="25"/>
      <c r="E18" s="25"/>
      <c r="F18" s="110" t="s">
        <v>92</v>
      </c>
      <c r="G18" s="67"/>
      <c r="H18" s="83">
        <v>46.4</v>
      </c>
      <c r="I18" s="12"/>
      <c r="J18" s="75"/>
      <c r="K18" s="75"/>
      <c r="L18" s="75"/>
      <c r="M18" s="75"/>
      <c r="N18" s="75"/>
      <c r="O18" s="82"/>
      <c r="P18" s="75"/>
      <c r="Q18" s="75"/>
      <c r="R18" s="91" t="s">
        <v>106</v>
      </c>
    </row>
    <row r="19" spans="2:18" ht="17" thickBot="1">
      <c r="B19" s="66"/>
      <c r="C19" s="76" t="s">
        <v>71</v>
      </c>
      <c r="D19" s="85"/>
      <c r="E19" s="85"/>
      <c r="F19" s="70" t="s">
        <v>44</v>
      </c>
      <c r="G19" s="72"/>
      <c r="H19" s="80">
        <f>ROUND(H20*H22/H21,2)</f>
        <v>1540</v>
      </c>
      <c r="I19" s="75"/>
      <c r="J19" s="75"/>
      <c r="K19" s="75"/>
      <c r="L19" s="75"/>
      <c r="M19" s="75"/>
      <c r="N19" s="75"/>
      <c r="O19" s="75"/>
      <c r="P19" s="75"/>
      <c r="Q19" s="75"/>
      <c r="R19" s="26" t="s">
        <v>52</v>
      </c>
    </row>
    <row r="20" spans="2:18" ht="17" thickBot="1">
      <c r="B20" s="66"/>
      <c r="C20" s="76" t="s">
        <v>71</v>
      </c>
      <c r="D20" s="84"/>
      <c r="E20" s="84"/>
      <c r="F20" s="109" t="s">
        <v>93</v>
      </c>
      <c r="G20" s="72"/>
      <c r="H20" s="80">
        <v>2.2000000000000002</v>
      </c>
      <c r="I20" s="75"/>
      <c r="J20" s="75"/>
      <c r="K20" s="75"/>
      <c r="L20" s="75"/>
      <c r="M20" s="75"/>
      <c r="N20" s="75"/>
      <c r="O20" s="75"/>
      <c r="P20" s="75"/>
      <c r="Q20" s="75"/>
      <c r="R20" s="60"/>
    </row>
    <row r="21" spans="2:18" ht="17" thickBot="1">
      <c r="B21" s="66"/>
      <c r="C21" s="76" t="s">
        <v>100</v>
      </c>
      <c r="D21" s="60"/>
      <c r="E21" s="60"/>
      <c r="F21" s="60" t="s">
        <v>51</v>
      </c>
      <c r="H21" s="86">
        <v>7000</v>
      </c>
      <c r="J21" s="73"/>
      <c r="O21" s="62"/>
      <c r="R21" s="60"/>
    </row>
    <row r="22" spans="2:18" ht="17" thickBot="1">
      <c r="B22" s="66"/>
      <c r="C22" s="76" t="s">
        <v>101</v>
      </c>
      <c r="D22" s="60"/>
      <c r="E22" s="60"/>
      <c r="F22" s="112" t="s">
        <v>94</v>
      </c>
      <c r="H22" s="86">
        <f>H21*H7</f>
        <v>4900000</v>
      </c>
      <c r="J22" s="73"/>
      <c r="O22" s="62"/>
      <c r="R22" s="60"/>
    </row>
  </sheetData>
  <conditionalFormatting sqref="R19">
    <cfRule type="colorScale" priority="1">
      <colorScale>
        <cfvo type="min"/>
        <cfvo type="max"/>
        <color rgb="FFFF7128"/>
        <color rgb="FFFFEF9C"/>
      </colorScale>
    </cfRule>
  </conditionalFormatting>
  <hyperlinks>
    <hyperlink ref="R19" r:id="rId1" location="issuecomment-27889613" xr:uid="{00000000-0004-0000-0200-000001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D11" sqref="D11"/>
    </sheetView>
  </sheetViews>
  <sheetFormatPr baseColWidth="10" defaultColWidth="33.140625" defaultRowHeight="16"/>
  <cols>
    <col min="1" max="1" width="4.42578125" style="40" customWidth="1"/>
    <col min="2" max="2" width="2.42578125" style="40" customWidth="1"/>
    <col min="3" max="3" width="28.7109375" style="40" customWidth="1"/>
    <col min="4" max="4" width="3.140625" style="40" customWidth="1"/>
    <col min="5" max="5" width="16.140625" style="40" customWidth="1"/>
    <col min="6" max="6" width="10.28515625" style="40" customWidth="1"/>
    <col min="7" max="9" width="12.140625" style="40" customWidth="1"/>
    <col min="10" max="10" width="31.7109375" style="41" customWidth="1"/>
    <col min="11" max="11" width="83.85546875" style="40" customWidth="1"/>
    <col min="12" max="16384" width="33.140625" style="40"/>
  </cols>
  <sheetData>
    <row r="1" spans="2:11" ht="17" thickBot="1"/>
    <row r="2" spans="2:11">
      <c r="B2" s="42"/>
      <c r="C2" s="43"/>
      <c r="D2" s="43"/>
      <c r="E2" s="43"/>
      <c r="F2" s="43"/>
      <c r="G2" s="43"/>
      <c r="H2" s="43"/>
      <c r="I2" s="43"/>
      <c r="J2" s="44"/>
      <c r="K2" s="43"/>
    </row>
    <row r="3" spans="2:11">
      <c r="B3" s="45"/>
      <c r="C3" s="46" t="s">
        <v>20</v>
      </c>
      <c r="D3" s="46"/>
      <c r="E3" s="46"/>
      <c r="F3" s="46"/>
      <c r="G3" s="46"/>
      <c r="H3" s="46"/>
      <c r="I3" s="46"/>
      <c r="J3" s="47"/>
    </row>
    <row r="4" spans="2:11" ht="17" customHeight="1">
      <c r="B4" s="45"/>
    </row>
    <row r="5" spans="2:11" ht="16" customHeight="1">
      <c r="B5" s="48"/>
      <c r="C5" s="49" t="s">
        <v>28</v>
      </c>
      <c r="D5" s="49"/>
      <c r="E5" s="49" t="s">
        <v>0</v>
      </c>
      <c r="F5" s="49" t="s">
        <v>17</v>
      </c>
      <c r="G5" s="49" t="s">
        <v>29</v>
      </c>
      <c r="H5" s="49" t="s">
        <v>116</v>
      </c>
      <c r="I5" s="49" t="s">
        <v>54</v>
      </c>
      <c r="J5" s="134" t="s">
        <v>120</v>
      </c>
      <c r="K5" s="49" t="s">
        <v>14</v>
      </c>
    </row>
    <row r="6" spans="2:11">
      <c r="B6" s="45"/>
      <c r="C6" s="46"/>
      <c r="D6" s="46"/>
      <c r="E6" s="46"/>
      <c r="F6" s="46"/>
      <c r="G6" s="46"/>
      <c r="H6" s="46"/>
      <c r="I6" s="46"/>
      <c r="J6" s="47"/>
      <c r="K6" s="46"/>
    </row>
    <row r="7" spans="2:11">
      <c r="B7" s="45"/>
      <c r="C7" s="58"/>
      <c r="D7" s="50"/>
      <c r="E7" s="40" t="s">
        <v>57</v>
      </c>
      <c r="F7" s="40" t="s">
        <v>59</v>
      </c>
      <c r="G7" s="41" t="s">
        <v>60</v>
      </c>
      <c r="H7" s="41" t="s">
        <v>117</v>
      </c>
      <c r="I7" s="41"/>
      <c r="J7" s="41" t="s">
        <v>121</v>
      </c>
      <c r="K7" s="88" t="s">
        <v>58</v>
      </c>
    </row>
    <row r="8" spans="2:11">
      <c r="B8" s="45"/>
      <c r="C8" s="51" t="s">
        <v>56</v>
      </c>
      <c r="D8" s="52"/>
      <c r="G8" s="41"/>
      <c r="H8" s="41"/>
      <c r="I8" s="41"/>
    </row>
    <row r="9" spans="2:11">
      <c r="B9" s="45"/>
      <c r="C9" s="57" t="s">
        <v>5</v>
      </c>
      <c r="D9" s="57"/>
      <c r="E9" s="50"/>
      <c r="F9" s="53"/>
      <c r="G9" s="54"/>
      <c r="H9" s="54"/>
      <c r="I9" s="54"/>
      <c r="J9" s="54"/>
      <c r="K9" s="50"/>
    </row>
    <row r="10" spans="2:11">
      <c r="B10" s="45"/>
      <c r="C10" s="57"/>
      <c r="D10" s="57"/>
      <c r="E10" s="50"/>
      <c r="F10" s="53"/>
      <c r="G10" s="54"/>
      <c r="H10" s="54"/>
      <c r="I10" s="54"/>
      <c r="J10" s="54"/>
      <c r="K10" s="50"/>
    </row>
    <row r="11" spans="2:11" ht="34">
      <c r="B11" s="45"/>
      <c r="C11" s="51"/>
      <c r="D11" s="52"/>
      <c r="E11" s="50" t="s">
        <v>62</v>
      </c>
      <c r="F11" s="53" t="s">
        <v>59</v>
      </c>
      <c r="G11" s="54" t="s">
        <v>55</v>
      </c>
      <c r="H11" s="130">
        <v>2010</v>
      </c>
      <c r="I11" s="54"/>
      <c r="J11" s="54" t="s">
        <v>122</v>
      </c>
      <c r="K11" s="55" t="s">
        <v>61</v>
      </c>
    </row>
    <row r="12" spans="2:11">
      <c r="B12" s="45"/>
      <c r="C12" s="51" t="s">
        <v>56</v>
      </c>
      <c r="D12" s="52"/>
      <c r="E12" s="50"/>
      <c r="F12" s="53"/>
      <c r="G12" s="54"/>
      <c r="H12" s="54"/>
      <c r="I12" s="54"/>
      <c r="J12" s="54"/>
      <c r="K12" s="55"/>
    </row>
    <row r="13" spans="2:11">
      <c r="B13" s="45"/>
      <c r="C13" s="51" t="s">
        <v>69</v>
      </c>
      <c r="D13" s="52"/>
      <c r="E13" s="50"/>
      <c r="F13" s="53"/>
      <c r="G13" s="54"/>
      <c r="H13" s="54"/>
      <c r="I13" s="54"/>
      <c r="J13" s="54"/>
      <c r="K13" s="50"/>
    </row>
    <row r="14" spans="2:11">
      <c r="B14" s="45"/>
      <c r="C14" s="50" t="s">
        <v>68</v>
      </c>
      <c r="D14" s="50"/>
      <c r="E14" s="50"/>
      <c r="G14" s="41"/>
      <c r="H14" s="41"/>
      <c r="I14" s="41"/>
      <c r="K14" s="55"/>
    </row>
    <row r="15" spans="2:11">
      <c r="B15" s="45"/>
      <c r="C15" s="50"/>
      <c r="D15" s="50"/>
      <c r="E15" s="50"/>
      <c r="G15" s="41"/>
      <c r="H15" s="41"/>
      <c r="I15" s="41"/>
      <c r="K15" s="55"/>
    </row>
    <row r="16" spans="2:11">
      <c r="B16" s="45"/>
      <c r="C16" s="56"/>
      <c r="D16" s="50"/>
      <c r="E16" s="50" t="s">
        <v>64</v>
      </c>
      <c r="F16" s="40" t="s">
        <v>59</v>
      </c>
      <c r="G16" s="41">
        <v>2012</v>
      </c>
      <c r="H16" s="41" t="s">
        <v>60</v>
      </c>
      <c r="J16" s="41" t="s">
        <v>123</v>
      </c>
      <c r="K16" s="55" t="s">
        <v>63</v>
      </c>
    </row>
    <row r="17" spans="2:11">
      <c r="B17" s="45"/>
      <c r="C17" s="51" t="s">
        <v>56</v>
      </c>
      <c r="D17" s="50"/>
      <c r="E17" s="50"/>
      <c r="K17" s="50"/>
    </row>
    <row r="18" spans="2:11">
      <c r="B18" s="45"/>
      <c r="C18" s="51"/>
      <c r="D18" s="50"/>
      <c r="E18" s="50"/>
      <c r="K18" s="50"/>
    </row>
    <row r="19" spans="2:11">
      <c r="B19" s="45"/>
      <c r="C19" s="50"/>
      <c r="D19" s="50"/>
      <c r="E19" s="50" t="s">
        <v>53</v>
      </c>
      <c r="F19" s="40" t="s">
        <v>9</v>
      </c>
      <c r="G19" s="41">
        <v>2013</v>
      </c>
      <c r="H19" s="41" t="s">
        <v>55</v>
      </c>
      <c r="I19" s="41"/>
      <c r="K19" s="55" t="s">
        <v>65</v>
      </c>
    </row>
    <row r="20" spans="2:11">
      <c r="B20" s="45"/>
      <c r="C20" s="58" t="s">
        <v>73</v>
      </c>
      <c r="D20" s="50"/>
      <c r="E20" s="50"/>
      <c r="K20" s="50"/>
    </row>
    <row r="21" spans="2:11">
      <c r="B21" s="45"/>
      <c r="C21" s="58" t="s">
        <v>74</v>
      </c>
      <c r="D21" s="50"/>
      <c r="F21" s="50"/>
      <c r="G21" s="50"/>
      <c r="H21" s="50"/>
      <c r="I21" s="50"/>
      <c r="J21" s="59"/>
      <c r="K21" s="50"/>
    </row>
    <row r="22" spans="2:11">
      <c r="B22" s="45"/>
      <c r="C22" s="50"/>
      <c r="D22" s="50"/>
      <c r="F22" s="50"/>
      <c r="G22" s="50"/>
      <c r="H22" s="50"/>
      <c r="I22" s="50"/>
      <c r="J22" s="59"/>
      <c r="K22" s="50"/>
    </row>
  </sheetData>
  <hyperlinks>
    <hyperlink ref="K7" r:id="rId1" xr:uid="{00000000-0004-0000-0300-000000000000}"/>
    <hyperlink ref="K11" r:id="rId2" xr:uid="{00000000-0004-0000-0300-000001000000}"/>
    <hyperlink ref="K16" r:id="rId3" xr:uid="{00000000-0004-0000-0300-000002000000}"/>
  </hyperlinks>
  <pageMargins left="0.75" right="0.75" top="1" bottom="1" header="0.5" footer="0.5"/>
  <pageSetup paperSize="9" orientation="portrait" horizontalDpi="4294967292" verticalDpi="4294967292"/>
  <ignoredErrors>
    <ignoredError sqref="G7:H7 G11 H16 H1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48"/>
  <sheetViews>
    <sheetView workbookViewId="0">
      <selection activeCell="P28" sqref="P28"/>
    </sheetView>
  </sheetViews>
  <sheetFormatPr baseColWidth="10" defaultColWidth="10.7109375" defaultRowHeight="16"/>
  <cols>
    <col min="1" max="1" width="5.42578125" style="126" customWidth="1"/>
    <col min="2" max="2" width="4.42578125" style="126" customWidth="1"/>
    <col min="3" max="16384" width="10.7109375" style="126"/>
  </cols>
  <sheetData>
    <row r="1" spans="2:16" ht="17" thickBot="1"/>
    <row r="2" spans="2:16">
      <c r="B2" s="127"/>
      <c r="C2" s="128"/>
      <c r="D2" s="128"/>
      <c r="E2" s="128"/>
      <c r="F2" s="128"/>
      <c r="G2" s="128"/>
      <c r="H2" s="128"/>
      <c r="I2" s="128"/>
      <c r="J2" s="128"/>
      <c r="K2" s="128"/>
      <c r="L2" s="128"/>
      <c r="M2" s="128"/>
      <c r="N2" s="128"/>
      <c r="O2" s="128"/>
      <c r="P2" s="128"/>
    </row>
    <row r="3" spans="2:16" s="14" customFormat="1">
      <c r="B3" s="120"/>
      <c r="C3" s="116" t="s">
        <v>87</v>
      </c>
      <c r="D3" s="116" t="s">
        <v>107</v>
      </c>
      <c r="E3" s="116"/>
      <c r="F3" s="116"/>
      <c r="G3" s="116"/>
      <c r="H3" s="116"/>
      <c r="I3" s="116"/>
      <c r="J3" s="116"/>
      <c r="K3" s="116"/>
      <c r="L3" s="116"/>
      <c r="M3" s="116"/>
      <c r="N3" s="116"/>
      <c r="O3" s="116"/>
      <c r="P3" s="116"/>
    </row>
    <row r="4" spans="2:16">
      <c r="B4" s="129"/>
    </row>
    <row r="5" spans="2:16">
      <c r="B5" s="129"/>
    </row>
    <row r="6" spans="2:16">
      <c r="B6" s="129"/>
      <c r="C6" s="126" t="s">
        <v>62</v>
      </c>
    </row>
    <row r="7" spans="2:16">
      <c r="B7" s="129"/>
      <c r="C7" s="126" t="s">
        <v>108</v>
      </c>
    </row>
    <row r="8" spans="2:16">
      <c r="B8" s="129"/>
    </row>
    <row r="9" spans="2:16">
      <c r="B9" s="129"/>
    </row>
    <row r="10" spans="2:16">
      <c r="B10" s="129"/>
    </row>
    <row r="11" spans="2:16">
      <c r="B11" s="129"/>
    </row>
    <row r="12" spans="2:16">
      <c r="B12" s="129"/>
    </row>
    <row r="13" spans="2:16">
      <c r="B13" s="129"/>
    </row>
    <row r="14" spans="2:16">
      <c r="B14" s="129"/>
    </row>
    <row r="15" spans="2:16">
      <c r="B15" s="129"/>
    </row>
    <row r="16" spans="2:16">
      <c r="B16" s="129"/>
    </row>
    <row r="17" spans="2:6">
      <c r="B17" s="129"/>
    </row>
    <row r="18" spans="2:6">
      <c r="B18" s="129"/>
    </row>
    <row r="19" spans="2:6">
      <c r="B19" s="129"/>
    </row>
    <row r="20" spans="2:6">
      <c r="B20" s="129"/>
    </row>
    <row r="21" spans="2:6">
      <c r="B21" s="129"/>
    </row>
    <row r="22" spans="2:6">
      <c r="B22" s="129"/>
    </row>
    <row r="23" spans="2:6">
      <c r="B23" s="129"/>
    </row>
    <row r="24" spans="2:6">
      <c r="B24" s="129"/>
    </row>
    <row r="25" spans="2:6">
      <c r="B25" s="129"/>
      <c r="E25" s="126">
        <v>1500</v>
      </c>
      <c r="F25" s="126" t="s">
        <v>109</v>
      </c>
    </row>
    <row r="26" spans="2:6">
      <c r="B26" s="129"/>
    </row>
    <row r="27" spans="2:6">
      <c r="B27" s="129"/>
    </row>
    <row r="28" spans="2:6">
      <c r="B28" s="129"/>
    </row>
    <row r="29" spans="2:6">
      <c r="B29" s="129"/>
    </row>
    <row r="30" spans="2:6">
      <c r="B30" s="129"/>
    </row>
    <row r="31" spans="2:6">
      <c r="B31" s="129"/>
    </row>
    <row r="32" spans="2:6">
      <c r="B32" s="129"/>
    </row>
    <row r="33" spans="2:3">
      <c r="B33" s="129"/>
    </row>
    <row r="34" spans="2:3">
      <c r="B34" s="129"/>
    </row>
    <row r="35" spans="2:3">
      <c r="B35" s="129"/>
    </row>
    <row r="36" spans="2:3">
      <c r="B36" s="129"/>
    </row>
    <row r="37" spans="2:3">
      <c r="B37" s="129"/>
    </row>
    <row r="38" spans="2:3">
      <c r="B38" s="129"/>
    </row>
    <row r="39" spans="2:3">
      <c r="B39" s="129"/>
      <c r="C39" s="126" t="s">
        <v>110</v>
      </c>
    </row>
    <row r="40" spans="2:3">
      <c r="B40" s="129"/>
    </row>
    <row r="41" spans="2:3">
      <c r="B41" s="129"/>
    </row>
    <row r="42" spans="2:3">
      <c r="B42" s="129"/>
    </row>
    <row r="43" spans="2:3">
      <c r="B43" s="129"/>
    </row>
    <row r="44" spans="2:3">
      <c r="B44" s="129"/>
    </row>
    <row r="45" spans="2:3">
      <c r="B45" s="129"/>
    </row>
    <row r="46" spans="2:3">
      <c r="B46" s="129"/>
    </row>
    <row r="47" spans="2:3">
      <c r="B47" s="129"/>
    </row>
    <row r="48" spans="2:3">
      <c r="B48" s="129"/>
    </row>
    <row r="49" spans="2:6">
      <c r="B49" s="129"/>
    </row>
    <row r="50" spans="2:6">
      <c r="B50" s="129"/>
    </row>
    <row r="51" spans="2:6">
      <c r="B51" s="129"/>
      <c r="D51" s="126" t="s">
        <v>1</v>
      </c>
      <c r="E51" s="126">
        <v>4</v>
      </c>
      <c r="F51" s="126" t="s">
        <v>111</v>
      </c>
    </row>
    <row r="52" spans="2:6">
      <c r="B52" s="129"/>
    </row>
    <row r="53" spans="2:6">
      <c r="B53" s="129"/>
    </row>
    <row r="54" spans="2:6">
      <c r="B54" s="129"/>
    </row>
    <row r="55" spans="2:6">
      <c r="B55" s="129"/>
    </row>
    <row r="56" spans="2:6">
      <c r="B56" s="129"/>
    </row>
    <row r="57" spans="2:6">
      <c r="B57" s="129"/>
    </row>
    <row r="58" spans="2:6">
      <c r="B58" s="129"/>
    </row>
    <row r="59" spans="2:6">
      <c r="B59" s="129"/>
    </row>
    <row r="60" spans="2:6">
      <c r="B60" s="129"/>
    </row>
    <row r="61" spans="2:6">
      <c r="B61" s="129"/>
    </row>
    <row r="62" spans="2:6">
      <c r="B62" s="129"/>
    </row>
    <row r="63" spans="2:6">
      <c r="B63" s="129"/>
    </row>
    <row r="64" spans="2:6">
      <c r="B64" s="129"/>
    </row>
    <row r="65" spans="2:6">
      <c r="B65" s="129"/>
    </row>
    <row r="66" spans="2:6">
      <c r="B66" s="129"/>
    </row>
    <row r="67" spans="2:6">
      <c r="B67" s="129"/>
    </row>
    <row r="68" spans="2:6">
      <c r="B68" s="129"/>
    </row>
    <row r="69" spans="2:6">
      <c r="B69" s="129"/>
    </row>
    <row r="70" spans="2:6">
      <c r="B70" s="129"/>
    </row>
    <row r="71" spans="2:6">
      <c r="B71" s="129"/>
    </row>
    <row r="72" spans="2:6">
      <c r="B72" s="129"/>
    </row>
    <row r="73" spans="2:6">
      <c r="B73" s="129"/>
    </row>
    <row r="74" spans="2:6">
      <c r="B74" s="129"/>
      <c r="D74" s="126" t="s">
        <v>112</v>
      </c>
      <c r="E74" s="126">
        <v>35</v>
      </c>
      <c r="F74" s="126" t="s">
        <v>111</v>
      </c>
    </row>
    <row r="75" spans="2:6">
      <c r="B75" s="129"/>
      <c r="D75" s="126" t="s">
        <v>113</v>
      </c>
    </row>
    <row r="76" spans="2:6">
      <c r="B76" s="129"/>
    </row>
    <row r="77" spans="2:6">
      <c r="B77" s="129"/>
    </row>
    <row r="78" spans="2:6">
      <c r="B78" s="129"/>
    </row>
    <row r="79" spans="2:6">
      <c r="B79" s="129"/>
    </row>
    <row r="80" spans="2:6">
      <c r="B80" s="129"/>
    </row>
    <row r="81" spans="2:6">
      <c r="B81" s="129"/>
    </row>
    <row r="82" spans="2:6">
      <c r="B82" s="129"/>
    </row>
    <row r="83" spans="2:6">
      <c r="B83" s="129"/>
    </row>
    <row r="84" spans="2:6">
      <c r="B84" s="129"/>
    </row>
    <row r="85" spans="2:6">
      <c r="B85" s="129"/>
    </row>
    <row r="86" spans="2:6">
      <c r="B86" s="129"/>
    </row>
    <row r="87" spans="2:6">
      <c r="B87" s="129"/>
    </row>
    <row r="88" spans="2:6">
      <c r="B88" s="129"/>
    </row>
    <row r="89" spans="2:6">
      <c r="B89" s="129"/>
    </row>
    <row r="90" spans="2:6">
      <c r="B90" s="129"/>
      <c r="C90" s="126" t="s">
        <v>64</v>
      </c>
    </row>
    <row r="91" spans="2:6">
      <c r="B91" s="129"/>
      <c r="C91" s="126" t="s">
        <v>114</v>
      </c>
    </row>
    <row r="92" spans="2:6">
      <c r="B92" s="129"/>
    </row>
    <row r="93" spans="2:6">
      <c r="B93" s="129"/>
      <c r="E93" s="126">
        <v>1600</v>
      </c>
      <c r="F93" s="126" t="s">
        <v>109</v>
      </c>
    </row>
    <row r="94" spans="2:6">
      <c r="B94" s="129"/>
    </row>
    <row r="95" spans="2:6">
      <c r="B95" s="129"/>
      <c r="E95" s="126">
        <v>0.35</v>
      </c>
      <c r="F95" s="137" t="s">
        <v>129</v>
      </c>
    </row>
    <row r="96" spans="2:6">
      <c r="B96" s="129"/>
    </row>
    <row r="97" spans="2:3">
      <c r="B97" s="129"/>
    </row>
    <row r="98" spans="2:3">
      <c r="B98" s="129"/>
    </row>
    <row r="99" spans="2:3">
      <c r="B99" s="129"/>
    </row>
    <row r="100" spans="2:3">
      <c r="B100" s="129"/>
    </row>
    <row r="101" spans="2:3">
      <c r="B101" s="129"/>
    </row>
    <row r="102" spans="2:3">
      <c r="B102" s="129"/>
    </row>
    <row r="103" spans="2:3">
      <c r="B103" s="129"/>
    </row>
    <row r="104" spans="2:3">
      <c r="B104" s="129"/>
    </row>
    <row r="105" spans="2:3">
      <c r="B105" s="129"/>
    </row>
    <row r="106" spans="2:3">
      <c r="B106" s="129"/>
    </row>
    <row r="107" spans="2:3">
      <c r="B107" s="129"/>
    </row>
    <row r="108" spans="2:3">
      <c r="B108" s="129"/>
    </row>
    <row r="109" spans="2:3">
      <c r="B109" s="129"/>
    </row>
    <row r="110" spans="2:3">
      <c r="B110" s="129"/>
    </row>
    <row r="111" spans="2:3">
      <c r="B111" s="129"/>
    </row>
    <row r="112" spans="2:3">
      <c r="B112" s="129"/>
      <c r="C112" s="126" t="s">
        <v>57</v>
      </c>
    </row>
    <row r="113" spans="2:6">
      <c r="B113" s="129"/>
      <c r="C113" s="126" t="s">
        <v>115</v>
      </c>
    </row>
    <row r="114" spans="2:6">
      <c r="B114" s="129"/>
    </row>
    <row r="115" spans="2:6">
      <c r="B115" s="129"/>
    </row>
    <row r="116" spans="2:6">
      <c r="B116" s="129"/>
    </row>
    <row r="117" spans="2:6">
      <c r="B117" s="129"/>
    </row>
    <row r="118" spans="2:6">
      <c r="B118" s="129"/>
    </row>
    <row r="119" spans="2:6">
      <c r="B119" s="129"/>
    </row>
    <row r="120" spans="2:6">
      <c r="B120" s="129"/>
    </row>
    <row r="121" spans="2:6">
      <c r="B121" s="129"/>
    </row>
    <row r="122" spans="2:6">
      <c r="B122" s="129"/>
    </row>
    <row r="123" spans="2:6">
      <c r="B123" s="129"/>
    </row>
    <row r="124" spans="2:6">
      <c r="B124" s="129"/>
      <c r="E124" s="126">
        <v>35</v>
      </c>
      <c r="F124" s="126" t="s">
        <v>111</v>
      </c>
    </row>
    <row r="125" spans="2:6">
      <c r="B125" s="129"/>
      <c r="E125" s="126">
        <v>1400</v>
      </c>
      <c r="F125" s="126" t="s">
        <v>109</v>
      </c>
    </row>
    <row r="126" spans="2:6">
      <c r="B126" s="129"/>
    </row>
    <row r="127" spans="2:6">
      <c r="B127" s="129"/>
    </row>
    <row r="128" spans="2:6">
      <c r="B128" s="129"/>
    </row>
    <row r="129" spans="2:2">
      <c r="B129" s="129"/>
    </row>
    <row r="130" spans="2:2">
      <c r="B130" s="129"/>
    </row>
    <row r="131" spans="2:2">
      <c r="B131" s="129"/>
    </row>
    <row r="132" spans="2:2">
      <c r="B132" s="129"/>
    </row>
    <row r="133" spans="2:2">
      <c r="B133" s="129"/>
    </row>
    <row r="134" spans="2:2">
      <c r="B134" s="129"/>
    </row>
    <row r="135" spans="2:2">
      <c r="B135" s="129"/>
    </row>
    <row r="136" spans="2:2">
      <c r="B136" s="129"/>
    </row>
    <row r="137" spans="2:2">
      <c r="B137" s="129"/>
    </row>
    <row r="138" spans="2:2">
      <c r="B138" s="129"/>
    </row>
    <row r="139" spans="2:2">
      <c r="B139" s="129"/>
    </row>
    <row r="140" spans="2:2">
      <c r="B140" s="129"/>
    </row>
    <row r="141" spans="2:2">
      <c r="B141" s="129"/>
    </row>
    <row r="142" spans="2:2">
      <c r="B142" s="129"/>
    </row>
    <row r="143" spans="2:2">
      <c r="B143" s="129"/>
    </row>
    <row r="144" spans="2:2">
      <c r="B144" s="129"/>
    </row>
    <row r="145" spans="2:2">
      <c r="B145" s="129"/>
    </row>
    <row r="146" spans="2:2">
      <c r="B146" s="129"/>
    </row>
    <row r="147" spans="2:2">
      <c r="B147" s="129"/>
    </row>
    <row r="148" spans="2:2">
      <c r="B148" s="129"/>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2023-08-22T09:29:01Z</dcterms:modified>
</cp:coreProperties>
</file>