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262C62A1-6A82-7449-8DA6-1F20D9599F1B}" xr6:coauthVersionLast="47" xr6:coauthVersionMax="47" xr10:uidLastSave="{00000000-0000-0000-0000-000000000000}"/>
  <bookViews>
    <workbookView xWindow="8920" yWindow="-28300" windowWidth="30080" windowHeight="161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21" i="12"/>
  <c r="E19" i="12"/>
  <c r="E25" i="12"/>
  <c r="I25" i="12"/>
  <c r="I20" i="12"/>
  <c r="I21" i="12"/>
  <c r="I19" i="12"/>
  <c r="E16" i="13"/>
  <c r="E15" i="13"/>
  <c r="E13" i="16"/>
  <c r="E17" i="16"/>
  <c r="I35" i="12"/>
  <c r="E19" i="13"/>
  <c r="E35" i="12" s="1"/>
  <c r="E15" i="16"/>
  <c r="E14" i="16"/>
  <c r="E10" i="13"/>
  <c r="E12" i="12" s="1"/>
  <c r="E31" i="12" s="1"/>
</calcChain>
</file>

<file path=xl/sharedStrings.xml><?xml version="1.0" encoding="utf-8"?>
<sst xmlns="http://schemas.openxmlformats.org/spreadsheetml/2006/main" count="186" uniqueCount="123">
  <si>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</si>
  <si>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</si>
  <si>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</si>
  <si>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</si>
  <si>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</si>
  <si>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</si>
  <si>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</si>
  <si>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</si>
  <si>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</si>
  <si>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</si>
  <si>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</si>
  <si>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</si>
  <si>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</si>
  <si>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</si>
  <si>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</si>
  <si>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</si>
  <si>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</si>
  <si>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</si>
  <si>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</si>
  <si>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</si>
  <si>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</si>
  <si>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</si>
  <si>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</si>
  <si>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</si>
  <si>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</si>
  <si>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</si>
  <si>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</si>
  <si>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</si>
  <si>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</si>
  <si>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</si>
  <si>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</si>
  <si>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</si>
  <si>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</si>
  <si>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</si>
  <si>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</si>
  <si>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</si>
  <si>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</si>
  <si>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</si>
  <si>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</si>
  <si>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</si>
  <si>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</si>
  <si>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</si>
  <si>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</si>
  <si>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</si>
  <si>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</si>
  <si>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</si>
  <si>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</si>
  <si>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</si>
  <si>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</si>
  <si>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</si>
  <si>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</si>
  <si>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</si>
  <si>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</si>
  <si>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</si>
  <si>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</si>
  <si>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</si>
  <si>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</si>
  <si>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</si>
  <si>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</si>
  <si>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</si>
  <si>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</si>
  <si>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</si>
  <si>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</si>
  <si>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</si>
  <si>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</si>
  <si>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</si>
  <si>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</si>
  <si>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</si>
  <si>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</si>
  <si>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</si>
  <si>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</si>
  <si>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</si>
  <si>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</si>
  <si>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</si>
  <si>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Based on expert opinion Tim Gassmann (TenneT DE)</t>
  </si>
  <si>
    <t>https://www.stmwi.bayern.de/fileadmin/user_upload/stmwi/Themen/Energie_und_Rohstoffe/Dokumente_und_Cover/2014-Pumpspeicher-Rentabilitaetsanalyse.pdf</t>
  </si>
  <si>
    <t>DE</t>
  </si>
  <si>
    <t>Forschungsstelle für Energiewirtschaft e.V. (FfE)</t>
  </si>
  <si>
    <t>Report</t>
  </si>
  <si>
    <t>https://www.energie-innovativ.de/fileadmin/user_upload/energie_innovativ/Energiedialog/Dokumente/2015-01-10-Pumpspeicher-Kraftwerke-Poehler.pdf</t>
  </si>
  <si>
    <t>Presentation</t>
  </si>
  <si>
    <t>Prof. Dr.-Ing. Frank Pöhler</t>
  </si>
  <si>
    <t>typical_input_capacity</t>
  </si>
  <si>
    <t>Roundtrip efficiency</t>
  </si>
  <si>
    <t>Considered to be the roundtrip efficiency.</t>
  </si>
  <si>
    <t>Roundtrip (= rückverstromung), gesamtwirkungsgrad (= efficiency)</t>
  </si>
  <si>
    <t>This is in the range of an average 90% efficiency of pumps and 90% efficiency of turbines.</t>
  </si>
  <si>
    <t>euro/MWh</t>
  </si>
  <si>
    <t>max_consumption_price</t>
  </si>
  <si>
    <t>marginal_costs</t>
  </si>
  <si>
    <t>Mathijs Bijkerk</t>
  </si>
  <si>
    <t>Quintel assumption: CCS not applicable for this plant</t>
  </si>
  <si>
    <t>Quintel assumption: https://docs.energytransitionmodel.com/main/cost-wacc</t>
  </si>
  <si>
    <t>fixed_costs_per_mw_input_capacity</t>
  </si>
  <si>
    <t>euro/MW</t>
  </si>
  <si>
    <t>storage.cost_per_mwh</t>
  </si>
  <si>
    <t>ENTEC</t>
  </si>
  <si>
    <t>Initial investment</t>
  </si>
  <si>
    <t>Quintel assumption: costs only scale with volume</t>
  </si>
  <si>
    <t>Fixed costs per input capacity</t>
  </si>
  <si>
    <t>EUR/MW</t>
  </si>
  <si>
    <t>Fixed costs per storage volume</t>
  </si>
  <si>
    <t>EUR/MWh</t>
  </si>
  <si>
    <t>Typical CAPEX</t>
  </si>
  <si>
    <t>€/kW</t>
  </si>
  <si>
    <t>Lithium-ion batteries (LIB) - Energy Large (Average Vistra and Hornsdale)</t>
  </si>
  <si>
    <t>€/kWh</t>
  </si>
  <si>
    <t>OPEX</t>
  </si>
  <si>
    <t>Lifetime</t>
  </si>
  <si>
    <t>€</t>
  </si>
  <si>
    <t>€/MW</t>
  </si>
  <si>
    <t>€/MWh</t>
  </si>
  <si>
    <t>50 -100</t>
  </si>
  <si>
    <t>€/kW/y</t>
  </si>
  <si>
    <t>Fixed yearly O&amp;M costs</t>
  </si>
  <si>
    <t>EUR/year</t>
  </si>
  <si>
    <t>ENTEC Storage report - Annex 2.1 Energy Storage Database and Use Case Matrix</t>
  </si>
  <si>
    <t>EU</t>
  </si>
  <si>
    <t>N/A</t>
  </si>
  <si>
    <t>https://refman.energytransitionmodel.com/publications/2162</t>
  </si>
  <si>
    <t>https://energy.ec.europa.eu/publications/entec-storage-report-annexes_en</t>
  </si>
  <si>
    <t>Title</t>
  </si>
  <si>
    <t>energy_flexibility_pumped_storage_electricity.ad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</si>
</sst>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
      <b/>
      <u/>
      <sz val="12"/>
      <color theme="1"/>
      <name val="Calibri"/>
      <family val="2"/>
      <scheme val="minor"/>
    </font>
    <font>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28" fillId="0" borderId="0" applyFont="0" applyFill="0" applyBorder="0" applyAlignment="0" applyProtection="0"/>
  </cellStyleXfs>
  <cellXfs count="167">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4" fillId="2" borderId="0" xfId="0" applyFont="1" applyFill="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0" xfId="0" applyFont="1" applyFill="1" applyAlignment="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165" fontId="12" fillId="2" borderId="0" xfId="0" applyNumberFormat="1" applyFont="1" applyFill="1" applyAlignment="1">
      <alignment vertical="center"/>
    </xf>
    <xf numFmtId="2" fontId="12" fillId="2" borderId="0" xfId="0" applyNumberFormat="1" applyFont="1" applyFill="1" applyAlignment="1">
      <alignment horizontal="right" vertical="center"/>
    </xf>
    <xf numFmtId="10" fontId="12" fillId="2" borderId="0" xfId="0" applyNumberFormat="1" applyFont="1" applyFill="1" applyAlignment="1">
      <alignment horizontal="left" vertical="center" indent="2"/>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11" fillId="2" borderId="7" xfId="0" applyFont="1" applyFill="1" applyBorder="1"/>
    <xf numFmtId="0" fontId="11" fillId="8" borderId="0" xfId="0" applyFont="1" applyFill="1"/>
    <xf numFmtId="0" fontId="11" fillId="9" borderId="0" xfId="0" applyFont="1" applyFill="1"/>
    <xf numFmtId="0" fontId="11" fillId="10" borderId="0" xfId="0" applyFont="1" applyFill="1"/>
    <xf numFmtId="0" fontId="11" fillId="11" borderId="0" xfId="0" applyFont="1" applyFill="1"/>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165" fontId="12" fillId="2" borderId="18" xfId="0" applyNumberFormat="1" applyFont="1" applyFill="1" applyBorder="1" applyAlignment="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9" fillId="3" borderId="0" xfId="0" applyFont="1" applyFill="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Alignment="1">
      <alignment vertical="center"/>
    </xf>
    <xf numFmtId="0" fontId="18" fillId="2" borderId="0" xfId="0" applyFont="1" applyFill="1" applyAlignment="1">
      <alignment vertical="center"/>
    </xf>
    <xf numFmtId="2" fontId="13" fillId="2" borderId="0" xfId="0" applyNumberFormat="1" applyFont="1" applyFill="1" applyAlignment="1">
      <alignment vertical="center"/>
    </xf>
    <xf numFmtId="164" fontId="13" fillId="2" borderId="0" xfId="0" applyNumberFormat="1" applyFont="1" applyFill="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9" fillId="0" borderId="0" xfId="0" applyFont="1" applyAlignment="1">
      <alignment vertical="center"/>
    </xf>
    <xf numFmtId="2" fontId="13" fillId="0" borderId="18" xfId="0" applyNumberFormat="1" applyFont="1" applyBorder="1" applyAlignment="1">
      <alignment vertical="center"/>
    </xf>
    <xf numFmtId="0" fontId="13"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164" fontId="13" fillId="0" borderId="18" xfId="0" applyNumberFormat="1" applyFont="1" applyBorder="1" applyAlignment="1">
      <alignment vertical="center"/>
    </xf>
    <xf numFmtId="0" fontId="10" fillId="0" borderId="0" xfId="0" applyFont="1" applyAlignment="1">
      <alignment vertical="center"/>
    </xf>
    <xf numFmtId="164" fontId="13" fillId="0" borderId="21" xfId="0" applyNumberFormat="1" applyFont="1" applyBorder="1" applyAlignment="1">
      <alignment vertical="center"/>
    </xf>
    <xf numFmtId="164" fontId="13" fillId="0" borderId="20" xfId="0" applyNumberFormat="1" applyFont="1" applyBorder="1" applyAlignment="1">
      <alignment vertical="center"/>
    </xf>
    <xf numFmtId="0" fontId="8" fillId="2" borderId="0" xfId="0" applyFont="1" applyFill="1"/>
    <xf numFmtId="2" fontId="8"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xf numFmtId="0" fontId="8" fillId="2" borderId="5" xfId="0" applyFont="1" applyFill="1" applyBorder="1"/>
    <xf numFmtId="0" fontId="8" fillId="2" borderId="6" xfId="0" applyFont="1" applyFill="1" applyBorder="1"/>
    <xf numFmtId="164" fontId="8" fillId="2" borderId="0" xfId="0" applyNumberFormat="1" applyFont="1" applyFill="1"/>
    <xf numFmtId="14" fontId="23" fillId="2" borderId="0" xfId="0" applyNumberFormat="1" applyFont="1" applyFill="1"/>
    <xf numFmtId="0" fontId="8" fillId="0" borderId="0" xfId="0" applyFont="1" applyAlignment="1">
      <alignment horizontal="left" vertical="center"/>
    </xf>
    <xf numFmtId="165" fontId="8" fillId="0" borderId="0" xfId="0" applyNumberFormat="1" applyFont="1" applyAlignment="1">
      <alignment vertical="center"/>
    </xf>
    <xf numFmtId="166" fontId="12" fillId="2" borderId="18" xfId="0" applyNumberFormat="1" applyFont="1" applyFill="1" applyBorder="1" applyAlignment="1">
      <alignment vertical="center"/>
    </xf>
    <xf numFmtId="168" fontId="12" fillId="2" borderId="18" xfId="0" applyNumberFormat="1" applyFont="1" applyFill="1" applyBorder="1" applyAlignment="1">
      <alignment vertical="center"/>
    </xf>
    <xf numFmtId="167" fontId="12" fillId="2" borderId="21" xfId="0" applyNumberFormat="1" applyFont="1" applyFill="1" applyBorder="1" applyAlignment="1">
      <alignment vertical="center"/>
    </xf>
    <xf numFmtId="0" fontId="8" fillId="0" borderId="0" xfId="0" applyFont="1"/>
    <xf numFmtId="2" fontId="12" fillId="2" borderId="18" xfId="0" applyNumberFormat="1" applyFont="1" applyFill="1" applyBorder="1" applyAlignment="1">
      <alignment vertical="center"/>
    </xf>
    <xf numFmtId="166" fontId="13" fillId="0" borderId="18" xfId="0" applyNumberFormat="1" applyFont="1" applyBorder="1" applyAlignment="1">
      <alignment vertical="center"/>
    </xf>
    <xf numFmtId="0" fontId="7" fillId="2" borderId="0" xfId="0" applyFont="1" applyFill="1"/>
    <xf numFmtId="0" fontId="7" fillId="5" borderId="0" xfId="0" quotePrefix="1" applyFont="1" applyFill="1"/>
    <xf numFmtId="0" fontId="6" fillId="0" borderId="0" xfId="0" applyFont="1" applyAlignment="1">
      <alignment vertical="center"/>
    </xf>
    <xf numFmtId="0" fontId="5" fillId="2" borderId="0" xfId="0" applyFont="1" applyFill="1"/>
    <xf numFmtId="0" fontId="5" fillId="2" borderId="5" xfId="0" applyFont="1" applyFill="1" applyBorder="1"/>
    <xf numFmtId="0" fontId="4" fillId="2" borderId="18" xfId="0" applyFont="1" applyFill="1" applyBorder="1" applyAlignment="1">
      <alignment vertical="center"/>
    </xf>
    <xf numFmtId="0" fontId="27" fillId="2" borderId="0" xfId="0" applyFont="1" applyFill="1"/>
    <xf numFmtId="0" fontId="25" fillId="12" borderId="18" xfId="0" applyFont="1" applyFill="1" applyBorder="1"/>
    <xf numFmtId="0" fontId="3" fillId="0" borderId="0" xfId="0" applyFont="1" applyAlignment="1">
      <alignment vertical="center"/>
    </xf>
    <xf numFmtId="0" fontId="3" fillId="2" borderId="18" xfId="0" applyFont="1" applyFill="1" applyBorder="1" applyAlignment="1">
      <alignment vertical="center"/>
    </xf>
    <xf numFmtId="0" fontId="3" fillId="0" borderId="0" xfId="0" applyFont="1" applyAlignment="1">
      <alignment horizontal="left" vertical="center"/>
    </xf>
    <xf numFmtId="0" fontId="3" fillId="2" borderId="0" xfId="0" applyFont="1" applyFill="1"/>
    <xf numFmtId="2" fontId="3" fillId="2" borderId="0" xfId="0" applyNumberFormat="1" applyFont="1" applyFill="1"/>
    <xf numFmtId="0" fontId="18" fillId="3" borderId="13" xfId="0" applyFont="1" applyFill="1" applyBorder="1"/>
    <xf numFmtId="0" fontId="2" fillId="2" borderId="18" xfId="0" applyFont="1" applyFill="1" applyBorder="1" applyAlignment="1">
      <alignment vertical="center"/>
    </xf>
    <xf numFmtId="0" fontId="2" fillId="0" borderId="0" xfId="0" applyFont="1" applyAlignment="1">
      <alignment vertical="center"/>
    </xf>
    <xf numFmtId="2" fontId="2" fillId="2" borderId="0" xfId="0" applyNumberFormat="1" applyFont="1" applyFill="1" applyAlignment="1">
      <alignment horizontal="right" vertical="center"/>
    </xf>
    <xf numFmtId="0" fontId="2" fillId="0" borderId="0" xfId="0" applyFont="1"/>
    <xf numFmtId="0" fontId="2" fillId="0" borderId="0" xfId="0" applyFont="1" applyAlignment="1">
      <alignment horizontal="left" vertical="center"/>
    </xf>
    <xf numFmtId="165" fontId="2" fillId="0" borderId="0" xfId="0" applyNumberFormat="1" applyFont="1" applyAlignment="1">
      <alignment vertical="center"/>
    </xf>
    <xf numFmtId="164" fontId="2" fillId="2" borderId="18" xfId="0" applyNumberFormat="1" applyFont="1" applyFill="1" applyBorder="1" applyAlignment="1">
      <alignment horizontal="right" vertical="center"/>
    </xf>
    <xf numFmtId="0" fontId="2" fillId="2" borderId="0" xfId="0" applyFont="1" applyFill="1"/>
    <xf numFmtId="0" fontId="2" fillId="2" borderId="0" xfId="0" quotePrefix="1" applyFont="1" applyFill="1" applyAlignment="1">
      <alignment horizontal="right"/>
    </xf>
    <xf numFmtId="0" fontId="29" fillId="2" borderId="6" xfId="0" applyFont="1" applyFill="1" applyBorder="1"/>
    <xf numFmtId="0" fontId="29" fillId="2" borderId="0" xfId="0" applyFont="1" applyFill="1"/>
    <xf numFmtId="0" fontId="30" fillId="2" borderId="0" xfId="0" applyFont="1" applyFill="1"/>
    <xf numFmtId="2" fontId="29" fillId="2" borderId="0" xfId="0" applyNumberFormat="1" applyFont="1" applyFill="1"/>
    <xf numFmtId="0" fontId="2" fillId="2" borderId="0" xfId="274" applyNumberFormat="1" applyFont="1" applyFill="1"/>
    <xf numFmtId="17" fontId="23" fillId="2" borderId="0" xfId="0" applyNumberFormat="1" applyFont="1" applyFill="1"/>
    <xf numFmtId="0" fontId="23" fillId="2" borderId="0" xfId="0" applyFont="1" applyFill="1" applyAlignment="1">
      <alignment horizontal="right"/>
    </xf>
    <xf numFmtId="2" fontId="2" fillId="2" borderId="0" xfId="0" applyNumberFormat="1" applyFont="1" applyFill="1"/>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 name="Per cent" xfId="27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23</xdr:row>
      <xdr:rowOff>63500</xdr:rowOff>
    </xdr:from>
    <xdr:to>
      <xdr:col>9</xdr:col>
      <xdr:colOff>2514600</xdr:colOff>
      <xdr:row>27</xdr:row>
      <xdr:rowOff>138149</xdr:rowOff>
    </xdr:to>
    <xdr:pic>
      <xdr:nvPicPr>
        <xdr:cNvPr id="2" name="Picture 1">
          <a:extLst>
            <a:ext uri="{FF2B5EF4-FFF2-40B4-BE49-F238E27FC236}">
              <a16:creationId xmlns:a16="http://schemas.microsoft.com/office/drawing/2014/main" id="{F2147F94-024C-564C-AAC7-C875D36BAA08}"/>
            </a:ext>
          </a:extLst>
        </xdr:cNvPr>
        <xdr:cNvPicPr>
          <a:picLocks noChangeAspect="1"/>
        </xdr:cNvPicPr>
      </xdr:nvPicPr>
      <xdr:blipFill>
        <a:blip xmlns:r="http://schemas.openxmlformats.org/officeDocument/2006/relationships" r:embed="rId1"/>
        <a:stretch>
          <a:fillRect/>
        </a:stretch>
      </xdr:blipFill>
      <xdr:spPr>
        <a:xfrm>
          <a:off x="5283200" y="1498600"/>
          <a:ext cx="5778500" cy="8874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5" sqref="C5"/>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11</v>
      </c>
      <c r="C2" s="18"/>
    </row>
    <row r="3" spans="1:4">
      <c r="A3" s="1"/>
      <c r="B3" s="7"/>
      <c r="C3" s="7"/>
    </row>
    <row r="4" spans="1:4">
      <c r="A4" s="1"/>
      <c r="B4" s="2" t="s">
        <v>12</v>
      </c>
      <c r="C4" s="140" t="s">
        <v>122</v>
      </c>
    </row>
    <row r="5" spans="1:4">
      <c r="A5" s="1"/>
      <c r="B5" s="3" t="s">
        <v>37</v>
      </c>
      <c r="C5" s="4" t="s">
        <v>90</v>
      </c>
    </row>
    <row r="6" spans="1:4">
      <c r="A6" s="1"/>
      <c r="B6" s="5" t="s">
        <v>14</v>
      </c>
      <c r="C6" s="6" t="s">
        <v>15</v>
      </c>
    </row>
    <row r="7" spans="1:4">
      <c r="A7" s="1"/>
      <c r="B7" s="7"/>
      <c r="C7" s="7"/>
    </row>
    <row r="8" spans="1:4">
      <c r="A8" s="1"/>
      <c r="B8" s="7"/>
      <c r="C8" s="7"/>
    </row>
    <row r="9" spans="1:4">
      <c r="A9" s="1"/>
      <c r="B9" s="45" t="s">
        <v>38</v>
      </c>
      <c r="C9" s="46"/>
      <c r="D9" s="63"/>
    </row>
    <row r="10" spans="1:4">
      <c r="A10" s="1"/>
      <c r="B10" s="47"/>
      <c r="C10" s="48"/>
      <c r="D10" s="64"/>
    </row>
    <row r="11" spans="1:4">
      <c r="A11" s="1"/>
      <c r="B11" s="47" t="s">
        <v>39</v>
      </c>
      <c r="C11" s="49" t="s">
        <v>40</v>
      </c>
      <c r="D11" s="64"/>
    </row>
    <row r="12" spans="1:4" ht="17" thickBot="1">
      <c r="A12" s="1"/>
      <c r="B12" s="47"/>
      <c r="C12" s="12" t="s">
        <v>41</v>
      </c>
      <c r="D12" s="64"/>
    </row>
    <row r="13" spans="1:4" ht="17" thickBot="1">
      <c r="A13" s="1"/>
      <c r="B13" s="47"/>
      <c r="C13" s="50" t="s">
        <v>42</v>
      </c>
      <c r="D13" s="64"/>
    </row>
    <row r="14" spans="1:4">
      <c r="A14" s="1"/>
      <c r="B14" s="47"/>
      <c r="C14" s="48" t="s">
        <v>43</v>
      </c>
      <c r="D14" s="64"/>
    </row>
    <row r="15" spans="1:4">
      <c r="A15" s="1"/>
      <c r="B15" s="47"/>
      <c r="C15" s="48"/>
      <c r="D15" s="64"/>
    </row>
    <row r="16" spans="1:4">
      <c r="A16" s="1"/>
      <c r="B16" s="47" t="s">
        <v>44</v>
      </c>
      <c r="C16" s="51" t="s">
        <v>45</v>
      </c>
      <c r="D16" s="64"/>
    </row>
    <row r="17" spans="1:4">
      <c r="A17" s="1"/>
      <c r="B17" s="47"/>
      <c r="C17" s="52" t="s">
        <v>46</v>
      </c>
      <c r="D17" s="64"/>
    </row>
    <row r="18" spans="1:4">
      <c r="A18" s="1"/>
      <c r="B18" s="47"/>
      <c r="C18" s="53" t="s">
        <v>47</v>
      </c>
      <c r="D18" s="64"/>
    </row>
    <row r="19" spans="1:4">
      <c r="A19" s="1"/>
      <c r="B19" s="47"/>
      <c r="C19" s="54" t="s">
        <v>48</v>
      </c>
      <c r="D19" s="64"/>
    </row>
    <row r="20" spans="1:4">
      <c r="A20" s="1"/>
      <c r="B20" s="55"/>
      <c r="C20" s="56" t="s">
        <v>49</v>
      </c>
      <c r="D20" s="64"/>
    </row>
    <row r="21" spans="1:4">
      <c r="A21" s="1"/>
      <c r="B21" s="55"/>
      <c r="C21" s="57" t="s">
        <v>50</v>
      </c>
      <c r="D21" s="64"/>
    </row>
    <row r="22" spans="1:4">
      <c r="A22" s="1"/>
      <c r="B22" s="55"/>
      <c r="C22" s="58" t="s">
        <v>51</v>
      </c>
      <c r="D22" s="64"/>
    </row>
    <row r="23" spans="1:4">
      <c r="B23" s="55"/>
      <c r="C23" s="59" t="s">
        <v>52</v>
      </c>
      <c r="D23" s="64"/>
    </row>
    <row r="24" spans="1:4">
      <c r="B24" s="65"/>
      <c r="C24" s="66"/>
      <c r="D24" s="6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zoomScaleNormal="100" workbookViewId="0">
      <selection activeCell="G21" sqref="G21"/>
    </sheetView>
  </sheetViews>
  <sheetFormatPr baseColWidth="10" defaultColWidth="10.7109375" defaultRowHeight="16" customHeight="1"/>
  <cols>
    <col min="1" max="1" width="3.28515625" style="75" customWidth="1"/>
    <col min="2" max="2" width="3.7109375" style="75" customWidth="1"/>
    <col min="3" max="3" width="46" style="75" customWidth="1"/>
    <col min="4" max="4" width="12.7109375" style="75" customWidth="1"/>
    <col min="5" max="5" width="17.42578125" style="75" customWidth="1"/>
    <col min="6" max="6" width="4.42578125" style="75" customWidth="1"/>
    <col min="7" max="7" width="45" style="75" customWidth="1"/>
    <col min="8" max="8" width="5.140625" style="75" customWidth="1"/>
    <col min="9" max="9" width="46.140625" style="75" customWidth="1"/>
    <col min="10" max="10" width="5.42578125" style="75" customWidth="1"/>
    <col min="11" max="16384" width="10.7109375" style="75"/>
  </cols>
  <sheetData>
    <row r="2" spans="2:10" ht="16" customHeight="1">
      <c r="B2" s="158" t="s">
        <v>73</v>
      </c>
      <c r="C2" s="159"/>
      <c r="D2" s="159"/>
      <c r="E2" s="160"/>
    </row>
    <row r="3" spans="2:10" ht="16" customHeight="1">
      <c r="B3" s="161"/>
      <c r="C3" s="162"/>
      <c r="D3" s="162"/>
      <c r="E3" s="163"/>
    </row>
    <row r="4" spans="2:10" ht="32" customHeight="1">
      <c r="B4" s="164"/>
      <c r="C4" s="165"/>
      <c r="D4" s="165"/>
      <c r="E4" s="166"/>
    </row>
    <row r="5" spans="2:10" ht="16" customHeight="1" thickBot="1"/>
    <row r="6" spans="2:10" ht="16" customHeight="1">
      <c r="B6" s="76"/>
      <c r="C6" s="77"/>
      <c r="D6" s="77"/>
      <c r="E6" s="77"/>
      <c r="F6" s="77"/>
      <c r="G6" s="77"/>
      <c r="H6" s="77"/>
      <c r="I6" s="77"/>
      <c r="J6" s="78"/>
    </row>
    <row r="7" spans="2:10" s="82" customFormat="1" ht="16" customHeight="1">
      <c r="B7" s="79"/>
      <c r="C7" s="61" t="s">
        <v>18</v>
      </c>
      <c r="D7" s="80" t="s">
        <v>9</v>
      </c>
      <c r="E7" s="61" t="s">
        <v>4</v>
      </c>
      <c r="F7" s="61"/>
      <c r="G7" s="61" t="s">
        <v>8</v>
      </c>
      <c r="H7" s="61"/>
      <c r="I7" s="61" t="s">
        <v>0</v>
      </c>
      <c r="J7" s="81"/>
    </row>
    <row r="8" spans="2:10" s="82" customFormat="1" ht="16" customHeight="1">
      <c r="B8" s="83"/>
      <c r="C8" s="8"/>
      <c r="D8" s="84"/>
      <c r="E8" s="8"/>
      <c r="F8" s="8"/>
      <c r="G8" s="8"/>
      <c r="H8" s="8"/>
      <c r="I8" s="8"/>
      <c r="J8" s="85"/>
    </row>
    <row r="9" spans="2:10" s="82" customFormat="1" ht="16" customHeight="1" thickBot="1">
      <c r="B9" s="83"/>
      <c r="C9" s="8" t="s">
        <v>58</v>
      </c>
      <c r="D9" s="84"/>
      <c r="E9" s="8"/>
      <c r="F9" s="8"/>
      <c r="G9" s="8"/>
      <c r="H9" s="8"/>
      <c r="I9" s="8"/>
      <c r="J9" s="85"/>
    </row>
    <row r="10" spans="2:10" s="82" customFormat="1" ht="16" customHeight="1" thickBot="1">
      <c r="B10" s="83"/>
      <c r="C10" s="95" t="s">
        <v>62</v>
      </c>
      <c r="D10" s="99" t="s">
        <v>69</v>
      </c>
      <c r="E10" s="126">
        <v>3000</v>
      </c>
      <c r="F10" s="97"/>
      <c r="G10" s="98"/>
      <c r="I10" s="132" t="s">
        <v>74</v>
      </c>
      <c r="J10" s="85"/>
    </row>
    <row r="11" spans="2:10" s="82" customFormat="1" ht="16" customHeight="1" thickBot="1">
      <c r="B11" s="83"/>
      <c r="C11" s="95" t="s">
        <v>63</v>
      </c>
      <c r="D11" s="99" t="s">
        <v>36</v>
      </c>
      <c r="E11" s="100">
        <v>0</v>
      </c>
      <c r="F11" s="97"/>
      <c r="G11" s="98"/>
      <c r="I11" s="132" t="s">
        <v>71</v>
      </c>
      <c r="J11" s="85"/>
    </row>
    <row r="12" spans="2:10" s="82" customFormat="1" ht="16" customHeight="1" thickBot="1">
      <c r="B12" s="83"/>
      <c r="C12" s="129" t="s">
        <v>72</v>
      </c>
      <c r="D12" s="99" t="s">
        <v>3</v>
      </c>
      <c r="E12" s="96">
        <f>'Research data'!E10</f>
        <v>0.8</v>
      </c>
      <c r="F12" s="97"/>
      <c r="G12" s="135" t="s">
        <v>84</v>
      </c>
      <c r="I12" s="132" t="s">
        <v>81</v>
      </c>
      <c r="J12" s="85"/>
    </row>
    <row r="13" spans="2:10" s="82" customFormat="1" ht="16" customHeight="1" thickBot="1">
      <c r="B13" s="83"/>
      <c r="C13" s="95" t="s">
        <v>23</v>
      </c>
      <c r="D13" s="99" t="s">
        <v>36</v>
      </c>
      <c r="E13" s="96">
        <v>500</v>
      </c>
      <c r="F13" s="97"/>
      <c r="G13" s="98"/>
      <c r="I13" s="132" t="s">
        <v>74</v>
      </c>
      <c r="J13" s="85"/>
    </row>
    <row r="14" spans="2:10" s="82" customFormat="1" ht="16" customHeight="1" thickBot="1">
      <c r="B14" s="83"/>
      <c r="C14" s="135" t="s">
        <v>82</v>
      </c>
      <c r="D14" s="99" t="s">
        <v>36</v>
      </c>
      <c r="E14" s="96">
        <v>500</v>
      </c>
      <c r="F14" s="97"/>
      <c r="G14" s="98"/>
      <c r="I14" s="136" t="s">
        <v>74</v>
      </c>
      <c r="J14" s="85"/>
    </row>
    <row r="15" spans="2:10" ht="16" customHeight="1" thickBot="1">
      <c r="B15" s="86"/>
      <c r="C15" s="97" t="s">
        <v>20</v>
      </c>
      <c r="D15" s="99" t="s">
        <v>3</v>
      </c>
      <c r="E15" s="96">
        <v>0.95</v>
      </c>
      <c r="F15" s="97"/>
      <c r="G15" s="97"/>
      <c r="I15" s="132" t="s">
        <v>74</v>
      </c>
      <c r="J15" s="87"/>
    </row>
    <row r="16" spans="2:10" ht="16" customHeight="1" thickBot="1">
      <c r="B16" s="86"/>
      <c r="C16" s="101" t="s">
        <v>59</v>
      </c>
      <c r="D16" s="99" t="s">
        <v>3</v>
      </c>
      <c r="E16" s="100">
        <v>0</v>
      </c>
      <c r="F16" s="97"/>
      <c r="G16" s="97"/>
      <c r="I16" s="132" t="s">
        <v>71</v>
      </c>
      <c r="J16" s="87"/>
    </row>
    <row r="17" spans="2:10" ht="16" customHeight="1">
      <c r="B17" s="86"/>
      <c r="C17" s="88"/>
      <c r="D17" s="89"/>
      <c r="E17" s="90"/>
      <c r="J17" s="87"/>
    </row>
    <row r="18" spans="2:10" ht="16" customHeight="1" thickBot="1">
      <c r="B18" s="86"/>
      <c r="C18" s="8" t="s">
        <v>53</v>
      </c>
      <c r="D18" s="89"/>
      <c r="E18" s="90"/>
      <c r="J18" s="87"/>
    </row>
    <row r="19" spans="2:10" ht="16" customHeight="1" thickBot="1">
      <c r="B19" s="86"/>
      <c r="C19" s="97" t="s">
        <v>24</v>
      </c>
      <c r="D19" s="99" t="s">
        <v>19</v>
      </c>
      <c r="E19" s="100">
        <f>'Research data'!E13</f>
        <v>0</v>
      </c>
      <c r="F19" s="97"/>
      <c r="G19" s="97"/>
      <c r="I19" s="141" t="str">
        <f>'Research data'!I13</f>
        <v>Quintel assumption: costs only scale with volume</v>
      </c>
      <c r="J19" s="87"/>
    </row>
    <row r="20" spans="2:10" ht="16" customHeight="1" thickBot="1">
      <c r="B20" s="86"/>
      <c r="C20" s="142" t="s">
        <v>93</v>
      </c>
      <c r="D20" s="99" t="s">
        <v>94</v>
      </c>
      <c r="E20" s="100">
        <f>'Research data'!E14</f>
        <v>0</v>
      </c>
      <c r="F20" s="97"/>
      <c r="G20" s="97"/>
      <c r="I20" s="141" t="str">
        <f>'Research data'!I14</f>
        <v>Quintel assumption: costs only scale with volume</v>
      </c>
      <c r="J20" s="87"/>
    </row>
    <row r="21" spans="2:10" ht="16" customHeight="1" thickBot="1">
      <c r="B21" s="86"/>
      <c r="C21" s="142" t="s">
        <v>95</v>
      </c>
      <c r="D21" s="99" t="s">
        <v>87</v>
      </c>
      <c r="E21" s="100">
        <f>'Research data'!E15</f>
        <v>470000</v>
      </c>
      <c r="F21" s="97"/>
      <c r="G21" s="97"/>
      <c r="I21" s="141" t="str">
        <f>'Research data'!I15</f>
        <v>ENTEC</v>
      </c>
      <c r="J21" s="87"/>
    </row>
    <row r="22" spans="2:10" ht="16" customHeight="1" thickBot="1">
      <c r="B22" s="86"/>
      <c r="C22" s="97" t="s">
        <v>25</v>
      </c>
      <c r="D22" s="99" t="s">
        <v>19</v>
      </c>
      <c r="E22" s="100">
        <v>0</v>
      </c>
      <c r="F22" s="97"/>
      <c r="G22" s="97"/>
      <c r="I22" s="141" t="s">
        <v>91</v>
      </c>
      <c r="J22" s="87"/>
    </row>
    <row r="23" spans="2:10" ht="16" customHeight="1" thickBot="1">
      <c r="B23" s="86"/>
      <c r="C23" s="97" t="s">
        <v>7</v>
      </c>
      <c r="D23" s="99" t="s">
        <v>19</v>
      </c>
      <c r="E23" s="100">
        <v>0</v>
      </c>
      <c r="F23" s="97"/>
      <c r="G23" s="97"/>
      <c r="I23" s="132" t="s">
        <v>71</v>
      </c>
      <c r="J23" s="87"/>
    </row>
    <row r="24" spans="2:10" ht="16" customHeight="1" thickBot="1">
      <c r="B24" s="86"/>
      <c r="C24" s="97" t="s">
        <v>26</v>
      </c>
      <c r="D24" s="99" t="s">
        <v>19</v>
      </c>
      <c r="E24" s="100">
        <v>0</v>
      </c>
      <c r="F24" s="97"/>
      <c r="G24" s="97"/>
      <c r="I24" s="132" t="s">
        <v>71</v>
      </c>
      <c r="J24" s="87"/>
    </row>
    <row r="25" spans="2:10" ht="16" customHeight="1" thickBot="1">
      <c r="B25" s="86"/>
      <c r="C25" s="97" t="s">
        <v>27</v>
      </c>
      <c r="D25" s="99" t="s">
        <v>34</v>
      </c>
      <c r="E25" s="102">
        <f>'Research data'!E16</f>
        <v>14000000</v>
      </c>
      <c r="F25" s="97"/>
      <c r="G25" s="97"/>
      <c r="I25" s="132" t="str">
        <f>'Research data'!I16</f>
        <v>ENTEC</v>
      </c>
      <c r="J25" s="87"/>
    </row>
    <row r="26" spans="2:10" ht="16" customHeight="1" thickBot="1">
      <c r="B26" s="86"/>
      <c r="C26" s="97" t="s">
        <v>28</v>
      </c>
      <c r="D26" s="99" t="s">
        <v>33</v>
      </c>
      <c r="E26" s="100">
        <v>0</v>
      </c>
      <c r="F26" s="97"/>
      <c r="G26" s="97"/>
      <c r="I26" s="132" t="s">
        <v>71</v>
      </c>
      <c r="J26" s="87"/>
    </row>
    <row r="27" spans="2:10" ht="16" customHeight="1" thickBot="1">
      <c r="B27" s="86"/>
      <c r="C27" s="97" t="s">
        <v>29</v>
      </c>
      <c r="D27" s="99" t="s">
        <v>33</v>
      </c>
      <c r="E27" s="103">
        <v>0</v>
      </c>
      <c r="F27" s="97"/>
      <c r="G27" s="97"/>
      <c r="I27" s="141" t="s">
        <v>91</v>
      </c>
      <c r="J27" s="87"/>
    </row>
    <row r="28" spans="2:10" ht="16" customHeight="1" thickBot="1">
      <c r="B28" s="86"/>
      <c r="C28" s="97" t="s">
        <v>32</v>
      </c>
      <c r="D28" s="99" t="s">
        <v>2</v>
      </c>
      <c r="E28" s="96">
        <v>0.04</v>
      </c>
      <c r="F28" s="97"/>
      <c r="G28" s="97"/>
      <c r="I28" s="134" t="s">
        <v>92</v>
      </c>
      <c r="J28" s="87"/>
    </row>
    <row r="29" spans="2:10" ht="16" customHeight="1" thickBot="1">
      <c r="B29" s="86"/>
      <c r="C29" s="97" t="s">
        <v>22</v>
      </c>
      <c r="D29" s="99" t="s">
        <v>6</v>
      </c>
      <c r="E29" s="100">
        <v>0</v>
      </c>
      <c r="F29" s="97"/>
      <c r="G29" s="97"/>
      <c r="I29" s="132" t="s">
        <v>71</v>
      </c>
      <c r="J29" s="87"/>
    </row>
    <row r="30" spans="2:10" ht="16" customHeight="1" thickBot="1">
      <c r="B30" s="86"/>
      <c r="C30" s="97" t="s">
        <v>88</v>
      </c>
      <c r="D30" s="99" t="s">
        <v>87</v>
      </c>
      <c r="E30" s="100">
        <v>4.4000000000000004</v>
      </c>
      <c r="F30" s="97"/>
      <c r="G30" s="97"/>
      <c r="I30" s="132" t="s">
        <v>71</v>
      </c>
      <c r="J30" s="87"/>
    </row>
    <row r="31" spans="2:10" ht="16" customHeight="1" thickBot="1">
      <c r="B31" s="86"/>
      <c r="C31" s="97" t="s">
        <v>89</v>
      </c>
      <c r="D31" s="99" t="s">
        <v>87</v>
      </c>
      <c r="E31" s="100">
        <f>E30/E12</f>
        <v>5.5</v>
      </c>
      <c r="F31" s="97"/>
      <c r="G31" s="97"/>
      <c r="I31" s="132" t="s">
        <v>71</v>
      </c>
      <c r="J31" s="87"/>
    </row>
    <row r="32" spans="2:10" ht="16" customHeight="1">
      <c r="B32" s="86"/>
      <c r="D32" s="89"/>
      <c r="E32" s="91"/>
      <c r="J32" s="87"/>
    </row>
    <row r="33" spans="2:10" ht="16" customHeight="1" thickBot="1">
      <c r="B33" s="86"/>
      <c r="C33" s="8" t="s">
        <v>5</v>
      </c>
      <c r="D33" s="89"/>
      <c r="E33" s="91"/>
      <c r="J33" s="87"/>
    </row>
    <row r="34" spans="2:10" ht="16" customHeight="1" thickBot="1">
      <c r="B34" s="86"/>
      <c r="C34" s="97" t="s">
        <v>30</v>
      </c>
      <c r="D34" s="99" t="s">
        <v>1</v>
      </c>
      <c r="E34" s="100">
        <v>5</v>
      </c>
      <c r="F34" s="97"/>
      <c r="G34" s="97"/>
      <c r="I34" s="132" t="s">
        <v>74</v>
      </c>
      <c r="J34" s="87"/>
    </row>
    <row r="35" spans="2:10" ht="16" customHeight="1" thickBot="1">
      <c r="B35" s="86"/>
      <c r="C35" s="97" t="s">
        <v>31</v>
      </c>
      <c r="D35" s="99" t="s">
        <v>1</v>
      </c>
      <c r="E35" s="100">
        <f>'Research data'!E19</f>
        <v>75</v>
      </c>
      <c r="F35" s="97"/>
      <c r="G35" s="97"/>
      <c r="I35" s="132" t="str">
        <f>'Research data'!I19</f>
        <v>ENTEC</v>
      </c>
      <c r="J35" s="87"/>
    </row>
    <row r="36" spans="2:10" ht="16" customHeight="1" thickBot="1">
      <c r="B36" s="86"/>
      <c r="C36" s="97" t="s">
        <v>21</v>
      </c>
      <c r="D36" s="99" t="s">
        <v>3</v>
      </c>
      <c r="E36" s="100">
        <v>0</v>
      </c>
      <c r="F36" s="97"/>
      <c r="G36" s="97"/>
      <c r="I36" s="132" t="s">
        <v>71</v>
      </c>
      <c r="J36" s="87"/>
    </row>
    <row r="37" spans="2:10" ht="16" customHeight="1" thickBot="1">
      <c r="B37" s="92"/>
      <c r="C37" s="93"/>
      <c r="D37" s="93"/>
      <c r="E37" s="93"/>
      <c r="F37" s="93"/>
      <c r="G37" s="93"/>
      <c r="H37" s="93"/>
      <c r="I37" s="93"/>
      <c r="J37" s="9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0"/>
  <sheetViews>
    <sheetView workbookViewId="0">
      <selection activeCell="E17" sqref="E17"/>
    </sheetView>
  </sheetViews>
  <sheetFormatPr baseColWidth="10" defaultColWidth="10.7109375" defaultRowHeight="16"/>
  <cols>
    <col min="1" max="2" width="3.42578125" style="34" customWidth="1"/>
    <col min="3" max="3" width="35.85546875" style="34" customWidth="1"/>
    <col min="4" max="4" width="12.42578125" style="34" customWidth="1"/>
    <col min="5" max="5" width="10.7109375" style="34" customWidth="1"/>
    <col min="6" max="6" width="4" style="34" customWidth="1"/>
    <col min="7" max="7" width="16" style="34" customWidth="1"/>
    <col min="8" max="8" width="3" style="35" customWidth="1"/>
    <col min="9" max="9" width="60" style="34" customWidth="1"/>
    <col min="10" max="10" width="2.140625" style="34" customWidth="1"/>
    <col min="11" max="16384" width="10.7109375" style="34"/>
  </cols>
  <sheetData>
    <row r="1" spans="2:10" ht="17" thickBot="1"/>
    <row r="2" spans="2:10">
      <c r="B2" s="36"/>
      <c r="C2" s="37"/>
      <c r="D2" s="37"/>
      <c r="E2" s="37"/>
      <c r="F2" s="37"/>
      <c r="G2" s="37"/>
      <c r="H2" s="38"/>
      <c r="I2" s="37"/>
      <c r="J2" s="68"/>
    </row>
    <row r="3" spans="2:10" s="12" customFormat="1">
      <c r="B3" s="14"/>
      <c r="C3" s="61" t="s">
        <v>55</v>
      </c>
      <c r="D3" s="61" t="s">
        <v>9</v>
      </c>
      <c r="E3" s="61" t="s">
        <v>49</v>
      </c>
      <c r="F3" s="61"/>
      <c r="G3" s="61"/>
      <c r="H3" s="32"/>
      <c r="I3" s="61" t="s">
        <v>57</v>
      </c>
      <c r="J3" s="69"/>
    </row>
    <row r="4" spans="2:10">
      <c r="B4" s="39"/>
      <c r="C4" s="40"/>
      <c r="D4" s="40"/>
      <c r="E4" s="41"/>
      <c r="F4" s="41"/>
      <c r="G4" s="41"/>
      <c r="H4" s="60"/>
      <c r="I4" s="8"/>
      <c r="J4" s="70"/>
    </row>
    <row r="5" spans="2:10" ht="17" thickBot="1">
      <c r="B5" s="39"/>
      <c r="C5" s="20" t="s">
        <v>54</v>
      </c>
      <c r="D5" s="20"/>
      <c r="E5" s="9"/>
      <c r="F5" s="9"/>
      <c r="G5" s="9"/>
      <c r="H5" s="9"/>
      <c r="I5" s="33"/>
      <c r="J5" s="70"/>
    </row>
    <row r="6" spans="2:10" ht="17" thickBot="1">
      <c r="B6" s="39"/>
      <c r="C6" s="119" t="s">
        <v>66</v>
      </c>
      <c r="D6" s="120" t="s">
        <v>69</v>
      </c>
      <c r="E6" s="62"/>
      <c r="F6" s="42"/>
      <c r="G6" s="42"/>
      <c r="H6" s="41"/>
      <c r="I6" s="124"/>
      <c r="J6" s="70"/>
    </row>
    <row r="7" spans="2:10" ht="17" thickBot="1">
      <c r="B7" s="39"/>
      <c r="C7" s="119" t="s">
        <v>68</v>
      </c>
      <c r="D7" s="120" t="s">
        <v>36</v>
      </c>
      <c r="E7" s="122"/>
      <c r="F7" s="42"/>
      <c r="G7" s="42"/>
      <c r="H7" s="41"/>
      <c r="I7" s="124"/>
      <c r="J7" s="70"/>
    </row>
    <row r="8" spans="2:10" ht="17" thickBot="1">
      <c r="B8" s="39"/>
      <c r="C8" s="119" t="s">
        <v>70</v>
      </c>
      <c r="D8" s="120" t="s">
        <v>36</v>
      </c>
      <c r="E8" s="121"/>
      <c r="F8" s="42"/>
      <c r="G8" s="42"/>
      <c r="H8" s="41"/>
      <c r="I8" s="124"/>
      <c r="J8" s="70"/>
    </row>
    <row r="9" spans="2:10" ht="17" thickBot="1">
      <c r="B9" s="39"/>
      <c r="C9" s="119" t="s">
        <v>67</v>
      </c>
      <c r="D9" s="120" t="s">
        <v>36</v>
      </c>
      <c r="E9" s="123"/>
      <c r="F9" s="42"/>
      <c r="G9" s="42"/>
      <c r="H9" s="41"/>
      <c r="I9" s="124"/>
      <c r="J9" s="70"/>
    </row>
    <row r="10" spans="2:10" ht="17" thickBot="1">
      <c r="B10" s="39"/>
      <c r="C10" s="137" t="s">
        <v>83</v>
      </c>
      <c r="D10" s="120" t="s">
        <v>3</v>
      </c>
      <c r="E10" s="125">
        <f>Notes!E22</f>
        <v>0.8</v>
      </c>
      <c r="F10" s="42"/>
      <c r="G10" s="42"/>
      <c r="H10" s="41"/>
      <c r="I10" s="33"/>
      <c r="J10" s="70"/>
    </row>
    <row r="11" spans="2:10">
      <c r="B11" s="39"/>
      <c r="C11" s="44"/>
      <c r="E11" s="43"/>
      <c r="F11" s="43"/>
      <c r="G11" s="43"/>
      <c r="H11" s="43"/>
      <c r="J11" s="70"/>
    </row>
    <row r="12" spans="2:10" ht="17" thickBot="1">
      <c r="B12" s="39"/>
      <c r="C12" s="11" t="s">
        <v>56</v>
      </c>
      <c r="D12" s="11"/>
      <c r="E12" s="10"/>
      <c r="F12" s="10"/>
      <c r="G12" s="10"/>
      <c r="H12" s="10"/>
      <c r="I12" s="33"/>
      <c r="J12" s="70"/>
    </row>
    <row r="13" spans="2:10" ht="17" thickBot="1">
      <c r="B13" s="39"/>
      <c r="C13" s="145" t="s">
        <v>97</v>
      </c>
      <c r="D13" s="145" t="s">
        <v>65</v>
      </c>
      <c r="E13" s="147">
        <v>0</v>
      </c>
      <c r="F13" s="10"/>
      <c r="G13" s="10"/>
      <c r="H13" s="143"/>
      <c r="I13" s="144" t="s">
        <v>98</v>
      </c>
      <c r="J13" s="70"/>
    </row>
    <row r="14" spans="2:10" ht="17" thickBot="1">
      <c r="B14" s="39"/>
      <c r="C14" s="145" t="s">
        <v>99</v>
      </c>
      <c r="D14" s="146" t="s">
        <v>100</v>
      </c>
      <c r="E14" s="147">
        <v>0</v>
      </c>
      <c r="F14" s="10"/>
      <c r="G14" s="10"/>
      <c r="H14" s="143"/>
      <c r="I14" s="144" t="s">
        <v>98</v>
      </c>
      <c r="J14" s="70"/>
    </row>
    <row r="15" spans="2:10" ht="17" thickBot="1">
      <c r="B15" s="39"/>
      <c r="C15" s="145" t="s">
        <v>101</v>
      </c>
      <c r="D15" s="146" t="s">
        <v>102</v>
      </c>
      <c r="E15" s="147">
        <f>Notes!E15</f>
        <v>470000</v>
      </c>
      <c r="F15" s="10"/>
      <c r="G15" s="10"/>
      <c r="H15" s="143"/>
      <c r="I15" s="144" t="s">
        <v>96</v>
      </c>
      <c r="J15" s="70"/>
    </row>
    <row r="16" spans="2:10" ht="17" thickBot="1">
      <c r="B16" s="39"/>
      <c r="C16" s="145" t="s">
        <v>114</v>
      </c>
      <c r="D16" s="146" t="s">
        <v>115</v>
      </c>
      <c r="E16" s="147">
        <f>Notes!E17</f>
        <v>14000000</v>
      </c>
      <c r="F16" s="10"/>
      <c r="G16" s="10"/>
      <c r="H16" s="143"/>
      <c r="I16" s="144" t="s">
        <v>96</v>
      </c>
      <c r="J16" s="70"/>
    </row>
    <row r="17" spans="2:10">
      <c r="B17" s="39"/>
      <c r="C17" s="44"/>
      <c r="E17" s="43"/>
      <c r="F17" s="43"/>
      <c r="G17" s="43"/>
      <c r="H17" s="43"/>
      <c r="J17" s="70"/>
    </row>
    <row r="18" spans="2:10" ht="17" thickBot="1">
      <c r="B18" s="39"/>
      <c r="C18" s="11" t="s">
        <v>5</v>
      </c>
      <c r="D18" s="11"/>
      <c r="E18" s="10"/>
      <c r="F18" s="10"/>
      <c r="G18" s="10"/>
      <c r="H18" s="143"/>
      <c r="I18" s="144"/>
      <c r="J18" s="70"/>
    </row>
    <row r="19" spans="2:10" ht="17" thickBot="1">
      <c r="B19" s="39"/>
      <c r="C19" s="145" t="s">
        <v>31</v>
      </c>
      <c r="D19" s="146" t="s">
        <v>1</v>
      </c>
      <c r="E19" s="147">
        <f>Notes!E16</f>
        <v>75</v>
      </c>
      <c r="F19" s="10"/>
      <c r="G19" s="10"/>
      <c r="H19" s="143"/>
      <c r="I19" s="144" t="s">
        <v>96</v>
      </c>
      <c r="J19" s="70"/>
    </row>
    <row r="20" spans="2:10" ht="17" thickBot="1">
      <c r="B20" s="71"/>
      <c r="C20" s="72"/>
      <c r="D20" s="72"/>
      <c r="E20" s="72"/>
      <c r="F20" s="72"/>
      <c r="G20" s="72"/>
      <c r="H20" s="73"/>
      <c r="I20" s="72"/>
      <c r="J20" s="7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C6" sqref="C6"/>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121</v>
      </c>
      <c r="D5" s="30"/>
      <c r="E5" s="30" t="s">
        <v>0</v>
      </c>
      <c r="F5" s="30" t="s">
        <v>13</v>
      </c>
      <c r="G5" s="30" t="s">
        <v>17</v>
      </c>
      <c r="H5" s="30" t="s">
        <v>60</v>
      </c>
      <c r="I5" s="30" t="s">
        <v>35</v>
      </c>
      <c r="J5" s="31" t="s">
        <v>61</v>
      </c>
      <c r="K5" s="30" t="s">
        <v>10</v>
      </c>
    </row>
    <row r="7" spans="2:11">
      <c r="C7" s="133" t="s">
        <v>78</v>
      </c>
      <c r="E7" s="21" t="s">
        <v>77</v>
      </c>
      <c r="F7" s="133" t="s">
        <v>76</v>
      </c>
      <c r="H7" s="21">
        <v>2014</v>
      </c>
      <c r="I7" s="118">
        <v>43319</v>
      </c>
      <c r="K7" s="21" t="s">
        <v>75</v>
      </c>
    </row>
    <row r="8" spans="2:11">
      <c r="C8" s="133" t="s">
        <v>80</v>
      </c>
      <c r="E8" s="21" t="s">
        <v>81</v>
      </c>
      <c r="F8" s="133" t="s">
        <v>76</v>
      </c>
      <c r="H8" s="21">
        <v>2015</v>
      </c>
      <c r="I8" s="118">
        <v>43319</v>
      </c>
      <c r="K8" s="21" t="s">
        <v>79</v>
      </c>
    </row>
    <row r="9" spans="2:11">
      <c r="C9" s="21" t="s">
        <v>116</v>
      </c>
      <c r="E9" s="21" t="s">
        <v>96</v>
      </c>
      <c r="F9" s="21" t="s">
        <v>117</v>
      </c>
      <c r="G9" s="155">
        <v>44866</v>
      </c>
      <c r="H9" s="156" t="s">
        <v>118</v>
      </c>
      <c r="I9" s="118">
        <v>45065</v>
      </c>
      <c r="J9" s="22" t="s">
        <v>119</v>
      </c>
      <c r="K9" s="21" t="s">
        <v>120</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2"/>
  <sheetViews>
    <sheetView workbookViewId="0">
      <selection activeCell="E9" sqref="E9"/>
    </sheetView>
  </sheetViews>
  <sheetFormatPr baseColWidth="10" defaultColWidth="10.7109375" defaultRowHeight="16"/>
  <cols>
    <col min="1" max="1" width="3.42578125" style="104" customWidth="1"/>
    <col min="2" max="2" width="4.140625" style="104" customWidth="1"/>
    <col min="3" max="3" width="14.42578125" style="104" customWidth="1"/>
    <col min="4" max="4" width="44" style="104" bestFit="1" customWidth="1"/>
    <col min="5" max="5" width="12.140625" style="104" bestFit="1" customWidth="1"/>
    <col min="6" max="6" width="8.42578125" style="104" customWidth="1"/>
    <col min="7" max="7" width="10.7109375" style="104"/>
    <col min="8" max="8" width="12.7109375" style="105" bestFit="1" customWidth="1"/>
    <col min="9" max="9" width="10.7109375" style="104"/>
    <col min="10" max="10" width="35" style="104" customWidth="1"/>
    <col min="11" max="11" width="63.28515625" style="104" customWidth="1"/>
    <col min="12" max="16384" width="10.7109375" style="104"/>
  </cols>
  <sheetData>
    <row r="2" spans="2:11" ht="17" thickBot="1"/>
    <row r="3" spans="2:11">
      <c r="B3" s="106"/>
      <c r="C3" s="107"/>
      <c r="D3" s="107"/>
      <c r="E3" s="107"/>
      <c r="F3" s="107"/>
      <c r="G3" s="107"/>
      <c r="H3" s="108"/>
      <c r="I3" s="107"/>
      <c r="J3" s="107"/>
      <c r="K3" s="109"/>
    </row>
    <row r="4" spans="2:11">
      <c r="B4" s="110"/>
      <c r="C4" s="111" t="s">
        <v>0</v>
      </c>
      <c r="D4" s="111" t="s">
        <v>55</v>
      </c>
      <c r="E4" s="111" t="s">
        <v>4</v>
      </c>
      <c r="F4" s="111" t="s">
        <v>9</v>
      </c>
      <c r="G4" s="111"/>
      <c r="H4" s="112"/>
      <c r="I4" s="111"/>
      <c r="J4" s="111"/>
      <c r="K4" s="113" t="s">
        <v>64</v>
      </c>
    </row>
    <row r="5" spans="2:11">
      <c r="B5" s="14"/>
      <c r="C5" s="12"/>
      <c r="D5" s="12"/>
      <c r="E5" s="12"/>
      <c r="F5" s="12"/>
      <c r="G5" s="12"/>
      <c r="H5" s="114"/>
      <c r="I5" s="12"/>
      <c r="J5" s="12"/>
      <c r="K5" s="69"/>
    </row>
    <row r="6" spans="2:11">
      <c r="B6" s="14"/>
      <c r="C6" s="12"/>
      <c r="D6" s="12"/>
      <c r="E6" s="12"/>
      <c r="F6" s="12"/>
      <c r="G6" s="12"/>
      <c r="H6" s="114"/>
      <c r="I6" s="12"/>
      <c r="J6" s="12"/>
      <c r="K6" s="12"/>
    </row>
    <row r="7" spans="2:11">
      <c r="B7" s="14"/>
      <c r="C7" s="12" t="s">
        <v>96</v>
      </c>
      <c r="D7" s="148"/>
      <c r="E7" s="148"/>
      <c r="F7" s="148"/>
      <c r="G7" s="148"/>
      <c r="H7" s="114"/>
      <c r="I7" s="12"/>
      <c r="J7" s="12"/>
      <c r="K7" s="12"/>
    </row>
    <row r="8" spans="2:11">
      <c r="B8" s="14"/>
      <c r="C8" s="12"/>
      <c r="D8" s="148" t="s">
        <v>103</v>
      </c>
      <c r="E8" s="148">
        <v>1880</v>
      </c>
      <c r="F8" s="148" t="s">
        <v>104</v>
      </c>
      <c r="G8" s="148" t="s">
        <v>105</v>
      </c>
      <c r="H8" s="114"/>
      <c r="I8" s="12"/>
      <c r="J8" s="12"/>
      <c r="K8" s="12"/>
    </row>
    <row r="9" spans="2:11">
      <c r="B9" s="14"/>
      <c r="C9" s="12"/>
      <c r="D9" s="148" t="s">
        <v>103</v>
      </c>
      <c r="E9" s="148">
        <v>470</v>
      </c>
      <c r="F9" s="148" t="s">
        <v>106</v>
      </c>
      <c r="G9" s="148" t="s">
        <v>105</v>
      </c>
      <c r="H9" s="114"/>
      <c r="I9" s="12"/>
      <c r="J9" s="12"/>
      <c r="K9" s="12"/>
    </row>
    <row r="10" spans="2:11">
      <c r="B10" s="14"/>
      <c r="C10" s="12"/>
      <c r="D10" s="148" t="s">
        <v>107</v>
      </c>
      <c r="E10" s="154">
        <v>28</v>
      </c>
      <c r="F10" s="148" t="s">
        <v>113</v>
      </c>
      <c r="G10" s="148" t="s">
        <v>105</v>
      </c>
      <c r="H10" s="114"/>
      <c r="I10" s="12"/>
      <c r="J10" s="12"/>
      <c r="K10" s="12"/>
    </row>
    <row r="11" spans="2:11" ht="17" customHeight="1">
      <c r="B11" s="14"/>
      <c r="C11" s="12"/>
      <c r="D11" s="148" t="s">
        <v>108</v>
      </c>
      <c r="E11" s="149" t="s">
        <v>112</v>
      </c>
      <c r="F11" s="148" t="s">
        <v>1</v>
      </c>
      <c r="G11" s="148" t="s">
        <v>105</v>
      </c>
      <c r="H11" s="114"/>
      <c r="I11" s="12"/>
      <c r="J11" s="12"/>
      <c r="K11" s="12"/>
    </row>
    <row r="12" spans="2:11">
      <c r="B12" s="14"/>
      <c r="C12" s="12"/>
      <c r="D12" s="148"/>
      <c r="E12" s="148"/>
      <c r="F12" s="148"/>
      <c r="G12" s="148"/>
      <c r="H12" s="114"/>
      <c r="I12" s="12"/>
      <c r="J12" s="12"/>
      <c r="K12" s="12"/>
    </row>
    <row r="13" spans="2:11">
      <c r="B13" s="14"/>
      <c r="C13" s="12"/>
      <c r="D13" s="148" t="s">
        <v>24</v>
      </c>
      <c r="E13" s="148">
        <f>E9*1000*Dashboard!E10</f>
        <v>1410000000</v>
      </c>
      <c r="F13" s="148" t="s">
        <v>109</v>
      </c>
      <c r="G13" s="148"/>
      <c r="H13" s="157"/>
      <c r="I13" s="12"/>
      <c r="J13" s="12"/>
      <c r="K13" s="12"/>
    </row>
    <row r="14" spans="2:11">
      <c r="B14" s="14"/>
      <c r="C14" s="12"/>
      <c r="D14" s="148" t="s">
        <v>93</v>
      </c>
      <c r="E14" s="148">
        <f>E8*1000</f>
        <v>1880000</v>
      </c>
      <c r="F14" s="148" t="s">
        <v>110</v>
      </c>
      <c r="G14" s="148"/>
      <c r="H14" s="114"/>
      <c r="I14" s="12"/>
      <c r="J14" s="12"/>
      <c r="K14" s="12"/>
    </row>
    <row r="15" spans="2:11">
      <c r="B15" s="14"/>
      <c r="C15" s="12"/>
      <c r="D15" s="148" t="s">
        <v>95</v>
      </c>
      <c r="E15" s="148">
        <f>E9*1000</f>
        <v>470000</v>
      </c>
      <c r="F15" s="148" t="s">
        <v>111</v>
      </c>
      <c r="G15" s="148"/>
      <c r="H15" s="114"/>
      <c r="I15" s="12"/>
      <c r="J15" s="12"/>
      <c r="K15" s="12"/>
    </row>
    <row r="16" spans="2:11">
      <c r="B16" s="14"/>
      <c r="C16" s="12"/>
      <c r="D16" s="148" t="s">
        <v>31</v>
      </c>
      <c r="E16" s="148">
        <v>75</v>
      </c>
      <c r="F16" s="148" t="s">
        <v>1</v>
      </c>
      <c r="G16" s="148"/>
      <c r="H16" s="114"/>
      <c r="I16" s="12"/>
      <c r="J16" s="12"/>
      <c r="K16" s="12"/>
    </row>
    <row r="17" spans="2:11">
      <c r="B17" s="14"/>
      <c r="C17" s="12"/>
      <c r="D17" s="148" t="s">
        <v>27</v>
      </c>
      <c r="E17" s="148">
        <f>E10*1000*Dashboard!E13</f>
        <v>14000000</v>
      </c>
      <c r="F17" s="148" t="s">
        <v>34</v>
      </c>
      <c r="G17" s="12"/>
      <c r="H17" s="114"/>
      <c r="I17" s="12"/>
      <c r="J17" s="12"/>
      <c r="K17" s="12"/>
    </row>
    <row r="18" spans="2:11">
      <c r="B18" s="14"/>
      <c r="C18" s="12"/>
      <c r="D18" s="148"/>
      <c r="E18" s="148"/>
      <c r="F18" s="148"/>
      <c r="G18" s="12"/>
      <c r="H18" s="114"/>
      <c r="I18" s="12"/>
      <c r="J18" s="12"/>
      <c r="K18" s="12"/>
    </row>
    <row r="19" spans="2:11">
      <c r="B19" s="14"/>
      <c r="C19" s="12"/>
      <c r="D19" s="148"/>
      <c r="E19" s="148"/>
      <c r="F19" s="148"/>
      <c r="G19" s="12"/>
      <c r="H19" s="114"/>
      <c r="I19" s="12"/>
      <c r="J19" s="12"/>
      <c r="K19" s="12"/>
    </row>
    <row r="20" spans="2:11" s="152" customFormat="1">
      <c r="B20" s="150"/>
      <c r="C20" s="151"/>
      <c r="G20" s="151"/>
      <c r="H20" s="153"/>
      <c r="I20" s="151"/>
      <c r="J20" s="151"/>
      <c r="K20" s="151"/>
    </row>
    <row r="21" spans="2:11">
      <c r="B21" s="14"/>
      <c r="C21" s="104" t="s">
        <v>81</v>
      </c>
      <c r="D21" s="12"/>
      <c r="E21" s="12"/>
      <c r="F21" s="12"/>
      <c r="G21" s="12"/>
      <c r="H21" s="114"/>
      <c r="I21" s="12"/>
      <c r="J21" s="12"/>
      <c r="K21" s="12"/>
    </row>
    <row r="22" spans="2:11">
      <c r="B22" s="14"/>
      <c r="D22" s="138" t="s">
        <v>83</v>
      </c>
      <c r="E22" s="139">
        <v>0.8</v>
      </c>
      <c r="F22" s="12" t="s">
        <v>3</v>
      </c>
      <c r="G22" s="138" t="s">
        <v>86</v>
      </c>
      <c r="H22" s="114"/>
      <c r="I22" s="12"/>
      <c r="J22" s="12"/>
      <c r="K22" s="21" t="s">
        <v>79</v>
      </c>
    </row>
    <row r="23" spans="2:11">
      <c r="B23" s="14"/>
      <c r="C23" s="12"/>
      <c r="D23" s="12"/>
      <c r="E23" s="12"/>
      <c r="F23" s="12"/>
      <c r="G23" s="138" t="s">
        <v>85</v>
      </c>
      <c r="H23" s="114"/>
      <c r="I23" s="12"/>
      <c r="J23" s="12"/>
      <c r="K23" s="69"/>
    </row>
    <row r="24" spans="2:11">
      <c r="B24" s="14"/>
      <c r="C24" s="12"/>
      <c r="G24" s="12"/>
      <c r="H24" s="114"/>
      <c r="I24" s="12"/>
      <c r="J24" s="12"/>
      <c r="K24" s="69"/>
    </row>
    <row r="25" spans="2:11">
      <c r="B25" s="14"/>
      <c r="C25" s="12"/>
      <c r="G25" s="12"/>
      <c r="H25" s="114"/>
      <c r="I25" s="12"/>
      <c r="J25" s="12"/>
      <c r="K25" s="69"/>
    </row>
    <row r="26" spans="2:11">
      <c r="B26" s="14"/>
      <c r="C26" s="12"/>
      <c r="D26" s="12"/>
      <c r="E26" s="12"/>
      <c r="F26" s="12"/>
      <c r="G26" s="12"/>
      <c r="H26" s="114"/>
      <c r="I26" s="12"/>
      <c r="J26" s="12"/>
      <c r="K26" s="69"/>
    </row>
    <row r="27" spans="2:11">
      <c r="B27" s="14"/>
      <c r="C27" s="12"/>
      <c r="G27" s="12"/>
      <c r="H27" s="114"/>
      <c r="I27" s="12"/>
      <c r="J27" s="12"/>
      <c r="K27" s="69"/>
    </row>
    <row r="28" spans="2:11">
      <c r="B28" s="14"/>
      <c r="C28" s="12"/>
      <c r="G28" s="12"/>
      <c r="H28" s="114"/>
      <c r="I28" s="12"/>
      <c r="J28" s="12"/>
      <c r="K28" s="69"/>
    </row>
    <row r="29" spans="2:11">
      <c r="B29" s="14"/>
      <c r="C29" s="12"/>
      <c r="G29" s="12"/>
      <c r="H29" s="114"/>
      <c r="I29" s="12"/>
      <c r="J29" s="12"/>
      <c r="K29" s="69"/>
    </row>
    <row r="30" spans="2:11">
      <c r="B30" s="14"/>
      <c r="C30" s="12"/>
      <c r="G30" s="12"/>
      <c r="H30" s="114"/>
      <c r="I30" s="12"/>
      <c r="J30" s="12"/>
      <c r="K30" s="69"/>
    </row>
    <row r="31" spans="2:11">
      <c r="B31" s="14"/>
      <c r="C31" s="12"/>
      <c r="G31" s="12"/>
      <c r="H31" s="114"/>
      <c r="I31" s="12"/>
      <c r="J31" s="12"/>
      <c r="K31" s="69"/>
    </row>
    <row r="32" spans="2:11">
      <c r="B32" s="14"/>
      <c r="C32" s="12"/>
      <c r="G32" s="12"/>
      <c r="H32" s="114"/>
      <c r="I32" s="12"/>
      <c r="J32" s="12"/>
      <c r="K32" s="69"/>
    </row>
    <row r="33" spans="2:11">
      <c r="B33" s="14"/>
      <c r="C33" s="12"/>
      <c r="G33" s="12"/>
      <c r="H33" s="114"/>
      <c r="I33" s="12"/>
      <c r="J33" s="12"/>
      <c r="K33" s="69"/>
    </row>
    <row r="34" spans="2:11">
      <c r="B34" s="14"/>
      <c r="C34" s="12"/>
      <c r="G34" s="12"/>
      <c r="H34" s="114"/>
      <c r="I34" s="12"/>
      <c r="J34" s="12"/>
      <c r="K34" s="69"/>
    </row>
    <row r="35" spans="2:11">
      <c r="B35" s="14"/>
      <c r="C35" s="12"/>
      <c r="G35" s="12"/>
      <c r="H35" s="114"/>
      <c r="I35" s="12"/>
      <c r="J35" s="12"/>
      <c r="K35" s="69"/>
    </row>
    <row r="36" spans="2:11">
      <c r="B36" s="14"/>
      <c r="C36" s="12"/>
      <c r="D36" s="12"/>
      <c r="E36" s="12"/>
      <c r="F36" s="12"/>
      <c r="G36" s="12"/>
      <c r="H36" s="114"/>
      <c r="I36" s="12"/>
      <c r="J36" s="12"/>
      <c r="K36" s="69"/>
    </row>
    <row r="37" spans="2:11">
      <c r="B37" s="14"/>
      <c r="C37" s="12"/>
      <c r="D37" s="12"/>
      <c r="E37" s="12"/>
      <c r="F37" s="12"/>
      <c r="G37" s="12"/>
      <c r="H37" s="114"/>
      <c r="I37" s="12"/>
      <c r="J37" s="12"/>
      <c r="K37" s="69"/>
    </row>
    <row r="38" spans="2:11">
      <c r="B38" s="116"/>
      <c r="F38" s="12"/>
      <c r="G38" s="12"/>
      <c r="H38" s="114"/>
      <c r="I38" s="12"/>
      <c r="J38" s="12"/>
      <c r="K38" s="115"/>
    </row>
    <row r="39" spans="2:11">
      <c r="B39" s="14"/>
      <c r="C39" s="12"/>
      <c r="D39" s="12"/>
      <c r="E39" s="12"/>
      <c r="F39" s="12"/>
      <c r="G39" s="12"/>
      <c r="H39" s="114"/>
      <c r="I39" s="12"/>
      <c r="J39" s="12"/>
      <c r="K39" s="131"/>
    </row>
    <row r="40" spans="2:11">
      <c r="B40" s="14"/>
      <c r="C40" s="12"/>
      <c r="D40" s="12"/>
      <c r="E40" s="12"/>
      <c r="F40" s="12"/>
      <c r="G40" s="12"/>
      <c r="H40" s="114"/>
      <c r="I40" s="12"/>
      <c r="J40" s="12"/>
      <c r="K40" s="69"/>
    </row>
    <row r="41" spans="2:11">
      <c r="B41" s="14"/>
      <c r="C41" s="12"/>
      <c r="D41" s="12"/>
      <c r="E41" s="12"/>
      <c r="F41" s="12"/>
      <c r="G41" s="12"/>
      <c r="H41" s="114"/>
      <c r="I41" s="12"/>
      <c r="J41" s="12"/>
      <c r="K41" s="69"/>
    </row>
    <row r="42" spans="2:11">
      <c r="B42" s="14"/>
      <c r="C42" s="12"/>
      <c r="D42" s="12"/>
      <c r="E42" s="12"/>
      <c r="F42" s="12"/>
      <c r="G42" s="12"/>
      <c r="H42" s="114"/>
      <c r="I42" s="12"/>
      <c r="J42" s="12"/>
      <c r="K42" s="69"/>
    </row>
    <row r="43" spans="2:11">
      <c r="B43" s="14"/>
      <c r="C43" s="12"/>
      <c r="D43" s="12"/>
      <c r="E43" s="12"/>
      <c r="F43" s="12"/>
      <c r="G43" s="12"/>
      <c r="H43" s="114"/>
      <c r="I43" s="12"/>
      <c r="J43" s="12"/>
      <c r="K43" s="69"/>
    </row>
    <row r="44" spans="2:11">
      <c r="B44" s="14"/>
      <c r="C44" s="12"/>
      <c r="D44" s="12"/>
      <c r="E44" s="12"/>
      <c r="F44" s="12"/>
      <c r="G44" s="12"/>
      <c r="H44" s="114"/>
      <c r="I44" s="12"/>
      <c r="J44" s="12"/>
      <c r="K44" s="69"/>
    </row>
    <row r="45" spans="2:11">
      <c r="B45" s="14"/>
      <c r="C45" s="12"/>
      <c r="D45" s="12"/>
      <c r="E45" s="12"/>
      <c r="F45" s="12"/>
      <c r="G45" s="12"/>
      <c r="H45" s="114"/>
      <c r="I45" s="12"/>
      <c r="J45" s="12"/>
      <c r="K45" s="69"/>
    </row>
    <row r="46" spans="2:11">
      <c r="B46" s="14"/>
      <c r="C46" s="12"/>
      <c r="D46" s="12"/>
      <c r="E46" s="12"/>
      <c r="F46" s="12"/>
      <c r="G46" s="12"/>
      <c r="H46" s="114"/>
      <c r="I46" s="12"/>
      <c r="J46" s="12"/>
      <c r="K46" s="69"/>
    </row>
    <row r="47" spans="2:11">
      <c r="B47" s="14"/>
      <c r="C47" s="12"/>
      <c r="D47" s="12"/>
      <c r="E47" s="12"/>
      <c r="F47" s="12"/>
      <c r="G47" s="12"/>
      <c r="H47" s="114"/>
      <c r="I47" s="12"/>
      <c r="J47" s="12"/>
      <c r="K47" s="69"/>
    </row>
    <row r="48" spans="2:11">
      <c r="B48" s="14"/>
      <c r="C48" s="12"/>
      <c r="G48" s="12"/>
      <c r="H48" s="114"/>
      <c r="I48" s="12"/>
      <c r="J48" s="12"/>
      <c r="K48" s="69"/>
    </row>
    <row r="49" spans="2:11">
      <c r="B49" s="14"/>
      <c r="C49" s="12"/>
      <c r="D49" s="12"/>
      <c r="E49" s="12"/>
      <c r="F49" s="12"/>
      <c r="G49" s="12"/>
      <c r="H49" s="114"/>
      <c r="I49" s="12"/>
      <c r="J49" s="12"/>
      <c r="K49" s="69"/>
    </row>
    <row r="50" spans="2:11">
      <c r="B50" s="14"/>
      <c r="C50" s="12"/>
      <c r="D50" s="12"/>
      <c r="E50" s="12"/>
      <c r="F50" s="12"/>
      <c r="G50" s="12"/>
      <c r="H50" s="114"/>
      <c r="I50" s="12"/>
      <c r="J50" s="12"/>
      <c r="K50" s="69"/>
    </row>
    <row r="51" spans="2:11">
      <c r="B51" s="14"/>
      <c r="C51" s="12"/>
      <c r="D51" s="12"/>
      <c r="E51" s="12"/>
      <c r="F51" s="12"/>
      <c r="G51" s="12"/>
      <c r="H51" s="114"/>
      <c r="I51" s="12"/>
      <c r="J51" s="12"/>
      <c r="K51" s="69"/>
    </row>
    <row r="52" spans="2:11">
      <c r="B52" s="14"/>
      <c r="C52" s="12"/>
      <c r="D52" s="12"/>
      <c r="E52" s="12"/>
      <c r="F52" s="12"/>
      <c r="G52" s="12"/>
      <c r="H52" s="114"/>
      <c r="I52" s="12"/>
      <c r="J52" s="12"/>
      <c r="K52" s="69"/>
    </row>
    <row r="53" spans="2:11">
      <c r="B53" s="14"/>
      <c r="C53" s="12"/>
      <c r="D53" s="12"/>
      <c r="E53" s="12"/>
      <c r="F53" s="12"/>
      <c r="G53" s="12"/>
      <c r="H53" s="114"/>
      <c r="I53" s="12"/>
      <c r="J53" s="12"/>
      <c r="K53" s="69"/>
    </row>
    <row r="54" spans="2:11">
      <c r="B54" s="14"/>
      <c r="C54" s="12"/>
      <c r="F54" s="12"/>
      <c r="G54" s="12"/>
      <c r="H54" s="114"/>
      <c r="I54" s="12"/>
      <c r="J54" s="12"/>
      <c r="K54" s="69"/>
    </row>
    <row r="55" spans="2:11">
      <c r="B55" s="14"/>
      <c r="C55" s="12"/>
      <c r="D55" s="128"/>
      <c r="F55" s="12"/>
      <c r="G55" s="12"/>
      <c r="H55" s="114"/>
      <c r="I55" s="12"/>
      <c r="J55" s="12"/>
      <c r="K55" s="69"/>
    </row>
    <row r="56" spans="2:11">
      <c r="B56" s="14"/>
      <c r="C56" s="12"/>
      <c r="G56" s="12"/>
      <c r="H56" s="114"/>
      <c r="I56" s="12"/>
      <c r="J56" s="12"/>
      <c r="K56" s="69"/>
    </row>
    <row r="57" spans="2:11">
      <c r="B57" s="14"/>
      <c r="C57" s="12"/>
      <c r="D57" s="128"/>
      <c r="E57" s="12"/>
      <c r="F57" s="12"/>
      <c r="G57" s="12"/>
      <c r="H57" s="114"/>
      <c r="I57" s="12"/>
      <c r="J57" s="12"/>
      <c r="K57" s="69"/>
    </row>
    <row r="58" spans="2:11">
      <c r="B58" s="14"/>
      <c r="C58" s="12"/>
      <c r="D58" s="12"/>
      <c r="E58" s="12"/>
      <c r="F58" s="12"/>
      <c r="G58" s="12"/>
      <c r="H58" s="114"/>
      <c r="I58" s="12"/>
      <c r="J58" s="12"/>
      <c r="K58" s="69"/>
    </row>
    <row r="59" spans="2:11">
      <c r="B59" s="14"/>
      <c r="C59" s="12"/>
      <c r="D59" s="12"/>
      <c r="E59" s="12"/>
      <c r="F59" s="12"/>
      <c r="G59" s="12"/>
      <c r="H59" s="114"/>
      <c r="I59" s="12"/>
      <c r="J59" s="12"/>
      <c r="K59" s="69"/>
    </row>
    <row r="60" spans="2:11">
      <c r="B60" s="14"/>
      <c r="C60" s="12"/>
      <c r="D60" s="12"/>
      <c r="E60" s="12"/>
      <c r="F60" s="12"/>
      <c r="G60" s="12"/>
      <c r="H60" s="114"/>
      <c r="I60" s="12"/>
      <c r="J60" s="12"/>
      <c r="K60" s="69"/>
    </row>
    <row r="61" spans="2:11">
      <c r="B61" s="14"/>
      <c r="C61" s="12"/>
      <c r="D61" s="12"/>
      <c r="E61" s="12"/>
      <c r="F61" s="12"/>
      <c r="G61" s="12"/>
      <c r="H61" s="114"/>
      <c r="I61" s="12"/>
      <c r="J61" s="12"/>
      <c r="K61" s="69"/>
    </row>
    <row r="62" spans="2:11">
      <c r="B62" s="14"/>
      <c r="C62" s="12"/>
      <c r="D62" s="12"/>
      <c r="E62" s="12"/>
      <c r="F62" s="12"/>
      <c r="G62" s="12"/>
      <c r="H62" s="114"/>
      <c r="I62" s="12"/>
      <c r="J62" s="12"/>
      <c r="K62" s="69"/>
    </row>
    <row r="63" spans="2:11">
      <c r="B63" s="14"/>
      <c r="C63" s="12"/>
      <c r="D63" s="12"/>
      <c r="E63" s="12"/>
      <c r="F63" s="12"/>
      <c r="G63" s="12"/>
      <c r="H63" s="114"/>
      <c r="I63" s="12"/>
      <c r="J63" s="12"/>
      <c r="K63" s="69"/>
    </row>
    <row r="64" spans="2:11">
      <c r="B64" s="14"/>
      <c r="C64" s="12"/>
      <c r="D64" s="12"/>
      <c r="E64" s="12"/>
      <c r="F64" s="12"/>
      <c r="G64" s="12"/>
      <c r="H64" s="114"/>
      <c r="I64" s="12"/>
      <c r="J64" s="12"/>
      <c r="K64" s="69"/>
    </row>
    <row r="65" spans="2:11">
      <c r="B65" s="14"/>
      <c r="C65" s="12"/>
      <c r="E65" s="105"/>
      <c r="G65" s="12"/>
      <c r="H65" s="114"/>
      <c r="I65" s="12"/>
      <c r="J65" s="12"/>
      <c r="K65" s="69"/>
    </row>
    <row r="66" spans="2:11">
      <c r="B66" s="14"/>
      <c r="C66" s="12"/>
      <c r="D66" s="12"/>
      <c r="E66" s="12"/>
      <c r="F66" s="12"/>
      <c r="G66" s="12"/>
      <c r="H66" s="114"/>
      <c r="I66" s="12"/>
      <c r="J66" s="12"/>
      <c r="K66" s="69"/>
    </row>
    <row r="67" spans="2:11">
      <c r="B67" s="116"/>
      <c r="K67" s="115"/>
    </row>
    <row r="68" spans="2:11">
      <c r="B68" s="116"/>
      <c r="K68" s="115"/>
    </row>
    <row r="69" spans="2:11">
      <c r="B69" s="116"/>
      <c r="K69" s="115"/>
    </row>
    <row r="70" spans="2:11">
      <c r="B70" s="116"/>
      <c r="K70" s="115"/>
    </row>
    <row r="71" spans="2:11">
      <c r="B71" s="116"/>
      <c r="E71" s="117"/>
      <c r="F71" s="117"/>
      <c r="K71" s="115"/>
    </row>
    <row r="72" spans="2:11">
      <c r="B72" s="116"/>
      <c r="K72" s="115"/>
    </row>
    <row r="73" spans="2:11">
      <c r="B73" s="116"/>
      <c r="K73" s="115"/>
    </row>
    <row r="74" spans="2:11">
      <c r="B74" s="116"/>
      <c r="K74" s="115"/>
    </row>
    <row r="75" spans="2:11">
      <c r="B75" s="116"/>
      <c r="K75" s="115"/>
    </row>
    <row r="76" spans="2:11">
      <c r="B76" s="116"/>
      <c r="K76" s="115"/>
    </row>
    <row r="77" spans="2:11">
      <c r="B77" s="116"/>
      <c r="K77" s="115"/>
    </row>
    <row r="78" spans="2:11">
      <c r="B78" s="116"/>
    </row>
    <row r="79" spans="2:11">
      <c r="B79" s="116"/>
      <c r="K79" s="115"/>
    </row>
    <row r="80" spans="2:11">
      <c r="B80" s="116"/>
      <c r="K80" s="115"/>
    </row>
    <row r="81" spans="2:11">
      <c r="B81" s="116"/>
      <c r="K81" s="115"/>
    </row>
    <row r="82" spans="2:11">
      <c r="B82" s="116"/>
      <c r="D82" s="130"/>
      <c r="K82" s="115"/>
    </row>
    <row r="83" spans="2:11">
      <c r="B83" s="116"/>
      <c r="D83" s="130"/>
      <c r="K83" s="115"/>
    </row>
    <row r="84" spans="2:11">
      <c r="B84" s="116"/>
      <c r="D84" s="130"/>
      <c r="F84" s="130"/>
      <c r="K84" s="115"/>
    </row>
    <row r="85" spans="2:11">
      <c r="B85" s="116"/>
      <c r="K85" s="115"/>
    </row>
    <row r="86" spans="2:11">
      <c r="B86" s="116"/>
      <c r="K86" s="115"/>
    </row>
    <row r="87" spans="2:11">
      <c r="B87" s="116"/>
      <c r="K87" s="115"/>
    </row>
    <row r="88" spans="2:11">
      <c r="B88" s="116"/>
      <c r="K88" s="115"/>
    </row>
    <row r="89" spans="2:11">
      <c r="B89" s="116"/>
      <c r="K89" s="128"/>
    </row>
    <row r="90" spans="2:11">
      <c r="B90" s="116"/>
      <c r="K90" s="115"/>
    </row>
    <row r="91" spans="2:11">
      <c r="B91" s="116"/>
      <c r="K91" s="115"/>
    </row>
    <row r="92" spans="2:11">
      <c r="B92" s="116"/>
      <c r="K92" s="115"/>
    </row>
    <row r="93" spans="2:11">
      <c r="B93" s="116"/>
      <c r="K93" s="115"/>
    </row>
    <row r="94" spans="2:11">
      <c r="B94" s="116"/>
      <c r="K94" s="115"/>
    </row>
    <row r="95" spans="2:11">
      <c r="B95" s="116"/>
      <c r="K95" s="115"/>
    </row>
    <row r="96" spans="2:11">
      <c r="B96" s="116"/>
      <c r="D96" s="130"/>
      <c r="K96" s="115"/>
    </row>
    <row r="97" spans="2:11">
      <c r="B97" s="116"/>
      <c r="F97" s="127"/>
      <c r="K97" s="115"/>
    </row>
    <row r="98" spans="2:11">
      <c r="B98" s="116"/>
      <c r="F98" s="127"/>
      <c r="K98" s="115"/>
    </row>
    <row r="99" spans="2:11">
      <c r="B99" s="116"/>
      <c r="K99" s="115"/>
    </row>
    <row r="100" spans="2:11">
      <c r="B100" s="116"/>
      <c r="K100" s="115"/>
    </row>
    <row r="101" spans="2:11">
      <c r="B101" s="116"/>
      <c r="K101" s="115"/>
    </row>
    <row r="102" spans="2:11">
      <c r="B102" s="116"/>
      <c r="K102" s="115"/>
    </row>
    <row r="103" spans="2:11">
      <c r="B103" s="116"/>
      <c r="K103" s="115"/>
    </row>
    <row r="104" spans="2:11">
      <c r="B104" s="116"/>
      <c r="K104" s="115"/>
    </row>
    <row r="105" spans="2:11">
      <c r="B105" s="116"/>
      <c r="K105" s="115"/>
    </row>
    <row r="106" spans="2:11">
      <c r="B106" s="116"/>
      <c r="K106" s="115"/>
    </row>
    <row r="107" spans="2:11">
      <c r="B107" s="116"/>
      <c r="K107" s="115"/>
    </row>
    <row r="108" spans="2:11">
      <c r="B108" s="116"/>
      <c r="K108" s="115"/>
    </row>
    <row r="109" spans="2:11">
      <c r="B109" s="116"/>
      <c r="K109" s="115"/>
    </row>
    <row r="110" spans="2:11">
      <c r="B110" s="116"/>
      <c r="K110" s="115"/>
    </row>
    <row r="111" spans="2:11">
      <c r="B111" s="116"/>
      <c r="K111" s="115"/>
    </row>
    <row r="112" spans="2:11">
      <c r="B112" s="116"/>
      <c r="K112" s="115"/>
    </row>
    <row r="113" spans="2:11">
      <c r="B113" s="116"/>
      <c r="K113" s="115"/>
    </row>
    <row r="114" spans="2:11">
      <c r="B114" s="116"/>
      <c r="K114" s="115"/>
    </row>
    <row r="115" spans="2:11">
      <c r="B115" s="116"/>
      <c r="K115" s="115"/>
    </row>
    <row r="116" spans="2:11">
      <c r="B116" s="116"/>
      <c r="K116" s="115"/>
    </row>
    <row r="117" spans="2:11">
      <c r="B117" s="116"/>
      <c r="K117" s="115"/>
    </row>
    <row r="118" spans="2:11">
      <c r="B118" s="116"/>
      <c r="K118" s="115"/>
    </row>
    <row r="119" spans="2:11">
      <c r="B119" s="116"/>
      <c r="K119" s="115"/>
    </row>
    <row r="120" spans="2:11">
      <c r="B120" s="116"/>
      <c r="K120" s="115"/>
    </row>
    <row r="121" spans="2:11">
      <c r="B121" s="116"/>
      <c r="K121" s="115"/>
    </row>
    <row r="122" spans="2:11">
      <c r="B122" s="116"/>
      <c r="K122" s="115"/>
    </row>
    <row r="123" spans="2:11">
      <c r="B123" s="116"/>
      <c r="K123" s="115"/>
    </row>
    <row r="124" spans="2:11">
      <c r="B124" s="116"/>
      <c r="K124" s="115"/>
    </row>
    <row r="125" spans="2:11">
      <c r="B125" s="116"/>
      <c r="K125" s="115"/>
    </row>
    <row r="126" spans="2:11">
      <c r="B126" s="116"/>
      <c r="K126" s="115"/>
    </row>
    <row r="127" spans="2:11">
      <c r="B127" s="116"/>
      <c r="K127" s="115"/>
    </row>
    <row r="128" spans="2:11">
      <c r="B128" s="116"/>
      <c r="K128" s="115"/>
    </row>
    <row r="129" spans="2:11">
      <c r="B129" s="116"/>
      <c r="K129" s="115"/>
    </row>
    <row r="130" spans="2:11">
      <c r="B130" s="116"/>
      <c r="K130" s="115"/>
    </row>
    <row r="131" spans="2:11">
      <c r="B131" s="116"/>
      <c r="K131" s="115"/>
    </row>
    <row r="132" spans="2:11">
      <c r="B132" s="116"/>
      <c r="K132" s="115"/>
    </row>
    <row r="133" spans="2:11">
      <c r="B133" s="116"/>
      <c r="K133" s="115"/>
    </row>
    <row r="134" spans="2:11">
      <c r="B134" s="116"/>
      <c r="K134" s="115"/>
    </row>
    <row r="135" spans="2:11">
      <c r="B135" s="116"/>
      <c r="K135" s="115"/>
    </row>
    <row r="136" spans="2:11">
      <c r="B136" s="116"/>
      <c r="K136" s="115"/>
    </row>
    <row r="137" spans="2:11">
      <c r="B137" s="116"/>
      <c r="K137" s="115"/>
    </row>
    <row r="138" spans="2:11">
      <c r="B138" s="116"/>
      <c r="K138" s="115"/>
    </row>
    <row r="139" spans="2:11">
      <c r="B139" s="116"/>
      <c r="K139" s="115"/>
    </row>
    <row r="140" spans="2:11">
      <c r="B140" s="116"/>
      <c r="K140" s="115"/>
    </row>
    <row r="141" spans="2:11">
      <c r="B141" s="116"/>
      <c r="K141" s="115"/>
    </row>
    <row r="142" spans="2:11">
      <c r="B142" s="116"/>
      <c r="K142" s="115"/>
    </row>
    <row r="143" spans="2:11">
      <c r="B143" s="116"/>
      <c r="K143" s="115"/>
    </row>
    <row r="144" spans="2:11">
      <c r="B144" s="116"/>
      <c r="K144" s="115"/>
    </row>
    <row r="145" spans="2:11">
      <c r="B145" s="116"/>
      <c r="K145" s="115"/>
    </row>
    <row r="146" spans="2:11">
      <c r="B146" s="116"/>
      <c r="K146" s="115"/>
    </row>
    <row r="147" spans="2:11">
      <c r="B147" s="116"/>
      <c r="K147" s="115"/>
    </row>
    <row r="148" spans="2:11">
      <c r="B148" s="116"/>
      <c r="K148" s="115"/>
    </row>
    <row r="149" spans="2:11">
      <c r="B149" s="116"/>
      <c r="K149" s="115"/>
    </row>
    <row r="150" spans="2:11">
      <c r="B150" s="116"/>
      <c r="K150" s="115"/>
    </row>
    <row r="151" spans="2:11">
      <c r="B151" s="116"/>
      <c r="K151" s="115"/>
    </row>
    <row r="152" spans="2:11">
      <c r="B152" s="116"/>
      <c r="K152" s="115"/>
    </row>
    <row r="153" spans="2:11">
      <c r="B153" s="116"/>
      <c r="K153" s="115"/>
    </row>
    <row r="154" spans="2:11">
      <c r="B154" s="116"/>
      <c r="K154" s="115"/>
    </row>
    <row r="155" spans="2:11">
      <c r="B155" s="116"/>
      <c r="K155" s="115"/>
    </row>
    <row r="156" spans="2:11">
      <c r="B156" s="116"/>
      <c r="K156" s="115"/>
    </row>
    <row r="157" spans="2:11">
      <c r="B157" s="116"/>
      <c r="K157" s="115"/>
    </row>
    <row r="158" spans="2:11">
      <c r="B158" s="116"/>
      <c r="K158" s="115"/>
    </row>
    <row r="159" spans="2:11">
      <c r="B159" s="116"/>
      <c r="K159" s="115"/>
    </row>
    <row r="160" spans="2:11">
      <c r="B160" s="116"/>
      <c r="K160" s="115"/>
    </row>
    <row r="161" spans="2:11">
      <c r="B161" s="116"/>
      <c r="K161" s="115"/>
    </row>
    <row r="162" spans="2:11">
      <c r="B162" s="116"/>
      <c r="K162" s="115"/>
    </row>
    <row r="163" spans="2:11">
      <c r="B163" s="116"/>
      <c r="K163" s="115"/>
    </row>
    <row r="164" spans="2:11">
      <c r="B164" s="116"/>
      <c r="K164" s="115"/>
    </row>
    <row r="165" spans="2:11">
      <c r="B165" s="116"/>
      <c r="K165" s="115"/>
    </row>
    <row r="166" spans="2:11">
      <c r="B166" s="116"/>
      <c r="K166" s="115"/>
    </row>
    <row r="167" spans="2:11">
      <c r="B167" s="116"/>
      <c r="K167" s="115"/>
    </row>
    <row r="168" spans="2:11">
      <c r="B168" s="116"/>
      <c r="K168" s="115"/>
    </row>
    <row r="169" spans="2:11">
      <c r="B169" s="116"/>
      <c r="K169" s="115"/>
    </row>
    <row r="170" spans="2:11">
      <c r="B170" s="116"/>
      <c r="K170" s="115"/>
    </row>
    <row r="171" spans="2:11">
      <c r="B171" s="116"/>
      <c r="K171" s="115"/>
    </row>
    <row r="172" spans="2:11">
      <c r="B172" s="116"/>
      <c r="K172" s="115"/>
    </row>
    <row r="173" spans="2:11">
      <c r="B173" s="116"/>
      <c r="K173" s="115"/>
    </row>
    <row r="174" spans="2:11">
      <c r="B174" s="116"/>
      <c r="K174" s="115"/>
    </row>
    <row r="175" spans="2:11">
      <c r="B175" s="116"/>
      <c r="K175" s="115"/>
    </row>
    <row r="176" spans="2:11">
      <c r="B176" s="116"/>
      <c r="K176" s="115"/>
    </row>
    <row r="177" spans="2:11">
      <c r="B177" s="116"/>
      <c r="K177" s="115"/>
    </row>
    <row r="178" spans="2:11">
      <c r="B178" s="116"/>
      <c r="K178" s="115"/>
    </row>
    <row r="179" spans="2:11">
      <c r="B179" s="116"/>
      <c r="K179" s="115"/>
    </row>
    <row r="180" spans="2:11">
      <c r="B180" s="116"/>
      <c r="K180" s="115"/>
    </row>
    <row r="181" spans="2:11">
      <c r="B181" s="116"/>
      <c r="K181" s="115"/>
    </row>
    <row r="182" spans="2:11">
      <c r="B182" s="116"/>
      <c r="K182" s="11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2023-08-01T07:49:11Z</dcterms:modified>
</cp:coreProperties>
</file>