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4988CF3-716B-844D-B7D7-B89D1F875B1B}"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Sheet1" sheetId="21" r:id="rId5"/>
    <sheet name="Notes" sheetId="20" r:id="rId6"/>
  </sheets>
  <externalReferences>
    <externalReference r:id="rId7"/>
  </externalReferences>
  <definedNames>
    <definedName name="_Ref16512847" localSheetId="5">Notes!$C$6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20" l="1"/>
  <c r="J15" i="13" s="1"/>
  <c r="E13" i="20"/>
  <c r="E12" i="20"/>
  <c r="F12" i="20"/>
  <c r="J14" i="13" s="1"/>
  <c r="J11" i="13"/>
  <c r="J8" i="13"/>
  <c r="J7" i="13"/>
  <c r="J26" i="13" l="1"/>
  <c r="H26" i="13" s="1"/>
  <c r="H27" i="13"/>
  <c r="J28" i="13"/>
  <c r="H28" i="13" s="1"/>
  <c r="H25" i="13"/>
  <c r="H15" i="13"/>
  <c r="E20" i="12" s="1"/>
  <c r="J16" i="13"/>
  <c r="H16" i="13" s="1"/>
  <c r="E21" i="12" s="1"/>
  <c r="J17" i="13"/>
  <c r="H17" i="13" s="1"/>
  <c r="E22" i="12" s="1"/>
  <c r="J18" i="13"/>
  <c r="H18" i="13" s="1"/>
  <c r="E23" i="12" s="1"/>
  <c r="J19" i="13"/>
  <c r="H19" i="13" s="1"/>
  <c r="E24" i="12" s="1"/>
  <c r="J20" i="13"/>
  <c r="H20" i="13" s="1"/>
  <c r="E25" i="12" s="1"/>
  <c r="H21" i="13"/>
  <c r="E26" i="12" s="1"/>
  <c r="H22" i="13"/>
  <c r="E27" i="12" s="1"/>
  <c r="H14" i="13"/>
  <c r="H8" i="13"/>
  <c r="J9" i="13"/>
  <c r="H9" i="13" s="1"/>
  <c r="J10" i="13"/>
  <c r="H10" i="13" s="1"/>
  <c r="H11" i="13"/>
  <c r="E31" i="12" l="1"/>
  <c r="E32" i="12"/>
  <c r="E30" i="12"/>
  <c r="E16" i="12"/>
  <c r="E13" i="12"/>
  <c r="E14" i="12"/>
  <c r="E15" i="12"/>
  <c r="E19" i="12"/>
  <c r="H7" i="13" l="1"/>
  <c r="E12" i="12" s="1"/>
</calcChain>
</file>

<file path=xl/sharedStrings.xml><?xml version="1.0" encoding="utf-8"?>
<sst xmlns="http://schemas.openxmlformats.org/spreadsheetml/2006/main" count="163" uniqueCount="115">
  <si>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</si>
  <si>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</si>
  <si>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</si>
  <si>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</si>
  <si>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</si>
  <si>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</si>
  <si>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</si>
  <si>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</si>
  <si>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</si>
  <si>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</si>
  <si>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</si>
  <si>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</si>
  <si>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</si>
  <si>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</si>
  <si>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</si>
  <si>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</si>
  <si>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</si>
  <si>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</si>
  <si>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</si>
  <si>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</si>
  <si>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</si>
  <si>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</si>
  <si>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</si>
  <si>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</si>
  <si>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</si>
  <si>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</si>
  <si>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</si>
  <si>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</si>
  <si>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</si>
  <si>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</si>
  <si>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</si>
  <si>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</si>
  <si>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</si>
  <si>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</si>
  <si>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</si>
  <si>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</si>
  <si>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</si>
  <si>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</si>
  <si>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</si>
  <si>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</si>
  <si>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</si>
  <si>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</si>
  <si>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</si>
  <si>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</si>
  <si>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</si>
  <si>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</si>
  <si>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</si>
  <si>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</si>
  <si>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</si>
  <si>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</si>
  <si>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</si>
  <si>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</si>
  <si>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output.natural_gas</t>
  </si>
  <si>
    <t>Values</t>
  </si>
  <si>
    <t>euro/yr</t>
  </si>
  <si>
    <t>technical  lifetime</t>
  </si>
  <si>
    <t>Page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</si>
  <si>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</si>
  <si>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</si>
  <si>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</si>
  <si>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</si>
  <si>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</si>
  <si>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</si>
  <si>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</si>
  <si>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</si>
  <si>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</si>
  <si>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</si>
  <si>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</si>
  <si>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</si>
  <si>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</si>
  <si>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</si>
  <si>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</si>
  <si>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</si>
  <si>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</si>
  <si>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</si>
  <si>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</si>
  <si>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</si>
  <si>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</si>
  <si>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</si>
  <si>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</si>
  <si>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</si>
  <si>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</si>
  <si>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</si>
  <si>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</si>
  <si>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</si>
  <si>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</si>
  <si>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</si>
  <si>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</si>
  <si>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</si>
  <si>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</si>
  <si>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Tabel 6 Kosten en rendement voor superkritische vergassing</t>
  </si>
  <si>
    <t>Omschrijving</t>
  </si>
  <si>
    <t>Eenheid</t>
  </si>
  <si>
    <t>Natte vergassing</t>
  </si>
  <si>
    <t>Efficiëntie: hoeveel groengas wordt er geproduceerd?</t>
  </si>
  <si>
    <t>Energie-input: hoeveel gas / elektriciteit is er nodig?</t>
  </si>
  <si>
    <t>Gemiddelde capaciteit per plant</t>
  </si>
  <si>
    <t>MW input</t>
  </si>
  <si>
    <t>MW output</t>
  </si>
  <si>
    <t>Investeringskosten per plant</t>
  </si>
  <si>
    <t>EUR</t>
  </si>
  <si>
    <t>EUR/jaar</t>
  </si>
  <si>
    <t>Vollasturen</t>
  </si>
  <si>
    <t>uur</t>
  </si>
  <si>
    <t>Vaste jaarlijkse kosten per plant (onderhoud 5%v/d investering, bedienend personeel; katalysator (lage kosten). Excl inkoop grondstof</t>
  </si>
  <si>
    <t>Bron 1</t>
  </si>
  <si>
    <t>Bron 2</t>
  </si>
  <si>
    <t>https://refman.energytransitionmodel.com/publications/2100</t>
  </si>
  <si>
    <t>TNO-rapport</t>
  </si>
  <si>
    <t>All data</t>
  </si>
  <si>
    <t>NL</t>
  </si>
  <si>
    <t>08/2019</t>
  </si>
  <si>
    <t>Hoewel er nu een kleine in bedrijf komt in Alkmaar, wordt er voor de volgende vanuit gegaan dat deze veel groter is. Daarom worden de gegevens uit de tweede kolom gebruikt</t>
  </si>
  <si>
    <t>aanname</t>
  </si>
  <si>
    <t>energy_greengas_gasification_wet_biomass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</si>
</sst>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
      <sz val="12"/>
      <color rgb="FFFF0000"/>
      <name val="Calibri"/>
      <family val="2"/>
      <scheme val="minor"/>
    </font>
    <font>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
      <left style="thin">
        <color indexed="64"/>
      </left>
      <right style="thin">
        <color indexed="64"/>
      </right>
      <top style="thin">
        <color indexed="64"/>
      </top>
      <bottom style="thin">
        <color indexed="64"/>
      </bottom>
      <diagonal/>
    </border>
  </borders>
  <cellStyleXfs count="356">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2">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20" fillId="2" borderId="5" xfId="0" applyFont="1" applyFill="1" applyBorder="1"/>
    <xf numFmtId="0" fontId="20" fillId="2" borderId="9" xfId="0" applyFont="1" applyFill="1" applyBorder="1"/>
    <xf numFmtId="0" fontId="20" fillId="0" borderId="9" xfId="0" applyFont="1" applyBorder="1"/>
    <xf numFmtId="0" fontId="22" fillId="0" borderId="9" xfId="0" applyFont="1" applyBorder="1"/>
    <xf numFmtId="49" fontId="20" fillId="2" borderId="0" xfId="0" applyNumberFormat="1" applyFont="1" applyFill="1"/>
    <xf numFmtId="49" fontId="20" fillId="2" borderId="9" xfId="0" applyNumberFormat="1" applyFont="1" applyFill="1" applyBorder="1"/>
    <xf numFmtId="0" fontId="20" fillId="2" borderId="4" xfId="0" applyFont="1" applyFill="1" applyBorder="1"/>
    <xf numFmtId="0" fontId="22" fillId="0" borderId="0" xfId="0" applyFont="1"/>
    <xf numFmtId="0" fontId="17" fillId="2" borderId="0" xfId="0" applyFont="1" applyFill="1"/>
    <xf numFmtId="0" fontId="21" fillId="0" borderId="0" xfId="0" applyFont="1"/>
    <xf numFmtId="0" fontId="20" fillId="0" borderId="16" xfId="0" applyFont="1" applyBorder="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0" fillId="0" borderId="0" xfId="0" applyFont="1"/>
    <xf numFmtId="0" fontId="22" fillId="3" borderId="0" xfId="0" applyFont="1" applyFill="1"/>
    <xf numFmtId="0" fontId="20" fillId="2" borderId="0" xfId="0" applyFont="1" applyFill="1" applyAlignment="1">
      <alignment horizontal="left" vertical="center"/>
    </xf>
    <xf numFmtId="0" fontId="16" fillId="2" borderId="18"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0" borderId="0" xfId="0" applyFont="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0" borderId="0" xfId="0" applyFont="1"/>
    <xf numFmtId="2" fontId="15" fillId="2" borderId="0" xfId="0" applyNumberFormat="1" applyFont="1" applyFill="1" applyAlignment="1">
      <alignment horizontal="right" vertical="center"/>
    </xf>
    <xf numFmtId="10" fontId="15" fillId="2" borderId="0" xfId="0" applyNumberFormat="1" applyFont="1" applyFill="1" applyAlignment="1">
      <alignment horizontal="left" vertical="center" indent="2"/>
    </xf>
    <xf numFmtId="0" fontId="15" fillId="0" borderId="0" xfId="0" applyFont="1" applyAlignment="1">
      <alignment horizontal="left" vertical="center" indent="2"/>
    </xf>
    <xf numFmtId="3" fontId="15" fillId="0" borderId="0" xfId="0" applyNumberFormat="1" applyFont="1" applyAlignment="1">
      <alignment horizontal="left" vertical="center" indent="3"/>
    </xf>
    <xf numFmtId="2" fontId="15" fillId="2" borderId="0" xfId="0" applyNumberFormat="1" applyFont="1" applyFill="1"/>
    <xf numFmtId="0" fontId="14" fillId="0" borderId="0" xfId="0" applyFont="1"/>
    <xf numFmtId="0" fontId="13" fillId="0" borderId="0" xfId="0" applyFont="1"/>
    <xf numFmtId="0" fontId="12" fillId="0" borderId="0" xfId="0" applyFont="1" applyAlignment="1">
      <alignment horizontal="left" vertical="center"/>
    </xf>
    <xf numFmtId="165" fontId="11" fillId="2" borderId="0" xfId="0" applyNumberFormat="1" applyFont="1" applyFill="1" applyAlignment="1">
      <alignment horizontal="right" vertical="center"/>
    </xf>
    <xf numFmtId="0" fontId="11" fillId="0" borderId="0" xfId="0" applyFont="1"/>
    <xf numFmtId="0" fontId="10" fillId="0" borderId="0" xfId="0" applyFont="1"/>
    <xf numFmtId="0" fontId="9" fillId="2" borderId="0" xfId="0" applyFont="1" applyFill="1"/>
    <xf numFmtId="0" fontId="9" fillId="2" borderId="4" xfId="0" applyFont="1" applyFill="1" applyBorder="1"/>
    <xf numFmtId="49" fontId="9" fillId="2" borderId="0" xfId="0" applyNumberFormat="1" applyFont="1" applyFill="1"/>
    <xf numFmtId="49" fontId="9" fillId="2" borderId="4" xfId="0" applyNumberFormat="1" applyFont="1" applyFill="1" applyBorder="1"/>
    <xf numFmtId="0" fontId="25" fillId="2" borderId="0" xfId="0" applyFont="1" applyFill="1"/>
    <xf numFmtId="0" fontId="25" fillId="2" borderId="3" xfId="0" applyFont="1" applyFill="1" applyBorder="1"/>
    <xf numFmtId="0" fontId="25" fillId="2" borderId="4" xfId="0" applyFont="1" applyFill="1" applyBorder="1"/>
    <xf numFmtId="0" fontId="25" fillId="2" borderId="15" xfId="0" applyFont="1" applyFill="1" applyBorder="1"/>
    <xf numFmtId="0" fontId="26" fillId="2" borderId="0" xfId="0" applyFont="1" applyFill="1"/>
    <xf numFmtId="0" fontId="25" fillId="2" borderId="9" xfId="0" applyFont="1" applyFill="1" applyBorder="1"/>
    <xf numFmtId="0" fontId="25" fillId="2" borderId="5" xfId="0" applyFont="1" applyFill="1" applyBorder="1"/>
    <xf numFmtId="0" fontId="25" fillId="2" borderId="6" xfId="0" applyFont="1" applyFill="1" applyBorder="1"/>
    <xf numFmtId="0" fontId="8" fillId="0" borderId="0" xfId="0" applyFont="1"/>
    <xf numFmtId="0" fontId="26" fillId="2" borderId="9" xfId="0" applyFont="1" applyFill="1" applyBorder="1"/>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xf numFmtId="0" fontId="27" fillId="2" borderId="0" xfId="0" applyFont="1" applyFill="1"/>
    <xf numFmtId="0" fontId="7" fillId="2" borderId="18" xfId="0" applyFont="1" applyFill="1" applyBorder="1"/>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2" borderId="7" xfId="0" applyFont="1" applyFill="1" applyBorder="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165" fontId="7" fillId="0" borderId="0" xfId="0" applyNumberFormat="1" applyFont="1" applyAlignment="1">
      <alignment vertical="center"/>
    </xf>
    <xf numFmtId="0" fontId="20" fillId="2" borderId="9" xfId="0" applyFont="1" applyFill="1" applyBorder="1" applyAlignment="1">
      <alignment vertical="center"/>
    </xf>
    <xf numFmtId="165" fontId="15" fillId="2" borderId="0" xfId="0" applyNumberFormat="1" applyFont="1" applyFill="1" applyAlignment="1">
      <alignment vertical="center"/>
    </xf>
    <xf numFmtId="0" fontId="12" fillId="2" borderId="0" xfId="0" applyFont="1" applyFill="1" applyAlignment="1">
      <alignment horizontal="left" vertical="center"/>
    </xf>
    <xf numFmtId="165" fontId="7" fillId="2" borderId="0" xfId="0" applyNumberFormat="1" applyFont="1" applyFill="1" applyAlignment="1">
      <alignment vertical="center"/>
    </xf>
    <xf numFmtId="0" fontId="20" fillId="2" borderId="19" xfId="0" applyFont="1" applyFill="1" applyBorder="1"/>
    <xf numFmtId="0" fontId="16" fillId="2" borderId="5" xfId="0" applyFont="1" applyFill="1" applyBorder="1"/>
    <xf numFmtId="0" fontId="21" fillId="2" borderId="0" xfId="0" applyFont="1" applyFill="1"/>
    <xf numFmtId="164" fontId="25" fillId="2" borderId="0" xfId="0" applyNumberFormat="1" applyFont="1" applyFill="1"/>
    <xf numFmtId="0" fontId="26" fillId="2" borderId="16" xfId="0" applyFont="1" applyFill="1" applyBorder="1"/>
    <xf numFmtId="0" fontId="25" fillId="2" borderId="19" xfId="0" applyFont="1" applyFill="1" applyBorder="1"/>
    <xf numFmtId="10" fontId="25" fillId="2" borderId="0" xfId="0" applyNumberFormat="1" applyFont="1" applyFill="1"/>
    <xf numFmtId="0" fontId="6" fillId="0" borderId="0" xfId="0" applyFont="1"/>
    <xf numFmtId="0" fontId="6" fillId="0" borderId="0" xfId="0" applyFont="1" applyAlignment="1">
      <alignment horizontal="left" vertical="center" indent="2"/>
    </xf>
    <xf numFmtId="0" fontId="6" fillId="2" borderId="18" xfId="0" applyFont="1" applyFill="1" applyBorder="1"/>
    <xf numFmtId="165" fontId="6" fillId="0" borderId="0" xfId="0" applyNumberFormat="1" applyFont="1" applyAlignment="1">
      <alignment vertical="center"/>
    </xf>
    <xf numFmtId="0" fontId="6" fillId="0" borderId="0" xfId="0" applyFont="1" applyAlignment="1">
      <alignment horizontal="left" vertical="center"/>
    </xf>
    <xf numFmtId="166" fontId="16" fillId="2" borderId="18" xfId="0" applyNumberFormat="1" applyFont="1" applyFill="1" applyBorder="1"/>
    <xf numFmtId="0" fontId="5" fillId="0" borderId="0" xfId="0" applyFont="1"/>
    <xf numFmtId="0" fontId="5" fillId="2" borderId="18" xfId="0" applyFont="1" applyFill="1" applyBorder="1"/>
    <xf numFmtId="0" fontId="5" fillId="0" borderId="0" xfId="0" applyFont="1" applyAlignment="1">
      <alignment horizontal="left" vertical="center" indent="2"/>
    </xf>
    <xf numFmtId="0" fontId="4" fillId="0" borderId="0" xfId="0" applyFont="1"/>
    <xf numFmtId="165" fontId="25" fillId="2" borderId="0" xfId="0" applyNumberFormat="1" applyFont="1" applyFill="1"/>
    <xf numFmtId="0" fontId="3" fillId="0" borderId="0" xfId="0" applyFont="1" applyAlignment="1">
      <alignment horizontal="left" vertical="center" indent="2"/>
    </xf>
    <xf numFmtId="165" fontId="3" fillId="0" borderId="0" xfId="0" applyNumberFormat="1" applyFont="1" applyAlignment="1">
      <alignment vertical="center"/>
    </xf>
    <xf numFmtId="0" fontId="3" fillId="0" borderId="0" xfId="0" applyFont="1"/>
    <xf numFmtId="0" fontId="3" fillId="0" borderId="0" xfId="0" applyFont="1" applyAlignment="1">
      <alignment horizontal="left" vertical="center"/>
    </xf>
    <xf numFmtId="17" fontId="25" fillId="2" borderId="0" xfId="0" applyNumberFormat="1" applyFont="1" applyFill="1"/>
    <xf numFmtId="0" fontId="30" fillId="12" borderId="0" xfId="0" applyFont="1" applyFill="1"/>
    <xf numFmtId="0" fontId="31" fillId="12" borderId="0" xfId="0" applyFont="1" applyFill="1"/>
    <xf numFmtId="2" fontId="16" fillId="2" borderId="18" xfId="0" applyNumberFormat="1" applyFont="1" applyFill="1" applyBorder="1"/>
    <xf numFmtId="0" fontId="3" fillId="2" borderId="18" xfId="0" applyFont="1" applyFill="1" applyBorder="1"/>
    <xf numFmtId="0" fontId="3" fillId="0" borderId="0" xfId="0" applyFont="1" applyAlignment="1">
      <alignment horizontal="left" indent="2"/>
    </xf>
    <xf numFmtId="0" fontId="9" fillId="2" borderId="20" xfId="0" applyFont="1" applyFill="1" applyBorder="1"/>
    <xf numFmtId="0" fontId="9" fillId="2" borderId="7" xfId="0" applyFont="1" applyFill="1" applyBorder="1"/>
    <xf numFmtId="0" fontId="9" fillId="2" borderId="1" xfId="0" applyFont="1" applyFill="1" applyBorder="1"/>
    <xf numFmtId="0" fontId="33" fillId="0" borderId="0" xfId="0" applyFont="1" applyAlignment="1">
      <alignment horizontal="left" vertical="center"/>
    </xf>
    <xf numFmtId="0" fontId="33" fillId="0" borderId="0" xfId="0" applyFont="1"/>
    <xf numFmtId="0" fontId="33" fillId="0" borderId="21" xfId="0" applyFont="1" applyBorder="1" applyAlignment="1">
      <alignment vertical="center" wrapText="1"/>
    </xf>
    <xf numFmtId="9" fontId="33" fillId="0" borderId="21" xfId="0" applyNumberFormat="1" applyFont="1" applyBorder="1" applyAlignment="1">
      <alignment vertical="center" wrapText="1"/>
    </xf>
    <xf numFmtId="10" fontId="33" fillId="0" borderId="21" xfId="0" applyNumberFormat="1" applyFont="1" applyBorder="1" applyAlignment="1">
      <alignment vertical="center" wrapText="1"/>
    </xf>
    <xf numFmtId="0" fontId="2" fillId="2" borderId="0" xfId="0" applyFont="1" applyFill="1"/>
    <xf numFmtId="17" fontId="9" fillId="2" borderId="0" xfId="0" applyNumberFormat="1" applyFont="1" applyFill="1"/>
    <xf numFmtId="49" fontId="2" fillId="2" borderId="0" xfId="0" applyNumberFormat="1" applyFont="1" applyFill="1"/>
    <xf numFmtId="0" fontId="34" fillId="0" borderId="21" xfId="0" applyFont="1" applyBorder="1" applyAlignment="1">
      <alignment vertical="center" wrapText="1"/>
    </xf>
    <xf numFmtId="9" fontId="34" fillId="0" borderId="21" xfId="0" applyNumberFormat="1" applyFont="1" applyBorder="1" applyAlignment="1">
      <alignment vertical="center" wrapText="1"/>
    </xf>
    <xf numFmtId="10" fontId="34" fillId="0" borderId="21" xfId="0" applyNumberFormat="1" applyFont="1" applyBorder="1" applyAlignment="1">
      <alignment vertical="center" wrapText="1"/>
    </xf>
    <xf numFmtId="0" fontId="32" fillId="2" borderId="0" xfId="0" applyFont="1" applyFill="1"/>
    <xf numFmtId="164" fontId="15" fillId="2" borderId="18" xfId="0" applyNumberFormat="1" applyFont="1" applyFill="1" applyBorder="1" applyAlignment="1">
      <alignment horizontal="right" vertical="center"/>
    </xf>
    <xf numFmtId="164" fontId="15" fillId="2" borderId="0" xfId="0" applyNumberFormat="1" applyFont="1" applyFill="1" applyAlignment="1">
      <alignment horizontal="right" vertical="center"/>
    </xf>
    <xf numFmtId="164" fontId="20" fillId="2" borderId="0" xfId="0" applyNumberFormat="1" applyFont="1" applyFill="1" applyAlignment="1">
      <alignment horizontal="right" vertical="center"/>
    </xf>
    <xf numFmtId="164" fontId="15" fillId="2" borderId="0" xfId="0" applyNumberFormat="1" applyFont="1" applyFill="1"/>
    <xf numFmtId="164" fontId="15" fillId="2" borderId="18" xfId="0" applyNumberFormat="1" applyFont="1" applyFill="1" applyBorder="1"/>
    <xf numFmtId="0" fontId="2" fillId="0" borderId="0" xfId="0" applyFont="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114</v>
      </c>
    </row>
    <row r="5" spans="1:3">
      <c r="A5" s="1"/>
      <c r="B5" s="4" t="s">
        <v>43</v>
      </c>
      <c r="C5" s="5" t="s">
        <v>89</v>
      </c>
    </row>
    <row r="6" spans="1:3">
      <c r="A6" s="1"/>
      <c r="B6" s="6" t="s">
        <v>12</v>
      </c>
      <c r="C6" s="7" t="s">
        <v>13</v>
      </c>
    </row>
    <row r="7" spans="1:3">
      <c r="A7" s="1"/>
      <c r="B7" s="8"/>
      <c r="C7" s="8"/>
    </row>
    <row r="8" spans="1:3">
      <c r="A8" s="1"/>
      <c r="B8" s="8"/>
      <c r="C8" s="8"/>
    </row>
    <row r="9" spans="1:3">
      <c r="A9" s="1"/>
      <c r="B9" s="74" t="s">
        <v>28</v>
      </c>
      <c r="C9" s="75"/>
    </row>
    <row r="10" spans="1:3">
      <c r="A10" s="1"/>
      <c r="B10" s="76"/>
      <c r="C10" s="77"/>
    </row>
    <row r="11" spans="1:3">
      <c r="A11" s="1"/>
      <c r="B11" s="76" t="s">
        <v>29</v>
      </c>
      <c r="C11" s="78" t="s">
        <v>30</v>
      </c>
    </row>
    <row r="12" spans="1:3" ht="17" thickBot="1">
      <c r="A12" s="1"/>
      <c r="B12" s="76"/>
      <c r="C12" s="13" t="s">
        <v>31</v>
      </c>
    </row>
    <row r="13" spans="1:3" ht="17" thickBot="1">
      <c r="A13" s="1"/>
      <c r="B13" s="76"/>
      <c r="C13" s="79" t="s">
        <v>32</v>
      </c>
    </row>
    <row r="14" spans="1:3">
      <c r="A14" s="1"/>
      <c r="B14" s="76"/>
      <c r="C14" s="77" t="s">
        <v>33</v>
      </c>
    </row>
    <row r="15" spans="1:3">
      <c r="A15" s="1"/>
      <c r="B15" s="76"/>
      <c r="C15" s="77"/>
    </row>
    <row r="16" spans="1:3">
      <c r="A16" s="1"/>
      <c r="B16" s="76" t="s">
        <v>34</v>
      </c>
      <c r="C16" s="80" t="s">
        <v>35</v>
      </c>
    </row>
    <row r="17" spans="1:3">
      <c r="A17" s="1"/>
      <c r="B17" s="76"/>
      <c r="C17" s="81" t="s">
        <v>36</v>
      </c>
    </row>
    <row r="18" spans="1:3">
      <c r="A18" s="1"/>
      <c r="B18" s="76"/>
      <c r="C18" s="82" t="s">
        <v>37</v>
      </c>
    </row>
    <row r="19" spans="1:3">
      <c r="A19" s="1"/>
      <c r="B19" s="76"/>
      <c r="C19" s="83" t="s">
        <v>38</v>
      </c>
    </row>
    <row r="20" spans="1:3">
      <c r="A20" s="1"/>
      <c r="B20" s="84"/>
      <c r="C20" s="85" t="s">
        <v>39</v>
      </c>
    </row>
    <row r="21" spans="1:3">
      <c r="A21" s="1"/>
      <c r="B21" s="84"/>
      <c r="C21" s="86" t="s">
        <v>40</v>
      </c>
    </row>
    <row r="22" spans="1:3">
      <c r="A22" s="1"/>
      <c r="B22" s="84"/>
      <c r="C22" s="87" t="s">
        <v>41</v>
      </c>
    </row>
    <row r="23" spans="1:3">
      <c r="B23" s="84"/>
      <c r="C23" s="88"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34"/>
  <sheetViews>
    <sheetView workbookViewId="0">
      <selection activeCell="I37" sqref="I37"/>
    </sheetView>
  </sheetViews>
  <sheetFormatPr baseColWidth="10" defaultColWidth="10.7109375" defaultRowHeight="16"/>
  <cols>
    <col min="1" max="2" width="3.42578125" style="35" customWidth="1"/>
    <col min="3" max="3" width="36" style="35" customWidth="1"/>
    <col min="4" max="4" width="9.42578125" style="35" customWidth="1"/>
    <col min="5" max="5" width="15.42578125" style="35" customWidth="1"/>
    <col min="6" max="6" width="4.42578125" style="35" customWidth="1"/>
    <col min="7" max="7" width="47.42578125" style="35" customWidth="1"/>
    <col min="8" max="8" width="5.140625" style="35" customWidth="1"/>
    <col min="9" max="9" width="48.85546875" style="35" customWidth="1"/>
    <col min="10" max="10" width="5.42578125" style="35" customWidth="1"/>
    <col min="11" max="16384" width="10.7109375" style="35"/>
  </cols>
  <sheetData>
    <row r="2" spans="1:11">
      <c r="B2" s="143" t="s">
        <v>88</v>
      </c>
      <c r="C2" s="144"/>
      <c r="D2" s="144"/>
      <c r="E2" s="145"/>
    </row>
    <row r="3" spans="1:11">
      <c r="B3" s="146"/>
      <c r="C3" s="147"/>
      <c r="D3" s="147"/>
      <c r="E3" s="148"/>
    </row>
    <row r="4" spans="1:11">
      <c r="B4" s="146"/>
      <c r="C4" s="147"/>
      <c r="D4" s="147"/>
      <c r="E4" s="148"/>
    </row>
    <row r="5" spans="1:11" ht="31" customHeight="1">
      <c r="B5" s="149"/>
      <c r="C5" s="150"/>
      <c r="D5" s="150"/>
      <c r="E5" s="151"/>
    </row>
    <row r="7" spans="1:11" ht="17" thickBot="1"/>
    <row r="8" spans="1:11">
      <c r="B8" s="36"/>
      <c r="C8" s="20"/>
      <c r="D8" s="20"/>
      <c r="E8" s="20"/>
      <c r="F8" s="20"/>
      <c r="G8" s="20"/>
      <c r="H8" s="20"/>
      <c r="I8" s="20"/>
      <c r="J8" s="37"/>
    </row>
    <row r="9" spans="1:11" s="13" customFormat="1">
      <c r="B9" s="24"/>
      <c r="C9" s="16" t="s">
        <v>18</v>
      </c>
      <c r="D9" s="17" t="s">
        <v>7</v>
      </c>
      <c r="E9" s="15" t="s">
        <v>3</v>
      </c>
      <c r="F9" s="16"/>
      <c r="G9" s="16" t="s">
        <v>6</v>
      </c>
      <c r="H9" s="16"/>
      <c r="I9" s="16" t="s">
        <v>0</v>
      </c>
      <c r="J9" s="94"/>
    </row>
    <row r="10" spans="1:11" s="13" customFormat="1">
      <c r="B10" s="25"/>
      <c r="D10" s="32"/>
      <c r="J10" s="14"/>
    </row>
    <row r="11" spans="1:11" s="13" customFormat="1" ht="17" thickBot="1">
      <c r="B11" s="25"/>
      <c r="C11" s="13" t="s">
        <v>46</v>
      </c>
      <c r="D11" s="32"/>
      <c r="J11" s="14"/>
    </row>
    <row r="12" spans="1:11" s="13" customFormat="1" ht="17" thickBot="1">
      <c r="B12" s="25"/>
      <c r="C12" s="101" t="s">
        <v>52</v>
      </c>
      <c r="D12" s="21" t="s">
        <v>2</v>
      </c>
      <c r="E12" s="106">
        <f>'Research data'!H7</f>
        <v>0.7</v>
      </c>
      <c r="F12" s="38"/>
      <c r="G12" s="101" t="s">
        <v>51</v>
      </c>
      <c r="H12" s="31"/>
      <c r="I12" s="108"/>
      <c r="J12" s="14"/>
    </row>
    <row r="13" spans="1:11" ht="17" thickBot="1">
      <c r="A13" s="13"/>
      <c r="B13" s="25"/>
      <c r="C13" s="114" t="s">
        <v>58</v>
      </c>
      <c r="D13" s="21"/>
      <c r="E13" s="106">
        <f>'Research data'!H8</f>
        <v>140</v>
      </c>
      <c r="F13" s="38"/>
      <c r="G13" s="114" t="s">
        <v>84</v>
      </c>
      <c r="H13" s="31"/>
      <c r="I13" s="120"/>
      <c r="J13" s="14"/>
      <c r="K13" s="13"/>
    </row>
    <row r="14" spans="1:11" ht="17" thickBot="1">
      <c r="A14" s="13"/>
      <c r="B14" s="25"/>
      <c r="C14" s="114" t="s">
        <v>62</v>
      </c>
      <c r="D14" s="21"/>
      <c r="E14" s="106">
        <f>'Research data'!H9</f>
        <v>0</v>
      </c>
      <c r="F14" s="38"/>
      <c r="G14" s="114" t="s">
        <v>85</v>
      </c>
      <c r="H14" s="31"/>
      <c r="I14" s="120"/>
      <c r="J14" s="14"/>
      <c r="K14" s="13"/>
    </row>
    <row r="15" spans="1:11" ht="17" thickBot="1">
      <c r="A15" s="13"/>
      <c r="B15" s="25"/>
      <c r="C15" s="114" t="s">
        <v>63</v>
      </c>
      <c r="D15" s="21"/>
      <c r="E15" s="106">
        <f>'Research data'!H10</f>
        <v>0</v>
      </c>
      <c r="F15" s="38"/>
      <c r="G15" s="101"/>
      <c r="H15" s="31"/>
      <c r="I15" s="120"/>
      <c r="J15" s="14"/>
      <c r="K15" s="13"/>
    </row>
    <row r="16" spans="1:11" ht="17" thickBot="1">
      <c r="A16" s="13"/>
      <c r="B16" s="25"/>
      <c r="C16" s="114" t="s">
        <v>82</v>
      </c>
      <c r="D16" s="21"/>
      <c r="E16" s="106">
        <f>'Research data'!H11</f>
        <v>8000</v>
      </c>
      <c r="F16" s="38"/>
      <c r="G16" s="114" t="s">
        <v>86</v>
      </c>
      <c r="H16" s="31"/>
      <c r="I16" s="120"/>
      <c r="J16" s="14"/>
      <c r="K16" s="13"/>
    </row>
    <row r="17" spans="2:10">
      <c r="B17" s="39"/>
      <c r="J17" s="95"/>
    </row>
    <row r="18" spans="2:10" ht="17" thickBot="1">
      <c r="B18" s="39"/>
      <c r="C18" s="13" t="s">
        <v>45</v>
      </c>
      <c r="J18" s="95"/>
    </row>
    <row r="19" spans="2:10" ht="17" thickBot="1">
      <c r="B19" s="39"/>
      <c r="C19" s="38" t="s">
        <v>21</v>
      </c>
      <c r="D19" s="23" t="s">
        <v>19</v>
      </c>
      <c r="E19" s="40">
        <f>'Research data'!H14</f>
        <v>90000000</v>
      </c>
      <c r="F19" s="38"/>
      <c r="G19" s="38" t="s">
        <v>5</v>
      </c>
      <c r="H19" s="38"/>
      <c r="I19" s="108"/>
      <c r="J19" s="95"/>
    </row>
    <row r="20" spans="2:10" ht="17" thickBot="1">
      <c r="B20" s="39"/>
      <c r="C20" s="38" t="s">
        <v>22</v>
      </c>
      <c r="D20" s="23" t="s">
        <v>54</v>
      </c>
      <c r="E20" s="40">
        <f>'Research data'!H15</f>
        <v>15000000</v>
      </c>
      <c r="F20" s="38"/>
      <c r="G20" s="38" t="s">
        <v>25</v>
      </c>
      <c r="H20" s="38"/>
      <c r="I20" s="108"/>
      <c r="J20" s="95"/>
    </row>
    <row r="21" spans="2:10" ht="15" customHeight="1" thickBot="1">
      <c r="B21" s="39"/>
      <c r="C21" s="114" t="s">
        <v>59</v>
      </c>
      <c r="D21" s="23" t="s">
        <v>60</v>
      </c>
      <c r="E21" s="40">
        <f>'Research data'!H16</f>
        <v>0</v>
      </c>
      <c r="F21" s="38"/>
      <c r="G21" s="114" t="s">
        <v>61</v>
      </c>
      <c r="H21" s="38"/>
      <c r="I21" s="108"/>
      <c r="J21" s="95"/>
    </row>
    <row r="22" spans="2:10" ht="17" thickBot="1">
      <c r="B22" s="39"/>
      <c r="C22" s="114" t="s">
        <v>64</v>
      </c>
      <c r="D22" s="23" t="s">
        <v>19</v>
      </c>
      <c r="E22" s="40">
        <f>'Research data'!H17</f>
        <v>0</v>
      </c>
      <c r="F22" s="38"/>
      <c r="G22" s="114" t="s">
        <v>73</v>
      </c>
      <c r="H22" s="38"/>
      <c r="I22" s="120"/>
      <c r="J22" s="95"/>
    </row>
    <row r="23" spans="2:10" ht="17" thickBot="1">
      <c r="B23" s="39"/>
      <c r="C23" s="114" t="s">
        <v>65</v>
      </c>
      <c r="D23" s="23" t="s">
        <v>19</v>
      </c>
      <c r="E23" s="40">
        <f>'Research data'!H18</f>
        <v>0</v>
      </c>
      <c r="F23" s="38"/>
      <c r="G23" s="114" t="s">
        <v>74</v>
      </c>
      <c r="H23" s="38"/>
      <c r="I23" s="108"/>
      <c r="J23" s="95"/>
    </row>
    <row r="24" spans="2:10" ht="17" thickBot="1">
      <c r="B24" s="39"/>
      <c r="C24" s="114" t="s">
        <v>66</v>
      </c>
      <c r="D24" s="23" t="s">
        <v>19</v>
      </c>
      <c r="E24" s="40">
        <f>'Research data'!H19</f>
        <v>0</v>
      </c>
      <c r="F24" s="38"/>
      <c r="G24" s="114" t="s">
        <v>75</v>
      </c>
      <c r="H24" s="38"/>
      <c r="I24" s="108"/>
      <c r="J24" s="95"/>
    </row>
    <row r="25" spans="2:10" ht="17" thickBot="1">
      <c r="B25" s="39"/>
      <c r="C25" s="114" t="s">
        <v>68</v>
      </c>
      <c r="D25" s="23" t="s">
        <v>60</v>
      </c>
      <c r="E25" s="40">
        <f>'Research data'!H20</f>
        <v>0</v>
      </c>
      <c r="F25" s="38"/>
      <c r="G25" s="114" t="s">
        <v>76</v>
      </c>
      <c r="H25" s="38"/>
      <c r="I25" s="120"/>
      <c r="J25" s="95"/>
    </row>
    <row r="26" spans="2:10" ht="17" thickBot="1">
      <c r="B26" s="39"/>
      <c r="C26" s="114" t="s">
        <v>69</v>
      </c>
      <c r="D26" s="23" t="s">
        <v>72</v>
      </c>
      <c r="E26" s="40">
        <f>'Research data'!H21</f>
        <v>1</v>
      </c>
      <c r="F26" s="38"/>
      <c r="G26" s="114"/>
      <c r="H26" s="38"/>
      <c r="I26" s="120"/>
      <c r="J26" s="95"/>
    </row>
    <row r="27" spans="2:10" ht="17" thickBot="1">
      <c r="B27" s="39"/>
      <c r="C27" s="114" t="s">
        <v>70</v>
      </c>
      <c r="D27" s="23" t="s">
        <v>71</v>
      </c>
      <c r="E27" s="40">
        <f>'Research data'!H22</f>
        <v>0.1</v>
      </c>
      <c r="F27" s="38"/>
      <c r="G27" s="114" t="s">
        <v>77</v>
      </c>
      <c r="H27" s="38"/>
      <c r="I27" s="120"/>
      <c r="J27" s="95"/>
    </row>
    <row r="28" spans="2:10">
      <c r="B28" s="39"/>
      <c r="D28" s="96"/>
      <c r="E28" s="97"/>
      <c r="I28" s="60"/>
      <c r="J28" s="95"/>
    </row>
    <row r="29" spans="2:10" ht="17" thickBot="1">
      <c r="B29" s="39"/>
      <c r="C29" s="13" t="s">
        <v>4</v>
      </c>
      <c r="D29" s="96"/>
      <c r="E29" s="97"/>
      <c r="I29" s="60"/>
      <c r="J29" s="95"/>
    </row>
    <row r="30" spans="2:10" ht="17" thickBot="1">
      <c r="B30" s="39"/>
      <c r="C30" s="38" t="s">
        <v>23</v>
      </c>
      <c r="D30" s="23" t="s">
        <v>1</v>
      </c>
      <c r="E30" s="40">
        <f>'Research data'!H25</f>
        <v>40</v>
      </c>
      <c r="F30" s="38"/>
      <c r="G30" s="72" t="s">
        <v>27</v>
      </c>
      <c r="H30" s="38"/>
      <c r="I30" s="103"/>
      <c r="J30" s="95"/>
    </row>
    <row r="31" spans="2:10" ht="17" thickBot="1">
      <c r="B31" s="39"/>
      <c r="C31" s="114" t="s">
        <v>78</v>
      </c>
      <c r="D31" s="23" t="s">
        <v>80</v>
      </c>
      <c r="E31" s="119">
        <f>'Research data'!H26</f>
        <v>0</v>
      </c>
      <c r="F31" s="38"/>
      <c r="G31" s="114" t="s">
        <v>87</v>
      </c>
      <c r="H31" s="38"/>
      <c r="I31" s="120"/>
      <c r="J31" s="95"/>
    </row>
    <row r="32" spans="2:10" ht="17" thickBot="1">
      <c r="B32" s="39"/>
      <c r="C32" s="114" t="s">
        <v>79</v>
      </c>
      <c r="D32" s="23" t="s">
        <v>1</v>
      </c>
      <c r="E32" s="40">
        <f>'Research data'!H27</f>
        <v>3</v>
      </c>
      <c r="F32" s="38"/>
      <c r="G32" s="114" t="s">
        <v>81</v>
      </c>
      <c r="H32" s="38"/>
      <c r="I32" s="120"/>
      <c r="J32" s="95"/>
    </row>
    <row r="33" spans="2:10" ht="17" thickBot="1">
      <c r="B33" s="39"/>
      <c r="C33" s="38" t="s">
        <v>20</v>
      </c>
      <c r="D33" s="23" t="s">
        <v>2</v>
      </c>
      <c r="E33" s="40">
        <v>0</v>
      </c>
      <c r="F33" s="38"/>
      <c r="G33" s="38"/>
      <c r="H33" s="38"/>
      <c r="I33" s="34"/>
      <c r="J33" s="95"/>
    </row>
    <row r="34" spans="2:10" ht="17" thickBot="1">
      <c r="B34" s="41"/>
      <c r="C34" s="42"/>
      <c r="D34" s="42"/>
      <c r="E34" s="42"/>
      <c r="F34" s="42"/>
      <c r="G34" s="42"/>
      <c r="H34" s="42"/>
      <c r="I34" s="42"/>
      <c r="J34" s="4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workbookViewId="0">
      <selection activeCell="J34" sqref="J34"/>
    </sheetView>
  </sheetViews>
  <sheetFormatPr baseColWidth="10" defaultColWidth="10.7109375" defaultRowHeight="16"/>
  <cols>
    <col min="1" max="1" width="3.42578125" style="44" customWidth="1"/>
    <col min="2" max="2" width="3" style="44" customWidth="1"/>
    <col min="3" max="3" width="65.28515625" style="44" customWidth="1"/>
    <col min="4" max="4" width="16.42578125" style="44" hidden="1" customWidth="1"/>
    <col min="5" max="5" width="13.85546875" style="44" hidden="1" customWidth="1"/>
    <col min="6" max="6" width="10" style="44" customWidth="1"/>
    <col min="7" max="7" width="3" style="44" customWidth="1"/>
    <col min="8" max="8" width="14.85546875" style="44" customWidth="1"/>
    <col min="9" max="9" width="2.42578125" style="44" customWidth="1"/>
    <col min="10" max="10" width="14.140625" style="44" customWidth="1"/>
    <col min="11" max="12" width="2.42578125" style="44" customWidth="1"/>
    <col min="13" max="13" width="22.42578125" style="44" customWidth="1"/>
    <col min="14" max="14" width="11" style="44" customWidth="1"/>
    <col min="15" max="15" width="2.42578125" style="44" customWidth="1"/>
    <col min="16" max="16" width="22.42578125" style="44" customWidth="1"/>
    <col min="17" max="16384" width="10.7109375" style="44"/>
  </cols>
  <sheetData>
    <row r="2" spans="2:16" ht="17" thickBot="1"/>
    <row r="3" spans="2:16">
      <c r="B3" s="45"/>
      <c r="C3" s="46"/>
      <c r="D3" s="46"/>
      <c r="E3" s="46"/>
      <c r="F3" s="46"/>
      <c r="G3" s="46"/>
      <c r="H3" s="46"/>
      <c r="I3" s="46"/>
      <c r="J3" s="46"/>
      <c r="K3" s="46"/>
      <c r="L3" s="46"/>
      <c r="M3" s="46"/>
      <c r="N3" s="46"/>
      <c r="O3" s="46"/>
      <c r="P3" s="46"/>
    </row>
    <row r="4" spans="2:16" s="13" customFormat="1">
      <c r="B4" s="25"/>
      <c r="C4" s="90" t="s">
        <v>18</v>
      </c>
      <c r="D4" s="9"/>
      <c r="E4" s="9"/>
      <c r="F4" s="90" t="s">
        <v>7</v>
      </c>
      <c r="G4" s="90"/>
      <c r="H4" s="90" t="s">
        <v>53</v>
      </c>
      <c r="I4" s="90"/>
      <c r="J4" s="90" t="s">
        <v>108</v>
      </c>
      <c r="K4" s="90"/>
      <c r="L4" s="90"/>
      <c r="M4" s="90" t="s">
        <v>47</v>
      </c>
    </row>
    <row r="5" spans="2:16" ht="18" customHeight="1">
      <c r="B5" s="47"/>
      <c r="C5" s="50"/>
      <c r="D5" s="50"/>
      <c r="E5" s="50"/>
      <c r="H5" s="49"/>
      <c r="I5" s="49"/>
      <c r="J5" s="49"/>
      <c r="K5" s="49"/>
      <c r="M5" s="55"/>
    </row>
    <row r="6" spans="2:16" ht="18" customHeight="1" thickBot="1">
      <c r="B6" s="47"/>
      <c r="C6" s="12" t="s">
        <v>46</v>
      </c>
      <c r="D6" s="12"/>
      <c r="E6" s="12"/>
      <c r="F6" s="12"/>
      <c r="G6" s="33"/>
      <c r="H6" s="10"/>
      <c r="I6" s="10"/>
      <c r="J6" s="10"/>
      <c r="K6" s="10"/>
      <c r="M6" s="54"/>
    </row>
    <row r="7" spans="2:16" ht="17" thickBot="1">
      <c r="B7" s="47"/>
      <c r="C7" s="102" t="s">
        <v>52</v>
      </c>
      <c r="D7" s="51"/>
      <c r="E7" s="51"/>
      <c r="F7" s="104" t="s">
        <v>2</v>
      </c>
      <c r="G7" s="91"/>
      <c r="H7" s="137">
        <f>J7</f>
        <v>0.7</v>
      </c>
      <c r="I7" s="49"/>
      <c r="J7" s="137">
        <f>Notes!F8</f>
        <v>0.7</v>
      </c>
      <c r="K7" s="49"/>
      <c r="M7" s="110"/>
    </row>
    <row r="8" spans="2:16" ht="17" thickBot="1">
      <c r="B8" s="47"/>
      <c r="C8" s="112" t="s">
        <v>58</v>
      </c>
      <c r="D8" s="51"/>
      <c r="E8" s="51"/>
      <c r="F8" s="113" t="s">
        <v>57</v>
      </c>
      <c r="G8" s="91"/>
      <c r="H8" s="137">
        <f t="shared" ref="H8:H11" si="0">J8</f>
        <v>140</v>
      </c>
      <c r="I8" s="49"/>
      <c r="J8" s="137">
        <f>Notes!F10</f>
        <v>140</v>
      </c>
      <c r="K8" s="49"/>
      <c r="M8" s="110"/>
    </row>
    <row r="9" spans="2:16" ht="17" thickBot="1">
      <c r="B9" s="47"/>
      <c r="C9" s="112" t="s">
        <v>62</v>
      </c>
      <c r="D9" s="51"/>
      <c r="E9" s="51"/>
      <c r="F9" s="113" t="s">
        <v>2</v>
      </c>
      <c r="G9" s="91"/>
      <c r="H9" s="137">
        <f t="shared" si="0"/>
        <v>0</v>
      </c>
      <c r="I9" s="49"/>
      <c r="J9" s="137">
        <f>Notes!E48</f>
        <v>0</v>
      </c>
      <c r="K9" s="49"/>
      <c r="M9" s="114"/>
    </row>
    <row r="10" spans="2:16" ht="17" thickBot="1">
      <c r="B10" s="47"/>
      <c r="C10" s="112" t="s">
        <v>63</v>
      </c>
      <c r="D10" s="51"/>
      <c r="E10" s="51"/>
      <c r="F10" s="113" t="s">
        <v>2</v>
      </c>
      <c r="G10" s="91"/>
      <c r="H10" s="137">
        <f t="shared" si="0"/>
        <v>0</v>
      </c>
      <c r="I10" s="49"/>
      <c r="J10" s="137">
        <f>Notes!E49</f>
        <v>0</v>
      </c>
      <c r="K10" s="49"/>
      <c r="M10" s="110"/>
    </row>
    <row r="11" spans="2:16" ht="17" thickBot="1">
      <c r="B11" s="47"/>
      <c r="C11" s="112" t="s">
        <v>82</v>
      </c>
      <c r="D11" s="51"/>
      <c r="E11" s="51"/>
      <c r="F11" s="113" t="s">
        <v>83</v>
      </c>
      <c r="G11" s="91"/>
      <c r="H11" s="137">
        <f t="shared" si="0"/>
        <v>8000</v>
      </c>
      <c r="I11" s="49"/>
      <c r="J11" s="137">
        <f>Notes!F14</f>
        <v>8000</v>
      </c>
      <c r="K11" s="49"/>
      <c r="M11" s="114"/>
    </row>
    <row r="12" spans="2:16">
      <c r="B12" s="47"/>
      <c r="G12" s="91"/>
      <c r="H12" s="138"/>
      <c r="I12" s="49"/>
      <c r="J12" s="138"/>
      <c r="K12" s="49"/>
      <c r="M12" s="59"/>
    </row>
    <row r="13" spans="2:16" ht="17" thickBot="1">
      <c r="B13" s="47"/>
      <c r="C13" s="12" t="s">
        <v>44</v>
      </c>
      <c r="D13" s="12"/>
      <c r="E13" s="12"/>
      <c r="F13" s="12"/>
      <c r="G13" s="33"/>
      <c r="H13" s="139"/>
      <c r="I13" s="11"/>
      <c r="J13" s="139"/>
      <c r="K13" s="11"/>
      <c r="M13" s="59"/>
    </row>
    <row r="14" spans="2:16" ht="17" thickBot="1">
      <c r="B14" s="47"/>
      <c r="C14" s="109" t="s">
        <v>5</v>
      </c>
      <c r="D14" s="12"/>
      <c r="E14" s="12"/>
      <c r="F14" s="56" t="s">
        <v>19</v>
      </c>
      <c r="G14" s="92"/>
      <c r="H14" s="137">
        <f>J14</f>
        <v>90000000</v>
      </c>
      <c r="I14" s="11"/>
      <c r="J14" s="137">
        <f>Notes!F12</f>
        <v>90000000</v>
      </c>
      <c r="K14" s="57"/>
      <c r="M14" s="107"/>
    </row>
    <row r="15" spans="2:16" ht="17" thickBot="1">
      <c r="B15" s="47"/>
      <c r="C15" s="121" t="s">
        <v>22</v>
      </c>
      <c r="D15" s="52"/>
      <c r="E15" s="52"/>
      <c r="F15" s="89" t="s">
        <v>24</v>
      </c>
      <c r="G15" s="93"/>
      <c r="H15" s="137">
        <f t="shared" ref="H15:H22" si="1">J15</f>
        <v>15000000</v>
      </c>
      <c r="I15" s="53"/>
      <c r="J15" s="137">
        <f>Notes!F13</f>
        <v>15000000</v>
      </c>
      <c r="K15" s="53"/>
      <c r="M15" s="48"/>
    </row>
    <row r="16" spans="2:16" ht="17" thickBot="1">
      <c r="B16" s="47"/>
      <c r="C16" s="121" t="s">
        <v>67</v>
      </c>
      <c r="D16" s="52"/>
      <c r="E16" s="52"/>
      <c r="F16" s="113" t="s">
        <v>60</v>
      </c>
      <c r="G16" s="93"/>
      <c r="H16" s="137">
        <f t="shared" si="1"/>
        <v>0</v>
      </c>
      <c r="I16" s="53"/>
      <c r="J16" s="137">
        <f>Notes!E55</f>
        <v>0</v>
      </c>
      <c r="K16" s="53"/>
      <c r="M16" s="107"/>
    </row>
    <row r="17" spans="2:13" ht="17" thickBot="1">
      <c r="B17" s="47"/>
      <c r="C17" s="121" t="s">
        <v>64</v>
      </c>
      <c r="D17" s="52"/>
      <c r="E17" s="52"/>
      <c r="F17" s="113" t="s">
        <v>19</v>
      </c>
      <c r="G17" s="93"/>
      <c r="H17" s="137">
        <f t="shared" si="1"/>
        <v>0</v>
      </c>
      <c r="I17" s="53"/>
      <c r="J17" s="137">
        <f>Notes!E56</f>
        <v>0</v>
      </c>
      <c r="K17" s="53"/>
      <c r="M17" s="114"/>
    </row>
    <row r="18" spans="2:13" ht="17" thickBot="1">
      <c r="B18" s="47"/>
      <c r="C18" s="121" t="s">
        <v>65</v>
      </c>
      <c r="D18" s="52"/>
      <c r="E18" s="52"/>
      <c r="F18" s="113" t="s">
        <v>19</v>
      </c>
      <c r="G18" s="93"/>
      <c r="H18" s="137">
        <f t="shared" si="1"/>
        <v>0</v>
      </c>
      <c r="I18" s="53"/>
      <c r="J18" s="137">
        <f>Notes!E57</f>
        <v>0</v>
      </c>
      <c r="K18" s="53"/>
      <c r="M18" s="114"/>
    </row>
    <row r="19" spans="2:13" ht="17" thickBot="1">
      <c r="B19" s="47"/>
      <c r="C19" s="121" t="s">
        <v>66</v>
      </c>
      <c r="D19" s="52"/>
      <c r="E19" s="52"/>
      <c r="F19" s="113" t="s">
        <v>19</v>
      </c>
      <c r="G19" s="93"/>
      <c r="H19" s="137">
        <f t="shared" si="1"/>
        <v>0</v>
      </c>
      <c r="I19" s="53"/>
      <c r="J19" s="137">
        <f>Notes!E58</f>
        <v>0</v>
      </c>
      <c r="K19" s="53"/>
      <c r="M19" s="107"/>
    </row>
    <row r="20" spans="2:13" ht="17" thickBot="1">
      <c r="B20" s="47"/>
      <c r="C20" s="121" t="s">
        <v>68</v>
      </c>
      <c r="D20" s="52"/>
      <c r="E20" s="52"/>
      <c r="F20" s="113" t="s">
        <v>60</v>
      </c>
      <c r="G20" s="93"/>
      <c r="H20" s="137">
        <f t="shared" si="1"/>
        <v>0</v>
      </c>
      <c r="I20" s="53"/>
      <c r="J20" s="137">
        <f>Notes!E59</f>
        <v>0</v>
      </c>
      <c r="K20" s="53"/>
      <c r="M20" s="107"/>
    </row>
    <row r="21" spans="2:13" ht="17" thickBot="1">
      <c r="B21" s="47"/>
      <c r="C21" s="121" t="s">
        <v>69</v>
      </c>
      <c r="D21" s="52"/>
      <c r="E21" s="52"/>
      <c r="F21" s="113" t="s">
        <v>72</v>
      </c>
      <c r="G21" s="93"/>
      <c r="H21" s="137">
        <f t="shared" si="1"/>
        <v>1</v>
      </c>
      <c r="I21" s="53"/>
      <c r="J21" s="137">
        <v>1</v>
      </c>
      <c r="K21" s="53"/>
    </row>
    <row r="22" spans="2:13" ht="17" thickBot="1">
      <c r="B22" s="47"/>
      <c r="C22" s="121" t="s">
        <v>70</v>
      </c>
      <c r="D22" s="52"/>
      <c r="E22" s="52"/>
      <c r="F22" s="113" t="s">
        <v>71</v>
      </c>
      <c r="G22" s="93"/>
      <c r="H22" s="137">
        <f t="shared" si="1"/>
        <v>0.1</v>
      </c>
      <c r="I22" s="53"/>
      <c r="J22" s="137">
        <v>0.1</v>
      </c>
      <c r="K22" s="53"/>
      <c r="M22" s="142" t="s">
        <v>113</v>
      </c>
    </row>
    <row r="23" spans="2:13">
      <c r="B23" s="47"/>
      <c r="H23" s="140"/>
      <c r="J23" s="140"/>
      <c r="M23" s="55"/>
    </row>
    <row r="24" spans="2:13" ht="17" thickBot="1">
      <c r="B24" s="47"/>
      <c r="C24" s="13" t="s">
        <v>4</v>
      </c>
      <c r="H24" s="140"/>
      <c r="J24" s="140"/>
      <c r="L24" s="49"/>
      <c r="M24" s="58"/>
    </row>
    <row r="25" spans="2:13" ht="17" thickBot="1">
      <c r="B25" s="47"/>
      <c r="C25" s="102" t="s">
        <v>55</v>
      </c>
      <c r="F25" s="105" t="s">
        <v>50</v>
      </c>
      <c r="H25" s="141">
        <f>J25</f>
        <v>40</v>
      </c>
      <c r="J25" s="137">
        <v>40</v>
      </c>
      <c r="M25" s="142" t="s">
        <v>113</v>
      </c>
    </row>
    <row r="26" spans="2:13" ht="17" thickBot="1">
      <c r="B26" s="47"/>
      <c r="C26" s="112" t="s">
        <v>78</v>
      </c>
      <c r="F26" s="115" t="s">
        <v>80</v>
      </c>
      <c r="H26" s="141">
        <f t="shared" ref="H26:H28" si="2">J26</f>
        <v>0</v>
      </c>
      <c r="J26" s="137">
        <f>Notes!E65</f>
        <v>0</v>
      </c>
      <c r="L26" s="49"/>
      <c r="M26" s="59"/>
    </row>
    <row r="27" spans="2:13" ht="17" thickBot="1">
      <c r="B27" s="47"/>
      <c r="C27" s="112" t="s">
        <v>79</v>
      </c>
      <c r="F27" s="115" t="s">
        <v>50</v>
      </c>
      <c r="H27" s="141">
        <f t="shared" si="2"/>
        <v>3</v>
      </c>
      <c r="J27" s="137">
        <v>3</v>
      </c>
      <c r="M27" s="142" t="s">
        <v>113</v>
      </c>
    </row>
    <row r="28" spans="2:13" ht="17" thickBot="1">
      <c r="B28" s="47"/>
      <c r="C28" s="102" t="s">
        <v>20</v>
      </c>
      <c r="F28" s="12"/>
      <c r="H28" s="141">
        <f t="shared" si="2"/>
        <v>0</v>
      </c>
      <c r="J28" s="137">
        <f>Notes!E67</f>
        <v>0</v>
      </c>
    </row>
    <row r="29" spans="2:13">
      <c r="B29" s="47"/>
    </row>
    <row r="30" spans="2:13">
      <c r="B30"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topLeftCell="B1" workbookViewId="0">
      <selection activeCell="F11" sqref="F11"/>
    </sheetView>
  </sheetViews>
  <sheetFormatPr baseColWidth="10" defaultColWidth="33.140625" defaultRowHeight="16"/>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42578125" style="62" customWidth="1"/>
    <col min="9" max="9" width="31.42578125" style="62" customWidth="1"/>
    <col min="10" max="10" width="98.42578125" style="60" customWidth="1"/>
    <col min="11" max="16384" width="33.140625" style="60"/>
  </cols>
  <sheetData>
    <row r="1" spans="2:10" ht="17" thickBot="1"/>
    <row r="2" spans="2:10">
      <c r="B2" s="122"/>
      <c r="C2" s="61"/>
      <c r="D2" s="61"/>
      <c r="E2" s="61"/>
      <c r="F2" s="61"/>
      <c r="G2" s="61"/>
      <c r="H2" s="63"/>
      <c r="I2" s="63"/>
      <c r="J2" s="61"/>
    </row>
    <row r="3" spans="2:10">
      <c r="B3" s="123"/>
      <c r="C3" s="13" t="s">
        <v>14</v>
      </c>
      <c r="D3" s="13"/>
      <c r="E3" s="13"/>
      <c r="F3" s="13"/>
      <c r="G3" s="13"/>
      <c r="H3" s="18"/>
      <c r="I3" s="18"/>
    </row>
    <row r="4" spans="2:10">
      <c r="B4" s="123"/>
    </row>
    <row r="5" spans="2:10">
      <c r="B5" s="124"/>
      <c r="C5" s="15" t="s">
        <v>15</v>
      </c>
      <c r="D5" s="15" t="s">
        <v>0</v>
      </c>
      <c r="E5" s="15" t="s">
        <v>11</v>
      </c>
      <c r="F5" s="15" t="s">
        <v>16</v>
      </c>
      <c r="G5" s="15" t="s">
        <v>48</v>
      </c>
      <c r="H5" s="19" t="s">
        <v>17</v>
      </c>
      <c r="I5" s="19" t="s">
        <v>49</v>
      </c>
      <c r="J5" s="15" t="s">
        <v>8</v>
      </c>
    </row>
    <row r="6" spans="2:10">
      <c r="B6" s="123"/>
      <c r="C6" s="13"/>
      <c r="D6" s="13"/>
      <c r="E6" s="13"/>
      <c r="F6" s="13"/>
      <c r="G6" s="13"/>
      <c r="H6" s="18"/>
      <c r="I6" s="18"/>
      <c r="J6" s="13"/>
    </row>
    <row r="7" spans="2:10">
      <c r="B7" s="123"/>
      <c r="C7" s="130" t="s">
        <v>109</v>
      </c>
      <c r="D7" s="130" t="s">
        <v>108</v>
      </c>
      <c r="E7" s="130" t="s">
        <v>110</v>
      </c>
      <c r="F7" s="131">
        <v>43678</v>
      </c>
      <c r="G7" s="60">
        <v>2019</v>
      </c>
      <c r="H7" s="132" t="s">
        <v>111</v>
      </c>
      <c r="I7" s="62" t="s">
        <v>107</v>
      </c>
    </row>
    <row r="8" spans="2:10">
      <c r="B8" s="123"/>
    </row>
    <row r="9" spans="2:10">
      <c r="B9" s="123"/>
    </row>
    <row r="10" spans="2:10">
      <c r="B10" s="123"/>
    </row>
    <row r="11" spans="2:10">
      <c r="B11" s="123"/>
    </row>
    <row r="12" spans="2:10">
      <c r="B12" s="123"/>
    </row>
    <row r="13" spans="2:10">
      <c r="B13" s="123"/>
    </row>
    <row r="14" spans="2:10">
      <c r="B14" s="123"/>
    </row>
    <row r="15" spans="2:10">
      <c r="B15" s="123"/>
    </row>
    <row r="16" spans="2:10">
      <c r="B16" s="123"/>
    </row>
    <row r="17" spans="2:2">
      <c r="B17" s="123"/>
    </row>
    <row r="18" spans="2:2">
      <c r="B18" s="123"/>
    </row>
    <row r="19" spans="2:2">
      <c r="B19" s="123"/>
    </row>
    <row r="20" spans="2:2">
      <c r="B20" s="123"/>
    </row>
    <row r="21" spans="2:2">
      <c r="B21" s="123"/>
    </row>
    <row r="22" spans="2:2">
      <c r="B22" s="123"/>
    </row>
    <row r="23" spans="2:2">
      <c r="B23" s="123"/>
    </row>
    <row r="24" spans="2:2">
      <c r="B24" s="123"/>
    </row>
    <row r="25" spans="2:2">
      <c r="B25" s="123"/>
    </row>
    <row r="26" spans="2:2">
      <c r="B26" s="123"/>
    </row>
    <row r="27" spans="2:2">
      <c r="B27" s="123"/>
    </row>
    <row r="28" spans="2:2">
      <c r="B28" s="123"/>
    </row>
    <row r="29" spans="2:2">
      <c r="B29" s="123"/>
    </row>
    <row r="30" spans="2:2">
      <c r="B30" s="123"/>
    </row>
    <row r="31" spans="2:2">
      <c r="B31" s="123"/>
    </row>
    <row r="32" spans="2:2">
      <c r="B32" s="123"/>
    </row>
    <row r="33" spans="2:2">
      <c r="B33" s="123"/>
    </row>
    <row r="34" spans="2:2">
      <c r="B34" s="123"/>
    </row>
    <row r="35" spans="2:2">
      <c r="B35" s="123"/>
    </row>
    <row r="36" spans="2:2">
      <c r="B36" s="123"/>
    </row>
    <row r="37" spans="2:2">
      <c r="B37" s="123"/>
    </row>
    <row r="38" spans="2:2">
      <c r="B38" s="123"/>
    </row>
    <row r="39" spans="2:2">
      <c r="B39" s="123"/>
    </row>
    <row r="40" spans="2:2">
      <c r="B40" s="123"/>
    </row>
  </sheetData>
  <phoneticPr fontId="29"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BD3D-F4E4-0842-8488-EEEAF261D191}">
  <sheetPr>
    <tabColor theme="6" tint="0.79998168889431442"/>
  </sheetPr>
  <dimension ref="A1"/>
  <sheetViews>
    <sheetView workbookViewId="0"/>
  </sheetViews>
  <sheetFormatPr baseColWidth="10" defaultRowHeight="1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2"/>
  <sheetViews>
    <sheetView workbookViewId="0">
      <selection activeCell="F24" sqref="F24"/>
    </sheetView>
  </sheetViews>
  <sheetFormatPr baseColWidth="10" defaultColWidth="10.7109375" defaultRowHeight="16"/>
  <cols>
    <col min="1" max="2" width="3.42578125" style="64" customWidth="1"/>
    <col min="3" max="3" width="35.28515625" style="64" customWidth="1"/>
    <col min="4" max="4" width="9.42578125" style="64" customWidth="1"/>
    <col min="5" max="5" width="13.140625" style="64" customWidth="1"/>
    <col min="6" max="6" width="14.85546875" style="64" customWidth="1"/>
    <col min="7" max="8" width="10.7109375" style="64"/>
    <col min="9" max="9" width="13" style="64" customWidth="1"/>
    <col min="10" max="13" width="10.7109375" style="64"/>
    <col min="14" max="14" width="16.140625" style="64" customWidth="1"/>
    <col min="15" max="15" width="10.7109375" style="64"/>
    <col min="16" max="16" width="55.7109375" style="64" customWidth="1"/>
    <col min="17" max="16384" width="10.7109375" style="64"/>
  </cols>
  <sheetData>
    <row r="1" spans="1:14" ht="17" thickBot="1"/>
    <row r="2" spans="1:14">
      <c r="B2" s="65"/>
      <c r="C2" s="66"/>
      <c r="D2" s="66"/>
      <c r="E2" s="66"/>
      <c r="F2" s="66"/>
      <c r="G2" s="66"/>
      <c r="H2" s="66"/>
      <c r="I2" s="66"/>
      <c r="J2" s="66"/>
      <c r="K2" s="66"/>
      <c r="L2" s="66"/>
      <c r="M2" s="66"/>
      <c r="N2" s="67"/>
    </row>
    <row r="3" spans="1:14">
      <c r="A3" s="68"/>
      <c r="B3" s="98"/>
      <c r="C3" s="73" t="s">
        <v>0</v>
      </c>
      <c r="D3" s="73" t="s">
        <v>56</v>
      </c>
      <c r="E3" s="73" t="s">
        <v>26</v>
      </c>
      <c r="F3" s="73"/>
      <c r="G3" s="73"/>
      <c r="H3" s="69"/>
      <c r="I3" s="69"/>
      <c r="J3" s="69"/>
      <c r="K3" s="69"/>
      <c r="L3" s="69"/>
      <c r="M3" s="69"/>
      <c r="N3" s="99"/>
    </row>
    <row r="4" spans="1:14">
      <c r="B4" s="71"/>
      <c r="C4" s="64" t="s">
        <v>108</v>
      </c>
      <c r="N4" s="70"/>
    </row>
    <row r="5" spans="1:14">
      <c r="B5" s="71"/>
      <c r="N5" s="70"/>
    </row>
    <row r="6" spans="1:14" ht="16" customHeight="1">
      <c r="B6" s="71"/>
      <c r="C6" s="125" t="s">
        <v>90</v>
      </c>
      <c r="D6" s="126"/>
      <c r="E6" s="126"/>
      <c r="F6" s="126"/>
    </row>
    <row r="7" spans="1:14" ht="16" customHeight="1">
      <c r="B7" s="71"/>
      <c r="C7" s="127" t="s">
        <v>91</v>
      </c>
      <c r="D7" s="127" t="s">
        <v>92</v>
      </c>
      <c r="E7" s="127" t="s">
        <v>93</v>
      </c>
      <c r="F7" s="133" t="s">
        <v>93</v>
      </c>
    </row>
    <row r="8" spans="1:14" ht="16" customHeight="1">
      <c r="B8" s="71"/>
      <c r="C8" s="127" t="s">
        <v>94</v>
      </c>
      <c r="D8" s="127" t="s">
        <v>71</v>
      </c>
      <c r="E8" s="128">
        <v>0.7</v>
      </c>
      <c r="F8" s="134">
        <v>0.7</v>
      </c>
    </row>
    <row r="9" spans="1:14" ht="16" customHeight="1">
      <c r="B9" s="71"/>
      <c r="C9" s="127" t="s">
        <v>95</v>
      </c>
      <c r="D9" s="127" t="s">
        <v>71</v>
      </c>
      <c r="E9" s="129">
        <v>1.7000000000000001E-2</v>
      </c>
      <c r="F9" s="135">
        <v>1.7000000000000001E-2</v>
      </c>
    </row>
    <row r="10" spans="1:14" ht="16" customHeight="1">
      <c r="B10" s="71"/>
      <c r="C10" s="127" t="s">
        <v>96</v>
      </c>
      <c r="D10" s="127" t="s">
        <v>97</v>
      </c>
      <c r="E10" s="127">
        <v>20</v>
      </c>
      <c r="F10" s="133">
        <v>140</v>
      </c>
    </row>
    <row r="11" spans="1:14" ht="16" customHeight="1">
      <c r="B11" s="71"/>
      <c r="C11" s="127"/>
      <c r="D11" s="127" t="s">
        <v>98</v>
      </c>
      <c r="E11" s="127">
        <v>14</v>
      </c>
      <c r="F11" s="133">
        <v>100</v>
      </c>
    </row>
    <row r="12" spans="1:14" ht="16" customHeight="1">
      <c r="B12" s="71"/>
      <c r="C12" s="127" t="s">
        <v>99</v>
      </c>
      <c r="D12" s="127" t="s">
        <v>100</v>
      </c>
      <c r="E12" s="127">
        <f>19*1000000</f>
        <v>19000000</v>
      </c>
      <c r="F12" s="133">
        <f>90*1000000</f>
        <v>90000000</v>
      </c>
    </row>
    <row r="13" spans="1:14" ht="53" customHeight="1">
      <c r="B13" s="71"/>
      <c r="C13" s="127" t="s">
        <v>104</v>
      </c>
      <c r="D13" s="127" t="s">
        <v>101</v>
      </c>
      <c r="E13" s="127">
        <f>3*1000000</f>
        <v>3000000</v>
      </c>
      <c r="F13" s="133">
        <f>15*1000000</f>
        <v>15000000</v>
      </c>
    </row>
    <row r="14" spans="1:14" ht="16" customHeight="1">
      <c r="B14" s="71"/>
      <c r="C14" s="127" t="s">
        <v>102</v>
      </c>
      <c r="D14" s="127" t="s">
        <v>103</v>
      </c>
      <c r="E14" s="127">
        <v>8000</v>
      </c>
      <c r="F14" s="133">
        <v>8000</v>
      </c>
    </row>
    <row r="15" spans="1:14">
      <c r="B15" s="71"/>
      <c r="E15" s="64" t="s">
        <v>105</v>
      </c>
      <c r="F15" s="136" t="s">
        <v>106</v>
      </c>
    </row>
    <row r="16" spans="1:14">
      <c r="B16" s="71"/>
      <c r="C16" s="136" t="s">
        <v>112</v>
      </c>
    </row>
    <row r="17" spans="2:2">
      <c r="B17" s="71"/>
    </row>
    <row r="18" spans="2:2">
      <c r="B18" s="71"/>
    </row>
    <row r="19" spans="2:2">
      <c r="B19" s="71"/>
    </row>
    <row r="20" spans="2:2">
      <c r="B20" s="71"/>
    </row>
    <row r="21" spans="2:2">
      <c r="B21" s="71"/>
    </row>
    <row r="22" spans="2:2">
      <c r="B22" s="71"/>
    </row>
    <row r="23" spans="2:2">
      <c r="B23" s="71"/>
    </row>
    <row r="24" spans="2:2">
      <c r="B24" s="71"/>
    </row>
    <row r="25" spans="2:2">
      <c r="B25" s="71"/>
    </row>
    <row r="26" spans="2:2">
      <c r="B26" s="71"/>
    </row>
    <row r="27" spans="2:2">
      <c r="B27" s="71"/>
    </row>
    <row r="28" spans="2:2">
      <c r="B28" s="71"/>
    </row>
    <row r="29" spans="2:2">
      <c r="B29" s="71"/>
    </row>
    <row r="30" spans="2:2">
      <c r="B30" s="71"/>
    </row>
    <row r="31" spans="2:2">
      <c r="B31" s="71"/>
    </row>
    <row r="32" spans="2:2">
      <c r="B32" s="71"/>
    </row>
    <row r="33" spans="2:8">
      <c r="B33" s="71"/>
    </row>
    <row r="34" spans="2:8">
      <c r="B34" s="71"/>
    </row>
    <row r="35" spans="2:8">
      <c r="B35" s="71"/>
    </row>
    <row r="36" spans="2:8">
      <c r="B36" s="71"/>
      <c r="H36" s="68"/>
    </row>
    <row r="37" spans="2:8">
      <c r="B37" s="71"/>
    </row>
    <row r="38" spans="2:8">
      <c r="B38" s="71"/>
    </row>
    <row r="39" spans="2:8">
      <c r="B39" s="71"/>
    </row>
    <row r="40" spans="2:8">
      <c r="B40" s="71"/>
    </row>
    <row r="41" spans="2:8">
      <c r="B41" s="71"/>
    </row>
    <row r="42" spans="2:8">
      <c r="B42" s="71"/>
    </row>
    <row r="43" spans="2:8">
      <c r="B43" s="71"/>
    </row>
    <row r="44" spans="2:8">
      <c r="B44" s="71"/>
    </row>
    <row r="45" spans="2:8">
      <c r="B45" s="71"/>
      <c r="E45" s="100"/>
    </row>
    <row r="46" spans="2:8">
      <c r="B46" s="71"/>
    </row>
    <row r="47" spans="2:8">
      <c r="B47" s="71"/>
    </row>
    <row r="48" spans="2:8">
      <c r="B48" s="71"/>
    </row>
    <row r="49" spans="2:2">
      <c r="B49" s="71"/>
    </row>
    <row r="50" spans="2:2">
      <c r="B50" s="71"/>
    </row>
    <row r="51" spans="2:2">
      <c r="B51" s="71"/>
    </row>
    <row r="52" spans="2:2">
      <c r="B52" s="71"/>
    </row>
    <row r="53" spans="2:2">
      <c r="B53" s="71"/>
    </row>
    <row r="54" spans="2:2">
      <c r="B54" s="71"/>
    </row>
    <row r="55" spans="2:2">
      <c r="B55" s="71"/>
    </row>
    <row r="56" spans="2:2">
      <c r="B56" s="71"/>
    </row>
    <row r="57" spans="2:2">
      <c r="B57" s="71"/>
    </row>
    <row r="58" spans="2:2">
      <c r="B58" s="71"/>
    </row>
    <row r="59" spans="2:2">
      <c r="B59" s="71"/>
    </row>
    <row r="60" spans="2:2">
      <c r="B60" s="71"/>
    </row>
    <row r="61" spans="2:2">
      <c r="B61" s="71"/>
    </row>
    <row r="62" spans="2:2">
      <c r="B62" s="71"/>
    </row>
    <row r="63" spans="2:2">
      <c r="B63" s="71"/>
    </row>
    <row r="64" spans="2:2">
      <c r="B64" s="71"/>
    </row>
    <row r="65" spans="2:2">
      <c r="B65" s="71"/>
    </row>
    <row r="66" spans="2:2">
      <c r="B66" s="71"/>
    </row>
    <row r="67" spans="2:2">
      <c r="B67" s="71"/>
    </row>
    <row r="68" spans="2:2">
      <c r="B68" s="71"/>
    </row>
    <row r="69" spans="2:2">
      <c r="B69" s="71"/>
    </row>
    <row r="70" spans="2:2">
      <c r="B70" s="71"/>
    </row>
    <row r="71" spans="2:2">
      <c r="B71" s="71"/>
    </row>
    <row r="72" spans="2:2">
      <c r="B72" s="71"/>
    </row>
    <row r="73" spans="2:2">
      <c r="B73" s="71"/>
    </row>
    <row r="74" spans="2:2">
      <c r="B74" s="71"/>
    </row>
    <row r="75" spans="2:2">
      <c r="B75" s="71"/>
    </row>
    <row r="76" spans="2:2">
      <c r="B76" s="71"/>
    </row>
    <row r="77" spans="2:2">
      <c r="B77" s="71"/>
    </row>
    <row r="78" spans="2:2">
      <c r="B78" s="71"/>
    </row>
    <row r="79" spans="2:2">
      <c r="B79" s="71"/>
    </row>
    <row r="80" spans="2:2">
      <c r="B80" s="71"/>
    </row>
    <row r="81" spans="2:7">
      <c r="B81" s="71"/>
    </row>
    <row r="82" spans="2:7">
      <c r="B82" s="71"/>
    </row>
    <row r="83" spans="2:7">
      <c r="B83" s="71"/>
      <c r="E83" s="111"/>
    </row>
    <row r="84" spans="2:7">
      <c r="B84" s="71"/>
      <c r="G84" s="68"/>
    </row>
    <row r="85" spans="2:7">
      <c r="B85" s="71"/>
    </row>
    <row r="86" spans="2:7">
      <c r="B86" s="71"/>
    </row>
    <row r="87" spans="2:7">
      <c r="B87" s="71"/>
      <c r="G87" s="68"/>
    </row>
    <row r="88" spans="2:7">
      <c r="B88" s="71"/>
    </row>
    <row r="89" spans="2:7">
      <c r="B89" s="71"/>
    </row>
    <row r="90" spans="2:7">
      <c r="B90" s="71"/>
    </row>
    <row r="91" spans="2:7">
      <c r="B91" s="71"/>
    </row>
    <row r="92" spans="2:7">
      <c r="B92" s="71"/>
      <c r="E92" s="111"/>
    </row>
    <row r="93" spans="2:7">
      <c r="B93" s="71"/>
    </row>
    <row r="94" spans="2:7">
      <c r="B94" s="71"/>
    </row>
    <row r="95" spans="2:7">
      <c r="B95" s="71"/>
    </row>
    <row r="96" spans="2:7">
      <c r="B96" s="71"/>
    </row>
    <row r="97" spans="2:7">
      <c r="B97" s="71"/>
    </row>
    <row r="98" spans="2:7">
      <c r="B98" s="71"/>
      <c r="G98" s="68"/>
    </row>
    <row r="99" spans="2:7">
      <c r="B99" s="71"/>
    </row>
    <row r="100" spans="2:7">
      <c r="B100" s="71"/>
    </row>
    <row r="101" spans="2:7">
      <c r="B101" s="71"/>
    </row>
    <row r="102" spans="2:7">
      <c r="B102" s="71"/>
    </row>
    <row r="103" spans="2:7">
      <c r="B103" s="71"/>
    </row>
    <row r="104" spans="2:7">
      <c r="B104" s="71"/>
    </row>
    <row r="105" spans="2:7">
      <c r="B105" s="71"/>
    </row>
    <row r="106" spans="2:7">
      <c r="B106" s="71"/>
    </row>
    <row r="107" spans="2:7">
      <c r="B107" s="71"/>
    </row>
    <row r="108" spans="2:7">
      <c r="B108" s="71"/>
      <c r="G108" s="68"/>
    </row>
    <row r="109" spans="2:7">
      <c r="B109" s="71"/>
    </row>
    <row r="110" spans="2:7">
      <c r="B110" s="71"/>
    </row>
    <row r="111" spans="2:7">
      <c r="B111" s="71"/>
    </row>
    <row r="112" spans="2:7">
      <c r="B112" s="71"/>
    </row>
    <row r="113" spans="2:8">
      <c r="B113" s="71"/>
    </row>
    <row r="114" spans="2:8">
      <c r="B114" s="71"/>
    </row>
    <row r="115" spans="2:8">
      <c r="B115" s="71"/>
      <c r="G115" s="68"/>
    </row>
    <row r="116" spans="2:8">
      <c r="B116" s="71"/>
    </row>
    <row r="117" spans="2:8">
      <c r="B117" s="71"/>
    </row>
    <row r="118" spans="2:8">
      <c r="B118" s="71"/>
    </row>
    <row r="119" spans="2:8">
      <c r="B119" s="71"/>
    </row>
    <row r="120" spans="2:8">
      <c r="B120" s="71"/>
      <c r="G120" s="68"/>
      <c r="H120" s="116"/>
    </row>
    <row r="121" spans="2:8">
      <c r="B121" s="71"/>
    </row>
    <row r="122" spans="2:8">
      <c r="B122" s="71"/>
    </row>
    <row r="123" spans="2:8">
      <c r="B123" s="71"/>
    </row>
    <row r="124" spans="2:8">
      <c r="B124" s="71"/>
    </row>
    <row r="125" spans="2:8">
      <c r="B125" s="71"/>
    </row>
    <row r="126" spans="2:8">
      <c r="B126" s="71"/>
    </row>
    <row r="127" spans="2:8">
      <c r="B127" s="71"/>
      <c r="E127" s="117"/>
      <c r="F127" s="117"/>
      <c r="G127" s="118"/>
    </row>
    <row r="128" spans="2:8">
      <c r="B128" s="71"/>
    </row>
    <row r="129" spans="2:12">
      <c r="B129" s="71"/>
    </row>
    <row r="130" spans="2:12">
      <c r="B130" s="71"/>
    </row>
    <row r="131" spans="2:12">
      <c r="B131" s="71"/>
    </row>
    <row r="132" spans="2:12">
      <c r="B132" s="71"/>
    </row>
    <row r="133" spans="2:12">
      <c r="B133" s="71"/>
    </row>
    <row r="134" spans="2:12">
      <c r="B134" s="71"/>
    </row>
    <row r="135" spans="2:12">
      <c r="B135" s="71"/>
    </row>
    <row r="136" spans="2:12">
      <c r="B136" s="71"/>
    </row>
    <row r="137" spans="2:12">
      <c r="B137" s="71"/>
    </row>
    <row r="138" spans="2:12">
      <c r="B138" s="71"/>
    </row>
    <row r="139" spans="2:12">
      <c r="B139" s="71"/>
    </row>
    <row r="140" spans="2:12">
      <c r="B140" s="71"/>
      <c r="J140" s="117"/>
      <c r="K140" s="117"/>
      <c r="L140" s="117"/>
    </row>
    <row r="141" spans="2:12">
      <c r="B141" s="71"/>
    </row>
    <row r="142" spans="2:12">
      <c r="B142" s="71"/>
    </row>
    <row r="143" spans="2:12">
      <c r="B143" s="71"/>
    </row>
    <row r="144" spans="2:12">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sheet</vt:lpstr>
      <vt:lpstr>Dashboard</vt:lpstr>
      <vt:lpstr>Research data</vt:lpstr>
      <vt:lpstr>Sources</vt:lpstr>
      <vt:lpstr>Sheet1</vt:lpstr>
      <vt:lpstr>Notes</vt:lpstr>
      <vt:lpstr>Notes!_Ref16512847</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2023-08-01T07:50:52Z</dcterms:modified>
</cp:coreProperties>
</file>