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30A3CCE3-9541-604F-9120-4D1B0294D5A9}" xr6:coauthVersionLast="47" xr6:coauthVersionMax="47" xr10:uidLastSave="{00000000-0000-0000-0000-000000000000}"/>
  <bookViews>
    <workbookView xWindow="8920" yWindow="-33340" windowWidth="30080" windowHeight="322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3" l="1"/>
  <c r="F16" i="13"/>
  <c r="F9" i="13"/>
  <c r="E13" i="12" s="1"/>
  <c r="F8" i="13"/>
  <c r="F7" i="13"/>
  <c r="J9" i="13"/>
  <c r="H17" i="13" l="1"/>
  <c r="G46" i="20" l="1"/>
  <c r="C5" i="20"/>
  <c r="G24" i="20" l="1"/>
  <c r="G29" i="20" s="1"/>
  <c r="G28" i="20" l="1"/>
  <c r="G32" i="20" s="1"/>
  <c r="J7" i="13" s="1"/>
  <c r="E12" i="12" s="1"/>
  <c r="G25" i="20"/>
  <c r="G27" i="20" s="1"/>
  <c r="G31" i="20" s="1"/>
  <c r="J8" i="13" s="1"/>
  <c r="E14" i="12" s="1"/>
  <c r="H18" i="13"/>
  <c r="J16" i="20"/>
  <c r="J13" i="20"/>
  <c r="G13" i="20"/>
  <c r="J17" i="20" l="1"/>
  <c r="E31" i="12"/>
  <c r="L4" i="13" l="1"/>
  <c r="C15" i="20"/>
  <c r="C35" i="20"/>
  <c r="G42" i="20"/>
  <c r="H12" i="13" s="1"/>
  <c r="U153" i="20"/>
  <c r="U95" i="20"/>
  <c r="U51" i="20"/>
  <c r="U3" i="20"/>
  <c r="H4" i="13"/>
  <c r="F18" i="13" l="1"/>
  <c r="E24" i="12" s="1"/>
  <c r="F12" i="13" l="1"/>
  <c r="E17" i="12" s="1"/>
  <c r="G16" i="20"/>
  <c r="G17" i="20" l="1"/>
  <c r="G47" i="20" s="1"/>
  <c r="G37" i="20" l="1"/>
  <c r="G19" i="20"/>
  <c r="L10" i="13" s="1"/>
  <c r="H15" i="13" l="1"/>
  <c r="F15" i="13" s="1"/>
  <c r="E20" i="12" s="1"/>
  <c r="G40" i="20"/>
  <c r="H16" i="13" s="1"/>
  <c r="E21" i="12" s="1"/>
  <c r="E22" i="12"/>
  <c r="F10" i="13"/>
  <c r="E15" i="12" s="1"/>
</calcChain>
</file>

<file path=xl/sharedStrings.xml><?xml version="1.0" encoding="utf-8"?>
<sst xmlns="http://schemas.openxmlformats.org/spreadsheetml/2006/main" count="254" uniqueCount="161">
  <si>
    <t>Source</t>
  </si>
  <si>
    <t>years</t>
  </si>
  <si>
    <t>-</t>
  </si>
  <si>
    <t>Technical lifetime</t>
  </si>
  <si>
    <t>Value</t>
  </si>
  <si>
    <t>Other</t>
  </si>
  <si>
    <t>Initial investment costs</t>
  </si>
  <si>
    <t>Definition</t>
  </si>
  <si>
    <t>Unit</t>
  </si>
  <si>
    <t>Link</t>
  </si>
  <si>
    <t>Cover Sheet</t>
  </si>
  <si>
    <t>Document</t>
  </si>
  <si>
    <t>Country</t>
  </si>
  <si>
    <t>Organization</t>
  </si>
  <si>
    <t>Definition on the sources</t>
  </si>
  <si>
    <t>Date published</t>
  </si>
  <si>
    <t>Date retrieved</t>
  </si>
  <si>
    <t>Attribute</t>
  </si>
  <si>
    <t>euro</t>
  </si>
  <si>
    <t>free_co2_factor</t>
  </si>
  <si>
    <t>initial_investment</t>
  </si>
  <si>
    <t>fixed_operation_and_maintenance_costs_per_year</t>
  </si>
  <si>
    <t>technical_lifetime</t>
  </si>
  <si>
    <t>Fixed operational and maintenance costs per year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</si>
  <si>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</si>
  <si>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</si>
  <si>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</si>
  <si>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</si>
  <si>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</si>
  <si>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</si>
  <si>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</si>
  <si>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</si>
  <si>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</si>
  <si>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</si>
  <si>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</si>
  <si>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</si>
  <si>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</si>
  <si>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</si>
  <si>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</si>
  <si>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</si>
  <si>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</si>
  <si>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</si>
  <si>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</si>
  <si>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</si>
  <si>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</si>
  <si>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</si>
  <si>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</si>
  <si>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</si>
  <si>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</si>
  <si>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r>
      <t>output.</t>
    </r>
    <r>
      <rPr>
        <sz val="12"/>
        <color theme="1"/>
        <rFont val="Calibri"/>
        <family val="2"/>
        <scheme val="minor"/>
      </rPr>
      <t>hydrogen</t>
    </r>
  </si>
  <si>
    <t>MW</t>
  </si>
  <si>
    <t>availability</t>
  </si>
  <si>
    <t>euro/FLH</t>
  </si>
  <si>
    <t>wacc</t>
  </si>
  <si>
    <t>takes_part_in_ets</t>
  </si>
  <si>
    <t>yes=1, no=0</t>
  </si>
  <si>
    <t>construction_time</t>
  </si>
  <si>
    <t xml:space="preserve">Construction time of the plant </t>
  </si>
  <si>
    <t>Technical lifetime of the plant</t>
  </si>
  <si>
    <t>Construction time</t>
  </si>
  <si>
    <t>output.hydrogen</t>
  </si>
  <si>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</si>
  <si>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</si>
  <si>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</si>
  <si>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</si>
  <si>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</si>
  <si>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</si>
  <si>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</si>
  <si>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</si>
  <si>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</si>
  <si>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</si>
  <si>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typical_input_capacity</t>
  </si>
  <si>
    <t>Typical_input_capacity</t>
  </si>
  <si>
    <r>
      <t>decommi</t>
    </r>
    <r>
      <rPr>
        <sz val="12"/>
        <color theme="1"/>
        <rFont val="Calibri"/>
        <family val="2"/>
        <scheme val="minor"/>
      </rPr>
      <t>s</t>
    </r>
    <r>
      <rPr>
        <sz val="12"/>
        <color theme="1"/>
        <rFont val="Calibri"/>
        <family val="2"/>
        <scheme val="minor"/>
      </rPr>
      <t>sioning_costs</t>
    </r>
  </si>
  <si>
    <t>variable_operation_and_maintenance_costs_per_full_load_hour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</si>
  <si>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</si>
  <si>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Quintel assumption</t>
  </si>
  <si>
    <t>No CCS unit for this plant</t>
  </si>
  <si>
    <t xml:space="preserve">Initial investment costs </t>
  </si>
  <si>
    <t xml:space="preserve">Fixed operational and maintenance costs </t>
  </si>
  <si>
    <t>Variable operational and maintenance costs</t>
  </si>
  <si>
    <t>Comment</t>
  </si>
  <si>
    <t>t/d</t>
  </si>
  <si>
    <t>MJ/kg</t>
  </si>
  <si>
    <t>ETM carrier attribute</t>
  </si>
  <si>
    <t>Hydrogen output capacity</t>
  </si>
  <si>
    <t>Hydrogen energy content</t>
  </si>
  <si>
    <t>MJ/d</t>
  </si>
  <si>
    <t>full_load_hours</t>
  </si>
  <si>
    <t>Title</t>
  </si>
  <si>
    <t>flh/y</t>
  </si>
  <si>
    <t>Quintel assumption (see https://docs.energytransitionmodel.com/main/cost-wacc)</t>
  </si>
  <si>
    <t>Koen van Bemmelen</t>
  </si>
  <si>
    <t>Analysing future demand, supply, and transport of hydrogen</t>
  </si>
  <si>
    <t>European Hydrogen Backbone</t>
  </si>
  <si>
    <t>Netherlands</t>
  </si>
  <si>
    <t>https://refman.energytransitionmodel.com/publications/2178</t>
  </si>
  <si>
    <t>https://ehb.eu/files/downloads/EHB-Analysing-the-future-demand-supply-and-transport-of-hydrogen-June-2021-v3.pdf</t>
  </si>
  <si>
    <t>General assumptions about the hydrogen regasification plant</t>
  </si>
  <si>
    <t>Nov 23</t>
  </si>
  <si>
    <t xml:space="preserve">Source: </t>
  </si>
  <si>
    <t>Source:</t>
  </si>
  <si>
    <t>Global hydrogen trade to meet the 1.5 degree climate goal, part II: Technology review of hydrogen carriers</t>
  </si>
  <si>
    <t>IRENA</t>
  </si>
  <si>
    <t>United Arab Emirates</t>
  </si>
  <si>
    <t>https://refman.energytransitionmodel.com/publications/2179</t>
  </si>
  <si>
    <t>https://www.irena.org/-/media/Files/IRENA/Agency/Publication/2022/Apr/IRENA_Global_Trade_Hydrogen_2022.pdf?rev=3d707c37462842ac89246f48add670ba</t>
  </si>
  <si>
    <t>Min value</t>
  </si>
  <si>
    <t>Max value</t>
  </si>
  <si>
    <t>Figure D: full load hours in energy transport costs comparison between hydrogen and electricity</t>
  </si>
  <si>
    <t>hours</t>
  </si>
  <si>
    <t>Figure B</t>
  </si>
  <si>
    <t>Figure D, assuming typical use of hydrogen pipelines</t>
  </si>
  <si>
    <t>Reconversion CAPEX</t>
  </si>
  <si>
    <t>€/kW H2</t>
  </si>
  <si>
    <t>Figure C</t>
  </si>
  <si>
    <t>As % of CAPEX, see figure C</t>
  </si>
  <si>
    <t>input.electricity</t>
  </si>
  <si>
    <t>Electricity costs</t>
  </si>
  <si>
    <t>€/MWh</t>
  </si>
  <si>
    <t>Included in initial investment costs (Quintel assumption)</t>
  </si>
  <si>
    <t>Copied from LNG gasifier (energy_lng_gasifier)</t>
  </si>
  <si>
    <t>See Research data</t>
  </si>
  <si>
    <t>energy_hydrogen_lohc_reformer</t>
  </si>
  <si>
    <t>t/y</t>
  </si>
  <si>
    <t>Seconds in a year</t>
  </si>
  <si>
    <t>Reconversion fixed OPEX</t>
  </si>
  <si>
    <t>s/y</t>
  </si>
  <si>
    <t>MJ/y</t>
  </si>
  <si>
    <t>Reconversion variable OPEX</t>
  </si>
  <si>
    <t>Figure C: costs overview for LOHC dehydrogenation plant</t>
  </si>
  <si>
    <t>Figure B: Dehydrogenation costs and size figures</t>
  </si>
  <si>
    <t>Dehydrogenation plant is part of the shipping transport chain. See breakdown in figure A</t>
  </si>
  <si>
    <t>Figure A: Assumed position of LOHC dehydrogenation in hydrogen transport chain via ship</t>
  </si>
  <si>
    <t>Assumed organic carrier compound are derivatives of toluene, see figure A</t>
  </si>
  <si>
    <t>input.lohc</t>
  </si>
  <si>
    <t>Comparable ammonia plant (see figure B)</t>
  </si>
  <si>
    <t>output.loss</t>
  </si>
  <si>
    <t>costs_of_installing</t>
  </si>
  <si>
    <t>Included in initial_investment</t>
  </si>
  <si>
    <t>Figure C. Includes electricity and heat consumption</t>
  </si>
  <si>
    <t>Conversion factors F14 is 120 MJ/kg energy content of hydrogen</t>
  </si>
  <si>
    <t>Figure E: background information on LOHC variable OPEX of figure C</t>
  </si>
  <si>
    <t>DNV GL</t>
  </si>
  <si>
    <t>Database with techno-economic data for the import of liquid renewable energy carriers</t>
  </si>
  <si>
    <t>https://refman.energytransitionmodel.com/publications/2180</t>
  </si>
  <si>
    <t>https://www.gie.eu/wp-content/uploads/filr/2598/DNV-GL_Study-GLE-Technologies-and-costs-analysis-on-imports-of-liquid-renewable-energy.pdf</t>
  </si>
  <si>
    <t>Quintel</t>
  </si>
  <si>
    <t>y</t>
  </si>
  <si>
    <t>euro/y</t>
  </si>
  <si>
    <t>Weighted average cost of capital</t>
  </si>
  <si>
    <t>kWh</t>
  </si>
  <si>
    <t>Input of electricity or hydrogen in the LOHC reformer would produce a circularity in the graph. To prevent this it is assumed that all energy inputs are LOHC</t>
  </si>
  <si>
    <t>90% of hydrogen input is recovered from the toluene (see figure E)</t>
  </si>
  <si>
    <r>
      <t xml:space="preserve">VOM </t>
    </r>
    <r>
      <rPr>
        <i/>
        <sz val="12"/>
        <rFont val="Calibri"/>
        <family val="2"/>
        <scheme val="minor"/>
      </rPr>
      <t>unit</t>
    </r>
    <r>
      <rPr>
        <sz val="12"/>
        <rFont val="Calibri"/>
        <family val="2"/>
        <scheme val="minor"/>
      </rPr>
      <t xml:space="preserve"> indicates that 0.33 kWh is needed for reconversion of 1 kWh of hydrogen, assumed input is electricity (see figure E)</t>
    </r>
  </si>
  <si>
    <t>Normalised sum of inputs to 1.00</t>
  </si>
  <si>
    <t>Using output.hydrogen conversion efficiency</t>
  </si>
  <si>
    <t>MWh/MWh H2</t>
  </si>
  <si>
    <t>€/MWh H2</t>
  </si>
  <si>
    <t>€/flh</t>
  </si>
  <si>
    <t>Assumed to be zero since electricity input is set to zero and instead higher LOHC input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</si>
</sst>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quot;€&quot;\ #,##0.00"/>
  </numFmts>
  <fonts count="5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2"/>
      <name val="Calibri"/>
      <family val="2"/>
    </font>
    <font>
      <b/>
      <u/>
      <sz val="12"/>
      <name val="Calibri"/>
      <family val="2"/>
      <scheme val="minor"/>
    </font>
    <font>
      <sz val="12"/>
      <color theme="1"/>
      <name val="Lettertype hoofdtekst"/>
      <family val="2"/>
    </font>
    <font>
      <sz val="12"/>
      <color rgb="FF3F3F76"/>
      <name val="Calibri"/>
      <family val="2"/>
      <scheme val="minor"/>
    </font>
    <font>
      <b/>
      <sz val="12"/>
      <color rgb="FFFA7D00"/>
      <name val="Calibri"/>
      <family val="2"/>
      <scheme val="minor"/>
    </font>
    <font>
      <b/>
      <sz val="12"/>
      <color rgb="FFFF0000"/>
      <name val="Calibri"/>
      <family val="2"/>
      <scheme val="minor"/>
    </font>
    <font>
      <b/>
      <sz val="12"/>
      <color rgb="FF3F3F3F"/>
      <name val="Calibri"/>
      <family val="2"/>
      <scheme val="minor"/>
    </font>
    <font>
      <i/>
      <sz val="12"/>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
      <patternFill patternType="solid">
        <fgColor rgb="FFF2F2F2"/>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60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0"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9" fontId="44" fillId="0" borderId="0" applyFont="0" applyFill="0" applyBorder="0" applyAlignment="0" applyProtection="0"/>
    <xf numFmtId="0" fontId="28" fillId="0" borderId="0" applyNumberFormat="0" applyFill="0" applyBorder="0" applyAlignment="0" applyProtection="0"/>
    <xf numFmtId="0" fontId="45" fillId="13" borderId="22" applyNumberFormat="0" applyAlignment="0" applyProtection="0"/>
    <xf numFmtId="0" fontId="46" fillId="14" borderId="22" applyNumberFormat="0" applyAlignment="0" applyProtection="0"/>
    <xf numFmtId="0" fontId="48" fillId="14" borderId="23" applyNumberFormat="0" applyAlignment="0" applyProtection="0"/>
  </cellStyleXfs>
  <cellXfs count="227">
    <xf numFmtId="0" fontId="0" fillId="0" borderId="0" xfId="0"/>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49" fontId="31" fillId="2"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xf numFmtId="1" fontId="30" fillId="2" borderId="0" xfId="0" applyNumberFormat="1" applyFont="1" applyFill="1" applyAlignment="1">
      <alignment horizontal="right" vertical="center"/>
    </xf>
    <xf numFmtId="2" fontId="30" fillId="2" borderId="0" xfId="0" applyNumberFormat="1" applyFont="1" applyFill="1" applyAlignment="1">
      <alignment horizontal="right" vertical="center"/>
    </xf>
    <xf numFmtId="0" fontId="30" fillId="0" borderId="0" xfId="0" applyFont="1" applyAlignment="1">
      <alignment horizontal="left" vertical="center"/>
    </xf>
    <xf numFmtId="0" fontId="30" fillId="2" borderId="0" xfId="0" applyFont="1" applyFill="1"/>
    <xf numFmtId="0" fontId="30" fillId="2" borderId="5" xfId="0" applyFont="1" applyFill="1" applyBorder="1"/>
    <xf numFmtId="0" fontId="30" fillId="2" borderId="9" xfId="0" applyFont="1" applyFill="1" applyBorder="1"/>
    <xf numFmtId="0" fontId="30" fillId="0" borderId="9" xfId="0" applyFont="1" applyBorder="1"/>
    <xf numFmtId="0" fontId="32" fillId="0" borderId="9" xfId="0" applyFont="1" applyBorder="1"/>
    <xf numFmtId="49" fontId="30" fillId="2" borderId="0" xfId="0" applyNumberFormat="1" applyFont="1" applyFill="1"/>
    <xf numFmtId="49" fontId="30" fillId="2" borderId="9" xfId="0" applyNumberFormat="1" applyFont="1" applyFill="1" applyBorder="1"/>
    <xf numFmtId="0" fontId="30" fillId="2" borderId="4" xfId="0" applyFont="1" applyFill="1" applyBorder="1"/>
    <xf numFmtId="0" fontId="32" fillId="0" borderId="0" xfId="0" applyFont="1"/>
    <xf numFmtId="0" fontId="27" fillId="2" borderId="0" xfId="0" applyFont="1" applyFill="1"/>
    <xf numFmtId="0" fontId="31" fillId="0" borderId="0" xfId="0" applyFont="1"/>
    <xf numFmtId="0" fontId="30" fillId="0" borderId="16" xfId="0" applyFont="1" applyBorder="1"/>
    <xf numFmtId="0" fontId="30" fillId="2" borderId="6" xfId="0" applyFont="1" applyFill="1" applyBorder="1"/>
    <xf numFmtId="0" fontId="31" fillId="3" borderId="17" xfId="0" applyFont="1" applyFill="1" applyBorder="1"/>
    <xf numFmtId="0" fontId="31" fillId="3" borderId="2" xfId="0" applyFont="1" applyFill="1" applyBorder="1"/>
    <xf numFmtId="0" fontId="27" fillId="2" borderId="2" xfId="0" applyFont="1" applyFill="1" applyBorder="1"/>
    <xf numFmtId="0" fontId="34" fillId="3" borderId="0" xfId="0" applyFont="1" applyFill="1"/>
    <xf numFmtId="0" fontId="27" fillId="2" borderId="7" xfId="0" applyFont="1" applyFill="1" applyBorder="1"/>
    <xf numFmtId="0" fontId="30" fillId="0" borderId="0" xfId="0" applyFont="1"/>
    <xf numFmtId="0" fontId="32" fillId="3" borderId="0" xfId="0" applyFont="1" applyFill="1"/>
    <xf numFmtId="0" fontId="30" fillId="2" borderId="0" xfId="0" applyFont="1" applyFill="1" applyAlignment="1">
      <alignment horizontal="left" vertical="center"/>
    </xf>
    <xf numFmtId="0" fontId="26" fillId="2" borderId="0" xfId="0" applyFont="1" applyFill="1"/>
    <xf numFmtId="0" fontId="26" fillId="2" borderId="3" xfId="0" applyFont="1" applyFill="1" applyBorder="1"/>
    <xf numFmtId="0" fontId="26" fillId="2" borderId="15" xfId="0" applyFont="1" applyFill="1" applyBorder="1"/>
    <xf numFmtId="0" fontId="26" fillId="0" borderId="0" xfId="0" applyFont="1"/>
    <xf numFmtId="0" fontId="26" fillId="2" borderId="6" xfId="0" applyFont="1" applyFill="1" applyBorder="1"/>
    <xf numFmtId="164" fontId="26" fillId="2" borderId="18" xfId="0" applyNumberFormat="1" applyFont="1" applyFill="1" applyBorder="1"/>
    <xf numFmtId="0" fontId="25" fillId="2" borderId="0" xfId="0" applyFont="1" applyFill="1"/>
    <xf numFmtId="0" fontId="25" fillId="2" borderId="3" xfId="0" applyFont="1" applyFill="1" applyBorder="1"/>
    <xf numFmtId="0" fontId="25" fillId="2" borderId="4" xfId="0" applyFont="1" applyFill="1" applyBorder="1"/>
    <xf numFmtId="0" fontId="25" fillId="2" borderId="6" xfId="0" applyFont="1" applyFill="1" applyBorder="1"/>
    <xf numFmtId="2" fontId="25" fillId="2" borderId="0" xfId="0" applyNumberFormat="1" applyFont="1" applyFill="1" applyAlignment="1">
      <alignment horizontal="right" vertical="center"/>
    </xf>
    <xf numFmtId="10" fontId="25" fillId="2" borderId="0" xfId="0" applyNumberFormat="1" applyFont="1" applyFill="1" applyAlignment="1">
      <alignment horizontal="left" vertical="center" indent="2"/>
    </xf>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49" fontId="21" fillId="2" borderId="0" xfId="0" applyNumberFormat="1" applyFont="1" applyFill="1"/>
    <xf numFmtId="49" fontId="21" fillId="2" borderId="4" xfId="0" applyNumberFormat="1" applyFont="1" applyFill="1" applyBorder="1"/>
    <xf numFmtId="0" fontId="21" fillId="2" borderId="16" xfId="0" applyFont="1" applyFill="1" applyBorder="1"/>
    <xf numFmtId="0" fontId="35" fillId="2" borderId="0" xfId="0" applyFont="1" applyFill="1"/>
    <xf numFmtId="0" fontId="35" fillId="2" borderId="3" xfId="0" applyFont="1" applyFill="1" applyBorder="1"/>
    <xf numFmtId="0" fontId="35" fillId="2" borderId="4" xfId="0" applyFont="1" applyFill="1" applyBorder="1"/>
    <xf numFmtId="0" fontId="35" fillId="2" borderId="15" xfId="0" applyFont="1" applyFill="1" applyBorder="1"/>
    <xf numFmtId="0" fontId="36" fillId="2" borderId="0" xfId="0" applyFont="1" applyFill="1"/>
    <xf numFmtId="0" fontId="35" fillId="2" borderId="9" xfId="0" applyFont="1" applyFill="1" applyBorder="1"/>
    <xf numFmtId="0" fontId="35" fillId="2" borderId="6" xfId="0" applyFont="1" applyFill="1" applyBorder="1"/>
    <xf numFmtId="0" fontId="36" fillId="2" borderId="9" xfId="0" applyFont="1" applyFill="1" applyBorder="1"/>
    <xf numFmtId="0" fontId="30" fillId="2" borderId="17" xfId="0" applyFont="1" applyFill="1" applyBorder="1"/>
    <xf numFmtId="0" fontId="20" fillId="2" borderId="2" xfId="0" applyFont="1" applyFill="1" applyBorder="1"/>
    <xf numFmtId="0" fontId="30" fillId="2" borderId="7" xfId="0" applyFont="1" applyFill="1" applyBorder="1"/>
    <xf numFmtId="0" fontId="20" fillId="2" borderId="0" xfId="0" applyFont="1" applyFill="1"/>
    <xf numFmtId="0" fontId="37" fillId="2" borderId="0" xfId="0" applyFont="1" applyFill="1"/>
    <xf numFmtId="0" fontId="20" fillId="2" borderId="18" xfId="0" applyFont="1" applyFill="1" applyBorder="1"/>
    <xf numFmtId="0" fontId="20" fillId="4" borderId="0" xfId="0" applyFont="1" applyFill="1"/>
    <xf numFmtId="0" fontId="20" fillId="5" borderId="0" xfId="0" applyFont="1" applyFill="1"/>
    <xf numFmtId="0" fontId="20" fillId="6" borderId="0" xfId="0" applyFont="1" applyFill="1"/>
    <xf numFmtId="0" fontId="20" fillId="7" borderId="0" xfId="0" applyFont="1" applyFill="1"/>
    <xf numFmtId="0" fontId="20" fillId="2" borderId="7" xfId="0" applyFont="1" applyFill="1" applyBorder="1"/>
    <xf numFmtId="0" fontId="20" fillId="8" borderId="0" xfId="0" applyFont="1" applyFill="1"/>
    <xf numFmtId="0" fontId="20" fillId="9" borderId="0" xfId="0" applyFont="1" applyFill="1"/>
    <xf numFmtId="0" fontId="20" fillId="10" borderId="0" xfId="0" applyFont="1" applyFill="1"/>
    <xf numFmtId="0" fontId="20" fillId="11" borderId="0" xfId="0" applyFont="1" applyFill="1"/>
    <xf numFmtId="0" fontId="30" fillId="2" borderId="9" xfId="0" applyFont="1" applyFill="1" applyBorder="1" applyAlignment="1">
      <alignment vertical="center"/>
    </xf>
    <xf numFmtId="165" fontId="25" fillId="2" borderId="0" xfId="0" applyNumberFormat="1" applyFont="1" applyFill="1" applyAlignment="1">
      <alignment vertical="center"/>
    </xf>
    <xf numFmtId="0" fontId="30" fillId="2" borderId="19" xfId="0" applyFont="1" applyFill="1" applyBorder="1"/>
    <xf numFmtId="0" fontId="26" fillId="2" borderId="5" xfId="0" applyFont="1" applyFill="1" applyBorder="1"/>
    <xf numFmtId="0" fontId="31" fillId="2" borderId="0" xfId="0" applyFont="1" applyFill="1"/>
    <xf numFmtId="0" fontId="36" fillId="2" borderId="16" xfId="0" applyFont="1" applyFill="1" applyBorder="1"/>
    <xf numFmtId="0" fontId="35" fillId="2" borderId="19" xfId="0" applyFont="1" applyFill="1" applyBorder="1"/>
    <xf numFmtId="17" fontId="21" fillId="2" borderId="0" xfId="0" applyNumberFormat="1" applyFont="1" applyFill="1" applyAlignment="1">
      <alignment horizontal="right"/>
    </xf>
    <xf numFmtId="165" fontId="19" fillId="0" borderId="0" xfId="0" applyNumberFormat="1" applyFont="1" applyAlignment="1">
      <alignment vertical="center"/>
    </xf>
    <xf numFmtId="166" fontId="25" fillId="2" borderId="18" xfId="0" applyNumberFormat="1" applyFont="1" applyFill="1" applyBorder="1" applyAlignment="1">
      <alignment horizontal="right" vertical="center"/>
    </xf>
    <xf numFmtId="166" fontId="26" fillId="2" borderId="18" xfId="0" applyNumberFormat="1" applyFont="1" applyFill="1" applyBorder="1"/>
    <xf numFmtId="0" fontId="17" fillId="0" borderId="0" xfId="0" applyFont="1"/>
    <xf numFmtId="0" fontId="17" fillId="2" borderId="18" xfId="0" applyFont="1" applyFill="1" applyBorder="1"/>
    <xf numFmtId="0" fontId="17" fillId="2" borderId="0" xfId="0" applyFont="1" applyFill="1"/>
    <xf numFmtId="0" fontId="17" fillId="2" borderId="6" xfId="0" applyFont="1" applyFill="1" applyBorder="1"/>
    <xf numFmtId="2" fontId="17" fillId="2" borderId="18" xfId="0" applyNumberFormat="1" applyFont="1" applyFill="1" applyBorder="1"/>
    <xf numFmtId="0" fontId="17" fillId="2" borderId="5" xfId="0" applyFont="1" applyFill="1" applyBorder="1"/>
    <xf numFmtId="164" fontId="17" fillId="2" borderId="18" xfId="0" applyNumberFormat="1" applyFont="1" applyFill="1" applyBorder="1"/>
    <xf numFmtId="2" fontId="17" fillId="2" borderId="0" xfId="0" applyNumberFormat="1" applyFont="1" applyFill="1"/>
    <xf numFmtId="164" fontId="17" fillId="2" borderId="0" xfId="0" applyNumberFormat="1" applyFont="1" applyFill="1"/>
    <xf numFmtId="0" fontId="17" fillId="2" borderId="10" xfId="0" applyFont="1" applyFill="1" applyBorder="1"/>
    <xf numFmtId="0" fontId="17" fillId="2" borderId="11" xfId="0" applyFont="1" applyFill="1" applyBorder="1"/>
    <xf numFmtId="0" fontId="17" fillId="2" borderId="12" xfId="0" applyFont="1" applyFill="1" applyBorder="1"/>
    <xf numFmtId="165" fontId="17" fillId="0" borderId="0" xfId="0" applyNumberFormat="1" applyFont="1" applyAlignment="1">
      <alignment vertical="center"/>
    </xf>
    <xf numFmtId="164" fontId="17" fillId="2" borderId="18" xfId="0" applyNumberFormat="1" applyFont="1" applyFill="1" applyBorder="1" applyAlignment="1">
      <alignment horizontal="right" vertical="center"/>
    </xf>
    <xf numFmtId="2" fontId="17" fillId="2" borderId="0" xfId="0" applyNumberFormat="1" applyFont="1" applyFill="1" applyAlignment="1">
      <alignment horizontal="right" vertical="center"/>
    </xf>
    <xf numFmtId="1" fontId="17" fillId="2" borderId="0" xfId="0" applyNumberFormat="1" applyFont="1" applyFill="1" applyAlignment="1">
      <alignment horizontal="right" vertical="center"/>
    </xf>
    <xf numFmtId="0" fontId="17" fillId="0" borderId="0" xfId="0" applyFont="1" applyAlignment="1">
      <alignment horizontal="left" vertical="center"/>
    </xf>
    <xf numFmtId="2" fontId="17" fillId="2" borderId="18" xfId="0" applyNumberFormat="1" applyFont="1" applyFill="1" applyBorder="1" applyAlignment="1">
      <alignment horizontal="right" vertical="center"/>
    </xf>
    <xf numFmtId="0" fontId="17" fillId="0" borderId="0" xfId="0" applyFont="1" applyAlignment="1">
      <alignment vertical="top"/>
    </xf>
    <xf numFmtId="0" fontId="17" fillId="2" borderId="0" xfId="0" applyFont="1" applyFill="1" applyAlignment="1">
      <alignment vertical="top"/>
    </xf>
    <xf numFmtId="9" fontId="35" fillId="2" borderId="0" xfId="0" applyNumberFormat="1" applyFont="1" applyFill="1"/>
    <xf numFmtId="1" fontId="35" fillId="2" borderId="0" xfId="0" applyNumberFormat="1" applyFont="1" applyFill="1"/>
    <xf numFmtId="166" fontId="26" fillId="2" borderId="6" xfId="0" applyNumberFormat="1" applyFont="1" applyFill="1" applyBorder="1"/>
    <xf numFmtId="166" fontId="17" fillId="0" borderId="0" xfId="0" applyNumberFormat="1" applyFont="1"/>
    <xf numFmtId="166" fontId="31" fillId="0" borderId="0" xfId="0" applyNumberFormat="1" applyFont="1"/>
    <xf numFmtId="166" fontId="26" fillId="0" borderId="0" xfId="0" applyNumberFormat="1" applyFont="1"/>
    <xf numFmtId="166" fontId="26" fillId="2" borderId="5" xfId="0" applyNumberFormat="1" applyFont="1" applyFill="1" applyBorder="1"/>
    <xf numFmtId="0" fontId="16" fillId="2" borderId="0" xfId="0" applyFont="1" applyFill="1"/>
    <xf numFmtId="0" fontId="16" fillId="0" borderId="0" xfId="0" applyFont="1"/>
    <xf numFmtId="166" fontId="16" fillId="2" borderId="6" xfId="0" applyNumberFormat="1" applyFont="1" applyFill="1" applyBorder="1"/>
    <xf numFmtId="166" fontId="16" fillId="0" borderId="0" xfId="0" applyNumberFormat="1" applyFont="1"/>
    <xf numFmtId="166" fontId="16" fillId="2" borderId="5" xfId="0" applyNumberFormat="1" applyFont="1" applyFill="1" applyBorder="1"/>
    <xf numFmtId="0" fontId="41" fillId="12" borderId="0" xfId="0" applyFont="1" applyFill="1"/>
    <xf numFmtId="2" fontId="38" fillId="12" borderId="0" xfId="0" applyNumberFormat="1" applyFont="1" applyFill="1"/>
    <xf numFmtId="165" fontId="17" fillId="2" borderId="18" xfId="0" applyNumberFormat="1" applyFont="1" applyFill="1" applyBorder="1"/>
    <xf numFmtId="0" fontId="42" fillId="12" borderId="0" xfId="0" applyFont="1" applyFill="1"/>
    <xf numFmtId="2" fontId="14" fillId="2" borderId="18" xfId="0" applyNumberFormat="1" applyFont="1" applyFill="1" applyBorder="1" applyAlignment="1">
      <alignment horizontal="right" vertical="center"/>
    </xf>
    <xf numFmtId="0" fontId="43" fillId="2" borderId="0" xfId="0" applyFont="1" applyFill="1"/>
    <xf numFmtId="164" fontId="17" fillId="0" borderId="18" xfId="0" applyNumberFormat="1" applyFont="1" applyBorder="1" applyAlignment="1">
      <alignment horizontal="right" vertical="center"/>
    </xf>
    <xf numFmtId="166" fontId="25" fillId="2" borderId="0" xfId="0" applyNumberFormat="1" applyFont="1" applyFill="1" applyAlignment="1">
      <alignment horizontal="right" vertical="center"/>
    </xf>
    <xf numFmtId="49" fontId="14" fillId="2" borderId="0" xfId="0" applyNumberFormat="1" applyFont="1" applyFill="1"/>
    <xf numFmtId="0" fontId="13" fillId="0" borderId="0" xfId="0" applyFont="1"/>
    <xf numFmtId="166" fontId="12" fillId="0" borderId="0" xfId="0" applyNumberFormat="1" applyFont="1"/>
    <xf numFmtId="9" fontId="35" fillId="2" borderId="0" xfId="596" applyFont="1" applyFill="1" applyBorder="1"/>
    <xf numFmtId="0" fontId="11" fillId="2" borderId="0" xfId="0" applyFont="1" applyFill="1"/>
    <xf numFmtId="0" fontId="38" fillId="12" borderId="20" xfId="0" applyFont="1" applyFill="1" applyBorder="1"/>
    <xf numFmtId="0" fontId="10" fillId="0" borderId="0" xfId="0" applyFont="1"/>
    <xf numFmtId="2" fontId="26" fillId="2" borderId="18" xfId="0" applyNumberFormat="1" applyFont="1" applyFill="1" applyBorder="1"/>
    <xf numFmtId="0" fontId="10" fillId="2" borderId="18" xfId="0" applyFont="1" applyFill="1" applyBorder="1"/>
    <xf numFmtId="0" fontId="21" fillId="2" borderId="15" xfId="0" applyFont="1" applyFill="1" applyBorder="1"/>
    <xf numFmtId="0" fontId="21" fillId="2" borderId="5" xfId="0" applyFont="1" applyFill="1" applyBorder="1"/>
    <xf numFmtId="0" fontId="14" fillId="2" borderId="0" xfId="0" applyFont="1" applyFill="1"/>
    <xf numFmtId="49" fontId="15" fillId="2" borderId="0" xfId="0" applyNumberFormat="1" applyFont="1" applyFill="1"/>
    <xf numFmtId="0" fontId="21" fillId="2" borderId="10" xfId="0" applyFont="1" applyFill="1" applyBorder="1"/>
    <xf numFmtId="0" fontId="21" fillId="2" borderId="11" xfId="0" applyFont="1" applyFill="1" applyBorder="1"/>
    <xf numFmtId="49" fontId="21" fillId="2" borderId="11" xfId="0" applyNumberFormat="1" applyFont="1" applyFill="1" applyBorder="1"/>
    <xf numFmtId="0" fontId="21" fillId="2" borderId="12" xfId="0" applyFont="1" applyFill="1" applyBorder="1"/>
    <xf numFmtId="0" fontId="25" fillId="2" borderId="15" xfId="0" applyFont="1" applyFill="1" applyBorder="1"/>
    <xf numFmtId="0" fontId="23" fillId="0" borderId="0" xfId="0" applyFont="1"/>
    <xf numFmtId="0" fontId="25" fillId="2" borderId="5" xfId="0" applyFont="1" applyFill="1" applyBorder="1"/>
    <xf numFmtId="0" fontId="24" fillId="0" borderId="0" xfId="0" applyFont="1"/>
    <xf numFmtId="0" fontId="18" fillId="0" borderId="0" xfId="0" applyFont="1"/>
    <xf numFmtId="0" fontId="38" fillId="0" borderId="0" xfId="0" applyFont="1"/>
    <xf numFmtId="0" fontId="22" fillId="0" borderId="0" xfId="0" applyFont="1"/>
    <xf numFmtId="0" fontId="11" fillId="0" borderId="0" xfId="0" applyFont="1"/>
    <xf numFmtId="0" fontId="25" fillId="0" borderId="0" xfId="0" applyFont="1"/>
    <xf numFmtId="0" fontId="25" fillId="2" borderId="10" xfId="0" applyFont="1" applyFill="1" applyBorder="1"/>
    <xf numFmtId="0" fontId="25" fillId="2" borderId="11" xfId="0" applyFont="1" applyFill="1" applyBorder="1"/>
    <xf numFmtId="0" fontId="25" fillId="2" borderId="12" xfId="0" applyFont="1" applyFill="1" applyBorder="1"/>
    <xf numFmtId="0" fontId="10" fillId="0" borderId="0" xfId="0" applyFont="1" applyAlignment="1">
      <alignment horizontal="left" vertical="center"/>
    </xf>
    <xf numFmtId="0" fontId="35" fillId="2" borderId="5" xfId="0" applyFont="1" applyFill="1" applyBorder="1"/>
    <xf numFmtId="0" fontId="35" fillId="2" borderId="0" xfId="0" applyFont="1" applyFill="1" applyAlignment="1">
      <alignment horizontal="left"/>
    </xf>
    <xf numFmtId="0" fontId="35" fillId="2" borderId="10" xfId="0" applyFont="1" applyFill="1" applyBorder="1"/>
    <xf numFmtId="0" fontId="35" fillId="2" borderId="11" xfId="0" applyFont="1" applyFill="1" applyBorder="1"/>
    <xf numFmtId="0" fontId="35" fillId="2" borderId="12" xfId="0" applyFont="1" applyFill="1" applyBorder="1"/>
    <xf numFmtId="0" fontId="35" fillId="2" borderId="0" xfId="0" applyFont="1" applyFill="1" applyAlignment="1">
      <alignment wrapText="1"/>
    </xf>
    <xf numFmtId="164" fontId="35" fillId="2" borderId="0" xfId="0" applyNumberFormat="1" applyFont="1" applyFill="1"/>
    <xf numFmtId="2" fontId="35" fillId="2" borderId="0" xfId="0" applyNumberFormat="1" applyFont="1" applyFill="1"/>
    <xf numFmtId="1" fontId="35" fillId="2" borderId="0" xfId="596" applyNumberFormat="1" applyFont="1" applyFill="1" applyBorder="1"/>
    <xf numFmtId="0" fontId="10" fillId="2" borderId="0" xfId="0" applyFont="1" applyFill="1"/>
    <xf numFmtId="49" fontId="28" fillId="2" borderId="0" xfId="597" applyNumberFormat="1" applyFill="1" applyBorder="1"/>
    <xf numFmtId="165" fontId="10" fillId="0" borderId="0" xfId="0" applyNumberFormat="1" applyFont="1" applyAlignment="1">
      <alignment vertical="center"/>
    </xf>
    <xf numFmtId="164" fontId="17" fillId="2" borderId="0" xfId="0" applyNumberFormat="1" applyFont="1" applyFill="1" applyAlignment="1">
      <alignment horizontal="right" vertical="center"/>
    </xf>
    <xf numFmtId="2" fontId="25" fillId="2" borderId="18" xfId="0" applyNumberFormat="1" applyFont="1" applyFill="1" applyBorder="1" applyAlignment="1">
      <alignment horizontal="right" vertical="center"/>
    </xf>
    <xf numFmtId="1" fontId="25" fillId="2" borderId="18" xfId="0" applyNumberFormat="1" applyFont="1" applyFill="1" applyBorder="1" applyAlignment="1">
      <alignment horizontal="right" vertical="center"/>
    </xf>
    <xf numFmtId="164" fontId="17" fillId="0" borderId="18" xfId="0" applyNumberFormat="1" applyFont="1" applyBorder="1"/>
    <xf numFmtId="0" fontId="9" fillId="2" borderId="21" xfId="0" applyFont="1" applyFill="1" applyBorder="1"/>
    <xf numFmtId="0" fontId="9" fillId="0" borderId="18" xfId="0" applyFont="1" applyBorder="1"/>
    <xf numFmtId="0" fontId="9" fillId="0" borderId="0" xfId="0" applyFont="1"/>
    <xf numFmtId="0" fontId="8" fillId="0" borderId="0" xfId="0" applyFont="1"/>
    <xf numFmtId="0" fontId="8" fillId="2" borderId="0" xfId="0" applyFont="1" applyFill="1"/>
    <xf numFmtId="17" fontId="10" fillId="2" borderId="0" xfId="0" applyNumberFormat="1" applyFont="1" applyFill="1"/>
    <xf numFmtId="49" fontId="8" fillId="2" borderId="0" xfId="0" applyNumberFormat="1" applyFont="1" applyFill="1"/>
    <xf numFmtId="0" fontId="8" fillId="0" borderId="0" xfId="0" applyFont="1" applyAlignment="1">
      <alignment vertical="top"/>
    </xf>
    <xf numFmtId="49" fontId="28" fillId="2" borderId="0" xfId="597" applyNumberFormat="1" applyFill="1"/>
    <xf numFmtId="1" fontId="46" fillId="14" borderId="22" xfId="599" applyNumberFormat="1"/>
    <xf numFmtId="0" fontId="45" fillId="13" borderId="22" xfId="598"/>
    <xf numFmtId="0" fontId="46" fillId="14" borderId="22" xfId="599"/>
    <xf numFmtId="165" fontId="17" fillId="2" borderId="18" xfId="0" applyNumberFormat="1" applyFont="1" applyFill="1" applyBorder="1" applyAlignment="1">
      <alignment horizontal="right" vertical="center"/>
    </xf>
    <xf numFmtId="1" fontId="17" fillId="2" borderId="18" xfId="0" applyNumberFormat="1" applyFont="1" applyFill="1" applyBorder="1"/>
    <xf numFmtId="167" fontId="25" fillId="2" borderId="18" xfId="0" applyNumberFormat="1" applyFont="1" applyFill="1" applyBorder="1" applyAlignment="1">
      <alignment horizontal="right" vertical="center"/>
    </xf>
    <xf numFmtId="167" fontId="17" fillId="2" borderId="18" xfId="0" applyNumberFormat="1" applyFont="1" applyFill="1" applyBorder="1" applyAlignment="1">
      <alignment horizontal="right" vertical="center"/>
    </xf>
    <xf numFmtId="0" fontId="8" fillId="2" borderId="18" xfId="0" applyFont="1" applyFill="1" applyBorder="1"/>
    <xf numFmtId="1" fontId="26" fillId="2" borderId="18" xfId="0" applyNumberFormat="1" applyFont="1" applyFill="1" applyBorder="1"/>
    <xf numFmtId="167" fontId="17" fillId="2" borderId="20" xfId="0" applyNumberFormat="1" applyFont="1" applyFill="1" applyBorder="1" applyAlignment="1">
      <alignment horizontal="right" vertical="center"/>
    </xf>
    <xf numFmtId="0" fontId="38" fillId="12" borderId="18" xfId="0" applyFont="1" applyFill="1" applyBorder="1"/>
    <xf numFmtId="0" fontId="47" fillId="2" borderId="0" xfId="0" applyFont="1" applyFill="1"/>
    <xf numFmtId="0" fontId="7" fillId="0" borderId="0" xfId="0" applyFont="1"/>
    <xf numFmtId="0" fontId="6" fillId="2" borderId="0" xfId="0" applyFont="1" applyFill="1"/>
    <xf numFmtId="17" fontId="21" fillId="2" borderId="0" xfId="0" applyNumberFormat="1" applyFont="1" applyFill="1"/>
    <xf numFmtId="49" fontId="6" fillId="2" borderId="0" xfId="0" applyNumberFormat="1" applyFont="1" applyFill="1"/>
    <xf numFmtId="0" fontId="5" fillId="0" borderId="0" xfId="0" applyFont="1"/>
    <xf numFmtId="165" fontId="17" fillId="2" borderId="0" xfId="0" applyNumberFormat="1" applyFont="1" applyFill="1" applyAlignment="1">
      <alignment horizontal="right" vertical="center"/>
    </xf>
    <xf numFmtId="167" fontId="25" fillId="2" borderId="0" xfId="0" applyNumberFormat="1" applyFont="1" applyFill="1" applyAlignment="1">
      <alignment horizontal="right" vertical="center"/>
    </xf>
    <xf numFmtId="167" fontId="17" fillId="2" borderId="0" xfId="0" applyNumberFormat="1" applyFont="1" applyFill="1" applyAlignment="1">
      <alignment horizontal="right" vertical="center"/>
    </xf>
    <xf numFmtId="0" fontId="28" fillId="2" borderId="5" xfId="597" applyFill="1" applyBorder="1"/>
    <xf numFmtId="0" fontId="40" fillId="2" borderId="0" xfId="274" applyFill="1"/>
    <xf numFmtId="0" fontId="45" fillId="2" borderId="0" xfId="598" applyFill="1" applyBorder="1"/>
    <xf numFmtId="165" fontId="45" fillId="13" borderId="22" xfId="598" applyNumberFormat="1"/>
    <xf numFmtId="165" fontId="46" fillId="14" borderId="22" xfId="599" applyNumberFormat="1"/>
    <xf numFmtId="165" fontId="35" fillId="2" borderId="0" xfId="0" applyNumberFormat="1" applyFont="1" applyFill="1"/>
    <xf numFmtId="165" fontId="48" fillId="14" borderId="23" xfId="600" applyNumberFormat="1"/>
    <xf numFmtId="0" fontId="4" fillId="2" borderId="18" xfId="0" applyFont="1" applyFill="1" applyBorder="1"/>
    <xf numFmtId="1" fontId="48" fillId="14" borderId="23" xfId="600" applyNumberFormat="1"/>
    <xf numFmtId="0" fontId="48" fillId="14" borderId="23" xfId="600"/>
    <xf numFmtId="166" fontId="4" fillId="0" borderId="0" xfId="0" applyNumberFormat="1" applyFont="1"/>
    <xf numFmtId="0" fontId="3" fillId="2" borderId="18" xfId="0" applyFont="1" applyFill="1" applyBorder="1"/>
    <xf numFmtId="0" fontId="3" fillId="2" borderId="0" xfId="0" applyFont="1" applyFill="1"/>
    <xf numFmtId="0" fontId="2" fillId="0" borderId="0" xfId="0" applyFont="1"/>
    <xf numFmtId="165" fontId="2" fillId="0" borderId="0" xfId="0" applyNumberFormat="1" applyFont="1" applyAlignment="1">
      <alignment vertical="center"/>
    </xf>
    <xf numFmtId="0" fontId="2" fillId="2" borderId="18" xfId="0" applyFont="1" applyFill="1" applyBorder="1"/>
    <xf numFmtId="0" fontId="38" fillId="12" borderId="17" xfId="0" applyFont="1" applyFill="1" applyBorder="1" applyAlignment="1">
      <alignment horizontal="left" vertical="top" wrapText="1"/>
    </xf>
    <xf numFmtId="0" fontId="38" fillId="12" borderId="2" xfId="0" applyFont="1" applyFill="1" applyBorder="1" applyAlignment="1">
      <alignment horizontal="left" vertical="top" wrapText="1"/>
    </xf>
    <xf numFmtId="0" fontId="38" fillId="12" borderId="13" xfId="0" applyFont="1" applyFill="1" applyBorder="1" applyAlignment="1">
      <alignment horizontal="left" vertical="top" wrapText="1"/>
    </xf>
    <xf numFmtId="0" fontId="38" fillId="12" borderId="7" xfId="0" applyFont="1" applyFill="1" applyBorder="1" applyAlignment="1">
      <alignment horizontal="left" vertical="top" wrapText="1"/>
    </xf>
    <xf numFmtId="0" fontId="38" fillId="12" borderId="0" xfId="0" applyFont="1" applyFill="1" applyAlignment="1">
      <alignment horizontal="left" vertical="top" wrapText="1"/>
    </xf>
    <xf numFmtId="0" fontId="38" fillId="12" borderId="8" xfId="0" applyFont="1" applyFill="1" applyBorder="1" applyAlignment="1">
      <alignment horizontal="left" vertical="top" wrapText="1"/>
    </xf>
    <xf numFmtId="0" fontId="38" fillId="12" borderId="1" xfId="0" applyFont="1" applyFill="1" applyBorder="1" applyAlignment="1">
      <alignment horizontal="left" vertical="top" wrapText="1"/>
    </xf>
    <xf numFmtId="0" fontId="38" fillId="12" borderId="9" xfId="0" applyFont="1" applyFill="1" applyBorder="1" applyAlignment="1">
      <alignment horizontal="left" vertical="top" wrapText="1"/>
    </xf>
    <xf numFmtId="0" fontId="38" fillId="12" borderId="14" xfId="0" applyFont="1" applyFill="1" applyBorder="1" applyAlignment="1">
      <alignment horizontal="left" vertical="top" wrapText="1"/>
    </xf>
    <xf numFmtId="0" fontId="35" fillId="2" borderId="0" xfId="0" applyFont="1" applyFill="1" applyAlignment="1">
      <alignment horizontal="left"/>
    </xf>
  </cellXfs>
  <cellStyles count="601">
    <cellStyle name="Calculation" xfId="599"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7" builtinId="8"/>
    <cellStyle name="Input" xfId="598" builtinId="20"/>
    <cellStyle name="Normal" xfId="0" builtinId="0"/>
    <cellStyle name="Normal 2" xfId="274" xr:uid="{00000000-0005-0000-0000-000054020000}"/>
    <cellStyle name="Output" xfId="600" builtinId="21"/>
    <cellStyle name="Per cent" xfId="5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40</xdr:col>
      <xdr:colOff>266097</xdr:colOff>
      <xdr:row>60</xdr:row>
      <xdr:rowOff>157239</xdr:rowOff>
    </xdr:from>
    <xdr:to>
      <xdr:col>48</xdr:col>
      <xdr:colOff>254607</xdr:colOff>
      <xdr:row>109</xdr:row>
      <xdr:rowOff>1211</xdr:rowOff>
    </xdr:to>
    <xdr:pic>
      <xdr:nvPicPr>
        <xdr:cNvPr id="2" name="Picture 1">
          <a:extLst>
            <a:ext uri="{FF2B5EF4-FFF2-40B4-BE49-F238E27FC236}">
              <a16:creationId xmlns:a16="http://schemas.microsoft.com/office/drawing/2014/main" id="{ED49FE19-30DC-0569-F03C-EE4CCB4A5C89}"/>
            </a:ext>
          </a:extLst>
        </xdr:cNvPr>
        <xdr:cNvPicPr>
          <a:picLocks noChangeAspect="1"/>
        </xdr:cNvPicPr>
      </xdr:nvPicPr>
      <xdr:blipFill>
        <a:blip xmlns:r="http://schemas.openxmlformats.org/officeDocument/2006/relationships" r:embed="rId1"/>
        <a:stretch>
          <a:fillRect/>
        </a:stretch>
      </xdr:blipFill>
      <xdr:spPr>
        <a:xfrm>
          <a:off x="43494478" y="11708191"/>
          <a:ext cx="7632700" cy="9931400"/>
        </a:xfrm>
        <a:prstGeom prst="rect">
          <a:avLst/>
        </a:prstGeom>
      </xdr:spPr>
    </xdr:pic>
    <xdr:clientData/>
  </xdr:twoCellAnchor>
  <xdr:twoCellAnchor editAs="oneCell">
    <xdr:from>
      <xdr:col>19</xdr:col>
      <xdr:colOff>0</xdr:colOff>
      <xdr:row>95</xdr:row>
      <xdr:rowOff>0</xdr:rowOff>
    </xdr:from>
    <xdr:to>
      <xdr:col>30</xdr:col>
      <xdr:colOff>374953</xdr:colOff>
      <xdr:row>149</xdr:row>
      <xdr:rowOff>155579</xdr:rowOff>
    </xdr:to>
    <xdr:pic>
      <xdr:nvPicPr>
        <xdr:cNvPr id="19" name="Picture 18">
          <a:extLst>
            <a:ext uri="{FF2B5EF4-FFF2-40B4-BE49-F238E27FC236}">
              <a16:creationId xmlns:a16="http://schemas.microsoft.com/office/drawing/2014/main" id="{D8B02DBE-1DC9-4E4C-AB60-620EC4344C98}"/>
            </a:ext>
          </a:extLst>
        </xdr:cNvPr>
        <xdr:cNvPicPr>
          <a:picLocks noChangeAspect="1"/>
        </xdr:cNvPicPr>
      </xdr:nvPicPr>
      <xdr:blipFill>
        <a:blip xmlns:r="http://schemas.openxmlformats.org/officeDocument/2006/relationships" r:embed="rId2"/>
        <a:stretch>
          <a:fillRect/>
        </a:stretch>
      </xdr:blipFill>
      <xdr:spPr>
        <a:xfrm>
          <a:off x="23452667" y="17235714"/>
          <a:ext cx="10885715" cy="11259008"/>
        </a:xfrm>
        <a:prstGeom prst="rect">
          <a:avLst/>
        </a:prstGeom>
      </xdr:spPr>
    </xdr:pic>
    <xdr:clientData/>
  </xdr:twoCellAnchor>
  <xdr:twoCellAnchor>
    <xdr:from>
      <xdr:col>18</xdr:col>
      <xdr:colOff>895048</xdr:colOff>
      <xdr:row>154</xdr:row>
      <xdr:rowOff>193524</xdr:rowOff>
    </xdr:from>
    <xdr:to>
      <xdr:col>26</xdr:col>
      <xdr:colOff>947058</xdr:colOff>
      <xdr:row>168</xdr:row>
      <xdr:rowOff>174172</xdr:rowOff>
    </xdr:to>
    <xdr:grpSp>
      <xdr:nvGrpSpPr>
        <xdr:cNvPr id="22" name="Group 21">
          <a:extLst>
            <a:ext uri="{FF2B5EF4-FFF2-40B4-BE49-F238E27FC236}">
              <a16:creationId xmlns:a16="http://schemas.microsoft.com/office/drawing/2014/main" id="{6C96926E-58B9-6EF9-7C7D-C11F9AB1A374}"/>
            </a:ext>
          </a:extLst>
        </xdr:cNvPr>
        <xdr:cNvGrpSpPr/>
      </xdr:nvGrpSpPr>
      <xdr:grpSpPr>
        <a:xfrm>
          <a:off x="19805348" y="31587924"/>
          <a:ext cx="6490910" cy="2825448"/>
          <a:chOff x="23452667" y="29149524"/>
          <a:chExt cx="7696200" cy="2859315"/>
        </a:xfrm>
      </xdr:grpSpPr>
      <xdr:pic>
        <xdr:nvPicPr>
          <xdr:cNvPr id="20" name="Picture 19">
            <a:extLst>
              <a:ext uri="{FF2B5EF4-FFF2-40B4-BE49-F238E27FC236}">
                <a16:creationId xmlns:a16="http://schemas.microsoft.com/office/drawing/2014/main" id="{A19EEC98-AF79-C68D-347C-6EE2078E57DE}"/>
              </a:ext>
            </a:extLst>
          </xdr:cNvPr>
          <xdr:cNvPicPr>
            <a:picLocks noChangeAspect="1"/>
          </xdr:cNvPicPr>
        </xdr:nvPicPr>
        <xdr:blipFill>
          <a:blip xmlns:r="http://schemas.openxmlformats.org/officeDocument/2006/relationships" r:embed="rId3"/>
          <a:stretch>
            <a:fillRect/>
          </a:stretch>
        </xdr:blipFill>
        <xdr:spPr>
          <a:xfrm>
            <a:off x="23452667" y="31145239"/>
            <a:ext cx="3568700" cy="863600"/>
          </a:xfrm>
          <a:prstGeom prst="rect">
            <a:avLst/>
          </a:prstGeom>
        </xdr:spPr>
      </xdr:pic>
      <xdr:pic>
        <xdr:nvPicPr>
          <xdr:cNvPr id="21" name="Picture 20">
            <a:extLst>
              <a:ext uri="{FF2B5EF4-FFF2-40B4-BE49-F238E27FC236}">
                <a16:creationId xmlns:a16="http://schemas.microsoft.com/office/drawing/2014/main" id="{2DA9BFC4-7E15-8199-5329-78E0C5D27AA4}"/>
              </a:ext>
            </a:extLst>
          </xdr:cNvPr>
          <xdr:cNvPicPr>
            <a:picLocks noChangeAspect="1"/>
          </xdr:cNvPicPr>
        </xdr:nvPicPr>
        <xdr:blipFill>
          <a:blip xmlns:r="http://schemas.openxmlformats.org/officeDocument/2006/relationships" r:embed="rId4"/>
          <a:stretch>
            <a:fillRect/>
          </a:stretch>
        </xdr:blipFill>
        <xdr:spPr>
          <a:xfrm>
            <a:off x="23452667" y="29149524"/>
            <a:ext cx="7696200" cy="2006600"/>
          </a:xfrm>
          <a:prstGeom prst="rect">
            <a:avLst/>
          </a:prstGeom>
        </xdr:spPr>
      </xdr:pic>
    </xdr:grpSp>
    <xdr:clientData/>
  </xdr:twoCellAnchor>
  <xdr:twoCellAnchor editAs="oneCell">
    <xdr:from>
      <xdr:col>19</xdr:col>
      <xdr:colOff>0</xdr:colOff>
      <xdr:row>51</xdr:row>
      <xdr:rowOff>0</xdr:rowOff>
    </xdr:from>
    <xdr:to>
      <xdr:col>27</xdr:col>
      <xdr:colOff>128210</xdr:colOff>
      <xdr:row>91</xdr:row>
      <xdr:rowOff>54423</xdr:rowOff>
    </xdr:to>
    <xdr:pic>
      <xdr:nvPicPr>
        <xdr:cNvPr id="3" name="Picture 2">
          <a:extLst>
            <a:ext uri="{FF2B5EF4-FFF2-40B4-BE49-F238E27FC236}">
              <a16:creationId xmlns:a16="http://schemas.microsoft.com/office/drawing/2014/main" id="{C9F42BA8-4BEA-2E9C-FF6A-E77B22335CA5}"/>
            </a:ext>
          </a:extLst>
        </xdr:cNvPr>
        <xdr:cNvPicPr>
          <a:picLocks noChangeAspect="1"/>
        </xdr:cNvPicPr>
      </xdr:nvPicPr>
      <xdr:blipFill>
        <a:blip xmlns:r="http://schemas.openxmlformats.org/officeDocument/2006/relationships" r:embed="rId5"/>
        <a:stretch>
          <a:fillRect/>
        </a:stretch>
      </xdr:blipFill>
      <xdr:spPr>
        <a:xfrm>
          <a:off x="23162381" y="8793238"/>
          <a:ext cx="7772400" cy="8291280"/>
        </a:xfrm>
        <a:prstGeom prst="rect">
          <a:avLst/>
        </a:prstGeom>
      </xdr:spPr>
    </xdr:pic>
    <xdr:clientData/>
  </xdr:twoCellAnchor>
  <xdr:twoCellAnchor editAs="oneCell">
    <xdr:from>
      <xdr:col>27</xdr:col>
      <xdr:colOff>278190</xdr:colOff>
      <xdr:row>50</xdr:row>
      <xdr:rowOff>169333</xdr:rowOff>
    </xdr:from>
    <xdr:to>
      <xdr:col>35</xdr:col>
      <xdr:colOff>406399</xdr:colOff>
      <xdr:row>60</xdr:row>
      <xdr:rowOff>140253</xdr:rowOff>
    </xdr:to>
    <xdr:pic>
      <xdr:nvPicPr>
        <xdr:cNvPr id="4" name="Picture 3">
          <a:extLst>
            <a:ext uri="{FF2B5EF4-FFF2-40B4-BE49-F238E27FC236}">
              <a16:creationId xmlns:a16="http://schemas.microsoft.com/office/drawing/2014/main" id="{DAF88881-0E30-6766-8864-B872AA576124}"/>
            </a:ext>
          </a:extLst>
        </xdr:cNvPr>
        <xdr:cNvPicPr>
          <a:picLocks noChangeAspect="1"/>
        </xdr:cNvPicPr>
      </xdr:nvPicPr>
      <xdr:blipFill>
        <a:blip xmlns:r="http://schemas.openxmlformats.org/officeDocument/2006/relationships" r:embed="rId6"/>
        <a:stretch>
          <a:fillRect/>
        </a:stretch>
      </xdr:blipFill>
      <xdr:spPr>
        <a:xfrm>
          <a:off x="31084761" y="8756952"/>
          <a:ext cx="7772400" cy="2027111"/>
        </a:xfrm>
        <a:prstGeom prst="rect">
          <a:avLst/>
        </a:prstGeom>
      </xdr:spPr>
    </xdr:pic>
    <xdr:clientData/>
  </xdr:twoCellAnchor>
  <xdr:twoCellAnchor>
    <xdr:from>
      <xdr:col>19</xdr:col>
      <xdr:colOff>0</xdr:colOff>
      <xdr:row>2</xdr:row>
      <xdr:rowOff>157238</xdr:rowOff>
    </xdr:from>
    <xdr:to>
      <xdr:col>35</xdr:col>
      <xdr:colOff>449942</xdr:colOff>
      <xdr:row>49</xdr:row>
      <xdr:rowOff>0</xdr:rowOff>
    </xdr:to>
    <xdr:grpSp>
      <xdr:nvGrpSpPr>
        <xdr:cNvPr id="6" name="Group 5">
          <a:extLst>
            <a:ext uri="{FF2B5EF4-FFF2-40B4-BE49-F238E27FC236}">
              <a16:creationId xmlns:a16="http://schemas.microsoft.com/office/drawing/2014/main" id="{C74C1ECB-6653-4C3C-A8AE-D219305453A6}"/>
            </a:ext>
          </a:extLst>
        </xdr:cNvPr>
        <xdr:cNvGrpSpPr/>
      </xdr:nvGrpSpPr>
      <xdr:grpSpPr>
        <a:xfrm>
          <a:off x="19799300" y="576338"/>
          <a:ext cx="13454742" cy="9469362"/>
          <a:chOff x="23162381" y="580571"/>
          <a:chExt cx="15738323" cy="5718024"/>
        </a:xfrm>
      </xdr:grpSpPr>
      <xdr:pic>
        <xdr:nvPicPr>
          <xdr:cNvPr id="11" name="Picture 10">
            <a:extLst>
              <a:ext uri="{FF2B5EF4-FFF2-40B4-BE49-F238E27FC236}">
                <a16:creationId xmlns:a16="http://schemas.microsoft.com/office/drawing/2014/main" id="{B482107E-CC13-5042-B049-18FC2AFDA422}"/>
              </a:ext>
            </a:extLst>
          </xdr:cNvPr>
          <xdr:cNvPicPr>
            <a:picLocks noChangeAspect="1"/>
          </xdr:cNvPicPr>
        </xdr:nvPicPr>
        <xdr:blipFill>
          <a:blip xmlns:r="http://schemas.openxmlformats.org/officeDocument/2006/relationships" r:embed="rId7"/>
          <a:stretch>
            <a:fillRect/>
          </a:stretch>
        </xdr:blipFill>
        <xdr:spPr>
          <a:xfrm>
            <a:off x="23162381" y="628952"/>
            <a:ext cx="7747000" cy="5669643"/>
          </a:xfrm>
          <a:prstGeom prst="rect">
            <a:avLst/>
          </a:prstGeom>
        </xdr:spPr>
      </xdr:pic>
      <xdr:pic>
        <xdr:nvPicPr>
          <xdr:cNvPr id="5" name="Picture 4">
            <a:extLst>
              <a:ext uri="{FF2B5EF4-FFF2-40B4-BE49-F238E27FC236}">
                <a16:creationId xmlns:a16="http://schemas.microsoft.com/office/drawing/2014/main" id="{DA8CC6A4-7D2D-63FC-D74C-6EF2518BDA5C}"/>
              </a:ext>
            </a:extLst>
          </xdr:cNvPr>
          <xdr:cNvPicPr>
            <a:picLocks noChangeAspect="1"/>
          </xdr:cNvPicPr>
        </xdr:nvPicPr>
        <xdr:blipFill>
          <a:blip xmlns:r="http://schemas.openxmlformats.org/officeDocument/2006/relationships" r:embed="rId8"/>
          <a:stretch>
            <a:fillRect/>
          </a:stretch>
        </xdr:blipFill>
        <xdr:spPr>
          <a:xfrm>
            <a:off x="31229904" y="580571"/>
            <a:ext cx="7670800" cy="4368800"/>
          </a:xfrm>
          <a:prstGeom prst="rect">
            <a:avLst/>
          </a:prstGeom>
        </xdr:spPr>
      </xdr:pic>
    </xdr:grpSp>
    <xdr:clientData/>
  </xdr:twoCellAnchor>
  <xdr:twoCellAnchor editAs="oneCell">
    <xdr:from>
      <xdr:col>27</xdr:col>
      <xdr:colOff>338666</xdr:colOff>
      <xdr:row>61</xdr:row>
      <xdr:rowOff>193524</xdr:rowOff>
    </xdr:from>
    <xdr:to>
      <xdr:col>35</xdr:col>
      <xdr:colOff>590</xdr:colOff>
      <xdr:row>76</xdr:row>
      <xdr:rowOff>195339</xdr:rowOff>
    </xdr:to>
    <xdr:pic>
      <xdr:nvPicPr>
        <xdr:cNvPr id="8" name="Picture 7">
          <a:extLst>
            <a:ext uri="{FF2B5EF4-FFF2-40B4-BE49-F238E27FC236}">
              <a16:creationId xmlns:a16="http://schemas.microsoft.com/office/drawing/2014/main" id="{C0C874A8-51C4-B26F-9627-B9C6E7D46EE4}"/>
            </a:ext>
          </a:extLst>
        </xdr:cNvPr>
        <xdr:cNvPicPr>
          <a:picLocks noChangeAspect="1"/>
        </xdr:cNvPicPr>
      </xdr:nvPicPr>
      <xdr:blipFill>
        <a:blip xmlns:r="http://schemas.openxmlformats.org/officeDocument/2006/relationships" r:embed="rId9"/>
        <a:stretch>
          <a:fillRect/>
        </a:stretch>
      </xdr:blipFill>
      <xdr:spPr>
        <a:xfrm>
          <a:off x="31145237" y="11248572"/>
          <a:ext cx="7302500" cy="3086100"/>
        </a:xfrm>
        <a:prstGeom prst="rect">
          <a:avLst/>
        </a:prstGeom>
      </xdr:spPr>
    </xdr:pic>
    <xdr:clientData/>
  </xdr:twoCellAnchor>
  <xdr:twoCellAnchor editAs="oneCell">
    <xdr:from>
      <xdr:col>19</xdr:col>
      <xdr:colOff>0</xdr:colOff>
      <xdr:row>172</xdr:row>
      <xdr:rowOff>193522</xdr:rowOff>
    </xdr:from>
    <xdr:to>
      <xdr:col>37</xdr:col>
      <xdr:colOff>149049</xdr:colOff>
      <xdr:row>180</xdr:row>
      <xdr:rowOff>60474</xdr:rowOff>
    </xdr:to>
    <xdr:pic>
      <xdr:nvPicPr>
        <xdr:cNvPr id="31" name="Picture 30">
          <a:extLst>
            <a:ext uri="{FF2B5EF4-FFF2-40B4-BE49-F238E27FC236}">
              <a16:creationId xmlns:a16="http://schemas.microsoft.com/office/drawing/2014/main" id="{8F6247A1-2163-B70B-4B43-AAAD9CBB1509}"/>
            </a:ext>
          </a:extLst>
        </xdr:cNvPr>
        <xdr:cNvPicPr>
          <a:picLocks noChangeAspect="1"/>
        </xdr:cNvPicPr>
      </xdr:nvPicPr>
      <xdr:blipFill>
        <a:blip xmlns:r="http://schemas.openxmlformats.org/officeDocument/2006/relationships" r:embed="rId10"/>
        <a:stretch>
          <a:fillRect/>
        </a:stretch>
      </xdr:blipFill>
      <xdr:spPr>
        <a:xfrm>
          <a:off x="19812000" y="43665622"/>
          <a:ext cx="14779449" cy="1492552"/>
        </a:xfrm>
        <a:prstGeom prst="rect">
          <a:avLst/>
        </a:prstGeom>
      </xdr:spPr>
    </xdr:pic>
    <xdr:clientData/>
  </xdr:twoCellAnchor>
  <xdr:twoCellAnchor editAs="oneCell">
    <xdr:from>
      <xdr:col>19</xdr:col>
      <xdr:colOff>858762</xdr:colOff>
      <xdr:row>178</xdr:row>
      <xdr:rowOff>193525</xdr:rowOff>
    </xdr:from>
    <xdr:to>
      <xdr:col>23</xdr:col>
      <xdr:colOff>237067</xdr:colOff>
      <xdr:row>180</xdr:row>
      <xdr:rowOff>125186</xdr:rowOff>
    </xdr:to>
    <xdr:pic>
      <xdr:nvPicPr>
        <xdr:cNvPr id="32" name="Picture 31">
          <a:extLst>
            <a:ext uri="{FF2B5EF4-FFF2-40B4-BE49-F238E27FC236}">
              <a16:creationId xmlns:a16="http://schemas.microsoft.com/office/drawing/2014/main" id="{0BCAC5CE-530E-90E8-2016-948AB68DBF95}"/>
            </a:ext>
          </a:extLst>
        </xdr:cNvPr>
        <xdr:cNvPicPr>
          <a:picLocks noChangeAspect="1"/>
        </xdr:cNvPicPr>
      </xdr:nvPicPr>
      <xdr:blipFill>
        <a:blip xmlns:r="http://schemas.openxmlformats.org/officeDocument/2006/relationships" r:embed="rId11"/>
        <a:stretch>
          <a:fillRect/>
        </a:stretch>
      </xdr:blipFill>
      <xdr:spPr>
        <a:xfrm>
          <a:off x="24021143" y="39636096"/>
          <a:ext cx="3200400" cy="342900"/>
        </a:xfrm>
        <a:prstGeom prst="rect">
          <a:avLst/>
        </a:prstGeom>
      </xdr:spPr>
    </xdr:pic>
    <xdr:clientData/>
  </xdr:twoCellAnchor>
  <xdr:twoCellAnchor editAs="oneCell">
    <xdr:from>
      <xdr:col>37</xdr:col>
      <xdr:colOff>36285</xdr:colOff>
      <xdr:row>3</xdr:row>
      <xdr:rowOff>193523</xdr:rowOff>
    </xdr:from>
    <xdr:to>
      <xdr:col>44</xdr:col>
      <xdr:colOff>789819</xdr:colOff>
      <xdr:row>32</xdr:row>
      <xdr:rowOff>179613</xdr:rowOff>
    </xdr:to>
    <xdr:pic>
      <xdr:nvPicPr>
        <xdr:cNvPr id="7" name="Picture 6">
          <a:extLst>
            <a:ext uri="{FF2B5EF4-FFF2-40B4-BE49-F238E27FC236}">
              <a16:creationId xmlns:a16="http://schemas.microsoft.com/office/drawing/2014/main" id="{D3CFDC1F-1D32-B227-9EBC-C60F29AD7391}"/>
            </a:ext>
          </a:extLst>
        </xdr:cNvPr>
        <xdr:cNvPicPr>
          <a:picLocks noChangeAspect="1"/>
        </xdr:cNvPicPr>
      </xdr:nvPicPr>
      <xdr:blipFill>
        <a:blip xmlns:r="http://schemas.openxmlformats.org/officeDocument/2006/relationships" r:embed="rId12"/>
        <a:stretch>
          <a:fillRect/>
        </a:stretch>
      </xdr:blipFill>
      <xdr:spPr>
        <a:xfrm>
          <a:off x="40398095" y="822475"/>
          <a:ext cx="7442200" cy="4699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gie.eu/wp-content/uploads/filr/2598/DNV-GL_Study-GLE-Technologies-and-costs-analysis-on-imports-of-liquid-renewable-energy.pdf" TargetMode="External"/><Relationship Id="rId2" Type="http://schemas.openxmlformats.org/officeDocument/2006/relationships/hyperlink" Target="https://ehb.eu/files/downloads/EHB-Analysing-the-future-demand-supply-and-transport-of-hydrogen-June-2021-v3.pdf" TargetMode="External"/><Relationship Id="rId1" Type="http://schemas.openxmlformats.org/officeDocument/2006/relationships/hyperlink" Target="https://refman.energytransitionmodel.com/publications/217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E15" sqref="E15"/>
    </sheetView>
  </sheetViews>
  <sheetFormatPr baseColWidth="10" defaultColWidth="10.6640625" defaultRowHeight="16"/>
  <cols>
    <col min="1" max="1" width="3.5" style="29" customWidth="1"/>
    <col min="2" max="2" width="11.5" style="21" customWidth="1"/>
    <col min="3" max="3" width="38.5" style="21" customWidth="1"/>
    <col min="4" max="16384" width="10.6640625" style="21"/>
  </cols>
  <sheetData>
    <row r="1" spans="1:3" s="27" customFormat="1">
      <c r="A1" s="25"/>
      <c r="B1" s="26"/>
      <c r="C1" s="26"/>
    </row>
    <row r="2" spans="1:3" ht="21">
      <c r="A2" s="1"/>
      <c r="B2" s="28" t="s">
        <v>10</v>
      </c>
      <c r="C2" s="28"/>
    </row>
    <row r="3" spans="1:3">
      <c r="A3" s="1"/>
      <c r="B3" s="8"/>
      <c r="C3" s="8"/>
    </row>
    <row r="4" spans="1:3">
      <c r="A4" s="1"/>
      <c r="B4" s="2" t="s">
        <v>11</v>
      </c>
      <c r="C4" s="3" t="s">
        <v>123</v>
      </c>
    </row>
    <row r="5" spans="1:3">
      <c r="A5" s="1"/>
      <c r="B5" s="4" t="s">
        <v>39</v>
      </c>
      <c r="C5" s="5" t="s">
        <v>92</v>
      </c>
    </row>
    <row r="6" spans="1:3">
      <c r="A6" s="1"/>
      <c r="B6" s="6" t="s">
        <v>13</v>
      </c>
      <c r="C6" s="7" t="s">
        <v>147</v>
      </c>
    </row>
    <row r="7" spans="1:3">
      <c r="A7" s="1"/>
      <c r="B7" s="8"/>
      <c r="C7" s="8"/>
    </row>
    <row r="8" spans="1:3">
      <c r="A8" s="1"/>
      <c r="B8" s="8"/>
      <c r="C8" s="8"/>
    </row>
    <row r="9" spans="1:3">
      <c r="A9" s="1"/>
      <c r="B9" s="60" t="s">
        <v>24</v>
      </c>
      <c r="C9" s="61"/>
    </row>
    <row r="10" spans="1:3">
      <c r="A10" s="1"/>
      <c r="B10" s="62"/>
      <c r="C10" s="63"/>
    </row>
    <row r="11" spans="1:3">
      <c r="A11" s="1"/>
      <c r="B11" s="62" t="s">
        <v>25</v>
      </c>
      <c r="C11" s="64" t="s">
        <v>26</v>
      </c>
    </row>
    <row r="12" spans="1:3" ht="17" thickBot="1">
      <c r="A12" s="1"/>
      <c r="B12" s="62"/>
      <c r="C12" s="12" t="s">
        <v>27</v>
      </c>
    </row>
    <row r="13" spans="1:3" ht="17" thickBot="1">
      <c r="A13" s="1"/>
      <c r="B13" s="62"/>
      <c r="C13" s="65" t="s">
        <v>28</v>
      </c>
    </row>
    <row r="14" spans="1:3">
      <c r="A14" s="1"/>
      <c r="B14" s="62"/>
      <c r="C14" s="63" t="s">
        <v>29</v>
      </c>
    </row>
    <row r="15" spans="1:3">
      <c r="A15" s="1"/>
      <c r="B15" s="62"/>
      <c r="C15" s="63"/>
    </row>
    <row r="16" spans="1:3">
      <c r="A16" s="1"/>
      <c r="B16" s="62" t="s">
        <v>30</v>
      </c>
      <c r="C16" s="66" t="s">
        <v>31</v>
      </c>
    </row>
    <row r="17" spans="1:3">
      <c r="A17" s="1"/>
      <c r="B17" s="62"/>
      <c r="C17" s="67" t="s">
        <v>32</v>
      </c>
    </row>
    <row r="18" spans="1:3">
      <c r="A18" s="1"/>
      <c r="B18" s="62"/>
      <c r="C18" s="68" t="s">
        <v>33</v>
      </c>
    </row>
    <row r="19" spans="1:3">
      <c r="A19" s="1"/>
      <c r="B19" s="62"/>
      <c r="C19" s="69" t="s">
        <v>34</v>
      </c>
    </row>
    <row r="20" spans="1:3">
      <c r="A20" s="1"/>
      <c r="B20" s="70"/>
      <c r="C20" s="71" t="s">
        <v>35</v>
      </c>
    </row>
    <row r="21" spans="1:3">
      <c r="A21" s="1"/>
      <c r="B21" s="70"/>
      <c r="C21" s="72" t="s">
        <v>36</v>
      </c>
    </row>
    <row r="22" spans="1:3">
      <c r="B22" s="70"/>
      <c r="C22" s="73" t="s">
        <v>37</v>
      </c>
    </row>
    <row r="23" spans="1:3">
      <c r="B23" s="70"/>
      <c r="C23" s="74"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L44"/>
  <sheetViews>
    <sheetView tabSelected="1" zoomScale="102" workbookViewId="0">
      <selection activeCell="G26" sqref="G26"/>
    </sheetView>
  </sheetViews>
  <sheetFormatPr baseColWidth="10" defaultColWidth="10.6640625" defaultRowHeight="16"/>
  <cols>
    <col min="1" max="2" width="3.5" style="33" customWidth="1"/>
    <col min="3" max="3" width="54.5" style="33" bestFit="1" customWidth="1"/>
    <col min="4" max="4" width="9.5" style="33" customWidth="1"/>
    <col min="5" max="5" width="13" style="33" customWidth="1"/>
    <col min="6" max="6" width="4.5" style="33" customWidth="1"/>
    <col min="7" max="7" width="43.5" style="33" bestFit="1" customWidth="1"/>
    <col min="8" max="8" width="5.1640625" style="33" customWidth="1"/>
    <col min="9" max="9" width="42.5" style="33" customWidth="1"/>
    <col min="10" max="10" width="5.5" style="33" customWidth="1"/>
    <col min="11" max="16384" width="10.6640625" style="33"/>
  </cols>
  <sheetData>
    <row r="2" spans="1:12">
      <c r="B2" s="217" t="s">
        <v>75</v>
      </c>
      <c r="C2" s="218"/>
      <c r="D2" s="218"/>
      <c r="E2" s="219"/>
    </row>
    <row r="3" spans="1:12">
      <c r="B3" s="220"/>
      <c r="C3" s="221"/>
      <c r="D3" s="221"/>
      <c r="E3" s="222"/>
    </row>
    <row r="4" spans="1:12">
      <c r="B4" s="220"/>
      <c r="C4" s="221"/>
      <c r="D4" s="221"/>
      <c r="E4" s="222"/>
    </row>
    <row r="5" spans="1:12" ht="36" customHeight="1">
      <c r="B5" s="223"/>
      <c r="C5" s="224"/>
      <c r="D5" s="224"/>
      <c r="E5" s="225"/>
    </row>
    <row r="7" spans="1:12" ht="17" thickBot="1"/>
    <row r="8" spans="1:12">
      <c r="B8" s="34"/>
      <c r="C8" s="19"/>
      <c r="D8" s="19"/>
      <c r="E8" s="19"/>
      <c r="F8" s="19"/>
      <c r="G8" s="19"/>
      <c r="H8" s="19"/>
      <c r="I8" s="19"/>
      <c r="J8" s="35"/>
    </row>
    <row r="9" spans="1:12" s="12" customFormat="1">
      <c r="B9" s="23"/>
      <c r="C9" s="15" t="s">
        <v>17</v>
      </c>
      <c r="D9" s="16" t="s">
        <v>8</v>
      </c>
      <c r="E9" s="14" t="s">
        <v>4</v>
      </c>
      <c r="F9" s="15"/>
      <c r="G9" s="15" t="s">
        <v>7</v>
      </c>
      <c r="H9" s="15"/>
      <c r="I9" s="15" t="s">
        <v>0</v>
      </c>
      <c r="J9" s="77"/>
    </row>
    <row r="10" spans="1:12" s="12" customFormat="1">
      <c r="B10" s="24"/>
      <c r="D10" s="31"/>
      <c r="J10" s="13"/>
    </row>
    <row r="11" spans="1:12" s="12" customFormat="1" ht="17" thickBot="1">
      <c r="B11" s="24"/>
      <c r="C11" s="12" t="s">
        <v>42</v>
      </c>
      <c r="D11" s="31"/>
      <c r="J11" s="13"/>
    </row>
    <row r="12" spans="1:12" s="12" customFormat="1" ht="17" thickBot="1">
      <c r="B12" s="24"/>
      <c r="C12" s="197" t="s">
        <v>135</v>
      </c>
      <c r="D12" s="20" t="s">
        <v>2</v>
      </c>
      <c r="E12" s="133">
        <f>'Research data'!F7</f>
        <v>1</v>
      </c>
      <c r="F12" s="36"/>
      <c r="G12" s="86"/>
      <c r="H12" s="30"/>
      <c r="I12" s="208" t="s">
        <v>143</v>
      </c>
      <c r="J12" s="13"/>
      <c r="L12" s="33"/>
    </row>
    <row r="13" spans="1:12" s="12" customFormat="1" ht="17" thickBot="1">
      <c r="B13" s="24"/>
      <c r="C13" s="214" t="s">
        <v>117</v>
      </c>
      <c r="D13" s="20" t="s">
        <v>2</v>
      </c>
      <c r="E13" s="133">
        <f>'Research data'!F9</f>
        <v>0</v>
      </c>
      <c r="F13" s="36"/>
      <c r="G13" s="86"/>
      <c r="H13" s="30"/>
      <c r="I13" s="216" t="s">
        <v>76</v>
      </c>
      <c r="J13" s="13"/>
      <c r="L13" s="33"/>
    </row>
    <row r="14" spans="1:12" s="12" customFormat="1" ht="17" thickBot="1">
      <c r="B14" s="24"/>
      <c r="C14" s="132" t="s">
        <v>49</v>
      </c>
      <c r="D14" s="20" t="s">
        <v>2</v>
      </c>
      <c r="E14" s="133">
        <f>'Research data'!F8</f>
        <v>0.69399999999999995</v>
      </c>
      <c r="F14" s="36"/>
      <c r="G14" s="86" t="s">
        <v>46</v>
      </c>
      <c r="H14" s="30"/>
      <c r="I14" s="208" t="s">
        <v>143</v>
      </c>
      <c r="J14" s="13"/>
      <c r="L14" s="33"/>
    </row>
    <row r="15" spans="1:12" ht="17" thickBot="1">
      <c r="A15" s="88"/>
      <c r="B15" s="89"/>
      <c r="C15" s="127" t="s">
        <v>71</v>
      </c>
      <c r="D15" s="22" t="s">
        <v>50</v>
      </c>
      <c r="E15" s="189">
        <f>'Research data'!F10</f>
        <v>1235</v>
      </c>
      <c r="F15" s="86"/>
      <c r="G15" s="127" t="s">
        <v>72</v>
      </c>
      <c r="H15" s="86"/>
      <c r="I15" s="208" t="s">
        <v>103</v>
      </c>
      <c r="J15" s="91"/>
      <c r="K15" s="12"/>
    </row>
    <row r="16" spans="1:12" ht="17" thickBot="1">
      <c r="B16" s="89"/>
      <c r="C16" s="86" t="s">
        <v>51</v>
      </c>
      <c r="D16" s="22" t="s">
        <v>2</v>
      </c>
      <c r="E16" s="133">
        <v>1</v>
      </c>
      <c r="F16" s="86"/>
      <c r="G16" s="86"/>
      <c r="H16" s="86"/>
      <c r="I16" s="172" t="s">
        <v>76</v>
      </c>
      <c r="J16" s="91"/>
    </row>
    <row r="17" spans="1:11" ht="17" thickBot="1">
      <c r="B17" s="89"/>
      <c r="C17" s="132" t="s">
        <v>88</v>
      </c>
      <c r="D17" s="22" t="s">
        <v>90</v>
      </c>
      <c r="E17" s="189">
        <f>'Research data'!F12</f>
        <v>4690</v>
      </c>
      <c r="F17" s="86"/>
      <c r="G17" s="86"/>
      <c r="H17" s="86"/>
      <c r="I17" s="188" t="s">
        <v>122</v>
      </c>
      <c r="J17" s="91"/>
    </row>
    <row r="18" spans="1:11">
      <c r="B18" s="37"/>
      <c r="I18" s="130"/>
      <c r="J18" s="78"/>
    </row>
    <row r="19" spans="1:11" ht="17" thickBot="1">
      <c r="B19" s="37"/>
      <c r="C19" s="12" t="s">
        <v>41</v>
      </c>
      <c r="I19" s="130"/>
      <c r="J19" s="78"/>
    </row>
    <row r="20" spans="1:11" ht="17" thickBot="1">
      <c r="B20" s="37"/>
      <c r="C20" s="36" t="s">
        <v>20</v>
      </c>
      <c r="D20" s="22" t="s">
        <v>18</v>
      </c>
      <c r="E20" s="189">
        <f>'Research data'!F15</f>
        <v>203080051</v>
      </c>
      <c r="F20" s="36"/>
      <c r="G20" s="36" t="s">
        <v>6</v>
      </c>
      <c r="H20" s="36"/>
      <c r="I20" s="188" t="s">
        <v>94</v>
      </c>
      <c r="J20" s="78"/>
    </row>
    <row r="21" spans="1:11" ht="18" customHeight="1" thickBot="1">
      <c r="B21" s="37"/>
      <c r="C21" s="36" t="s">
        <v>21</v>
      </c>
      <c r="D21" s="22" t="s">
        <v>149</v>
      </c>
      <c r="E21" s="189">
        <f>'Research data'!F16</f>
        <v>5077001</v>
      </c>
      <c r="F21" s="36"/>
      <c r="G21" s="36" t="s">
        <v>23</v>
      </c>
      <c r="H21" s="36"/>
      <c r="I21" s="188" t="s">
        <v>94</v>
      </c>
      <c r="J21" s="78"/>
    </row>
    <row r="22" spans="1:11" ht="17" thickBot="1">
      <c r="B22" s="108"/>
      <c r="C22" s="128" t="s">
        <v>74</v>
      </c>
      <c r="D22" s="110" t="s">
        <v>61</v>
      </c>
      <c r="E22" s="85">
        <f>'Research data'!F17</f>
        <v>0</v>
      </c>
      <c r="F22" s="111"/>
      <c r="G22" s="109" t="s">
        <v>62</v>
      </c>
      <c r="H22" s="111"/>
      <c r="I22" s="212" t="s">
        <v>76</v>
      </c>
      <c r="J22" s="112"/>
    </row>
    <row r="23" spans="1:11" ht="17" thickBot="1">
      <c r="A23" s="113"/>
      <c r="B23" s="115"/>
      <c r="C23" s="116" t="s">
        <v>63</v>
      </c>
      <c r="D23" s="110"/>
      <c r="E23" s="38">
        <v>0</v>
      </c>
      <c r="F23" s="116"/>
      <c r="G23" s="116" t="s">
        <v>64</v>
      </c>
      <c r="H23" s="116"/>
      <c r="I23" s="134" t="s">
        <v>77</v>
      </c>
      <c r="J23" s="117"/>
    </row>
    <row r="24" spans="1:11" ht="17" thickBot="1">
      <c r="A24" s="113"/>
      <c r="B24" s="115"/>
      <c r="C24" s="116" t="s">
        <v>65</v>
      </c>
      <c r="D24" s="110"/>
      <c r="E24" s="38">
        <f>'Research data'!F18</f>
        <v>0</v>
      </c>
      <c r="F24" s="116"/>
      <c r="G24" s="116" t="s">
        <v>66</v>
      </c>
      <c r="H24" s="116"/>
      <c r="I24" s="212" t="s">
        <v>76</v>
      </c>
      <c r="J24" s="117"/>
      <c r="K24" s="113"/>
    </row>
    <row r="25" spans="1:11" ht="17" thickBot="1">
      <c r="A25" s="113"/>
      <c r="B25" s="115"/>
      <c r="C25" s="128" t="s">
        <v>73</v>
      </c>
      <c r="D25" s="110"/>
      <c r="E25" s="38">
        <v>0</v>
      </c>
      <c r="F25" s="116"/>
      <c r="G25" s="116" t="s">
        <v>67</v>
      </c>
      <c r="H25" s="116"/>
      <c r="I25" s="191" t="s">
        <v>76</v>
      </c>
      <c r="J25" s="117"/>
      <c r="K25" s="113"/>
    </row>
    <row r="26" spans="1:11" ht="17" thickBot="1">
      <c r="A26" s="113"/>
      <c r="B26" s="115"/>
      <c r="C26" s="116" t="s">
        <v>68</v>
      </c>
      <c r="D26" s="110"/>
      <c r="E26" s="38">
        <v>0</v>
      </c>
      <c r="F26" s="116"/>
      <c r="G26" s="114" t="s">
        <v>69</v>
      </c>
      <c r="H26" s="116"/>
      <c r="I26" s="134" t="s">
        <v>77</v>
      </c>
      <c r="J26" s="117"/>
      <c r="K26" s="113"/>
    </row>
    <row r="27" spans="1:11" ht="17" thickBot="1">
      <c r="A27" s="88"/>
      <c r="B27" s="89"/>
      <c r="C27" s="86" t="s">
        <v>53</v>
      </c>
      <c r="D27" s="22"/>
      <c r="E27" s="90">
        <v>7.0000000000000007E-2</v>
      </c>
      <c r="F27" s="86"/>
      <c r="G27" s="197" t="s">
        <v>150</v>
      </c>
      <c r="H27" s="86"/>
      <c r="I27" s="131" t="s">
        <v>91</v>
      </c>
      <c r="J27" s="91"/>
      <c r="K27" s="113"/>
    </row>
    <row r="28" spans="1:11" ht="17" thickBot="1">
      <c r="A28" s="88"/>
      <c r="B28" s="89"/>
      <c r="C28" s="174" t="s">
        <v>54</v>
      </c>
      <c r="D28" s="22" t="s">
        <v>55</v>
      </c>
      <c r="E28" s="171">
        <v>1</v>
      </c>
      <c r="F28" s="86"/>
      <c r="G28" s="86"/>
      <c r="H28" s="86"/>
      <c r="I28" s="173" t="s">
        <v>76</v>
      </c>
      <c r="J28" s="91"/>
    </row>
    <row r="29" spans="1:11">
      <c r="A29" s="88"/>
      <c r="B29" s="89"/>
      <c r="C29" s="86"/>
      <c r="D29" s="22"/>
      <c r="E29" s="94"/>
      <c r="F29" s="86"/>
      <c r="G29" s="86"/>
      <c r="H29" s="86"/>
      <c r="I29" s="130"/>
      <c r="J29" s="91"/>
    </row>
    <row r="30" spans="1:11" ht="17" thickBot="1">
      <c r="A30" s="88"/>
      <c r="B30" s="89"/>
      <c r="C30" s="12" t="s">
        <v>5</v>
      </c>
      <c r="D30" s="79"/>
      <c r="E30" s="94"/>
      <c r="F30" s="88"/>
      <c r="H30" s="88"/>
      <c r="I30" s="130"/>
      <c r="J30" s="91"/>
    </row>
    <row r="31" spans="1:11" ht="17" thickBot="1">
      <c r="A31" s="88"/>
      <c r="B31" s="89"/>
      <c r="C31" s="86" t="s">
        <v>22</v>
      </c>
      <c r="D31" s="22" t="s">
        <v>148</v>
      </c>
      <c r="E31" s="92">
        <f>'Research data'!F22</f>
        <v>40</v>
      </c>
      <c r="F31" s="86"/>
      <c r="G31" s="86" t="s">
        <v>58</v>
      </c>
      <c r="H31" s="86"/>
      <c r="I31" s="212" t="s">
        <v>76</v>
      </c>
      <c r="J31" s="91"/>
    </row>
    <row r="32" spans="1:11" ht="17" thickBot="1">
      <c r="A32" s="88"/>
      <c r="B32" s="89"/>
      <c r="C32" s="86" t="s">
        <v>56</v>
      </c>
      <c r="D32" s="22" t="s">
        <v>148</v>
      </c>
      <c r="E32" s="92">
        <v>0</v>
      </c>
      <c r="F32" s="86"/>
      <c r="G32" s="86" t="s">
        <v>57</v>
      </c>
      <c r="H32" s="86"/>
      <c r="I32" s="134" t="s">
        <v>76</v>
      </c>
      <c r="J32" s="91"/>
    </row>
    <row r="33" spans="1:10" ht="17" thickBot="1">
      <c r="A33" s="88"/>
      <c r="B33" s="89"/>
      <c r="C33" s="132" t="s">
        <v>19</v>
      </c>
      <c r="D33" s="22" t="s">
        <v>2</v>
      </c>
      <c r="E33" s="92">
        <v>0</v>
      </c>
      <c r="F33" s="86"/>
      <c r="G33" s="86"/>
      <c r="H33" s="86"/>
      <c r="I33" s="134" t="s">
        <v>76</v>
      </c>
      <c r="J33" s="91"/>
    </row>
    <row r="34" spans="1:10" ht="17" thickBot="1">
      <c r="A34" s="88"/>
      <c r="B34" s="95"/>
      <c r="C34" s="96"/>
      <c r="D34" s="96"/>
      <c r="E34" s="96"/>
      <c r="F34" s="96"/>
      <c r="G34" s="96"/>
      <c r="H34" s="96"/>
      <c r="I34" s="96"/>
      <c r="J34" s="97"/>
    </row>
    <row r="35" spans="1:10">
      <c r="A35" s="88"/>
      <c r="B35" s="88"/>
      <c r="C35" s="88"/>
      <c r="D35" s="88"/>
      <c r="E35" s="88"/>
      <c r="F35" s="88"/>
      <c r="G35" s="88"/>
      <c r="H35" s="88"/>
      <c r="I35" s="88"/>
      <c r="J35" s="88"/>
    </row>
    <row r="36" spans="1:10">
      <c r="A36" s="88"/>
      <c r="B36" s="88"/>
      <c r="C36" s="88"/>
      <c r="D36" s="88"/>
      <c r="E36" s="88"/>
      <c r="F36" s="88"/>
      <c r="G36" s="88"/>
      <c r="H36" s="88"/>
      <c r="I36" s="88"/>
      <c r="J36" s="88"/>
    </row>
    <row r="37" spans="1:10">
      <c r="A37" s="88"/>
      <c r="B37" s="88"/>
      <c r="C37" s="88"/>
      <c r="D37" s="88"/>
      <c r="E37" s="88"/>
      <c r="F37" s="88"/>
      <c r="G37" s="88"/>
      <c r="H37" s="88"/>
      <c r="I37" s="88"/>
      <c r="J37" s="88"/>
    </row>
    <row r="38" spans="1:10">
      <c r="A38" s="88"/>
      <c r="B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c r="B42" s="88"/>
      <c r="C42" s="88"/>
      <c r="D42" s="88"/>
      <c r="E42" s="88"/>
      <c r="F42" s="88"/>
      <c r="G42" s="88"/>
      <c r="H42" s="88"/>
      <c r="I42" s="88"/>
      <c r="J42" s="88"/>
    </row>
    <row r="43" spans="1:10">
      <c r="A43" s="88"/>
    </row>
    <row r="44" spans="1:10">
      <c r="A44"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4"/>
  <sheetViews>
    <sheetView workbookViewId="0">
      <selection activeCell="F18" sqref="F18"/>
    </sheetView>
  </sheetViews>
  <sheetFormatPr baseColWidth="10" defaultColWidth="10.6640625" defaultRowHeight="16"/>
  <cols>
    <col min="1" max="1" width="3.5" style="39" customWidth="1"/>
    <col min="2" max="2" width="3" style="39" customWidth="1"/>
    <col min="3" max="3" width="45" style="39" customWidth="1"/>
    <col min="4" max="4" width="10" style="39" customWidth="1"/>
    <col min="5" max="5" width="3" style="39" customWidth="1"/>
    <col min="6" max="6" width="22.83203125" style="39" customWidth="1"/>
    <col min="7" max="7" width="2.5" style="39" customWidth="1"/>
    <col min="8" max="8" width="22.5" style="39" bestFit="1" customWidth="1"/>
    <col min="9" max="9" width="4.83203125" style="39" customWidth="1"/>
    <col min="10" max="10" width="27.6640625" style="39" customWidth="1"/>
    <col min="11" max="11" width="4.83203125" style="39" customWidth="1"/>
    <col min="12" max="12" width="22.5" style="39" customWidth="1"/>
    <col min="13" max="13" width="2.5" style="39" customWidth="1"/>
    <col min="14" max="14" width="33.1640625" style="39" customWidth="1"/>
    <col min="15" max="15" width="11" style="39" customWidth="1"/>
    <col min="16" max="16" width="2.5" style="39" customWidth="1"/>
    <col min="17" max="17" width="22.5" style="39" customWidth="1"/>
    <col min="18" max="16384" width="10.6640625" style="39"/>
  </cols>
  <sheetData>
    <row r="2" spans="1:15" ht="17" thickBot="1"/>
    <row r="3" spans="1:15">
      <c r="B3" s="40"/>
      <c r="C3" s="41"/>
      <c r="D3" s="41"/>
      <c r="E3" s="41"/>
      <c r="F3" s="41"/>
      <c r="G3" s="41"/>
      <c r="H3" s="41"/>
      <c r="I3" s="41"/>
      <c r="J3" s="41"/>
      <c r="K3" s="41"/>
      <c r="L3" s="41"/>
      <c r="M3" s="41"/>
      <c r="N3" s="41"/>
      <c r="O3" s="143"/>
    </row>
    <row r="4" spans="1:15" s="12" customFormat="1">
      <c r="B4" s="24"/>
      <c r="C4" s="75" t="s">
        <v>17</v>
      </c>
      <c r="D4" s="75" t="s">
        <v>8</v>
      </c>
      <c r="E4" s="75"/>
      <c r="F4" s="75" t="s">
        <v>47</v>
      </c>
      <c r="G4" s="75"/>
      <c r="H4" s="14" t="str">
        <f>Sources!D7</f>
        <v>European Hydrogen Backbone</v>
      </c>
      <c r="I4" s="14"/>
      <c r="J4" s="14" t="s">
        <v>143</v>
      </c>
      <c r="K4" s="14"/>
      <c r="L4" s="14" t="str">
        <f>Sources!D8</f>
        <v>IRENA</v>
      </c>
      <c r="M4" s="75"/>
      <c r="N4" s="75" t="s">
        <v>43</v>
      </c>
      <c r="O4" s="13"/>
    </row>
    <row r="5" spans="1:15" ht="18" customHeight="1">
      <c r="B5" s="42"/>
      <c r="C5" s="44"/>
      <c r="F5" s="43"/>
      <c r="G5" s="43"/>
      <c r="H5" s="43"/>
      <c r="I5" s="43"/>
      <c r="J5" s="43"/>
      <c r="K5" s="43"/>
      <c r="L5" s="43"/>
      <c r="M5" s="43"/>
      <c r="N5" s="144"/>
      <c r="O5" s="145"/>
    </row>
    <row r="6" spans="1:15" ht="18" customHeight="1" thickBot="1">
      <c r="B6" s="42"/>
      <c r="C6" s="11" t="s">
        <v>42</v>
      </c>
      <c r="D6" s="11"/>
      <c r="E6" s="32"/>
      <c r="F6" s="9"/>
      <c r="G6" s="9"/>
      <c r="I6" s="9"/>
      <c r="J6" s="9"/>
      <c r="K6" s="9"/>
      <c r="L6" s="9"/>
      <c r="M6" s="9"/>
      <c r="N6" s="146"/>
      <c r="O6" s="145"/>
    </row>
    <row r="7" spans="1:15" ht="17" thickBot="1">
      <c r="B7" s="42"/>
      <c r="C7" s="193" t="s">
        <v>135</v>
      </c>
      <c r="D7" s="167" t="s">
        <v>2</v>
      </c>
      <c r="E7" s="76"/>
      <c r="F7" s="84">
        <f>ROUND(J7,3)</f>
        <v>1</v>
      </c>
      <c r="G7" s="43"/>
      <c r="I7" s="198"/>
      <c r="J7" s="184">
        <f>Notes!G32</f>
        <v>1</v>
      </c>
      <c r="K7" s="198"/>
      <c r="L7" s="100"/>
      <c r="M7" s="43"/>
      <c r="N7" s="147"/>
      <c r="O7" s="145"/>
    </row>
    <row r="8" spans="1:15" ht="17" thickBot="1">
      <c r="B8" s="42"/>
      <c r="C8" s="86" t="s">
        <v>49</v>
      </c>
      <c r="D8" s="83" t="s">
        <v>2</v>
      </c>
      <c r="E8" s="76"/>
      <c r="F8" s="84">
        <f>ROUND(J8,3)</f>
        <v>0.69399999999999995</v>
      </c>
      <c r="G8" s="43"/>
      <c r="I8" s="43"/>
      <c r="J8" s="169">
        <f>Notes!G31</f>
        <v>0.69390902081727057</v>
      </c>
      <c r="K8" s="43"/>
      <c r="L8" s="43"/>
      <c r="M8" s="43"/>
      <c r="N8" s="146"/>
      <c r="O8" s="145"/>
    </row>
    <row r="9" spans="1:15" ht="17" thickBot="1">
      <c r="B9" s="42"/>
      <c r="C9" s="214" t="s">
        <v>117</v>
      </c>
      <c r="D9" s="215" t="s">
        <v>2</v>
      </c>
      <c r="E9" s="76"/>
      <c r="F9" s="84">
        <f>ROUND(J9,3)</f>
        <v>0</v>
      </c>
      <c r="G9" s="43"/>
      <c r="I9" s="43"/>
      <c r="J9" s="169">
        <f>Notes!G33</f>
        <v>0</v>
      </c>
      <c r="K9" s="43"/>
      <c r="L9" s="43"/>
      <c r="M9" s="43"/>
      <c r="N9" s="146"/>
      <c r="O9" s="145"/>
    </row>
    <row r="10" spans="1:15" ht="17" thickBot="1">
      <c r="A10" s="88"/>
      <c r="B10" s="42"/>
      <c r="C10" s="86" t="s">
        <v>71</v>
      </c>
      <c r="D10" s="98" t="s">
        <v>50</v>
      </c>
      <c r="E10" s="76"/>
      <c r="F10" s="170">
        <f>ROUND(L10,0)</f>
        <v>1235</v>
      </c>
      <c r="G10" s="43"/>
      <c r="L10" s="170">
        <f>Notes!G19</f>
        <v>1234.8561960933537</v>
      </c>
      <c r="M10" s="43"/>
      <c r="N10" s="147"/>
      <c r="O10" s="145"/>
    </row>
    <row r="11" spans="1:15" ht="17" thickBot="1">
      <c r="A11" s="88"/>
      <c r="B11" s="89"/>
      <c r="C11" s="86" t="s">
        <v>51</v>
      </c>
      <c r="D11" s="22" t="s">
        <v>2</v>
      </c>
      <c r="E11" s="76"/>
      <c r="F11" s="120">
        <v>1</v>
      </c>
      <c r="G11" s="88"/>
      <c r="H11" s="88"/>
      <c r="I11" s="88"/>
      <c r="J11" s="88"/>
      <c r="K11" s="88"/>
      <c r="L11" s="88"/>
      <c r="M11" s="88"/>
      <c r="N11" s="148" t="s">
        <v>76</v>
      </c>
      <c r="O11" s="91"/>
    </row>
    <row r="12" spans="1:15" ht="17" thickBot="1">
      <c r="A12" s="88"/>
      <c r="B12" s="89"/>
      <c r="C12" s="132" t="s">
        <v>88</v>
      </c>
      <c r="D12" s="22" t="s">
        <v>90</v>
      </c>
      <c r="E12" s="76"/>
      <c r="F12" s="185">
        <f>H12</f>
        <v>4690</v>
      </c>
      <c r="G12" s="88"/>
      <c r="H12" s="87">
        <f>Notes!G42</f>
        <v>4690</v>
      </c>
      <c r="I12" s="88"/>
      <c r="J12" s="88"/>
      <c r="K12" s="88"/>
      <c r="L12" s="88"/>
      <c r="M12" s="88"/>
      <c r="N12" s="148"/>
      <c r="O12" s="91"/>
    </row>
    <row r="13" spans="1:15">
      <c r="A13" s="88"/>
      <c r="B13" s="89"/>
      <c r="C13" s="32"/>
      <c r="D13" s="32"/>
      <c r="F13" s="10"/>
      <c r="G13" s="101"/>
      <c r="H13" s="101"/>
      <c r="I13" s="101"/>
      <c r="J13" s="101"/>
      <c r="K13" s="101"/>
      <c r="L13" s="101"/>
      <c r="M13" s="101"/>
      <c r="N13" s="144"/>
      <c r="O13" s="145"/>
    </row>
    <row r="14" spans="1:15" ht="17" thickBot="1">
      <c r="A14" s="88"/>
      <c r="B14" s="89"/>
      <c r="C14" s="11" t="s">
        <v>40</v>
      </c>
      <c r="D14" s="11"/>
      <c r="F14" s="10"/>
      <c r="G14" s="10"/>
      <c r="H14" s="10"/>
      <c r="I14" s="10"/>
      <c r="J14" s="10"/>
      <c r="K14" s="10"/>
      <c r="L14" s="10"/>
      <c r="M14" s="10"/>
      <c r="N14" s="147"/>
      <c r="O14" s="145"/>
    </row>
    <row r="15" spans="1:15" ht="17" thickBot="1">
      <c r="A15" s="88"/>
      <c r="B15" s="89"/>
      <c r="C15" s="155" t="s">
        <v>78</v>
      </c>
      <c r="D15" s="102" t="s">
        <v>18</v>
      </c>
      <c r="F15" s="187">
        <f>ROUND(H15,0)</f>
        <v>203080051</v>
      </c>
      <c r="G15" s="100"/>
      <c r="H15" s="186">
        <f>Notes!G37</f>
        <v>203080051.369863</v>
      </c>
      <c r="I15" s="199"/>
      <c r="J15" s="199"/>
      <c r="K15" s="199"/>
      <c r="L15" s="125"/>
      <c r="M15" s="100"/>
      <c r="N15" s="147"/>
      <c r="O15" s="145"/>
    </row>
    <row r="16" spans="1:15" ht="17" thickBot="1">
      <c r="A16" s="88"/>
      <c r="B16" s="89"/>
      <c r="C16" s="155" t="s">
        <v>79</v>
      </c>
      <c r="D16" s="102" t="s">
        <v>48</v>
      </c>
      <c r="F16" s="187">
        <f>ROUND(H16,0)</f>
        <v>5077001</v>
      </c>
      <c r="H16" s="187">
        <f>Notes!G40</f>
        <v>5077001.2842465751</v>
      </c>
      <c r="I16" s="200"/>
      <c r="J16" s="200"/>
      <c r="K16" s="200"/>
      <c r="L16" s="125"/>
      <c r="N16" s="150"/>
      <c r="O16" s="145"/>
    </row>
    <row r="17" spans="1:15" ht="17" thickBot="1">
      <c r="A17" s="88"/>
      <c r="B17" s="89"/>
      <c r="C17" s="155" t="s">
        <v>80</v>
      </c>
      <c r="D17" s="98" t="s">
        <v>52</v>
      </c>
      <c r="F17" s="190">
        <f>ROUND(H17,0)</f>
        <v>0</v>
      </c>
      <c r="H17" s="187">
        <f>Notes!G48</f>
        <v>0</v>
      </c>
      <c r="I17" s="200"/>
      <c r="J17" s="200"/>
      <c r="K17" s="200"/>
      <c r="L17" s="125"/>
      <c r="N17" s="86"/>
      <c r="O17" s="145"/>
    </row>
    <row r="18" spans="1:15" ht="17" thickBot="1">
      <c r="A18" s="88"/>
      <c r="B18" s="89"/>
      <c r="C18" s="114" t="s">
        <v>65</v>
      </c>
      <c r="D18" s="114" t="s">
        <v>18</v>
      </c>
      <c r="F18" s="103">
        <f>H18</f>
        <v>0</v>
      </c>
      <c r="G18" s="93"/>
      <c r="H18" s="84">
        <f>Notes!G50</f>
        <v>0</v>
      </c>
      <c r="I18" s="125"/>
      <c r="J18" s="125"/>
      <c r="K18" s="125"/>
      <c r="L18" s="125"/>
      <c r="M18" s="93"/>
      <c r="N18" s="175" t="s">
        <v>120</v>
      </c>
      <c r="O18" s="145"/>
    </row>
    <row r="19" spans="1:15" ht="17" thickBot="1">
      <c r="B19" s="89"/>
      <c r="C19" s="114" t="s">
        <v>70</v>
      </c>
      <c r="D19" s="114" t="s">
        <v>18</v>
      </c>
      <c r="F19" s="122">
        <v>0</v>
      </c>
      <c r="G19" s="93"/>
      <c r="H19" s="125"/>
      <c r="I19" s="125"/>
      <c r="J19" s="125"/>
      <c r="K19" s="125"/>
      <c r="L19" s="125"/>
      <c r="M19" s="93"/>
      <c r="N19" s="175" t="s">
        <v>76</v>
      </c>
      <c r="O19" s="145"/>
    </row>
    <row r="20" spans="1:15">
      <c r="A20" s="88"/>
      <c r="B20" s="42"/>
      <c r="N20" s="151"/>
      <c r="O20" s="145"/>
    </row>
    <row r="21" spans="1:15" ht="17" thickBot="1">
      <c r="A21" s="88"/>
      <c r="B21" s="89"/>
      <c r="C21" s="32" t="s">
        <v>5</v>
      </c>
      <c r="D21" s="32"/>
      <c r="F21" s="9"/>
      <c r="G21" s="10"/>
      <c r="H21" s="10"/>
      <c r="I21" s="10"/>
      <c r="J21" s="10"/>
      <c r="K21" s="10"/>
      <c r="L21" s="10"/>
      <c r="M21" s="10"/>
      <c r="N21" s="149"/>
      <c r="O21" s="145"/>
    </row>
    <row r="22" spans="1:15" ht="17" thickBot="1">
      <c r="A22" s="88"/>
      <c r="B22" s="89"/>
      <c r="C22" s="86" t="s">
        <v>3</v>
      </c>
      <c r="D22" s="98" t="s">
        <v>1</v>
      </c>
      <c r="F22" s="99">
        <v>40</v>
      </c>
      <c r="G22" s="100"/>
      <c r="H22" s="168"/>
      <c r="I22" s="168"/>
      <c r="J22" s="168"/>
      <c r="K22" s="168"/>
      <c r="L22" s="168"/>
      <c r="M22" s="100"/>
      <c r="N22" s="175" t="s">
        <v>121</v>
      </c>
      <c r="O22" s="145"/>
    </row>
    <row r="23" spans="1:15" ht="17" thickBot="1">
      <c r="B23" s="89"/>
      <c r="C23" s="86" t="s">
        <v>59</v>
      </c>
      <c r="D23" s="98" t="s">
        <v>1</v>
      </c>
      <c r="F23" s="124">
        <v>0</v>
      </c>
      <c r="G23" s="101"/>
      <c r="H23" s="101"/>
      <c r="I23" s="101"/>
      <c r="J23" s="101"/>
      <c r="K23" s="101"/>
      <c r="L23" s="101"/>
      <c r="M23" s="101"/>
      <c r="N23" s="175" t="s">
        <v>76</v>
      </c>
      <c r="O23" s="145"/>
    </row>
    <row r="24" spans="1:15" ht="17" thickBot="1">
      <c r="B24" s="152"/>
      <c r="C24" s="153"/>
      <c r="D24" s="153"/>
      <c r="E24" s="153"/>
      <c r="F24" s="153"/>
      <c r="G24" s="153"/>
      <c r="H24" s="153"/>
      <c r="I24" s="153"/>
      <c r="J24" s="153"/>
      <c r="K24" s="153"/>
      <c r="L24" s="153"/>
      <c r="M24" s="153"/>
      <c r="N24" s="153"/>
      <c r="O24" s="154"/>
    </row>
  </sheetData>
  <phoneticPr fontId="39"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zoomScale="109" workbookViewId="0">
      <selection activeCell="D7" sqref="D7"/>
    </sheetView>
  </sheetViews>
  <sheetFormatPr baseColWidth="10" defaultColWidth="33.1640625" defaultRowHeight="16"/>
  <cols>
    <col min="1" max="1" width="3.5" style="45" customWidth="1"/>
    <col min="2" max="2" width="6.5" style="45" customWidth="1"/>
    <col min="3" max="3" width="27.83203125" style="45" customWidth="1"/>
    <col min="4" max="4" width="25.83203125" style="45" bestFit="1" customWidth="1"/>
    <col min="5" max="5" width="19" style="45" bestFit="1" customWidth="1"/>
    <col min="6" max="7" width="13.1640625" style="45" customWidth="1"/>
    <col min="8" max="8" width="12.5" style="49" customWidth="1"/>
    <col min="9" max="9" width="31.5" style="49" customWidth="1"/>
    <col min="10" max="10" width="98.5" style="45" customWidth="1"/>
    <col min="11" max="16384" width="33.1640625" style="45"/>
  </cols>
  <sheetData>
    <row r="1" spans="2:10" ht="17" thickBot="1"/>
    <row r="2" spans="2:10">
      <c r="B2" s="46"/>
      <c r="C2" s="47"/>
      <c r="D2" s="47"/>
      <c r="E2" s="47"/>
      <c r="F2" s="47"/>
      <c r="G2" s="47"/>
      <c r="H2" s="50"/>
      <c r="I2" s="50"/>
      <c r="J2" s="135"/>
    </row>
    <row r="3" spans="2:10">
      <c r="B3" s="48"/>
      <c r="C3" s="12" t="s">
        <v>14</v>
      </c>
      <c r="D3" s="12"/>
      <c r="E3" s="12"/>
      <c r="F3" s="12"/>
      <c r="G3" s="12"/>
      <c r="H3" s="17"/>
      <c r="I3" s="17"/>
      <c r="J3" s="136"/>
    </row>
    <row r="4" spans="2:10">
      <c r="B4" s="48"/>
      <c r="J4" s="136"/>
    </row>
    <row r="5" spans="2:10">
      <c r="B5" s="51"/>
      <c r="C5" s="14" t="s">
        <v>89</v>
      </c>
      <c r="D5" s="14" t="s">
        <v>0</v>
      </c>
      <c r="E5" s="14" t="s">
        <v>12</v>
      </c>
      <c r="F5" s="14" t="s">
        <v>15</v>
      </c>
      <c r="G5" s="14" t="s">
        <v>44</v>
      </c>
      <c r="H5" s="18" t="s">
        <v>16</v>
      </c>
      <c r="I5" s="18" t="s">
        <v>45</v>
      </c>
      <c r="J5" s="77" t="s">
        <v>9</v>
      </c>
    </row>
    <row r="6" spans="2:10">
      <c r="B6" s="48"/>
      <c r="C6" s="12"/>
      <c r="D6" s="12"/>
      <c r="E6" s="12"/>
      <c r="F6" s="12"/>
      <c r="G6" s="12"/>
      <c r="H6" s="17"/>
      <c r="I6" s="17"/>
      <c r="J6" s="13"/>
    </row>
    <row r="7" spans="2:10">
      <c r="B7" s="48"/>
      <c r="C7" s="176" t="s">
        <v>93</v>
      </c>
      <c r="D7" s="213" t="s">
        <v>94</v>
      </c>
      <c r="E7" s="176" t="s">
        <v>95</v>
      </c>
      <c r="F7" s="177">
        <v>44348</v>
      </c>
      <c r="G7" s="165">
        <v>2021</v>
      </c>
      <c r="H7" s="178" t="s">
        <v>99</v>
      </c>
      <c r="I7" s="166" t="s">
        <v>96</v>
      </c>
      <c r="J7" s="201" t="s">
        <v>97</v>
      </c>
    </row>
    <row r="8" spans="2:10">
      <c r="B8" s="48"/>
      <c r="C8" s="179" t="s">
        <v>102</v>
      </c>
      <c r="D8" s="176" t="s">
        <v>103</v>
      </c>
      <c r="E8" s="176" t="s">
        <v>104</v>
      </c>
      <c r="F8" s="45">
        <v>22</v>
      </c>
      <c r="G8" s="45">
        <v>2022</v>
      </c>
      <c r="H8" s="178" t="s">
        <v>99</v>
      </c>
      <c r="I8" s="180" t="s">
        <v>105</v>
      </c>
      <c r="J8" s="136" t="s">
        <v>106</v>
      </c>
    </row>
    <row r="9" spans="2:10">
      <c r="B9" s="48"/>
      <c r="C9" s="105" t="s">
        <v>144</v>
      </c>
      <c r="D9" s="194" t="s">
        <v>143</v>
      </c>
      <c r="E9" s="194" t="s">
        <v>95</v>
      </c>
      <c r="F9" s="195">
        <v>44105</v>
      </c>
      <c r="G9" s="45">
        <v>2020</v>
      </c>
      <c r="H9" s="196" t="s">
        <v>99</v>
      </c>
      <c r="I9" s="49" t="s">
        <v>145</v>
      </c>
      <c r="J9" s="201" t="s">
        <v>146</v>
      </c>
    </row>
    <row r="10" spans="2:10">
      <c r="B10" s="48"/>
      <c r="C10" s="137"/>
      <c r="J10" s="136"/>
    </row>
    <row r="11" spans="2:10">
      <c r="B11" s="48"/>
      <c r="C11" s="104"/>
      <c r="J11" s="136"/>
    </row>
    <row r="12" spans="2:10">
      <c r="B12" s="48"/>
      <c r="J12" s="136"/>
    </row>
    <row r="13" spans="2:10">
      <c r="B13" s="48"/>
      <c r="C13" s="137"/>
      <c r="D13" s="137"/>
      <c r="E13" s="137"/>
      <c r="H13" s="82"/>
      <c r="J13" s="136"/>
    </row>
    <row r="14" spans="2:10">
      <c r="B14" s="48"/>
      <c r="J14" s="136"/>
    </row>
    <row r="15" spans="2:10">
      <c r="B15" s="48"/>
      <c r="C15" s="88"/>
      <c r="D15" s="88"/>
      <c r="E15" s="88"/>
      <c r="H15" s="82"/>
      <c r="I15" s="138"/>
      <c r="J15" s="136"/>
    </row>
    <row r="16" spans="2:10">
      <c r="B16" s="48"/>
      <c r="C16" s="130"/>
      <c r="J16" s="136"/>
    </row>
    <row r="17" spans="2:10">
      <c r="B17" s="48"/>
      <c r="J17" s="136"/>
    </row>
    <row r="18" spans="2:10">
      <c r="B18" s="48"/>
      <c r="J18" s="136"/>
    </row>
    <row r="19" spans="2:10">
      <c r="B19" s="48"/>
      <c r="C19" s="137"/>
      <c r="D19" s="137"/>
      <c r="H19" s="82"/>
      <c r="J19" s="136"/>
    </row>
    <row r="20" spans="2:10" ht="17" thickBot="1">
      <c r="B20" s="139"/>
      <c r="C20" s="140"/>
      <c r="D20" s="140"/>
      <c r="E20" s="140"/>
      <c r="F20" s="140"/>
      <c r="G20" s="140"/>
      <c r="H20" s="141"/>
      <c r="I20" s="141"/>
      <c r="J20" s="142"/>
    </row>
    <row r="21" spans="2:10">
      <c r="I21" s="126"/>
    </row>
  </sheetData>
  <phoneticPr fontId="39" type="noConversion"/>
  <hyperlinks>
    <hyperlink ref="I8" r:id="rId1" xr:uid="{0085ACA8-75F4-DE49-8FAB-45E72165AD1A}"/>
    <hyperlink ref="J7" r:id="rId2" xr:uid="{FF58C2C1-2B5B-724F-83D9-B832FAF8CA10}"/>
    <hyperlink ref="J9" r:id="rId3" xr:uid="{57A4D04D-4F0C-DB41-AA57-2F3910B6950C}"/>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U348"/>
  <sheetViews>
    <sheetView zoomScaleNormal="100" workbookViewId="0">
      <selection activeCell="K31" sqref="K31"/>
    </sheetView>
  </sheetViews>
  <sheetFormatPr baseColWidth="10" defaultColWidth="10.6640625" defaultRowHeight="16"/>
  <cols>
    <col min="1" max="2" width="3.5" style="52" customWidth="1"/>
    <col min="3" max="3" width="17.33203125" style="52" customWidth="1"/>
    <col min="4" max="4" width="26.33203125" style="52" customWidth="1"/>
    <col min="5" max="6" width="10.6640625" style="52" customWidth="1"/>
    <col min="7" max="7" width="18.33203125" style="52" customWidth="1"/>
    <col min="8" max="8" width="15.5" style="52" customWidth="1"/>
    <col min="9" max="9" width="43" style="52" customWidth="1"/>
    <col min="10" max="10" width="10.1640625" style="52" customWidth="1"/>
    <col min="11" max="11" width="19" style="52" customWidth="1"/>
    <col min="12" max="17" width="10.6640625" style="52"/>
    <col min="18" max="18" width="7.1640625" style="52" customWidth="1"/>
    <col min="19" max="16384" width="10.6640625" style="52"/>
  </cols>
  <sheetData>
    <row r="1" spans="1:21" ht="17" thickBot="1"/>
    <row r="2" spans="1:21">
      <c r="B2" s="53"/>
      <c r="C2" s="54"/>
      <c r="D2" s="54"/>
      <c r="E2" s="54"/>
      <c r="F2" s="54"/>
      <c r="G2" s="54"/>
      <c r="H2" s="54"/>
      <c r="I2" s="54"/>
      <c r="J2" s="54"/>
      <c r="K2" s="54"/>
      <c r="L2" s="54"/>
      <c r="M2" s="54"/>
      <c r="N2" s="54"/>
      <c r="O2" s="54"/>
      <c r="P2" s="54"/>
      <c r="Q2" s="54"/>
      <c r="R2" s="55"/>
      <c r="T2" s="56" t="s">
        <v>133</v>
      </c>
    </row>
    <row r="3" spans="1:21">
      <c r="A3" s="56"/>
      <c r="B3" s="80"/>
      <c r="C3" s="59" t="s">
        <v>0</v>
      </c>
      <c r="D3" s="59" t="s">
        <v>17</v>
      </c>
      <c r="E3" s="59" t="s">
        <v>107</v>
      </c>
      <c r="F3" s="59" t="s">
        <v>108</v>
      </c>
      <c r="G3" s="59" t="s">
        <v>4</v>
      </c>
      <c r="H3" s="59" t="s">
        <v>8</v>
      </c>
      <c r="I3" s="59" t="s">
        <v>81</v>
      </c>
      <c r="J3" s="59"/>
      <c r="K3" s="59"/>
      <c r="L3" s="57"/>
      <c r="M3" s="57"/>
      <c r="N3" s="57"/>
      <c r="O3" s="57"/>
      <c r="P3" s="57"/>
      <c r="Q3" s="57"/>
      <c r="R3" s="81"/>
      <c r="T3" s="56" t="s">
        <v>100</v>
      </c>
      <c r="U3" s="52" t="str">
        <f>Sources!$D$7</f>
        <v>European Hydrogen Backbone</v>
      </c>
    </row>
    <row r="4" spans="1:21">
      <c r="B4" s="58"/>
      <c r="R4" s="156"/>
    </row>
    <row r="5" spans="1:21">
      <c r="B5" s="58"/>
      <c r="C5" s="52" t="str">
        <f>Sources!$D$7</f>
        <v>European Hydrogen Backbone</v>
      </c>
      <c r="R5" s="156"/>
    </row>
    <row r="6" spans="1:21">
      <c r="B6" s="58"/>
      <c r="D6" s="56" t="s">
        <v>98</v>
      </c>
      <c r="E6" s="56"/>
      <c r="F6" s="56"/>
      <c r="R6" s="156"/>
    </row>
    <row r="7" spans="1:21">
      <c r="B7" s="58"/>
      <c r="D7" s="52" t="s">
        <v>132</v>
      </c>
      <c r="R7" s="156"/>
    </row>
    <row r="8" spans="1:21">
      <c r="B8" s="58"/>
      <c r="D8" s="226" t="s">
        <v>134</v>
      </c>
      <c r="E8" s="226"/>
      <c r="F8" s="226"/>
      <c r="G8" s="226"/>
      <c r="H8" s="226"/>
      <c r="I8" s="226"/>
      <c r="R8" s="156"/>
    </row>
    <row r="9" spans="1:21">
      <c r="B9" s="58"/>
      <c r="R9" s="156"/>
    </row>
    <row r="10" spans="1:21">
      <c r="B10" s="58"/>
      <c r="R10" s="156"/>
    </row>
    <row r="11" spans="1:21">
      <c r="B11" s="58"/>
      <c r="D11" s="52" t="s">
        <v>86</v>
      </c>
      <c r="G11" s="182">
        <v>120.1</v>
      </c>
      <c r="H11" s="52" t="s">
        <v>83</v>
      </c>
      <c r="I11" s="52" t="s">
        <v>84</v>
      </c>
      <c r="R11" s="156"/>
    </row>
    <row r="12" spans="1:21">
      <c r="B12" s="58"/>
      <c r="J12" s="52" t="s">
        <v>136</v>
      </c>
      <c r="R12" s="156"/>
    </row>
    <row r="13" spans="1:21">
      <c r="B13" s="58"/>
      <c r="D13" s="52" t="s">
        <v>125</v>
      </c>
      <c r="G13" s="182">
        <f>3600*24*365</f>
        <v>31536000</v>
      </c>
      <c r="H13" s="52" t="s">
        <v>127</v>
      </c>
      <c r="J13" s="52">
        <f>24*3600</f>
        <v>86400</v>
      </c>
      <c r="R13" s="156"/>
    </row>
    <row r="14" spans="1:21">
      <c r="B14" s="58"/>
      <c r="R14" s="156"/>
    </row>
    <row r="15" spans="1:21">
      <c r="B15" s="58"/>
      <c r="C15" s="52" t="str">
        <f>Sources!$D$8</f>
        <v>IRENA</v>
      </c>
      <c r="D15" s="52" t="s">
        <v>85</v>
      </c>
      <c r="E15" s="203"/>
      <c r="F15" s="203"/>
      <c r="G15" s="182">
        <v>225000</v>
      </c>
      <c r="H15" s="52" t="s">
        <v>124</v>
      </c>
      <c r="I15" s="52" t="s">
        <v>111</v>
      </c>
      <c r="J15" s="52">
        <v>500</v>
      </c>
      <c r="K15" s="52" t="s">
        <v>82</v>
      </c>
      <c r="R15" s="156"/>
    </row>
    <row r="16" spans="1:21">
      <c r="B16" s="58"/>
      <c r="G16" s="183">
        <f>G15*1000*G11</f>
        <v>27022500000</v>
      </c>
      <c r="H16" s="52" t="s">
        <v>128</v>
      </c>
      <c r="J16" s="52">
        <f>J15*G11*1000</f>
        <v>60050000</v>
      </c>
      <c r="K16" s="52" t="s">
        <v>87</v>
      </c>
      <c r="R16" s="156"/>
    </row>
    <row r="17" spans="2:18">
      <c r="B17" s="58"/>
      <c r="G17" s="181">
        <f>G16/G13</f>
        <v>856.8778538812785</v>
      </c>
      <c r="H17" s="52" t="s">
        <v>50</v>
      </c>
      <c r="J17" s="52">
        <f>J16/J13</f>
        <v>695.02314814814815</v>
      </c>
      <c r="K17" s="52" t="s">
        <v>50</v>
      </c>
      <c r="R17" s="156"/>
    </row>
    <row r="18" spans="2:18">
      <c r="B18" s="58"/>
      <c r="F18" s="202"/>
      <c r="G18" s="202"/>
      <c r="H18" s="202"/>
      <c r="I18" s="202"/>
      <c r="R18" s="156"/>
    </row>
    <row r="19" spans="2:18">
      <c r="B19" s="58"/>
      <c r="D19" s="52" t="s">
        <v>71</v>
      </c>
      <c r="G19" s="209">
        <f>G17/G31</f>
        <v>1234.8561960933537</v>
      </c>
      <c r="H19" s="52" t="s">
        <v>50</v>
      </c>
      <c r="I19" s="52" t="s">
        <v>156</v>
      </c>
      <c r="R19" s="156"/>
    </row>
    <row r="20" spans="2:18">
      <c r="B20" s="58"/>
      <c r="R20" s="156"/>
    </row>
    <row r="21" spans="2:18" ht="17">
      <c r="B21" s="58"/>
      <c r="C21" s="161" t="s">
        <v>143</v>
      </c>
      <c r="F21" s="202"/>
      <c r="R21" s="156"/>
    </row>
    <row r="22" spans="2:18">
      <c r="B22" s="58"/>
      <c r="D22" s="52" t="s">
        <v>60</v>
      </c>
      <c r="F22" s="202"/>
      <c r="G22" s="204">
        <v>0.9</v>
      </c>
      <c r="H22" s="52" t="s">
        <v>151</v>
      </c>
      <c r="I22" s="52" t="s">
        <v>153</v>
      </c>
      <c r="R22" s="156"/>
    </row>
    <row r="23" spans="2:18">
      <c r="B23" s="58"/>
      <c r="D23" s="52" t="s">
        <v>135</v>
      </c>
      <c r="F23" s="202"/>
      <c r="G23" s="204">
        <v>1</v>
      </c>
      <c r="H23" s="52" t="s">
        <v>151</v>
      </c>
      <c r="I23" s="52" t="s">
        <v>153</v>
      </c>
      <c r="R23" s="156"/>
    </row>
    <row r="24" spans="2:18">
      <c r="B24" s="58"/>
      <c r="D24" s="52" t="s">
        <v>117</v>
      </c>
      <c r="F24" s="202"/>
      <c r="G24" s="204">
        <f>0.33*G22</f>
        <v>0.29700000000000004</v>
      </c>
      <c r="H24" s="52" t="s">
        <v>151</v>
      </c>
      <c r="I24" s="52" t="s">
        <v>154</v>
      </c>
      <c r="R24" s="156"/>
    </row>
    <row r="25" spans="2:18">
      <c r="B25" s="58"/>
      <c r="D25" s="52" t="s">
        <v>137</v>
      </c>
      <c r="G25" s="205">
        <f>G23+G24-G22</f>
        <v>0.39700000000000013</v>
      </c>
      <c r="H25" s="52" t="s">
        <v>151</v>
      </c>
      <c r="R25" s="156"/>
    </row>
    <row r="26" spans="2:18">
      <c r="B26" s="58"/>
      <c r="R26" s="156"/>
    </row>
    <row r="27" spans="2:18">
      <c r="B27" s="58"/>
      <c r="D27" s="52" t="s">
        <v>60</v>
      </c>
      <c r="G27" s="205">
        <f>G22/(G22+G25)</f>
        <v>0.69390902081727057</v>
      </c>
      <c r="H27" s="52" t="s">
        <v>2</v>
      </c>
      <c r="I27" s="52" t="s">
        <v>155</v>
      </c>
      <c r="R27" s="156"/>
    </row>
    <row r="28" spans="2:18">
      <c r="B28" s="58"/>
      <c r="D28" s="52" t="s">
        <v>135</v>
      </c>
      <c r="G28" s="205">
        <f>G23/(G24+G23)</f>
        <v>0.77101002313030065</v>
      </c>
      <c r="H28" s="52" t="s">
        <v>2</v>
      </c>
      <c r="I28" s="52" t="s">
        <v>155</v>
      </c>
      <c r="R28" s="156"/>
    </row>
    <row r="29" spans="2:18" ht="17" customHeight="1">
      <c r="B29" s="58"/>
      <c r="D29" s="52" t="s">
        <v>117</v>
      </c>
      <c r="G29" s="205">
        <f>G24/(G24+G23)</f>
        <v>0.22898997686969932</v>
      </c>
      <c r="H29" s="52" t="s">
        <v>2</v>
      </c>
      <c r="I29" s="52" t="s">
        <v>155</v>
      </c>
      <c r="R29" s="156"/>
    </row>
    <row r="30" spans="2:18" ht="17" customHeight="1">
      <c r="B30" s="58"/>
      <c r="G30" s="206"/>
      <c r="R30" s="156"/>
    </row>
    <row r="31" spans="2:18" ht="17" customHeight="1">
      <c r="B31" s="58"/>
      <c r="D31" s="52" t="s">
        <v>60</v>
      </c>
      <c r="G31" s="207">
        <f>G27</f>
        <v>0.69390902081727057</v>
      </c>
      <c r="H31" s="52" t="s">
        <v>2</v>
      </c>
      <c r="R31" s="156"/>
    </row>
    <row r="32" spans="2:18" ht="17" customHeight="1">
      <c r="B32" s="58"/>
      <c r="D32" s="52" t="s">
        <v>135</v>
      </c>
      <c r="G32" s="207">
        <f>G28+G29</f>
        <v>1</v>
      </c>
      <c r="H32" s="52" t="s">
        <v>2</v>
      </c>
      <c r="I32" s="52" t="s">
        <v>152</v>
      </c>
      <c r="R32" s="156"/>
    </row>
    <row r="33" spans="2:18" ht="17" customHeight="1">
      <c r="B33" s="58"/>
      <c r="D33" s="52" t="s">
        <v>117</v>
      </c>
      <c r="G33" s="207">
        <v>0</v>
      </c>
      <c r="H33" s="52" t="s">
        <v>2</v>
      </c>
      <c r="I33" s="52" t="s">
        <v>152</v>
      </c>
      <c r="R33" s="156"/>
    </row>
    <row r="34" spans="2:18">
      <c r="B34" s="58"/>
      <c r="R34" s="156"/>
    </row>
    <row r="35" spans="2:18">
      <c r="B35" s="58"/>
      <c r="C35" s="52" t="str">
        <f>Sources!$D$7</f>
        <v>European Hydrogen Backbone</v>
      </c>
      <c r="R35" s="156"/>
    </row>
    <row r="36" spans="2:18">
      <c r="B36" s="58"/>
      <c r="D36" s="52" t="s">
        <v>113</v>
      </c>
      <c r="G36" s="182">
        <v>237</v>
      </c>
      <c r="H36" s="52" t="s">
        <v>114</v>
      </c>
      <c r="I36" s="52" t="s">
        <v>115</v>
      </c>
      <c r="J36" s="129"/>
      <c r="R36" s="156"/>
    </row>
    <row r="37" spans="2:18">
      <c r="B37" s="58"/>
      <c r="C37" s="161"/>
      <c r="D37" s="52" t="s">
        <v>20</v>
      </c>
      <c r="G37" s="209">
        <f>G17*G36*1000</f>
        <v>203080051.369863</v>
      </c>
      <c r="H37" s="52" t="s">
        <v>18</v>
      </c>
      <c r="J37" s="192"/>
      <c r="R37" s="156"/>
    </row>
    <row r="38" spans="2:18">
      <c r="B38" s="58"/>
      <c r="C38" s="161"/>
      <c r="J38" s="192"/>
      <c r="R38" s="156"/>
    </row>
    <row r="39" spans="2:18">
      <c r="B39" s="58"/>
      <c r="C39" s="161"/>
      <c r="D39" s="52" t="s">
        <v>126</v>
      </c>
      <c r="G39" s="182">
        <v>2.5000000000000001E-2</v>
      </c>
      <c r="H39" s="52" t="s">
        <v>2</v>
      </c>
      <c r="I39" s="52" t="s">
        <v>116</v>
      </c>
      <c r="J39" s="192"/>
      <c r="R39" s="156"/>
    </row>
    <row r="40" spans="2:18">
      <c r="B40" s="58"/>
      <c r="C40" s="161"/>
      <c r="D40" s="52" t="s">
        <v>21</v>
      </c>
      <c r="G40" s="209">
        <f>G37*G39</f>
        <v>5077001.2842465751</v>
      </c>
      <c r="H40" s="52" t="s">
        <v>149</v>
      </c>
      <c r="J40" s="192"/>
      <c r="R40" s="156"/>
    </row>
    <row r="41" spans="2:18">
      <c r="B41" s="58"/>
      <c r="C41" s="161"/>
      <c r="J41" s="192"/>
      <c r="R41" s="156"/>
    </row>
    <row r="42" spans="2:18">
      <c r="B42" s="58"/>
      <c r="C42" s="161"/>
      <c r="D42" s="52" t="s">
        <v>88</v>
      </c>
      <c r="E42" s="52">
        <v>4380</v>
      </c>
      <c r="F42" s="52">
        <v>5000</v>
      </c>
      <c r="G42" s="210">
        <f>AVERAGE(E42:F42)</f>
        <v>4690</v>
      </c>
      <c r="H42" s="52" t="s">
        <v>110</v>
      </c>
      <c r="I42" s="52" t="s">
        <v>112</v>
      </c>
      <c r="J42" s="192"/>
      <c r="R42" s="156"/>
    </row>
    <row r="43" spans="2:18">
      <c r="B43" s="58"/>
      <c r="C43" s="161"/>
      <c r="J43" s="192"/>
      <c r="R43" s="156"/>
    </row>
    <row r="44" spans="2:18">
      <c r="B44" s="58"/>
      <c r="C44" s="161"/>
      <c r="D44" s="52" t="s">
        <v>129</v>
      </c>
      <c r="G44" s="182">
        <v>0.39</v>
      </c>
      <c r="H44" s="52" t="s">
        <v>157</v>
      </c>
      <c r="I44" s="52" t="s">
        <v>140</v>
      </c>
      <c r="J44" s="192"/>
      <c r="R44" s="156"/>
    </row>
    <row r="45" spans="2:18">
      <c r="B45" s="58"/>
      <c r="C45" s="161"/>
      <c r="D45" s="52" t="s">
        <v>118</v>
      </c>
      <c r="G45" s="182">
        <v>50</v>
      </c>
      <c r="H45" s="52" t="s">
        <v>119</v>
      </c>
      <c r="I45" s="52" t="s">
        <v>115</v>
      </c>
      <c r="J45" s="192"/>
      <c r="R45" s="156"/>
    </row>
    <row r="46" spans="2:18">
      <c r="B46" s="58"/>
      <c r="C46" s="161"/>
      <c r="D46" s="52" t="s">
        <v>129</v>
      </c>
      <c r="G46" s="183">
        <f>G44*G45</f>
        <v>19.5</v>
      </c>
      <c r="H46" s="52" t="s">
        <v>158</v>
      </c>
      <c r="J46" s="192"/>
      <c r="R46" s="156"/>
    </row>
    <row r="47" spans="2:18">
      <c r="B47" s="58"/>
      <c r="C47" s="161"/>
      <c r="D47" s="211" t="s">
        <v>74</v>
      </c>
      <c r="G47" s="181">
        <f>G46*G17</f>
        <v>16709.118150684932</v>
      </c>
      <c r="H47" s="52" t="s">
        <v>159</v>
      </c>
      <c r="J47" s="192"/>
      <c r="R47" s="156"/>
    </row>
    <row r="48" spans="2:18">
      <c r="B48" s="58"/>
      <c r="C48" s="161"/>
      <c r="D48" s="211" t="s">
        <v>74</v>
      </c>
      <c r="G48" s="209">
        <v>0</v>
      </c>
      <c r="H48" s="52" t="s">
        <v>159</v>
      </c>
      <c r="I48" s="52" t="s">
        <v>160</v>
      </c>
      <c r="J48" s="192"/>
      <c r="R48" s="156"/>
    </row>
    <row r="49" spans="2:21">
      <c r="B49" s="58"/>
      <c r="C49" s="161"/>
      <c r="R49" s="156"/>
    </row>
    <row r="50" spans="2:21">
      <c r="B50" s="58"/>
      <c r="C50" s="121"/>
      <c r="D50" s="52" t="s">
        <v>138</v>
      </c>
      <c r="G50" s="182">
        <v>0</v>
      </c>
      <c r="I50" s="52" t="s">
        <v>139</v>
      </c>
      <c r="R50" s="156"/>
      <c r="T50" s="56" t="s">
        <v>131</v>
      </c>
    </row>
    <row r="51" spans="2:21">
      <c r="B51" s="58"/>
      <c r="R51" s="156"/>
      <c r="T51" s="56" t="s">
        <v>101</v>
      </c>
      <c r="U51" s="52" t="str">
        <f>Sources!D8</f>
        <v>IRENA</v>
      </c>
    </row>
    <row r="52" spans="2:21">
      <c r="B52" s="58"/>
      <c r="R52" s="156"/>
    </row>
    <row r="53" spans="2:21">
      <c r="B53" s="58"/>
      <c r="G53" s="107"/>
      <c r="R53" s="156"/>
    </row>
    <row r="54" spans="2:21">
      <c r="B54" s="58"/>
      <c r="G54" s="107"/>
      <c r="R54" s="156"/>
    </row>
    <row r="55" spans="2:21">
      <c r="B55" s="58"/>
      <c r="R55" s="156"/>
    </row>
    <row r="56" spans="2:21">
      <c r="B56" s="58"/>
      <c r="R56" s="156"/>
    </row>
    <row r="57" spans="2:21">
      <c r="B57" s="58"/>
      <c r="G57" s="163"/>
      <c r="R57" s="156"/>
    </row>
    <row r="58" spans="2:21">
      <c r="B58" s="58"/>
      <c r="G58" s="163"/>
      <c r="R58" s="156"/>
    </row>
    <row r="59" spans="2:21">
      <c r="B59" s="58"/>
      <c r="G59" s="163"/>
      <c r="R59" s="156"/>
    </row>
    <row r="60" spans="2:21">
      <c r="B60" s="58"/>
      <c r="G60" s="107"/>
      <c r="R60" s="156"/>
    </row>
    <row r="61" spans="2:21">
      <c r="B61" s="58"/>
      <c r="R61" s="156"/>
    </row>
    <row r="62" spans="2:21">
      <c r="B62" s="58"/>
      <c r="G62" s="107"/>
      <c r="R62" s="156"/>
    </row>
    <row r="63" spans="2:21">
      <c r="B63" s="58"/>
      <c r="G63" s="107"/>
      <c r="R63" s="156"/>
    </row>
    <row r="64" spans="2:21">
      <c r="B64" s="58"/>
      <c r="G64" s="162"/>
      <c r="R64" s="156"/>
    </row>
    <row r="65" spans="2:18">
      <c r="B65" s="58"/>
      <c r="G65" s="107"/>
      <c r="I65" s="107"/>
      <c r="R65" s="156"/>
    </row>
    <row r="66" spans="2:18">
      <c r="B66" s="58"/>
      <c r="G66" s="107"/>
      <c r="I66" s="107"/>
      <c r="R66" s="156"/>
    </row>
    <row r="67" spans="2:18">
      <c r="B67" s="58"/>
      <c r="G67" s="107"/>
      <c r="R67" s="156"/>
    </row>
    <row r="68" spans="2:18">
      <c r="B68" s="58"/>
      <c r="G68" s="162"/>
      <c r="R68" s="156"/>
    </row>
    <row r="69" spans="2:18">
      <c r="B69" s="58"/>
      <c r="G69" s="164"/>
      <c r="R69" s="156"/>
    </row>
    <row r="70" spans="2:18">
      <c r="B70" s="58"/>
      <c r="C70" s="56"/>
      <c r="G70" s="107"/>
      <c r="R70" s="156"/>
    </row>
    <row r="71" spans="2:18">
      <c r="B71" s="58"/>
      <c r="R71" s="156"/>
    </row>
    <row r="72" spans="2:18">
      <c r="B72" s="58"/>
      <c r="R72" s="156"/>
    </row>
    <row r="73" spans="2:18">
      <c r="B73" s="58"/>
      <c r="L73" s="157"/>
      <c r="R73" s="156"/>
    </row>
    <row r="74" spans="2:18">
      <c r="B74" s="58"/>
      <c r="G74" s="107"/>
      <c r="H74" s="129"/>
      <c r="R74" s="156"/>
    </row>
    <row r="75" spans="2:18">
      <c r="B75" s="58"/>
      <c r="H75" s="129"/>
      <c r="R75" s="156"/>
    </row>
    <row r="76" spans="2:18">
      <c r="B76" s="58"/>
      <c r="G76" s="107"/>
      <c r="H76" s="129"/>
      <c r="R76" s="156"/>
    </row>
    <row r="77" spans="2:18">
      <c r="B77" s="58"/>
      <c r="G77" s="107"/>
      <c r="R77" s="156"/>
    </row>
    <row r="78" spans="2:18">
      <c r="B78" s="58"/>
      <c r="G78" s="107"/>
      <c r="R78" s="156"/>
    </row>
    <row r="79" spans="2:18">
      <c r="B79" s="58"/>
      <c r="R79" s="156"/>
    </row>
    <row r="80" spans="2:18">
      <c r="B80" s="58"/>
      <c r="R80" s="156"/>
    </row>
    <row r="81" spans="2:21">
      <c r="B81" s="58"/>
      <c r="R81" s="156"/>
    </row>
    <row r="82" spans="2:21">
      <c r="B82" s="58"/>
      <c r="R82" s="156"/>
    </row>
    <row r="83" spans="2:21">
      <c r="B83" s="58"/>
      <c r="R83" s="156"/>
    </row>
    <row r="84" spans="2:21">
      <c r="B84" s="58"/>
      <c r="R84" s="156"/>
    </row>
    <row r="85" spans="2:21">
      <c r="B85" s="58"/>
      <c r="R85" s="156"/>
    </row>
    <row r="86" spans="2:21">
      <c r="B86" s="58"/>
      <c r="R86" s="156"/>
    </row>
    <row r="87" spans="2:21">
      <c r="B87" s="58"/>
      <c r="R87" s="156"/>
    </row>
    <row r="88" spans="2:21">
      <c r="B88" s="58"/>
      <c r="N88"/>
      <c r="R88" s="156"/>
    </row>
    <row r="89" spans="2:21" ht="17" thickBot="1">
      <c r="B89" s="158"/>
      <c r="C89" s="159"/>
      <c r="D89" s="159"/>
      <c r="E89" s="159"/>
      <c r="F89" s="159"/>
      <c r="G89" s="159"/>
      <c r="H89" s="159"/>
      <c r="I89" s="159"/>
      <c r="J89" s="159"/>
      <c r="K89" s="159"/>
      <c r="L89" s="159"/>
      <c r="M89" s="159"/>
      <c r="N89" s="159"/>
      <c r="O89" s="159"/>
      <c r="P89" s="159"/>
      <c r="Q89" s="159"/>
      <c r="R89" s="160"/>
    </row>
    <row r="94" spans="2:21">
      <c r="T94" s="56" t="s">
        <v>130</v>
      </c>
    </row>
    <row r="95" spans="2:21">
      <c r="T95" s="56" t="s">
        <v>100</v>
      </c>
      <c r="U95" s="52" t="str">
        <f>Sources!$D$7</f>
        <v>European Hydrogen Backbone</v>
      </c>
    </row>
    <row r="97" spans="2:3">
      <c r="C97" s="121"/>
    </row>
    <row r="109" spans="2:3">
      <c r="B109" s="118"/>
      <c r="C109" s="56"/>
    </row>
    <row r="110" spans="2:3">
      <c r="B110" s="118"/>
      <c r="C110" s="123"/>
    </row>
    <row r="111" spans="2:3">
      <c r="B111" s="118"/>
    </row>
    <row r="112" spans="2:3">
      <c r="B112" s="118"/>
    </row>
    <row r="113" spans="2:2">
      <c r="B113" s="118"/>
    </row>
    <row r="114" spans="2:2">
      <c r="B114" s="118"/>
    </row>
    <row r="115" spans="2:2">
      <c r="B115" s="118"/>
    </row>
    <row r="116" spans="2:2">
      <c r="B116" s="118"/>
    </row>
    <row r="117" spans="2:2">
      <c r="B117" s="118"/>
    </row>
    <row r="118" spans="2:2">
      <c r="B118" s="118"/>
    </row>
    <row r="119" spans="2:2">
      <c r="B119" s="118"/>
    </row>
    <row r="120" spans="2:2">
      <c r="B120" s="118"/>
    </row>
    <row r="121" spans="2:2">
      <c r="B121" s="118"/>
    </row>
    <row r="122" spans="2:2">
      <c r="B122" s="118"/>
    </row>
    <row r="123" spans="2:2">
      <c r="B123" s="118"/>
    </row>
    <row r="124" spans="2:2">
      <c r="B124" s="118"/>
    </row>
    <row r="125" spans="2:2">
      <c r="B125" s="118"/>
    </row>
    <row r="126" spans="2:2">
      <c r="B126" s="118"/>
    </row>
    <row r="127" spans="2:2">
      <c r="B127" s="118"/>
    </row>
    <row r="128" spans="2:2">
      <c r="B128" s="118"/>
    </row>
    <row r="129" spans="2:15">
      <c r="B129" s="118"/>
    </row>
    <row r="130" spans="2:15">
      <c r="B130" s="118"/>
    </row>
    <row r="131" spans="2:15">
      <c r="B131" s="118"/>
    </row>
    <row r="132" spans="2:15">
      <c r="B132" s="118"/>
    </row>
    <row r="133" spans="2:15">
      <c r="B133" s="118"/>
    </row>
    <row r="134" spans="2:15">
      <c r="B134" s="118"/>
    </row>
    <row r="135" spans="2:15">
      <c r="B135" s="118"/>
    </row>
    <row r="136" spans="2:15">
      <c r="B136" s="118"/>
    </row>
    <row r="137" spans="2:15">
      <c r="B137" s="118"/>
    </row>
    <row r="138" spans="2:15">
      <c r="B138" s="118"/>
    </row>
    <row r="139" spans="2:15">
      <c r="B139" s="118"/>
    </row>
    <row r="140" spans="2:15">
      <c r="B140" s="118"/>
    </row>
    <row r="141" spans="2:15">
      <c r="B141" s="118"/>
      <c r="O141" s="119"/>
    </row>
    <row r="142" spans="2:15">
      <c r="B142" s="118"/>
    </row>
    <row r="143" spans="2:15">
      <c r="B143" s="118"/>
    </row>
    <row r="144" spans="2:15">
      <c r="B144" s="118"/>
    </row>
    <row r="145" spans="1:21">
      <c r="B145" s="118"/>
    </row>
    <row r="146" spans="1:21">
      <c r="B146" s="118"/>
    </row>
    <row r="147" spans="1:21">
      <c r="B147" s="118"/>
    </row>
    <row r="148" spans="1:21">
      <c r="B148" s="118"/>
    </row>
    <row r="149" spans="1:21">
      <c r="B149" s="118"/>
    </row>
    <row r="150" spans="1:21">
      <c r="B150" s="118"/>
    </row>
    <row r="151" spans="1:21">
      <c r="B151" s="118"/>
    </row>
    <row r="152" spans="1:21">
      <c r="B152" s="118"/>
      <c r="T152" s="56" t="s">
        <v>109</v>
      </c>
    </row>
    <row r="153" spans="1:21">
      <c r="B153" s="118"/>
      <c r="T153" s="56" t="s">
        <v>100</v>
      </c>
      <c r="U153" s="52" t="str">
        <f>Sources!$D$7</f>
        <v>European Hydrogen Backbone</v>
      </c>
    </row>
    <row r="154" spans="1:21">
      <c r="B154" s="118"/>
    </row>
    <row r="155" spans="1:21">
      <c r="A155" s="118"/>
      <c r="B155" s="118"/>
    </row>
    <row r="156" spans="1:21">
      <c r="A156" s="118"/>
      <c r="B156" s="118"/>
    </row>
    <row r="157" spans="1:21">
      <c r="A157" s="118"/>
      <c r="B157" s="118"/>
    </row>
    <row r="158" spans="1:21">
      <c r="A158" s="118"/>
      <c r="B158" s="118"/>
    </row>
    <row r="159" spans="1:21">
      <c r="A159" s="118"/>
      <c r="B159" s="118"/>
    </row>
    <row r="160" spans="1:21">
      <c r="A160" s="118"/>
      <c r="B160" s="118"/>
    </row>
    <row r="161" spans="1:21">
      <c r="A161" s="118"/>
      <c r="B161" s="118"/>
    </row>
    <row r="162" spans="1:21">
      <c r="A162" s="118"/>
      <c r="B162" s="118"/>
    </row>
    <row r="163" spans="1:21">
      <c r="A163" s="118"/>
      <c r="B163" s="118"/>
    </row>
    <row r="164" spans="1:21">
      <c r="A164" s="118"/>
      <c r="B164" s="118"/>
    </row>
    <row r="165" spans="1:21">
      <c r="A165" s="118"/>
      <c r="B165" s="118"/>
    </row>
    <row r="166" spans="1:21">
      <c r="A166" s="118"/>
      <c r="B166" s="118"/>
    </row>
    <row r="167" spans="1:21">
      <c r="A167" s="118"/>
      <c r="B167" s="118"/>
    </row>
    <row r="168" spans="1:21">
      <c r="A168" s="118"/>
      <c r="B168" s="118"/>
    </row>
    <row r="169" spans="1:21">
      <c r="A169" s="118"/>
      <c r="B169" s="118"/>
    </row>
    <row r="170" spans="1:21">
      <c r="A170" s="118"/>
      <c r="B170" s="118"/>
      <c r="T170" s="56"/>
    </row>
    <row r="171" spans="1:21">
      <c r="A171" s="118"/>
      <c r="B171" s="118"/>
    </row>
    <row r="172" spans="1:21">
      <c r="A172" s="118"/>
      <c r="B172" s="118"/>
      <c r="T172" s="56" t="s">
        <v>142</v>
      </c>
    </row>
    <row r="173" spans="1:21">
      <c r="A173" s="118"/>
      <c r="B173" s="118"/>
      <c r="T173" s="56" t="s">
        <v>101</v>
      </c>
      <c r="U173" s="52" t="s">
        <v>143</v>
      </c>
    </row>
    <row r="174" spans="1:21">
      <c r="A174" s="118"/>
      <c r="B174" s="118"/>
    </row>
    <row r="175" spans="1:21">
      <c r="A175" s="118"/>
      <c r="B175" s="118"/>
    </row>
    <row r="176" spans="1:21">
      <c r="A176" s="118"/>
      <c r="B176" s="118"/>
    </row>
    <row r="177" spans="1:20">
      <c r="A177" s="118"/>
      <c r="B177" s="118"/>
    </row>
    <row r="178" spans="1:20">
      <c r="A178" s="118"/>
      <c r="B178" s="118"/>
    </row>
    <row r="179" spans="1:20">
      <c r="A179" s="118"/>
      <c r="B179" s="118"/>
    </row>
    <row r="180" spans="1:20">
      <c r="A180" s="118"/>
      <c r="B180" s="118"/>
    </row>
    <row r="181" spans="1:20">
      <c r="A181" s="118"/>
      <c r="B181" s="118"/>
    </row>
    <row r="182" spans="1:20">
      <c r="A182" s="118"/>
      <c r="B182" s="118"/>
      <c r="T182" s="52" t="s">
        <v>141</v>
      </c>
    </row>
    <row r="183" spans="1:20">
      <c r="A183" s="118"/>
      <c r="B183" s="118"/>
    </row>
    <row r="184" spans="1:20">
      <c r="A184" s="118"/>
      <c r="B184" s="118"/>
    </row>
    <row r="185" spans="1:20">
      <c r="A185" s="118"/>
      <c r="B185" s="118"/>
    </row>
    <row r="186" spans="1:20">
      <c r="A186" s="118"/>
      <c r="B186" s="118"/>
    </row>
    <row r="187" spans="1:20">
      <c r="A187" s="118"/>
      <c r="B187" s="118"/>
    </row>
    <row r="188" spans="1:20">
      <c r="A188" s="118"/>
      <c r="B188" s="118"/>
      <c r="J188" s="106"/>
    </row>
    <row r="189" spans="1:20">
      <c r="A189" s="118"/>
      <c r="B189" s="118"/>
    </row>
    <row r="190" spans="1:20">
      <c r="A190" s="118"/>
      <c r="B190" s="118"/>
    </row>
    <row r="191" spans="1:20">
      <c r="A191" s="118"/>
      <c r="B191" s="118"/>
      <c r="I191" s="107"/>
    </row>
    <row r="192" spans="1:20">
      <c r="A192" s="118"/>
      <c r="B192" s="118"/>
    </row>
    <row r="193" spans="1:2">
      <c r="A193" s="118"/>
      <c r="B193" s="118"/>
    </row>
    <row r="194" spans="1:2">
      <c r="A194" s="118"/>
      <c r="B194" s="118"/>
    </row>
    <row r="195" spans="1:2">
      <c r="A195" s="118"/>
      <c r="B195" s="118"/>
    </row>
    <row r="196" spans="1:2">
      <c r="A196" s="118"/>
      <c r="B196" s="118"/>
    </row>
    <row r="197" spans="1:2">
      <c r="A197" s="118"/>
      <c r="B197" s="118"/>
    </row>
    <row r="198" spans="1:2">
      <c r="A198" s="118"/>
      <c r="B198" s="118"/>
    </row>
    <row r="199" spans="1:2">
      <c r="A199" s="118"/>
      <c r="B199" s="118"/>
    </row>
    <row r="200" spans="1:2">
      <c r="A200" s="118"/>
      <c r="B200" s="118"/>
    </row>
    <row r="201" spans="1:2">
      <c r="A201" s="118"/>
      <c r="B201" s="118"/>
    </row>
    <row r="202" spans="1:2">
      <c r="A202" s="118"/>
      <c r="B202" s="118"/>
    </row>
    <row r="203" spans="1:2">
      <c r="A203" s="118"/>
      <c r="B203" s="118"/>
    </row>
    <row r="204" spans="1:2">
      <c r="A204" s="118"/>
      <c r="B204" s="118"/>
    </row>
    <row r="205" spans="1:2">
      <c r="A205" s="118"/>
      <c r="B205" s="118"/>
    </row>
    <row r="206" spans="1:2">
      <c r="A206" s="118"/>
      <c r="B206" s="118"/>
    </row>
    <row r="207" spans="1:2">
      <c r="A207" s="118"/>
      <c r="B207" s="118"/>
    </row>
    <row r="208" spans="1:2">
      <c r="A208" s="118"/>
      <c r="B208" s="118"/>
    </row>
    <row r="209" spans="1:2">
      <c r="A209" s="118"/>
      <c r="B209" s="118"/>
    </row>
    <row r="210" spans="1:2">
      <c r="A210" s="118"/>
      <c r="B210" s="118"/>
    </row>
    <row r="211" spans="1:2">
      <c r="A211" s="118"/>
      <c r="B211" s="118"/>
    </row>
    <row r="212" spans="1:2">
      <c r="A212" s="118"/>
      <c r="B212" s="118"/>
    </row>
    <row r="213" spans="1:2">
      <c r="A213" s="118"/>
      <c r="B213" s="118"/>
    </row>
    <row r="214" spans="1:2">
      <c r="A214" s="118"/>
      <c r="B214" s="118"/>
    </row>
    <row r="215" spans="1:2">
      <c r="A215" s="118"/>
      <c r="B215" s="118"/>
    </row>
    <row r="216" spans="1:2">
      <c r="A216" s="118"/>
      <c r="B216" s="118"/>
    </row>
    <row r="217" spans="1:2">
      <c r="A217" s="118"/>
      <c r="B217" s="118"/>
    </row>
    <row r="218" spans="1:2">
      <c r="A218" s="118"/>
      <c r="B218" s="118"/>
    </row>
    <row r="219" spans="1:2">
      <c r="A219" s="118"/>
      <c r="B219" s="118"/>
    </row>
    <row r="220" spans="1:2">
      <c r="A220" s="118"/>
      <c r="B220" s="118"/>
    </row>
    <row r="221" spans="1:2">
      <c r="A221" s="118"/>
      <c r="B221" s="118"/>
    </row>
    <row r="222" spans="1:2">
      <c r="A222" s="118"/>
      <c r="B222" s="118"/>
    </row>
    <row r="223" spans="1:2">
      <c r="A223" s="118"/>
      <c r="B223" s="118"/>
    </row>
    <row r="224" spans="1:2">
      <c r="A224" s="118"/>
      <c r="B224" s="118"/>
    </row>
    <row r="225" spans="1:2">
      <c r="A225" s="118"/>
      <c r="B225" s="118"/>
    </row>
    <row r="226" spans="1:2">
      <c r="A226" s="118"/>
      <c r="B226" s="118"/>
    </row>
    <row r="227" spans="1:2">
      <c r="A227" s="118"/>
      <c r="B227" s="118"/>
    </row>
    <row r="228" spans="1:2">
      <c r="A228" s="118"/>
      <c r="B228" s="118"/>
    </row>
    <row r="229" spans="1:2">
      <c r="A229" s="118"/>
      <c r="B229" s="118"/>
    </row>
    <row r="230" spans="1:2">
      <c r="A230" s="118"/>
      <c r="B230" s="118"/>
    </row>
    <row r="231" spans="1:2">
      <c r="A231" s="118"/>
      <c r="B231" s="118"/>
    </row>
    <row r="232" spans="1:2">
      <c r="A232" s="118"/>
      <c r="B232" s="118"/>
    </row>
    <row r="233" spans="1:2">
      <c r="A233" s="118"/>
      <c r="B233" s="118"/>
    </row>
    <row r="234" spans="1:2">
      <c r="A234" s="118"/>
      <c r="B234" s="118"/>
    </row>
    <row r="235" spans="1:2">
      <c r="A235" s="118"/>
      <c r="B235" s="118"/>
    </row>
    <row r="236" spans="1:2">
      <c r="A236" s="118"/>
      <c r="B236" s="118"/>
    </row>
    <row r="237" spans="1:2">
      <c r="A237" s="118"/>
      <c r="B237" s="118"/>
    </row>
    <row r="238" spans="1:2">
      <c r="A238" s="118"/>
      <c r="B238" s="118"/>
    </row>
    <row r="239" spans="1:2">
      <c r="A239" s="118"/>
      <c r="B239" s="118"/>
    </row>
    <row r="240" spans="1:2">
      <c r="A240" s="118"/>
      <c r="B240" s="118"/>
    </row>
    <row r="241" spans="1:2">
      <c r="A241" s="118"/>
      <c r="B241" s="118"/>
    </row>
    <row r="242" spans="1:2">
      <c r="A242" s="118"/>
      <c r="B242" s="118"/>
    </row>
    <row r="243" spans="1:2">
      <c r="A243" s="118"/>
      <c r="B243" s="118"/>
    </row>
    <row r="244" spans="1:2">
      <c r="A244" s="118"/>
      <c r="B244" s="118"/>
    </row>
    <row r="245" spans="1:2">
      <c r="A245" s="118"/>
      <c r="B245" s="118"/>
    </row>
    <row r="246" spans="1:2">
      <c r="A246" s="118"/>
      <c r="B246" s="118"/>
    </row>
    <row r="247" spans="1:2">
      <c r="A247" s="118"/>
      <c r="B247" s="118"/>
    </row>
    <row r="248" spans="1:2">
      <c r="A248" s="118"/>
      <c r="B248" s="118"/>
    </row>
    <row r="249" spans="1:2">
      <c r="A249" s="118"/>
      <c r="B249" s="118"/>
    </row>
    <row r="250" spans="1:2">
      <c r="A250" s="118"/>
      <c r="B250" s="118"/>
    </row>
    <row r="251" spans="1:2">
      <c r="A251" s="118"/>
      <c r="B251" s="118"/>
    </row>
    <row r="252" spans="1:2">
      <c r="A252" s="118"/>
      <c r="B252" s="118"/>
    </row>
    <row r="253" spans="1:2">
      <c r="A253" s="118"/>
      <c r="B253" s="118"/>
    </row>
    <row r="254" spans="1:2">
      <c r="A254" s="118"/>
      <c r="B254" s="118"/>
    </row>
    <row r="255" spans="1:2">
      <c r="A255" s="118"/>
      <c r="B255" s="118"/>
    </row>
    <row r="256" spans="1:2">
      <c r="A256" s="118"/>
      <c r="B256" s="118"/>
    </row>
    <row r="257" spans="1:13">
      <c r="A257" s="118"/>
      <c r="B257" s="118"/>
    </row>
    <row r="258" spans="1:13">
      <c r="A258" s="118"/>
      <c r="B258" s="118"/>
      <c r="I258" s="118"/>
      <c r="J258" s="118"/>
      <c r="K258" s="118"/>
      <c r="L258" s="118"/>
      <c r="M258" s="118"/>
    </row>
    <row r="259" spans="1:13">
      <c r="A259" s="118"/>
      <c r="B259" s="118"/>
      <c r="I259" s="118"/>
      <c r="J259" s="118"/>
      <c r="K259" s="118"/>
      <c r="L259" s="118"/>
      <c r="M259" s="118"/>
    </row>
    <row r="260" spans="1:13">
      <c r="A260" s="118"/>
      <c r="B260" s="118"/>
      <c r="I260" s="118"/>
      <c r="J260" s="118"/>
      <c r="K260" s="118"/>
      <c r="L260" s="118"/>
      <c r="M260" s="118"/>
    </row>
    <row r="261" spans="1:13">
      <c r="A261" s="118"/>
      <c r="B261" s="118"/>
      <c r="I261" s="118"/>
      <c r="J261" s="118"/>
      <c r="K261" s="118"/>
      <c r="L261" s="118"/>
      <c r="M261" s="118"/>
    </row>
    <row r="262" spans="1:13">
      <c r="A262" s="118"/>
      <c r="B262" s="118"/>
      <c r="I262" s="118"/>
      <c r="J262" s="118"/>
      <c r="K262" s="118"/>
      <c r="L262" s="118"/>
      <c r="M262" s="118"/>
    </row>
    <row r="263" spans="1:13">
      <c r="A263" s="118"/>
      <c r="B263" s="118"/>
      <c r="I263" s="118"/>
      <c r="J263" s="118"/>
      <c r="K263" s="118"/>
      <c r="L263" s="118"/>
      <c r="M263" s="118"/>
    </row>
    <row r="264" spans="1:13">
      <c r="A264" s="118"/>
      <c r="B264" s="118"/>
      <c r="I264" s="118"/>
      <c r="J264" s="118"/>
      <c r="K264" s="118"/>
      <c r="L264" s="118"/>
      <c r="M264" s="118"/>
    </row>
    <row r="265" spans="1:13">
      <c r="A265" s="118"/>
      <c r="B265" s="118"/>
      <c r="I265" s="118"/>
      <c r="J265" s="118"/>
      <c r="K265" s="118"/>
      <c r="L265" s="118"/>
      <c r="M265" s="118"/>
    </row>
    <row r="266" spans="1:13">
      <c r="A266" s="118"/>
      <c r="B266" s="118"/>
      <c r="I266" s="118"/>
      <c r="J266" s="118"/>
      <c r="K266" s="118"/>
      <c r="L266" s="118"/>
      <c r="M266" s="118"/>
    </row>
    <row r="267" spans="1:13">
      <c r="A267" s="118"/>
      <c r="B267" s="118"/>
      <c r="I267" s="118"/>
      <c r="J267" s="118"/>
      <c r="K267" s="118"/>
      <c r="L267" s="118"/>
      <c r="M267" s="118"/>
    </row>
    <row r="268" spans="1:13">
      <c r="A268" s="118"/>
      <c r="B268" s="118"/>
      <c r="I268" s="118"/>
      <c r="J268" s="118"/>
      <c r="K268" s="118"/>
      <c r="L268" s="118"/>
      <c r="M268" s="118"/>
    </row>
    <row r="269" spans="1:13">
      <c r="A269" s="118"/>
      <c r="B269" s="118"/>
      <c r="I269" s="118"/>
      <c r="J269" s="118"/>
      <c r="K269" s="118"/>
      <c r="L269" s="118"/>
      <c r="M269" s="118"/>
    </row>
    <row r="270" spans="1:13">
      <c r="A270" s="118"/>
      <c r="B270" s="118"/>
      <c r="I270" s="118"/>
      <c r="J270" s="118"/>
      <c r="K270" s="118"/>
      <c r="L270" s="118"/>
      <c r="M270" s="118"/>
    </row>
    <row r="271" spans="1:13">
      <c r="A271" s="118"/>
      <c r="B271" s="118"/>
      <c r="I271" s="118"/>
      <c r="J271" s="118"/>
      <c r="K271" s="118"/>
      <c r="L271" s="118"/>
      <c r="M271" s="118"/>
    </row>
    <row r="272" spans="1:13">
      <c r="A272" s="118"/>
      <c r="B272" s="118"/>
      <c r="I272" s="118"/>
      <c r="J272" s="118"/>
      <c r="K272" s="118"/>
      <c r="L272" s="118"/>
      <c r="M272" s="118"/>
    </row>
    <row r="273" spans="1:13">
      <c r="A273" s="118"/>
      <c r="B273" s="118"/>
      <c r="I273" s="118"/>
      <c r="J273" s="118"/>
      <c r="K273" s="118"/>
      <c r="L273" s="118"/>
      <c r="M273" s="118"/>
    </row>
    <row r="274" spans="1:13">
      <c r="A274" s="118"/>
      <c r="B274" s="118"/>
      <c r="I274" s="118"/>
      <c r="J274" s="118"/>
      <c r="K274" s="118"/>
      <c r="L274" s="118"/>
      <c r="M274" s="118"/>
    </row>
    <row r="275" spans="1:13">
      <c r="A275" s="118"/>
      <c r="B275" s="118"/>
      <c r="I275" s="118"/>
      <c r="J275" s="118"/>
      <c r="K275" s="118"/>
      <c r="L275" s="118"/>
      <c r="M275" s="118"/>
    </row>
    <row r="276" spans="1:13">
      <c r="A276" s="118"/>
      <c r="B276" s="118"/>
      <c r="I276" s="118"/>
      <c r="J276" s="118"/>
      <c r="K276" s="118"/>
      <c r="L276" s="118"/>
      <c r="M276" s="118"/>
    </row>
    <row r="277" spans="1:13">
      <c r="A277" s="118"/>
      <c r="B277" s="118"/>
      <c r="I277" s="118"/>
      <c r="J277" s="118"/>
      <c r="K277" s="118"/>
      <c r="L277" s="118"/>
      <c r="M277" s="118"/>
    </row>
    <row r="278" spans="1:13">
      <c r="A278" s="118"/>
      <c r="B278" s="118"/>
      <c r="I278" s="118"/>
      <c r="J278" s="118"/>
      <c r="K278" s="118"/>
      <c r="L278" s="118"/>
      <c r="M278" s="118"/>
    </row>
    <row r="279" spans="1:13">
      <c r="A279" s="118"/>
      <c r="B279" s="118"/>
      <c r="I279" s="118"/>
      <c r="J279" s="118"/>
      <c r="K279" s="118"/>
      <c r="L279" s="118"/>
      <c r="M279" s="118"/>
    </row>
    <row r="280" spans="1:13">
      <c r="A280" s="118"/>
      <c r="B280" s="118"/>
      <c r="I280" s="118"/>
      <c r="J280" s="118"/>
      <c r="K280" s="118"/>
      <c r="L280" s="118"/>
      <c r="M280" s="118"/>
    </row>
    <row r="281" spans="1:13">
      <c r="A281" s="118"/>
      <c r="B281" s="118"/>
      <c r="I281" s="118"/>
      <c r="J281" s="118"/>
      <c r="K281" s="118"/>
      <c r="L281" s="118"/>
      <c r="M281" s="118"/>
    </row>
    <row r="282" spans="1:13">
      <c r="A282" s="118"/>
      <c r="B282" s="118"/>
      <c r="I282" s="118"/>
      <c r="J282" s="118"/>
      <c r="K282" s="118"/>
      <c r="L282" s="118"/>
      <c r="M282" s="118"/>
    </row>
    <row r="283" spans="1:13">
      <c r="A283" s="118"/>
      <c r="B283" s="118"/>
      <c r="I283" s="118"/>
      <c r="J283" s="118"/>
      <c r="K283" s="118"/>
      <c r="L283" s="118"/>
      <c r="M283" s="118"/>
    </row>
    <row r="284" spans="1:13">
      <c r="A284" s="118"/>
      <c r="B284" s="118"/>
      <c r="I284" s="118"/>
      <c r="J284" s="118"/>
      <c r="K284" s="118"/>
      <c r="L284" s="118"/>
      <c r="M284" s="118"/>
    </row>
    <row r="285" spans="1:13">
      <c r="A285" s="118"/>
      <c r="B285" s="118"/>
      <c r="I285" s="118"/>
      <c r="J285" s="118"/>
      <c r="K285" s="118"/>
      <c r="L285" s="118"/>
      <c r="M285" s="118"/>
    </row>
    <row r="286" spans="1:13">
      <c r="A286" s="118"/>
      <c r="B286" s="118"/>
      <c r="I286" s="118"/>
      <c r="J286" s="118"/>
      <c r="K286" s="118"/>
      <c r="L286" s="118"/>
      <c r="M286" s="118"/>
    </row>
    <row r="287" spans="1:13">
      <c r="A287" s="118"/>
      <c r="B287" s="118"/>
      <c r="I287" s="118"/>
      <c r="J287" s="118"/>
      <c r="K287" s="118"/>
      <c r="L287" s="118"/>
      <c r="M287" s="118"/>
    </row>
    <row r="288" spans="1:13">
      <c r="A288" s="118"/>
      <c r="B288" s="118"/>
      <c r="I288" s="118"/>
      <c r="J288" s="118"/>
      <c r="K288" s="118"/>
      <c r="L288" s="118"/>
      <c r="M288" s="118"/>
    </row>
    <row r="289" spans="1:13">
      <c r="A289" s="118"/>
      <c r="B289" s="118"/>
      <c r="I289" s="118"/>
      <c r="J289" s="118"/>
      <c r="K289" s="118"/>
      <c r="L289" s="118"/>
      <c r="M289" s="118"/>
    </row>
    <row r="290" spans="1:13">
      <c r="A290" s="118"/>
      <c r="B290" s="118"/>
      <c r="I290" s="118"/>
      <c r="J290" s="118"/>
      <c r="K290" s="118"/>
      <c r="L290" s="118"/>
      <c r="M290" s="118"/>
    </row>
    <row r="291" spans="1:13">
      <c r="A291" s="118"/>
      <c r="B291" s="118"/>
      <c r="I291" s="118"/>
      <c r="J291" s="118"/>
      <c r="K291" s="118"/>
      <c r="L291" s="118"/>
      <c r="M291" s="118"/>
    </row>
    <row r="292" spans="1:13">
      <c r="A292" s="118"/>
      <c r="B292" s="118"/>
      <c r="I292" s="118"/>
      <c r="J292" s="118"/>
      <c r="K292" s="118"/>
      <c r="L292" s="118"/>
      <c r="M292" s="118"/>
    </row>
    <row r="293" spans="1:13">
      <c r="A293" s="118"/>
      <c r="B293" s="118"/>
      <c r="I293" s="118"/>
      <c r="J293" s="118"/>
      <c r="K293" s="118"/>
      <c r="L293" s="118"/>
      <c r="M293" s="118"/>
    </row>
    <row r="294" spans="1:13">
      <c r="A294" s="118"/>
      <c r="B294" s="118"/>
      <c r="I294" s="118"/>
      <c r="J294" s="118"/>
      <c r="K294" s="118"/>
      <c r="L294" s="118"/>
      <c r="M294" s="118"/>
    </row>
    <row r="295" spans="1:13">
      <c r="A295" s="118"/>
      <c r="B295" s="118"/>
      <c r="I295" s="118"/>
      <c r="J295" s="118"/>
      <c r="K295" s="118"/>
      <c r="L295" s="118"/>
      <c r="M295" s="118"/>
    </row>
    <row r="296" spans="1:13">
      <c r="A296" s="118"/>
      <c r="B296" s="118"/>
      <c r="I296" s="118"/>
      <c r="J296" s="118"/>
      <c r="K296" s="118"/>
      <c r="L296" s="118"/>
      <c r="M296" s="118"/>
    </row>
    <row r="297" spans="1:13">
      <c r="A297" s="118"/>
      <c r="B297" s="118"/>
      <c r="I297" s="118"/>
      <c r="J297" s="118"/>
      <c r="K297" s="118"/>
      <c r="L297" s="118"/>
      <c r="M297" s="118"/>
    </row>
    <row r="298" spans="1:13">
      <c r="A298" s="118"/>
      <c r="B298" s="118"/>
      <c r="I298" s="118"/>
      <c r="J298" s="118"/>
      <c r="K298" s="118"/>
      <c r="L298" s="118"/>
      <c r="M298" s="118"/>
    </row>
    <row r="299" spans="1:13">
      <c r="A299" s="118"/>
      <c r="B299" s="118"/>
      <c r="I299" s="118"/>
      <c r="J299" s="118"/>
      <c r="K299" s="118"/>
      <c r="L299" s="118"/>
      <c r="M299" s="118"/>
    </row>
    <row r="300" spans="1:13">
      <c r="A300" s="118"/>
      <c r="B300" s="118"/>
      <c r="I300" s="118"/>
      <c r="J300" s="118"/>
      <c r="K300" s="118"/>
      <c r="L300" s="118"/>
      <c r="M300" s="118"/>
    </row>
    <row r="301" spans="1:13">
      <c r="A301" s="118"/>
      <c r="B301" s="118"/>
      <c r="I301" s="118"/>
      <c r="J301" s="118"/>
      <c r="K301" s="118"/>
      <c r="L301" s="118"/>
      <c r="M301" s="118"/>
    </row>
    <row r="302" spans="1:13">
      <c r="A302" s="118"/>
      <c r="B302" s="118"/>
      <c r="I302" s="118"/>
      <c r="J302" s="118"/>
      <c r="K302" s="118"/>
      <c r="L302" s="118"/>
      <c r="M302" s="118"/>
    </row>
    <row r="303" spans="1:13">
      <c r="A303" s="118"/>
      <c r="I303" s="118"/>
      <c r="J303" s="118"/>
      <c r="K303" s="118"/>
      <c r="L303" s="118"/>
      <c r="M303" s="118"/>
    </row>
    <row r="304" spans="1:13">
      <c r="A304" s="118"/>
      <c r="I304" s="118"/>
      <c r="J304" s="118"/>
      <c r="K304" s="118"/>
      <c r="L304" s="118"/>
      <c r="M304" s="118"/>
    </row>
    <row r="305" spans="1:13">
      <c r="A305" s="118"/>
      <c r="I305" s="118"/>
      <c r="J305" s="118"/>
      <c r="K305" s="118"/>
      <c r="L305" s="118"/>
      <c r="M305" s="118"/>
    </row>
    <row r="306" spans="1:13">
      <c r="A306" s="118"/>
      <c r="I306" s="118"/>
      <c r="J306" s="118"/>
      <c r="K306" s="118"/>
      <c r="L306" s="118"/>
      <c r="M306" s="118"/>
    </row>
    <row r="307" spans="1:13">
      <c r="A307" s="118"/>
      <c r="I307" s="118"/>
      <c r="J307" s="118"/>
      <c r="K307" s="118"/>
      <c r="L307" s="118"/>
      <c r="M307" s="118"/>
    </row>
    <row r="308" spans="1:13">
      <c r="A308" s="118"/>
      <c r="I308" s="118"/>
      <c r="J308" s="118"/>
      <c r="K308" s="118"/>
      <c r="L308" s="118"/>
      <c r="M308" s="118"/>
    </row>
    <row r="309" spans="1:13">
      <c r="A309" s="118"/>
      <c r="I309" s="118"/>
      <c r="J309" s="118"/>
      <c r="K309" s="118"/>
      <c r="L309" s="118"/>
      <c r="M309" s="118"/>
    </row>
    <row r="310" spans="1:13">
      <c r="A310" s="118"/>
      <c r="I310" s="118"/>
      <c r="J310" s="118"/>
      <c r="K310" s="118"/>
      <c r="L310" s="118"/>
      <c r="M310" s="118"/>
    </row>
    <row r="311" spans="1:13">
      <c r="A311" s="118"/>
      <c r="I311" s="118"/>
      <c r="J311" s="118"/>
      <c r="K311" s="118"/>
      <c r="L311" s="118"/>
      <c r="M311" s="118"/>
    </row>
    <row r="312" spans="1:13">
      <c r="A312" s="118"/>
      <c r="I312" s="118"/>
      <c r="J312" s="118"/>
      <c r="K312" s="118"/>
      <c r="L312" s="118"/>
      <c r="M312" s="118"/>
    </row>
    <row r="313" spans="1:13">
      <c r="A313" s="118"/>
      <c r="I313" s="118"/>
      <c r="J313" s="118"/>
      <c r="K313" s="118"/>
      <c r="L313" s="118"/>
      <c r="M313" s="118"/>
    </row>
    <row r="314" spans="1:13">
      <c r="A314" s="118"/>
      <c r="I314" s="118"/>
      <c r="J314" s="118"/>
      <c r="K314" s="118"/>
      <c r="L314" s="118"/>
      <c r="M314" s="118"/>
    </row>
    <row r="315" spans="1:13">
      <c r="A315" s="118"/>
      <c r="I315" s="118"/>
      <c r="J315" s="118"/>
      <c r="K315" s="118"/>
      <c r="L315" s="118"/>
      <c r="M315" s="118"/>
    </row>
    <row r="316" spans="1:13">
      <c r="A316" s="118"/>
      <c r="I316" s="118"/>
      <c r="J316" s="118"/>
      <c r="K316" s="118"/>
      <c r="L316" s="118"/>
      <c r="M316" s="118"/>
    </row>
    <row r="317" spans="1:13">
      <c r="A317" s="118"/>
      <c r="I317" s="118"/>
      <c r="J317" s="118"/>
      <c r="K317" s="118"/>
      <c r="L317" s="118"/>
      <c r="M317" s="118"/>
    </row>
    <row r="318" spans="1:13">
      <c r="A318" s="118"/>
      <c r="I318" s="118"/>
      <c r="J318" s="118"/>
      <c r="K318" s="118"/>
      <c r="L318" s="118"/>
      <c r="M318" s="118"/>
    </row>
    <row r="319" spans="1:13">
      <c r="A319" s="118"/>
      <c r="I319" s="118"/>
      <c r="J319" s="118"/>
      <c r="K319" s="118"/>
      <c r="L319" s="118"/>
      <c r="M319" s="118"/>
    </row>
    <row r="320" spans="1:13">
      <c r="A320" s="118"/>
    </row>
    <row r="321" spans="1:1">
      <c r="A321" s="118"/>
    </row>
    <row r="322" spans="1:1">
      <c r="A322" s="118"/>
    </row>
    <row r="323" spans="1:1">
      <c r="A323" s="118"/>
    </row>
    <row r="324" spans="1:1">
      <c r="A324" s="118"/>
    </row>
    <row r="325" spans="1:1">
      <c r="A325" s="118"/>
    </row>
    <row r="326" spans="1:1">
      <c r="A326" s="118"/>
    </row>
    <row r="327" spans="1:1">
      <c r="A327" s="118"/>
    </row>
    <row r="328" spans="1:1">
      <c r="A328" s="118"/>
    </row>
    <row r="329" spans="1:1">
      <c r="A329" s="118"/>
    </row>
    <row r="330" spans="1:1">
      <c r="A330" s="118"/>
    </row>
    <row r="331" spans="1:1">
      <c r="A331" s="118"/>
    </row>
    <row r="332" spans="1:1">
      <c r="A332" s="118"/>
    </row>
    <row r="333" spans="1:1">
      <c r="A333" s="118"/>
    </row>
    <row r="334" spans="1:1">
      <c r="A334" s="118"/>
    </row>
    <row r="335" spans="1:1">
      <c r="A335" s="118"/>
    </row>
    <row r="336" spans="1:1">
      <c r="A336" s="118"/>
    </row>
    <row r="337" spans="1:1">
      <c r="A337" s="118"/>
    </row>
    <row r="338" spans="1:1">
      <c r="A338" s="118"/>
    </row>
    <row r="339" spans="1:1">
      <c r="A339" s="118"/>
    </row>
    <row r="340" spans="1:1">
      <c r="A340" s="118"/>
    </row>
    <row r="341" spans="1:1">
      <c r="A341" s="118"/>
    </row>
    <row r="342" spans="1:1">
      <c r="A342" s="118"/>
    </row>
    <row r="343" spans="1:1">
      <c r="A343" s="118"/>
    </row>
    <row r="344" spans="1:1">
      <c r="A344" s="118"/>
    </row>
    <row r="345" spans="1:1">
      <c r="A345" s="118"/>
    </row>
    <row r="346" spans="1:1">
      <c r="A346" s="118"/>
    </row>
    <row r="347" spans="1:1">
      <c r="A347" s="118"/>
    </row>
    <row r="348" spans="1:1">
      <c r="A348" s="118"/>
    </row>
  </sheetData>
  <mergeCells count="1">
    <mergeCell ref="D8:I8"/>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2016-01-04T14:22:04Z</cp:lastPrinted>
  <dcterms:created xsi:type="dcterms:W3CDTF">2011-10-26T09:05:09Z</dcterms:created>
  <dcterms:modified xsi:type="dcterms:W3CDTF">2023-11-17T09:00:40Z</dcterms:modified>
</cp:coreProperties>
</file>