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0E7EBF26-81AD-934B-A590-C53C1597DED0}"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7"/>
  <c r="E12" i="17"/>
  <c r="E18" i="17" l="1"/>
  <c r="I14" i="13" s="1"/>
  <c r="G14" i="13" s="1"/>
  <c r="E16" i="12" l="1"/>
  <c r="G10" i="13"/>
  <c r="E30" i="12" s="1"/>
  <c r="G9" i="13"/>
  <c r="G11" i="13"/>
  <c r="E31" i="12" s="1"/>
  <c r="E24" i="12"/>
  <c r="E19" i="12" l="1"/>
  <c r="E23" i="12"/>
</calcChain>
</file>

<file path=xl/sharedStrings.xml><?xml version="1.0" encoding="utf-8"?>
<sst xmlns="http://schemas.openxmlformats.org/spreadsheetml/2006/main" count="158" uniqueCount="116">
  <si>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</si>
  <si>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</si>
  <si>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</si>
  <si>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</si>
  <si>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</si>
  <si>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</si>
  <si>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</si>
  <si>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</si>
  <si>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</si>
  <si>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</si>
  <si>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</si>
  <si>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</si>
  <si>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</si>
  <si>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</si>
  <si>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</si>
  <si>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</si>
  <si>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</si>
  <si>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</si>
  <si>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</si>
  <si>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</si>
  <si>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</si>
  <si>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</si>
  <si>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</si>
  <si>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</si>
  <si>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</si>
  <si>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</si>
  <si>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</si>
  <si>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</si>
  <si>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</si>
  <si>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</si>
  <si>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</si>
  <si>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</si>
  <si>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</si>
  <si>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</si>
  <si>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</si>
  <si>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</si>
  <si>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</si>
  <si>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</si>
  <si>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</si>
  <si>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</si>
  <si>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</si>
  <si>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</si>
  <si>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</si>
  <si>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</si>
  <si>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</si>
  <si>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</si>
  <si>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</si>
  <si>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</si>
  <si>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</si>
  <si>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</si>
  <si>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</si>
  <si>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</si>
  <si>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</si>
  <si>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</si>
  <si>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</si>
  <si>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</si>
  <si>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</si>
  <si>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</si>
  <si>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</si>
  <si>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</si>
  <si>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</si>
  <si>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</si>
  <si>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</si>
  <si>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</si>
  <si>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</si>
  <si>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</si>
  <si>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</si>
  <si>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</si>
  <si>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</si>
  <si>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</si>
  <si>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</si>
  <si>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</si>
  <si>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</si>
  <si>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</si>
  <si>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t>Costs</t>
  </si>
  <si>
    <t xml:space="preserve">         Initial investment costs </t>
  </si>
  <si>
    <t xml:space="preserve">        Fixed operational and maintenance costs </t>
  </si>
  <si>
    <t xml:space="preserve">        Variable operational and maintenance costs</t>
  </si>
  <si>
    <t>Comments</t>
  </si>
  <si>
    <t>Maria Tsagkaraki</t>
  </si>
  <si>
    <t>Technical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</si>
  <si>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</si>
  <si>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</si>
  <si>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</si>
  <si>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</si>
  <si>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t>households_cooling_heatpump_ground_water_electricity.converter.ad</t>
  </si>
  <si>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</si>
  <si>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</si>
  <si>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</si>
  <si>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</si>
  <si>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</si>
  <si>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</si>
  <si>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</si>
  <si>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</si>
  <si>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Vesta Functioneel Ontwerp 4.0</t>
  </si>
  <si>
    <t>vaste investeringskosten min</t>
  </si>
  <si>
    <t>euro/aansluiting</t>
  </si>
  <si>
    <t>Ki_w_BWP_vast_min</t>
  </si>
  <si>
    <t>variable investeringskosten min</t>
  </si>
  <si>
    <t>euro/kW</t>
  </si>
  <si>
    <t>Ki_w_BWP_var_max</t>
  </si>
  <si>
    <t>totale investeringskosten min</t>
  </si>
  <si>
    <t>vaste investeringskosten max</t>
  </si>
  <si>
    <t>Ki_w_BWP_vast_max</t>
  </si>
  <si>
    <t>variable investeringskosten max</t>
  </si>
  <si>
    <t>Ki_w_BWP_var_min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</si>
  <si>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</si>
  <si>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</si>
  <si>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</si>
  <si>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</si>
  <si>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</si>
  <si>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</si>
  <si>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</si>
  <si>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kW</t>
  </si>
  <si>
    <t>input.ambient_cold</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</si>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</sst>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lignment vertical="center"/>
    </xf>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applyAlignment="1">
      <alignment horizontal="left" vertical="center"/>
    </xf>
    <xf numFmtId="165" fontId="12" fillId="0" borderId="0" xfId="0" applyNumberFormat="1" applyFont="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164" fontId="12" fillId="2" borderId="18" xfId="0" applyNumberFormat="1" applyFont="1" applyFill="1" applyBorder="1" applyAlignment="1">
      <alignment horizontal="right" vertical="center"/>
    </xf>
    <xf numFmtId="0" fontId="12" fillId="0" borderId="0" xfId="0" applyFont="1" applyAlignment="1">
      <alignment horizontal="left" vertical="center" indent="2"/>
    </xf>
    <xf numFmtId="164" fontId="12" fillId="2" borderId="20" xfId="0" applyNumberFormat="1" applyFont="1" applyFill="1" applyBorder="1" applyAlignment="1">
      <alignment horizontal="right" vertical="center"/>
    </xf>
    <xf numFmtId="3" fontId="12" fillId="0" borderId="0" xfId="0" applyNumberFormat="1" applyFont="1" applyAlignment="1">
      <alignment horizontal="left" vertical="center" indent="3"/>
    </xf>
    <xf numFmtId="3" fontId="12" fillId="0" borderId="11" xfId="0" applyNumberFormat="1" applyFont="1" applyBorder="1" applyAlignment="1">
      <alignment horizontal="left" vertical="center" indent="3"/>
    </xf>
    <xf numFmtId="2" fontId="12" fillId="2" borderId="18" xfId="0" applyNumberFormat="1" applyFont="1" applyFill="1" applyBorder="1" applyAlignment="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xf numFmtId="0" fontId="27" fillId="2" borderId="0" xfId="0" applyFont="1" applyFill="1"/>
    <xf numFmtId="0" fontId="10" fillId="2" borderId="18" xfId="0" applyFont="1" applyFill="1" applyBorder="1"/>
    <xf numFmtId="0" fontId="10" fillId="5" borderId="0" xfId="0" applyFont="1" applyFill="1"/>
    <xf numFmtId="0" fontId="10" fillId="6" borderId="0" xfId="0" applyFont="1" applyFill="1"/>
    <xf numFmtId="0" fontId="10" fillId="7" borderId="0" xfId="0" applyFont="1" applyFill="1"/>
    <xf numFmtId="0" fontId="10" fillId="8" borderId="0" xfId="0" applyFont="1" applyFill="1"/>
    <xf numFmtId="0" fontId="10" fillId="2" borderId="7" xfId="0" applyFont="1" applyFill="1" applyBorder="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xf numFmtId="2" fontId="13" fillId="2" borderId="0" xfId="0" applyNumberFormat="1" applyFont="1" applyFill="1"/>
    <xf numFmtId="164" fontId="13" fillId="2" borderId="20" xfId="0" applyNumberFormat="1" applyFont="1" applyFill="1" applyBorder="1"/>
    <xf numFmtId="164" fontId="13" fillId="2" borderId="0" xfId="0" applyNumberFormat="1" applyFont="1" applyFill="1"/>
    <xf numFmtId="0" fontId="23" fillId="2" borderId="19" xfId="0" applyFont="1" applyFill="1" applyBorder="1"/>
    <xf numFmtId="0" fontId="13" fillId="2" borderId="5" xfId="0" applyFont="1" applyFill="1" applyBorder="1"/>
    <xf numFmtId="0" fontId="10" fillId="0" borderId="0" xfId="0" applyFont="1" applyAlignment="1">
      <alignment horizontal="left" vertical="center"/>
    </xf>
    <xf numFmtId="165" fontId="10" fillId="0" borderId="0" xfId="0" applyNumberFormat="1" applyFont="1" applyAlignment="1">
      <alignment vertical="center"/>
    </xf>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9" fillId="2" borderId="20" xfId="0" applyFont="1" applyFill="1" applyBorder="1"/>
    <xf numFmtId="0" fontId="9" fillId="0" borderId="0" xfId="0" applyFont="1" applyAlignment="1">
      <alignment horizontal="left" vertical="center"/>
    </xf>
    <xf numFmtId="0" fontId="8" fillId="2" borderId="21" xfId="0" applyFont="1" applyFill="1" applyBorder="1"/>
    <xf numFmtId="0" fontId="8" fillId="2" borderId="18" xfId="0" applyFont="1" applyFill="1" applyBorder="1"/>
    <xf numFmtId="0" fontId="8" fillId="0" borderId="0" xfId="0" applyFont="1"/>
    <xf numFmtId="0" fontId="7" fillId="0" borderId="0" xfId="0" applyFont="1"/>
    <xf numFmtId="0" fontId="6" fillId="2" borderId="0" xfId="0" applyFont="1" applyFill="1" applyAlignment="1">
      <alignment horizontal="left" vertical="center"/>
    </xf>
    <xf numFmtId="1" fontId="12" fillId="2" borderId="18" xfId="0" applyNumberFormat="1" applyFont="1" applyFill="1" applyBorder="1" applyAlignment="1">
      <alignment horizontal="right" vertical="center"/>
    </xf>
    <xf numFmtId="0" fontId="5" fillId="0" borderId="0" xfId="0" applyFont="1"/>
    <xf numFmtId="0" fontId="5" fillId="2" borderId="18" xfId="0" applyFont="1" applyFill="1" applyBorder="1"/>
    <xf numFmtId="0" fontId="5" fillId="0" borderId="0" xfId="0" applyFont="1" applyAlignment="1">
      <alignment horizontal="left" vertical="center"/>
    </xf>
    <xf numFmtId="0" fontId="4" fillId="0" borderId="0" xfId="0" applyFont="1"/>
    <xf numFmtId="165" fontId="13" fillId="2" borderId="18" xfId="0" applyNumberFormat="1" applyFont="1" applyFill="1" applyBorder="1"/>
    <xf numFmtId="165" fontId="12" fillId="2" borderId="18" xfId="0" applyNumberFormat="1" applyFont="1" applyFill="1" applyBorder="1" applyAlignment="1">
      <alignment vertical="center"/>
    </xf>
    <xf numFmtId="0" fontId="26" fillId="0" borderId="0" xfId="0" applyFont="1" applyAlignment="1">
      <alignment horizontal="left" vertical="center" indent="2"/>
    </xf>
    <xf numFmtId="165" fontId="26" fillId="0" borderId="0" xfId="0" applyNumberFormat="1" applyFont="1" applyAlignment="1">
      <alignment vertical="center"/>
    </xf>
    <xf numFmtId="1" fontId="26" fillId="4" borderId="18" xfId="0" applyNumberFormat="1" applyFont="1" applyFill="1" applyBorder="1" applyAlignment="1">
      <alignment horizontal="right" vertical="center"/>
    </xf>
    <xf numFmtId="1" fontId="26" fillId="4" borderId="21" xfId="0" applyNumberFormat="1" applyFont="1" applyFill="1" applyBorder="1" applyAlignment="1">
      <alignment horizontal="right" vertical="center"/>
    </xf>
    <xf numFmtId="165" fontId="3" fillId="0" borderId="0" xfId="0" applyNumberFormat="1" applyFont="1" applyAlignment="1">
      <alignment vertical="center"/>
    </xf>
    <xf numFmtId="0" fontId="26" fillId="4" borderId="18" xfId="0" applyFont="1" applyFill="1" applyBorder="1"/>
    <xf numFmtId="0" fontId="2" fillId="2" borderId="0" xfId="0" applyFont="1" applyFill="1"/>
    <xf numFmtId="0" fontId="17" fillId="2" borderId="3" xfId="0" applyFont="1" applyFill="1" applyBorder="1"/>
    <xf numFmtId="0" fontId="17" fillId="2" borderId="15" xfId="0" applyFont="1" applyFill="1" applyBorder="1"/>
    <xf numFmtId="0" fontId="17" fillId="2" borderId="19" xfId="0" applyFont="1" applyFill="1" applyBorder="1"/>
    <xf numFmtId="0" fontId="2" fillId="2" borderId="6" xfId="0" applyFont="1" applyFill="1" applyBorder="1"/>
    <xf numFmtId="0" fontId="2" fillId="2" borderId="5" xfId="0" applyFont="1" applyFill="1" applyBorder="1"/>
    <xf numFmtId="49" fontId="28" fillId="0" borderId="0" xfId="0" applyNumberFormat="1" applyFont="1"/>
    <xf numFmtId="0" fontId="2" fillId="2" borderId="10" xfId="0" applyFont="1" applyFill="1" applyBorder="1"/>
    <xf numFmtId="0" fontId="2" fillId="2" borderId="11" xfId="0" applyFont="1" applyFill="1" applyBorder="1"/>
    <xf numFmtId="0" fontId="2" fillId="2" borderId="12" xfId="0" applyFont="1" applyFill="1" applyBorder="1"/>
    <xf numFmtId="0" fontId="2" fillId="2" borderId="4" xfId="0" applyFont="1" applyFill="1" applyBorder="1"/>
    <xf numFmtId="1" fontId="2" fillId="2" borderId="0" xfId="0" applyNumberFormat="1" applyFont="1" applyFill="1" applyAlignment="1">
      <alignment vertical="center"/>
    </xf>
    <xf numFmtId="165" fontId="2" fillId="2" borderId="0" xfId="0" applyNumberFormat="1" applyFont="1" applyFill="1" applyAlignment="1">
      <alignment vertical="center"/>
    </xf>
    <xf numFmtId="166" fontId="2" fillId="2" borderId="0" xfId="0" applyNumberFormat="1" applyFont="1" applyFill="1" applyAlignment="1">
      <alignment vertical="center"/>
    </xf>
    <xf numFmtId="2" fontId="2" fillId="2" borderId="0" xfId="0" applyNumberFormat="1" applyFont="1" applyFill="1" applyAlignment="1">
      <alignment horizontal="right" vertical="center"/>
    </xf>
    <xf numFmtId="1" fontId="2" fillId="2" borderId="18" xfId="0" applyNumberFormat="1" applyFont="1" applyFill="1" applyBorder="1" applyAlignment="1">
      <alignment vertical="center"/>
    </xf>
    <xf numFmtId="0" fontId="2" fillId="2" borderId="18" xfId="0" applyFont="1" applyFill="1" applyBorder="1"/>
    <xf numFmtId="0" fontId="2" fillId="0" borderId="0" xfId="0" applyFont="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8</xdr:row>
      <xdr:rowOff>177800</xdr:rowOff>
    </xdr:from>
    <xdr:to>
      <xdr:col>9</xdr:col>
      <xdr:colOff>9398000</xdr:colOff>
      <xdr:row>38</xdr:row>
      <xdr:rowOff>7815</xdr:rowOff>
    </xdr:to>
    <xdr:pic>
      <xdr:nvPicPr>
        <xdr:cNvPr id="7" name="Picture 6">
          <a:extLst>
            <a:ext uri="{FF2B5EF4-FFF2-40B4-BE49-F238E27FC236}">
              <a16:creationId xmlns:a16="http://schemas.microsoft.com/office/drawing/2014/main" id="{554F7D36-C30D-CE4C-A511-683B40BEA5E8}"/>
            </a:ext>
          </a:extLst>
        </xdr:cNvPr>
        <xdr:cNvPicPr>
          <a:picLocks noChangeAspect="1"/>
        </xdr:cNvPicPr>
      </xdr:nvPicPr>
      <xdr:blipFill>
        <a:blip xmlns:r="http://schemas.openxmlformats.org/officeDocument/2006/relationships" r:embed="rId1"/>
        <a:stretch>
          <a:fillRect/>
        </a:stretch>
      </xdr:blipFill>
      <xdr:spPr>
        <a:xfrm>
          <a:off x="11023600" y="113665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85</v>
      </c>
    </row>
    <row r="5" spans="1:3">
      <c r="A5" s="1"/>
      <c r="B5" s="4" t="s">
        <v>54</v>
      </c>
      <c r="C5" s="5" t="s">
        <v>79</v>
      </c>
    </row>
    <row r="6" spans="1:3">
      <c r="A6" s="1"/>
      <c r="B6" s="6" t="s">
        <v>17</v>
      </c>
      <c r="C6" s="7" t="s">
        <v>18</v>
      </c>
    </row>
    <row r="7" spans="1:3">
      <c r="A7" s="1"/>
      <c r="B7" s="8"/>
      <c r="C7" s="8"/>
    </row>
    <row r="8" spans="1:3">
      <c r="A8" s="1"/>
      <c r="B8" s="8"/>
      <c r="C8" s="8"/>
    </row>
    <row r="9" spans="1:3">
      <c r="A9" s="1"/>
      <c r="B9" s="77" t="s">
        <v>55</v>
      </c>
      <c r="C9" s="78"/>
    </row>
    <row r="10" spans="1:3">
      <c r="A10" s="1"/>
      <c r="B10" s="79"/>
      <c r="C10" s="80"/>
    </row>
    <row r="11" spans="1:3">
      <c r="A11" s="1"/>
      <c r="B11" s="79" t="s">
        <v>56</v>
      </c>
      <c r="C11" s="81" t="s">
        <v>57</v>
      </c>
    </row>
    <row r="12" spans="1:3" ht="17" thickBot="1">
      <c r="A12" s="1"/>
      <c r="B12" s="79"/>
      <c r="C12" s="14" t="s">
        <v>58</v>
      </c>
    </row>
    <row r="13" spans="1:3" ht="17" thickBot="1">
      <c r="A13" s="1"/>
      <c r="B13" s="79"/>
      <c r="C13" s="82" t="s">
        <v>59</v>
      </c>
    </row>
    <row r="14" spans="1:3">
      <c r="A14" s="1"/>
      <c r="B14" s="79"/>
      <c r="C14" s="80" t="s">
        <v>60</v>
      </c>
    </row>
    <row r="15" spans="1:3">
      <c r="A15" s="1"/>
      <c r="B15" s="79"/>
      <c r="C15" s="80"/>
    </row>
    <row r="16" spans="1:3">
      <c r="A16" s="1"/>
      <c r="B16" s="79" t="s">
        <v>61</v>
      </c>
      <c r="C16" s="83" t="s">
        <v>62</v>
      </c>
    </row>
    <row r="17" spans="1:3">
      <c r="A17" s="1"/>
      <c r="B17" s="79"/>
      <c r="C17" s="84" t="s">
        <v>63</v>
      </c>
    </row>
    <row r="18" spans="1:3">
      <c r="A18" s="1"/>
      <c r="B18" s="79"/>
      <c r="C18" s="85" t="s">
        <v>64</v>
      </c>
    </row>
    <row r="19" spans="1:3">
      <c r="A19" s="1"/>
      <c r="B19" s="79"/>
      <c r="C19" s="86" t="s">
        <v>65</v>
      </c>
    </row>
    <row r="20" spans="1:3">
      <c r="A20" s="1"/>
      <c r="B20" s="87"/>
      <c r="C20" s="88" t="s">
        <v>66</v>
      </c>
    </row>
    <row r="21" spans="1:3">
      <c r="A21" s="1"/>
      <c r="B21" s="87"/>
      <c r="C21" s="89" t="s">
        <v>67</v>
      </c>
    </row>
    <row r="22" spans="1:3">
      <c r="A22" s="1"/>
      <c r="B22" s="87"/>
      <c r="C22" s="90" t="s">
        <v>68</v>
      </c>
    </row>
    <row r="23" spans="1:3">
      <c r="B23" s="87"/>
      <c r="C23" s="91"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topLeftCell="A4" workbookViewId="0">
      <selection activeCell="C20" sqref="C20"/>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43" t="s">
        <v>91</v>
      </c>
      <c r="C2" s="144"/>
      <c r="D2" s="144"/>
      <c r="E2" s="145"/>
    </row>
    <row r="3" spans="2:10">
      <c r="B3" s="146"/>
      <c r="C3" s="147"/>
      <c r="D3" s="147"/>
      <c r="E3" s="148"/>
    </row>
    <row r="4" spans="2:10" ht="40" customHeight="1">
      <c r="B4" s="149"/>
      <c r="C4" s="150"/>
      <c r="D4" s="150"/>
      <c r="E4" s="151"/>
    </row>
    <row r="5" spans="2:10" ht="17" thickBot="1"/>
    <row r="6" spans="2:10">
      <c r="B6" s="33"/>
      <c r="C6" s="16"/>
      <c r="D6" s="16"/>
      <c r="E6" s="16"/>
      <c r="F6" s="16"/>
      <c r="G6" s="16"/>
      <c r="H6" s="16"/>
      <c r="I6" s="16"/>
      <c r="J6" s="34"/>
    </row>
    <row r="7" spans="2:10" s="39" customFormat="1" ht="19">
      <c r="B7" s="92"/>
      <c r="C7" s="15" t="s">
        <v>28</v>
      </c>
      <c r="D7" s="93" t="s">
        <v>12</v>
      </c>
      <c r="E7" s="15" t="s">
        <v>6</v>
      </c>
      <c r="F7" s="15"/>
      <c r="G7" s="15" t="s">
        <v>11</v>
      </c>
      <c r="H7" s="15"/>
      <c r="I7" s="15" t="s">
        <v>0</v>
      </c>
      <c r="J7" s="99"/>
    </row>
    <row r="8" spans="2:10" s="39" customFormat="1" ht="19">
      <c r="B8" s="20"/>
      <c r="C8" s="14"/>
      <c r="D8" s="27"/>
      <c r="E8" s="14"/>
      <c r="F8" s="14"/>
      <c r="G8" s="14"/>
      <c r="H8" s="14"/>
      <c r="I8" s="14"/>
      <c r="J8" s="40"/>
    </row>
    <row r="9" spans="2:10" s="39" customFormat="1" ht="20" thickBot="1">
      <c r="B9" s="20"/>
      <c r="C9" s="14" t="s">
        <v>80</v>
      </c>
      <c r="D9" s="27"/>
      <c r="E9" s="14"/>
      <c r="F9" s="14"/>
      <c r="G9" s="14"/>
      <c r="H9" s="14"/>
      <c r="I9" s="14"/>
      <c r="J9" s="40"/>
    </row>
    <row r="10" spans="2:10" s="39" customFormat="1" ht="20" thickBot="1">
      <c r="B10" s="20"/>
      <c r="C10" s="142" t="s">
        <v>114</v>
      </c>
      <c r="D10" s="17" t="s">
        <v>4</v>
      </c>
      <c r="E10" s="41">
        <v>0.94736842109999997</v>
      </c>
      <c r="F10" s="32"/>
      <c r="G10" s="32"/>
      <c r="H10" s="26"/>
      <c r="I10" s="141"/>
      <c r="J10" s="40"/>
    </row>
    <row r="11" spans="2:10" s="39" customFormat="1" ht="20" thickBot="1">
      <c r="B11" s="20"/>
      <c r="C11" s="113" t="s">
        <v>82</v>
      </c>
      <c r="D11" s="17" t="s">
        <v>4</v>
      </c>
      <c r="E11" s="41">
        <v>5.2631578950000001E-2</v>
      </c>
      <c r="F11" s="32"/>
      <c r="G11" s="32"/>
      <c r="H11" s="26"/>
      <c r="I11" s="30"/>
      <c r="J11" s="40"/>
    </row>
    <row r="12" spans="2:10" s="39" customFormat="1" ht="20" thickBot="1">
      <c r="B12" s="20"/>
      <c r="C12" s="116" t="s">
        <v>86</v>
      </c>
      <c r="D12" s="17" t="s">
        <v>4</v>
      </c>
      <c r="E12" s="41">
        <v>1</v>
      </c>
      <c r="F12" s="32"/>
      <c r="G12" s="32"/>
      <c r="H12" s="26"/>
      <c r="I12" s="30" t="s">
        <v>46</v>
      </c>
      <c r="J12" s="40"/>
    </row>
    <row r="13" spans="2:10" ht="17" thickBot="1">
      <c r="B13" s="35"/>
      <c r="C13" s="32" t="s">
        <v>30</v>
      </c>
      <c r="D13" s="19" t="s">
        <v>4</v>
      </c>
      <c r="E13" s="41">
        <v>0</v>
      </c>
      <c r="F13" s="32"/>
      <c r="G13" s="32"/>
      <c r="H13" s="32"/>
      <c r="I13" s="30" t="s">
        <v>46</v>
      </c>
      <c r="J13" s="100"/>
    </row>
    <row r="14" spans="2:10" ht="17" thickBot="1">
      <c r="B14" s="35"/>
      <c r="C14" s="113" t="s">
        <v>83</v>
      </c>
      <c r="D14" s="19" t="s">
        <v>4</v>
      </c>
      <c r="E14" s="42">
        <v>560</v>
      </c>
      <c r="F14" s="32"/>
      <c r="G14" s="32"/>
      <c r="H14" s="32"/>
      <c r="I14" s="30" t="s">
        <v>46</v>
      </c>
      <c r="J14" s="100"/>
    </row>
    <row r="15" spans="2:10" ht="17" thickBot="1">
      <c r="B15" s="35"/>
      <c r="C15" s="32" t="s">
        <v>33</v>
      </c>
      <c r="D15" s="19" t="s">
        <v>53</v>
      </c>
      <c r="E15" s="42">
        <v>0</v>
      </c>
      <c r="F15" s="32"/>
      <c r="G15" s="32" t="s">
        <v>25</v>
      </c>
      <c r="H15" s="32"/>
      <c r="I15" s="30" t="s">
        <v>46</v>
      </c>
      <c r="J15" s="100"/>
    </row>
    <row r="16" spans="2:10" ht="17" thickBot="1">
      <c r="B16" s="35"/>
      <c r="C16" s="32" t="s">
        <v>34</v>
      </c>
      <c r="D16" s="19" t="s">
        <v>53</v>
      </c>
      <c r="E16" s="117">
        <f>'Research data'!G6</f>
        <v>0.01</v>
      </c>
      <c r="F16" s="32"/>
      <c r="G16" s="32" t="s">
        <v>47</v>
      </c>
      <c r="H16" s="32"/>
      <c r="I16" s="30" t="s">
        <v>46</v>
      </c>
      <c r="J16" s="100"/>
    </row>
    <row r="17" spans="2:10">
      <c r="B17" s="35"/>
      <c r="C17" s="56"/>
      <c r="D17" s="95"/>
      <c r="E17" s="96"/>
      <c r="G17" s="56"/>
      <c r="J17" s="100"/>
    </row>
    <row r="18" spans="2:10" ht="17" thickBot="1">
      <c r="B18" s="35"/>
      <c r="C18" s="14" t="s">
        <v>70</v>
      </c>
      <c r="D18" s="95"/>
      <c r="E18" s="96"/>
      <c r="G18" s="56"/>
      <c r="J18" s="100"/>
    </row>
    <row r="19" spans="2:10" ht="17" thickBot="1">
      <c r="B19" s="35"/>
      <c r="C19" s="32" t="s">
        <v>35</v>
      </c>
      <c r="D19" s="19" t="s">
        <v>29</v>
      </c>
      <c r="E19" s="42">
        <f>'Research data'!G14</f>
        <v>13904</v>
      </c>
      <c r="F19" s="32"/>
      <c r="G19" s="32" t="s">
        <v>8</v>
      </c>
      <c r="H19" s="32"/>
      <c r="I19" s="76" t="s">
        <v>46</v>
      </c>
      <c r="J19" s="100"/>
    </row>
    <row r="20" spans="2:10" ht="17" thickBot="1">
      <c r="B20" s="35"/>
      <c r="C20" s="32" t="s">
        <v>36</v>
      </c>
      <c r="D20" s="19" t="s">
        <v>29</v>
      </c>
      <c r="E20" s="42">
        <v>0</v>
      </c>
      <c r="F20" s="32"/>
      <c r="G20" s="32" t="s">
        <v>48</v>
      </c>
      <c r="H20" s="32"/>
      <c r="I20" s="30" t="s">
        <v>46</v>
      </c>
      <c r="J20" s="100"/>
    </row>
    <row r="21" spans="2:10" ht="17" thickBot="1">
      <c r="B21" s="35"/>
      <c r="C21" s="32" t="s">
        <v>10</v>
      </c>
      <c r="D21" s="19" t="s">
        <v>29</v>
      </c>
      <c r="E21" s="42">
        <v>0</v>
      </c>
      <c r="F21" s="32"/>
      <c r="G21" s="32" t="s">
        <v>21</v>
      </c>
      <c r="H21" s="32"/>
      <c r="I21" s="30" t="s">
        <v>46</v>
      </c>
      <c r="J21" s="100"/>
    </row>
    <row r="22" spans="2:10" ht="17" thickBot="1">
      <c r="B22" s="35"/>
      <c r="C22" s="32" t="s">
        <v>37</v>
      </c>
      <c r="D22" s="19" t="s">
        <v>29</v>
      </c>
      <c r="E22" s="42">
        <v>0</v>
      </c>
      <c r="F22" s="32"/>
      <c r="G22" s="32" t="s">
        <v>24</v>
      </c>
      <c r="H22" s="32"/>
      <c r="I22" s="30" t="s">
        <v>46</v>
      </c>
      <c r="J22" s="100"/>
    </row>
    <row r="23" spans="2:10" ht="17" thickBot="1">
      <c r="B23" s="35"/>
      <c r="C23" s="32" t="s">
        <v>38</v>
      </c>
      <c r="D23" s="19" t="s">
        <v>45</v>
      </c>
      <c r="E23" s="94">
        <f>'Research data'!G15</f>
        <v>100</v>
      </c>
      <c r="F23" s="32"/>
      <c r="G23" s="32" t="s">
        <v>49</v>
      </c>
      <c r="H23" s="32"/>
      <c r="I23" s="76" t="s">
        <v>46</v>
      </c>
      <c r="J23" s="100"/>
    </row>
    <row r="24" spans="2:10" ht="17" thickBot="1">
      <c r="B24" s="35"/>
      <c r="C24" s="32" t="s">
        <v>39</v>
      </c>
      <c r="D24" s="19" t="s">
        <v>44</v>
      </c>
      <c r="E24" s="41">
        <f>'Research data'!G16</f>
        <v>0</v>
      </c>
      <c r="F24" s="32"/>
      <c r="G24" s="32" t="s">
        <v>50</v>
      </c>
      <c r="H24" s="32"/>
      <c r="I24" s="76" t="s">
        <v>46</v>
      </c>
      <c r="J24" s="100"/>
    </row>
    <row r="25" spans="2:10" ht="17" thickBot="1">
      <c r="B25" s="35"/>
      <c r="C25" s="32" t="s">
        <v>40</v>
      </c>
      <c r="D25" s="19" t="s">
        <v>44</v>
      </c>
      <c r="E25" s="97">
        <v>0</v>
      </c>
      <c r="F25" s="32"/>
      <c r="G25" s="32" t="s">
        <v>51</v>
      </c>
      <c r="H25" s="32"/>
      <c r="I25" s="105" t="s">
        <v>46</v>
      </c>
      <c r="J25" s="100"/>
    </row>
    <row r="26" spans="2:10" ht="17" thickBot="1">
      <c r="B26" s="35"/>
      <c r="C26" s="32" t="s">
        <v>43</v>
      </c>
      <c r="D26" s="19" t="s">
        <v>2</v>
      </c>
      <c r="E26" s="41">
        <v>0.02</v>
      </c>
      <c r="F26" s="32"/>
      <c r="G26" s="32" t="s">
        <v>20</v>
      </c>
      <c r="H26" s="32"/>
      <c r="I26" s="124" t="s">
        <v>92</v>
      </c>
      <c r="J26" s="100"/>
    </row>
    <row r="27" spans="2:10" ht="17" thickBot="1">
      <c r="B27" s="35"/>
      <c r="C27" s="32" t="s">
        <v>32</v>
      </c>
      <c r="D27" s="19" t="s">
        <v>9</v>
      </c>
      <c r="E27" s="42">
        <v>0</v>
      </c>
      <c r="F27" s="32"/>
      <c r="G27" s="32"/>
      <c r="H27" s="32"/>
      <c r="I27" s="30" t="s">
        <v>46</v>
      </c>
      <c r="J27" s="100"/>
    </row>
    <row r="28" spans="2:10">
      <c r="B28" s="35"/>
      <c r="C28" s="32"/>
      <c r="D28" s="19"/>
      <c r="E28" s="98"/>
      <c r="F28" s="32"/>
      <c r="G28" s="32"/>
      <c r="H28" s="32"/>
      <c r="J28" s="100"/>
    </row>
    <row r="29" spans="2:10">
      <c r="B29" s="35"/>
      <c r="C29" s="14" t="s">
        <v>7</v>
      </c>
      <c r="D29" s="95"/>
      <c r="E29" s="98"/>
      <c r="J29" s="100"/>
    </row>
    <row r="30" spans="2:10" ht="17" thickBot="1">
      <c r="B30" s="35"/>
      <c r="C30" s="32" t="s">
        <v>41</v>
      </c>
      <c r="D30" s="19" t="s">
        <v>1</v>
      </c>
      <c r="E30" s="94">
        <f>'Research data'!G10</f>
        <v>0</v>
      </c>
      <c r="F30" s="32"/>
      <c r="G30" s="32" t="s">
        <v>23</v>
      </c>
      <c r="H30" s="32"/>
      <c r="I30" s="107" t="s">
        <v>46</v>
      </c>
      <c r="J30" s="100"/>
    </row>
    <row r="31" spans="2:10" ht="17" thickBot="1">
      <c r="B31" s="35"/>
      <c r="C31" s="32" t="s">
        <v>42</v>
      </c>
      <c r="D31" s="19" t="s">
        <v>1</v>
      </c>
      <c r="E31" s="42">
        <f>'Research data'!G11</f>
        <v>15</v>
      </c>
      <c r="F31" s="32"/>
      <c r="G31" s="32" t="s">
        <v>22</v>
      </c>
      <c r="H31" s="32"/>
      <c r="I31" s="108" t="s">
        <v>46</v>
      </c>
      <c r="J31" s="100"/>
    </row>
    <row r="32" spans="2:10" ht="17" thickBot="1">
      <c r="B32" s="35"/>
      <c r="C32" s="32" t="s">
        <v>31</v>
      </c>
      <c r="D32" s="19" t="s">
        <v>4</v>
      </c>
      <c r="E32" s="42">
        <v>0</v>
      </c>
      <c r="F32" s="32"/>
      <c r="G32" s="32"/>
      <c r="H32" s="32"/>
      <c r="I32" s="114" t="s">
        <v>46</v>
      </c>
      <c r="J32" s="100"/>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1"/>
  <sheetViews>
    <sheetView workbookViewId="0">
      <selection activeCell="A16" sqref="A16:XFD16"/>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125" customWidth="1"/>
    <col min="10" max="10" width="3" style="57" customWidth="1"/>
    <col min="11" max="11" width="50.83203125" style="56" customWidth="1"/>
    <col min="12" max="16384" width="10.6640625" style="56"/>
  </cols>
  <sheetData>
    <row r="1" spans="2:11" ht="17" thickBot="1"/>
    <row r="2" spans="2:11">
      <c r="B2" s="58"/>
      <c r="C2" s="59"/>
      <c r="D2" s="59"/>
      <c r="E2" s="59"/>
      <c r="F2" s="59"/>
      <c r="G2" s="59"/>
      <c r="H2" s="59"/>
      <c r="I2" s="135"/>
      <c r="J2" s="60"/>
      <c r="K2" s="59"/>
    </row>
    <row r="3" spans="2:11" s="14" customFormat="1">
      <c r="B3" s="20"/>
      <c r="C3" s="104" t="s">
        <v>72</v>
      </c>
      <c r="D3" s="9"/>
      <c r="E3" s="9"/>
      <c r="F3" s="104" t="s">
        <v>12</v>
      </c>
      <c r="G3" s="104" t="s">
        <v>66</v>
      </c>
      <c r="H3" s="104"/>
      <c r="I3" s="104" t="s">
        <v>112</v>
      </c>
      <c r="J3" s="54"/>
      <c r="K3" s="104" t="s">
        <v>78</v>
      </c>
    </row>
    <row r="4" spans="2:11">
      <c r="B4" s="61"/>
      <c r="C4" s="62"/>
      <c r="D4" s="62"/>
      <c r="E4" s="62"/>
      <c r="F4" s="62"/>
      <c r="G4" s="63"/>
      <c r="H4" s="63"/>
      <c r="I4" s="136"/>
      <c r="J4" s="103"/>
      <c r="K4" s="9"/>
    </row>
    <row r="5" spans="2:11" ht="17" thickBot="1">
      <c r="B5" s="61"/>
      <c r="C5" s="28" t="s">
        <v>71</v>
      </c>
      <c r="D5" s="28"/>
      <c r="E5" s="28"/>
      <c r="F5" s="28"/>
      <c r="G5" s="10"/>
      <c r="H5" s="10"/>
      <c r="I5" s="10"/>
      <c r="J5" s="10"/>
      <c r="K5" s="55"/>
    </row>
    <row r="6" spans="2:11" ht="17" thickBot="1">
      <c r="B6" s="61"/>
      <c r="C6" s="115" t="s">
        <v>84</v>
      </c>
      <c r="D6" s="64"/>
      <c r="E6" s="64"/>
      <c r="F6" s="65" t="s">
        <v>53</v>
      </c>
      <c r="G6" s="118">
        <f>Notes!E6/1000</f>
        <v>0.01</v>
      </c>
      <c r="H6" s="66"/>
      <c r="I6" s="137"/>
      <c r="J6" s="63"/>
      <c r="K6" s="55"/>
    </row>
    <row r="7" spans="2:11">
      <c r="B7" s="61"/>
      <c r="C7" s="69"/>
      <c r="D7" s="69"/>
      <c r="E7" s="69"/>
      <c r="G7" s="67"/>
      <c r="H7" s="67"/>
      <c r="I7" s="138"/>
      <c r="J7" s="67"/>
      <c r="K7" s="55"/>
    </row>
    <row r="8" spans="2:11" ht="17" thickBot="1">
      <c r="B8" s="61"/>
      <c r="C8" s="28" t="s">
        <v>7</v>
      </c>
      <c r="D8" s="28"/>
      <c r="E8" s="28"/>
      <c r="F8" s="28"/>
      <c r="G8" s="11"/>
      <c r="H8" s="11"/>
      <c r="I8" s="136"/>
      <c r="J8" s="12"/>
      <c r="K8" s="29"/>
    </row>
    <row r="9" spans="2:11" ht="17" thickBot="1">
      <c r="B9" s="61"/>
      <c r="C9" s="119" t="s">
        <v>87</v>
      </c>
      <c r="D9" s="120" t="s">
        <v>3</v>
      </c>
      <c r="E9" s="121">
        <v>0</v>
      </c>
      <c r="F9" s="123" t="s">
        <v>3</v>
      </c>
      <c r="G9" s="112">
        <f>ROUND(0,0)</f>
        <v>0</v>
      </c>
      <c r="H9" s="11"/>
      <c r="I9" s="139"/>
      <c r="J9" s="12"/>
      <c r="K9" s="29"/>
    </row>
    <row r="10" spans="2:11" ht="17" thickBot="1">
      <c r="B10" s="61"/>
      <c r="C10" s="119" t="s">
        <v>88</v>
      </c>
      <c r="D10" s="120" t="s">
        <v>1</v>
      </c>
      <c r="E10" s="122">
        <v>0</v>
      </c>
      <c r="F10" s="65" t="s">
        <v>1</v>
      </c>
      <c r="G10" s="112">
        <f>ROUND(0,0)</f>
        <v>0</v>
      </c>
      <c r="H10" s="11"/>
      <c r="I10" s="11"/>
      <c r="J10" s="12"/>
      <c r="K10" s="29"/>
    </row>
    <row r="11" spans="2:11" ht="17" thickBot="1">
      <c r="B11" s="61"/>
      <c r="C11" s="71" t="s">
        <v>5</v>
      </c>
      <c r="D11" s="71"/>
      <c r="E11" s="71"/>
      <c r="F11" s="65" t="s">
        <v>1</v>
      </c>
      <c r="G11" s="112">
        <f>ROUND(15,0)</f>
        <v>15</v>
      </c>
      <c r="H11" s="67"/>
      <c r="I11" s="11"/>
      <c r="J11" s="68"/>
      <c r="K11" s="109"/>
    </row>
    <row r="12" spans="2:11">
      <c r="B12" s="61"/>
      <c r="C12" s="28"/>
      <c r="D12" s="28"/>
      <c r="E12" s="28"/>
      <c r="F12" s="28"/>
      <c r="G12" s="12"/>
      <c r="H12" s="12"/>
      <c r="I12" s="11"/>
      <c r="J12" s="68"/>
      <c r="K12" s="55"/>
    </row>
    <row r="13" spans="2:11" ht="17" thickBot="1">
      <c r="B13" s="61"/>
      <c r="C13" s="13" t="s">
        <v>74</v>
      </c>
      <c r="D13" s="13"/>
      <c r="E13" s="13"/>
      <c r="F13" s="13"/>
      <c r="G13" s="12"/>
      <c r="H13" s="12"/>
      <c r="I13" s="139"/>
      <c r="J13" s="12"/>
      <c r="K13" s="55"/>
    </row>
    <row r="14" spans="2:11" ht="17" thickBot="1">
      <c r="B14" s="61"/>
      <c r="C14" s="101" t="s">
        <v>75</v>
      </c>
      <c r="D14" s="13"/>
      <c r="E14" s="13"/>
      <c r="F14" s="101" t="s">
        <v>29</v>
      </c>
      <c r="G14" s="70">
        <f>I14</f>
        <v>13904</v>
      </c>
      <c r="H14" s="12"/>
      <c r="I14" s="140">
        <f>Notes!E18</f>
        <v>13904</v>
      </c>
      <c r="J14" s="67"/>
      <c r="K14" s="110"/>
    </row>
    <row r="15" spans="2:11" ht="17" thickBot="1">
      <c r="B15" s="61"/>
      <c r="C15" s="106" t="s">
        <v>76</v>
      </c>
      <c r="D15" s="28"/>
      <c r="E15" s="28"/>
      <c r="F15" s="111" t="s">
        <v>81</v>
      </c>
      <c r="G15" s="72">
        <v>100</v>
      </c>
      <c r="H15" s="12"/>
      <c r="J15" s="67"/>
      <c r="K15" s="142" t="s">
        <v>115</v>
      </c>
    </row>
    <row r="16" spans="2:11" ht="17" thickBot="1">
      <c r="B16" s="61"/>
      <c r="C16" s="106" t="s">
        <v>77</v>
      </c>
      <c r="D16" s="74"/>
      <c r="E16" s="74"/>
      <c r="F16" s="65" t="s">
        <v>44</v>
      </c>
      <c r="G16" s="70">
        <v>0</v>
      </c>
      <c r="H16" s="67"/>
      <c r="I16" s="12"/>
      <c r="J16" s="67"/>
      <c r="K16" s="110"/>
    </row>
    <row r="17" spans="2:11" ht="17" thickBot="1">
      <c r="B17" s="61"/>
      <c r="C17" s="101" t="s">
        <v>77</v>
      </c>
      <c r="D17" s="73"/>
      <c r="E17" s="73"/>
      <c r="F17" s="102" t="s">
        <v>73</v>
      </c>
      <c r="G17" s="75">
        <v>0</v>
      </c>
      <c r="H17" s="67"/>
      <c r="I17" s="12"/>
      <c r="J17" s="67"/>
      <c r="K17" s="29"/>
    </row>
    <row r="18" spans="2:11">
      <c r="I18" s="139"/>
    </row>
    <row r="19" spans="2:11">
      <c r="I19" s="139"/>
    </row>
    <row r="20" spans="2:11">
      <c r="I20" s="139"/>
    </row>
    <row r="21" spans="2:11">
      <c r="I21"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5" sqref="E15"/>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89</v>
      </c>
      <c r="I5" s="52" t="s">
        <v>52</v>
      </c>
      <c r="J5" s="53" t="s">
        <v>90</v>
      </c>
      <c r="K5" s="52" t="s">
        <v>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3B59-3800-C040-8916-75062022A1D5}">
  <dimension ref="B2:J46"/>
  <sheetViews>
    <sheetView workbookViewId="0">
      <selection activeCell="G29" sqref="G29"/>
    </sheetView>
  </sheetViews>
  <sheetFormatPr baseColWidth="10" defaultColWidth="10.6640625" defaultRowHeight="16"/>
  <cols>
    <col min="1" max="1" width="3.5" style="125" customWidth="1"/>
    <col min="2" max="2" width="4.1640625" style="125" customWidth="1"/>
    <col min="3" max="3" width="21.6640625" style="125" bestFit="1" customWidth="1"/>
    <col min="4" max="4" width="37.6640625" style="125" bestFit="1" customWidth="1"/>
    <col min="5" max="5" width="11.1640625" style="125" bestFit="1" customWidth="1"/>
    <col min="6" max="6" width="17.6640625" style="125" customWidth="1"/>
    <col min="7" max="7" width="14.5" style="125" customWidth="1"/>
    <col min="8" max="9" width="10.6640625" style="125"/>
    <col min="10" max="10" width="136.33203125" style="125" customWidth="1"/>
    <col min="11" max="16384" width="10.6640625" style="125"/>
  </cols>
  <sheetData>
    <row r="2" spans="2:10" ht="17" thickBot="1"/>
    <row r="3" spans="2:10">
      <c r="B3" s="126"/>
      <c r="C3" s="16"/>
      <c r="D3" s="16"/>
      <c r="E3" s="16"/>
      <c r="F3" s="16"/>
      <c r="G3" s="16"/>
      <c r="H3" s="16"/>
      <c r="I3" s="16"/>
      <c r="J3" s="127"/>
    </row>
    <row r="4" spans="2:10">
      <c r="B4" s="92"/>
      <c r="C4" s="15" t="s">
        <v>0</v>
      </c>
      <c r="D4" s="15" t="s">
        <v>93</v>
      </c>
      <c r="E4" s="15"/>
      <c r="F4" s="15"/>
      <c r="G4" s="15"/>
      <c r="H4" s="15"/>
      <c r="I4" s="15"/>
      <c r="J4" s="128"/>
    </row>
    <row r="5" spans="2:10">
      <c r="B5" s="129"/>
      <c r="J5" s="130"/>
    </row>
    <row r="6" spans="2:10">
      <c r="B6" s="129"/>
      <c r="D6" s="125" t="s">
        <v>34</v>
      </c>
      <c r="E6" s="125">
        <v>10</v>
      </c>
      <c r="F6" s="125" t="s">
        <v>113</v>
      </c>
      <c r="J6" s="130"/>
    </row>
    <row r="7" spans="2:10">
      <c r="B7" s="129"/>
      <c r="J7" s="130"/>
    </row>
    <row r="8" spans="2:10">
      <c r="B8" s="129"/>
      <c r="C8" s="14" t="s">
        <v>94</v>
      </c>
      <c r="J8" s="130"/>
    </row>
    <row r="9" spans="2:10">
      <c r="B9" s="129"/>
      <c r="J9" s="130"/>
    </row>
    <row r="10" spans="2:10">
      <c r="B10" s="129"/>
      <c r="C10" s="14"/>
      <c r="D10" s="125" t="s">
        <v>95</v>
      </c>
      <c r="E10" s="125">
        <v>4628</v>
      </c>
      <c r="F10" s="125" t="s">
        <v>96</v>
      </c>
      <c r="G10" s="125" t="s">
        <v>97</v>
      </c>
      <c r="J10" s="130"/>
    </row>
    <row r="11" spans="2:10">
      <c r="B11" s="129"/>
      <c r="C11" s="14"/>
      <c r="D11" s="125" t="s">
        <v>98</v>
      </c>
      <c r="E11" s="125">
        <v>573</v>
      </c>
      <c r="F11" s="125" t="s">
        <v>99</v>
      </c>
      <c r="G11" s="125" t="s">
        <v>100</v>
      </c>
      <c r="J11" s="130"/>
    </row>
    <row r="12" spans="2:10">
      <c r="B12" s="129"/>
      <c r="C12" s="14"/>
      <c r="D12" s="125" t="s">
        <v>101</v>
      </c>
      <c r="E12" s="125">
        <f>E10+E11*E6</f>
        <v>10358</v>
      </c>
      <c r="J12" s="130"/>
    </row>
    <row r="13" spans="2:10">
      <c r="B13" s="129"/>
      <c r="C13" s="14"/>
      <c r="J13" s="130"/>
    </row>
    <row r="14" spans="2:10">
      <c r="B14" s="129"/>
      <c r="C14" s="14"/>
      <c r="D14" s="125" t="s">
        <v>102</v>
      </c>
      <c r="E14" s="125">
        <v>8460</v>
      </c>
      <c r="F14" s="125" t="s">
        <v>96</v>
      </c>
      <c r="G14" s="125" t="s">
        <v>103</v>
      </c>
      <c r="J14" s="130"/>
    </row>
    <row r="15" spans="2:10">
      <c r="B15" s="129"/>
      <c r="C15" s="14"/>
      <c r="D15" s="125" t="s">
        <v>104</v>
      </c>
      <c r="E15" s="125">
        <v>899</v>
      </c>
      <c r="F15" s="125" t="s">
        <v>99</v>
      </c>
      <c r="G15" s="125" t="s">
        <v>105</v>
      </c>
      <c r="J15" s="130"/>
    </row>
    <row r="16" spans="2:10">
      <c r="B16" s="129"/>
      <c r="C16" s="14"/>
      <c r="D16" s="125" t="s">
        <v>106</v>
      </c>
      <c r="E16" s="125">
        <f>E14+E15*E6</f>
        <v>17450</v>
      </c>
      <c r="J16" s="130"/>
    </row>
    <row r="17" spans="2:10">
      <c r="B17" s="129"/>
      <c r="C17" s="14"/>
      <c r="J17" s="130"/>
    </row>
    <row r="18" spans="2:10">
      <c r="B18" s="129"/>
      <c r="C18" s="14" t="s">
        <v>107</v>
      </c>
      <c r="D18" s="125" t="s">
        <v>108</v>
      </c>
      <c r="E18" s="125">
        <f>(E12+E16)/2</f>
        <v>13904</v>
      </c>
      <c r="F18" s="125" t="s">
        <v>109</v>
      </c>
      <c r="J18" s="130"/>
    </row>
    <row r="19" spans="2:10">
      <c r="B19" s="129"/>
      <c r="C19" s="14"/>
      <c r="D19" s="125" t="s">
        <v>110</v>
      </c>
      <c r="J19" s="130"/>
    </row>
    <row r="20" spans="2:10">
      <c r="B20" s="129"/>
      <c r="C20" s="14"/>
      <c r="J20" s="130"/>
    </row>
    <row r="21" spans="2:10">
      <c r="B21" s="129"/>
      <c r="C21" s="14"/>
      <c r="D21" s="125" t="s">
        <v>111</v>
      </c>
      <c r="J21" s="130"/>
    </row>
    <row r="22" spans="2:10">
      <c r="B22" s="129"/>
      <c r="J22" s="130"/>
    </row>
    <row r="23" spans="2:10">
      <c r="B23" s="129"/>
      <c r="J23" s="130"/>
    </row>
    <row r="24" spans="2:10">
      <c r="B24" s="129"/>
      <c r="J24" s="130"/>
    </row>
    <row r="25" spans="2:10">
      <c r="B25" s="129"/>
      <c r="J25" s="130"/>
    </row>
    <row r="26" spans="2:10">
      <c r="B26" s="129"/>
      <c r="J26" s="130"/>
    </row>
    <row r="27" spans="2:10">
      <c r="B27" s="129"/>
      <c r="J27" s="130"/>
    </row>
    <row r="28" spans="2:10">
      <c r="B28" s="129"/>
      <c r="J28" s="130"/>
    </row>
    <row r="29" spans="2:10">
      <c r="B29" s="129"/>
      <c r="J29" s="130"/>
    </row>
    <row r="30" spans="2:10">
      <c r="B30" s="129"/>
      <c r="J30" s="130"/>
    </row>
    <row r="31" spans="2:10">
      <c r="B31" s="129"/>
      <c r="J31" s="130"/>
    </row>
    <row r="32" spans="2:10">
      <c r="B32" s="129"/>
      <c r="J32" s="130"/>
    </row>
    <row r="33" spans="2:10">
      <c r="B33" s="129"/>
      <c r="J33" s="130"/>
    </row>
    <row r="34" spans="2:10">
      <c r="B34" s="129"/>
      <c r="J34" s="130"/>
    </row>
    <row r="35" spans="2:10">
      <c r="B35" s="129"/>
      <c r="J35" s="130"/>
    </row>
    <row r="36" spans="2:10">
      <c r="B36" s="129"/>
      <c r="J36" s="130"/>
    </row>
    <row r="37" spans="2:10">
      <c r="B37" s="129"/>
      <c r="J37" s="130"/>
    </row>
    <row r="38" spans="2:10">
      <c r="B38" s="129"/>
      <c r="J38" s="130"/>
    </row>
    <row r="39" spans="2:10">
      <c r="B39" s="129"/>
      <c r="J39" s="130"/>
    </row>
    <row r="40" spans="2:10">
      <c r="B40" s="129"/>
      <c r="J40" s="130"/>
    </row>
    <row r="41" spans="2:10">
      <c r="B41" s="129"/>
      <c r="J41" s="130"/>
    </row>
    <row r="42" spans="2:10">
      <c r="B42" s="129"/>
      <c r="J42" s="130"/>
    </row>
    <row r="43" spans="2:10">
      <c r="B43" s="129"/>
      <c r="J43" s="130"/>
    </row>
    <row r="44" spans="2:10">
      <c r="B44" s="129"/>
      <c r="D44" s="131"/>
      <c r="E44"/>
      <c r="J44" s="130"/>
    </row>
    <row r="45" spans="2:10">
      <c r="B45" s="129"/>
      <c r="C45" s="14"/>
      <c r="F45"/>
      <c r="J45" s="130"/>
    </row>
    <row r="46" spans="2:10" ht="17" thickBot="1">
      <c r="B46" s="132"/>
      <c r="C46" s="133"/>
      <c r="D46" s="133"/>
      <c r="E46" s="133"/>
      <c r="F46" s="133"/>
      <c r="G46" s="133"/>
      <c r="H46" s="133"/>
      <c r="I46" s="133"/>
      <c r="J46" s="13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2023-12-20T13:38:17Z</dcterms:modified>
</cp:coreProperties>
</file>