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queryTables/queryTable2.xml" ContentType="application/vnd.openxmlformats-officedocument.spreadsheetml.queryTable+xml"/>
  <Override PartName="/xl/queryTables/queryTable3.xml" ContentType="application/vnd.openxmlformats-officedocument.spreadsheetml.query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codeName="ThisWorkbook" defaultThemeVersion="166925"/>
  <mc:AlternateContent xmlns:mc="http://schemas.openxmlformats.org/markup-compatibility/2006">
    <mc:Choice Requires="x15">
      <x15ac:absPath xmlns:x15ac="http://schemas.microsoft.com/office/spreadsheetml/2010/11/ac" url="/Users/kaskranenburg/Code/etdataset/source_analyses/EU27_european_union/2019/eu_datasets/households/"/>
    </mc:Choice>
  </mc:AlternateContent>
  <xr:revisionPtr revIDLastSave="0" documentId="13_ncr:1_{4F9BA169-C81E-6642-ACE5-593207EF6352}" xr6:coauthVersionLast="47" xr6:coauthVersionMax="47" xr10:uidLastSave="{00000000-0000-0000-0000-000000000000}"/>
  <bookViews>
    <workbookView xWindow="0" yWindow="500" windowWidth="51200" windowHeight="28300" xr2:uid="{1E04364A-2792-4542-8D9B-AA42DA6C9C6C}"/>
  </bookViews>
  <sheets>
    <sheet name="Introduction" sheetId="20" r:id="rId1"/>
    <sheet name="5_Output_ETM_keys" sheetId="21" r:id="rId2"/>
    <sheet name="4_rounding_correction" sheetId="17" r:id="rId3"/>
    <sheet name="3_calculation_ETM_keys" sheetId="15" r:id="rId4"/>
    <sheet name="2_overview_fec_intermediate" sheetId="10" r:id="rId5"/>
    <sheet name="1_input_general_information" sheetId="6" r:id="rId6"/>
    <sheet name="input_eurostat_fec_RAW" sheetId="2" r:id="rId7"/>
  </sheets>
  <definedNames>
    <definedName name="_xlnm._FilterDatabase" localSheetId="4" hidden="1">'2_overview_fec_intermediate'!$A$2:$AS$100</definedName>
    <definedName name="_xlnm._FilterDatabase" localSheetId="6" hidden="1">input_eurostat_fec_RAW!$A$4:$J$2132</definedName>
    <definedName name="exported_data_1_1" localSheetId="5">'1_input_general_information'!$A$120:$AAA$149</definedName>
    <definedName name="nrg_d_hhq__custom_11053702_linear" localSheetId="6">input_eurostat_fec_RAW!$A$4:$J$2089</definedName>
    <definedName name="nrg_d_hhq__custom_11395350_tabular" localSheetId="6">input_eurostat_fec_RAW!$C$2090:$H$2132</definedName>
  </definedNames>
  <calcPr calcId="191029" iterate="1" iterateDelta="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K42" i="17" l="1"/>
  <c r="AF63" i="17" s="1"/>
  <c r="AG9" i="21"/>
  <c r="AG17" i="21"/>
  <c r="C2" i="21"/>
  <c r="D2" i="21"/>
  <c r="E2" i="21"/>
  <c r="F2" i="21"/>
  <c r="G2" i="21"/>
  <c r="H2" i="21"/>
  <c r="I2" i="21"/>
  <c r="J2" i="21"/>
  <c r="K2" i="21"/>
  <c r="L2" i="21"/>
  <c r="M2" i="21"/>
  <c r="N2" i="21"/>
  <c r="O2" i="21"/>
  <c r="P2" i="21"/>
  <c r="Q2" i="21"/>
  <c r="R2" i="21"/>
  <c r="S2" i="21"/>
  <c r="T2" i="21"/>
  <c r="U2" i="21"/>
  <c r="V2" i="21"/>
  <c r="W2" i="21"/>
  <c r="X2" i="21"/>
  <c r="Y2" i="21"/>
  <c r="Z2" i="21"/>
  <c r="AA2" i="21"/>
  <c r="AB2" i="21"/>
  <c r="AC2" i="21"/>
  <c r="AD2" i="21"/>
  <c r="AG2" i="21" s="1"/>
  <c r="AE2" i="21"/>
  <c r="AF2" i="21"/>
  <c r="C3" i="21"/>
  <c r="D3" i="21"/>
  <c r="E3" i="21"/>
  <c r="F3" i="21"/>
  <c r="G3" i="21"/>
  <c r="H3" i="21"/>
  <c r="I3" i="21"/>
  <c r="J3" i="21"/>
  <c r="K3" i="21"/>
  <c r="L3" i="21"/>
  <c r="M3" i="21"/>
  <c r="N3" i="21"/>
  <c r="O3" i="21"/>
  <c r="P3" i="21"/>
  <c r="Q3" i="21"/>
  <c r="R3" i="21"/>
  <c r="S3" i="21"/>
  <c r="T3" i="21"/>
  <c r="U3" i="21"/>
  <c r="V3" i="21"/>
  <c r="W3" i="21"/>
  <c r="X3" i="21"/>
  <c r="Y3" i="21"/>
  <c r="Z3" i="21"/>
  <c r="AA3" i="21"/>
  <c r="AB3" i="21"/>
  <c r="AC3" i="21"/>
  <c r="AD3" i="21"/>
  <c r="AG3" i="21" s="1"/>
  <c r="AE3" i="21"/>
  <c r="AF3" i="21"/>
  <c r="C4" i="21"/>
  <c r="D4" i="21"/>
  <c r="E4" i="21"/>
  <c r="F4" i="21"/>
  <c r="G4" i="21"/>
  <c r="H4" i="21"/>
  <c r="I4" i="21"/>
  <c r="J4" i="21"/>
  <c r="K4" i="21"/>
  <c r="L4" i="21"/>
  <c r="M4" i="21"/>
  <c r="N4" i="21"/>
  <c r="O4" i="21"/>
  <c r="P4" i="21"/>
  <c r="Q4" i="21"/>
  <c r="R4" i="21"/>
  <c r="S4" i="21"/>
  <c r="T4" i="21"/>
  <c r="U4" i="21"/>
  <c r="V4" i="21"/>
  <c r="W4" i="21"/>
  <c r="X4" i="21"/>
  <c r="Y4" i="21"/>
  <c r="Z4" i="21"/>
  <c r="AA4" i="21"/>
  <c r="AB4" i="21"/>
  <c r="AC4" i="21"/>
  <c r="AD4" i="21"/>
  <c r="AG4" i="21" s="1"/>
  <c r="AE4" i="21"/>
  <c r="AF4" i="21"/>
  <c r="C5" i="21"/>
  <c r="D5" i="21"/>
  <c r="E5" i="21"/>
  <c r="F5" i="21"/>
  <c r="G5" i="21"/>
  <c r="H5" i="21"/>
  <c r="I5" i="21"/>
  <c r="J5" i="21"/>
  <c r="K5" i="21"/>
  <c r="L5" i="21"/>
  <c r="M5" i="21"/>
  <c r="N5" i="21"/>
  <c r="O5" i="21"/>
  <c r="P5" i="21"/>
  <c r="Q5" i="21"/>
  <c r="R5" i="21"/>
  <c r="S5" i="21"/>
  <c r="T5" i="21"/>
  <c r="U5" i="21"/>
  <c r="V5" i="21"/>
  <c r="W5" i="21"/>
  <c r="X5" i="21"/>
  <c r="Y5" i="21"/>
  <c r="Z5" i="21"/>
  <c r="AA5" i="21"/>
  <c r="AB5" i="21"/>
  <c r="AC5" i="21"/>
  <c r="AD5" i="21"/>
  <c r="AG5" i="21" s="1"/>
  <c r="AE5" i="21"/>
  <c r="AF5" i="21"/>
  <c r="C6" i="21"/>
  <c r="D6" i="21"/>
  <c r="E6" i="21"/>
  <c r="F6" i="21"/>
  <c r="G6" i="21"/>
  <c r="H6" i="21"/>
  <c r="I6" i="21"/>
  <c r="J6" i="21"/>
  <c r="K6" i="21"/>
  <c r="L6" i="21"/>
  <c r="M6" i="21"/>
  <c r="N6" i="21"/>
  <c r="O6" i="21"/>
  <c r="P6" i="21"/>
  <c r="Q6" i="21"/>
  <c r="R6" i="21"/>
  <c r="S6" i="21"/>
  <c r="T6" i="21"/>
  <c r="U6" i="21"/>
  <c r="V6" i="21"/>
  <c r="W6" i="21"/>
  <c r="X6" i="21"/>
  <c r="Y6" i="21"/>
  <c r="Z6" i="21"/>
  <c r="AA6" i="21"/>
  <c r="AB6" i="21"/>
  <c r="AC6" i="21"/>
  <c r="AD6" i="21"/>
  <c r="AG6" i="21" s="1"/>
  <c r="AE6" i="21"/>
  <c r="AF6" i="21"/>
  <c r="C7" i="21"/>
  <c r="D7" i="21"/>
  <c r="E7" i="21"/>
  <c r="F7" i="21"/>
  <c r="G7" i="21"/>
  <c r="H7" i="21"/>
  <c r="I7" i="21"/>
  <c r="J7" i="21"/>
  <c r="K7" i="21"/>
  <c r="L7" i="21"/>
  <c r="M7" i="21"/>
  <c r="N7" i="21"/>
  <c r="O7" i="21"/>
  <c r="P7" i="21"/>
  <c r="Q7" i="21"/>
  <c r="R7" i="21"/>
  <c r="S7" i="21"/>
  <c r="T7" i="21"/>
  <c r="U7" i="21"/>
  <c r="V7" i="21"/>
  <c r="W7" i="21"/>
  <c r="X7" i="21"/>
  <c r="Y7" i="21"/>
  <c r="Z7" i="21"/>
  <c r="AA7" i="21"/>
  <c r="AB7" i="21"/>
  <c r="AC7" i="21"/>
  <c r="AD7" i="21"/>
  <c r="AG7" i="21" s="1"/>
  <c r="AE7" i="21"/>
  <c r="AF7" i="21"/>
  <c r="C8" i="21"/>
  <c r="D8" i="21"/>
  <c r="E8" i="21"/>
  <c r="F8" i="21"/>
  <c r="G8" i="21"/>
  <c r="H8" i="21"/>
  <c r="I8" i="21"/>
  <c r="J8" i="21"/>
  <c r="K8" i="21"/>
  <c r="L8" i="21"/>
  <c r="M8" i="21"/>
  <c r="N8" i="21"/>
  <c r="O8" i="21"/>
  <c r="P8" i="21"/>
  <c r="Q8" i="21"/>
  <c r="R8" i="21"/>
  <c r="S8" i="21"/>
  <c r="T8" i="21"/>
  <c r="U8" i="21"/>
  <c r="V8" i="21"/>
  <c r="W8" i="21"/>
  <c r="X8" i="21"/>
  <c r="Y8" i="21"/>
  <c r="Z8" i="21"/>
  <c r="AA8" i="21"/>
  <c r="AB8" i="21"/>
  <c r="AC8" i="21"/>
  <c r="AD8" i="21"/>
  <c r="AG8" i="21" s="1"/>
  <c r="AE8" i="21"/>
  <c r="AF8" i="21"/>
  <c r="C9" i="21"/>
  <c r="D9" i="21"/>
  <c r="E9" i="21"/>
  <c r="F9" i="21"/>
  <c r="G9" i="21"/>
  <c r="H9" i="21"/>
  <c r="I9" i="21"/>
  <c r="J9" i="21"/>
  <c r="K9" i="21"/>
  <c r="L9" i="21"/>
  <c r="M9" i="21"/>
  <c r="N9" i="21"/>
  <c r="O9" i="21"/>
  <c r="P9" i="21"/>
  <c r="Q9" i="21"/>
  <c r="R9" i="21"/>
  <c r="S9" i="21"/>
  <c r="T9" i="21"/>
  <c r="U9" i="21"/>
  <c r="V9" i="21"/>
  <c r="W9" i="21"/>
  <c r="X9" i="21"/>
  <c r="Y9" i="21"/>
  <c r="Z9" i="21"/>
  <c r="AA9" i="21"/>
  <c r="AB9" i="21"/>
  <c r="AC9" i="21"/>
  <c r="AD9" i="21"/>
  <c r="AE9" i="21"/>
  <c r="AF9" i="21"/>
  <c r="C10" i="21"/>
  <c r="D10" i="21"/>
  <c r="E10" i="21"/>
  <c r="F10" i="21"/>
  <c r="G10" i="21"/>
  <c r="H10" i="21"/>
  <c r="I10" i="21"/>
  <c r="J10" i="21"/>
  <c r="K10" i="21"/>
  <c r="L10" i="21"/>
  <c r="M10" i="21"/>
  <c r="N10" i="21"/>
  <c r="O10" i="21"/>
  <c r="P10" i="21"/>
  <c r="Q10" i="21"/>
  <c r="R10" i="21"/>
  <c r="S10" i="21"/>
  <c r="T10" i="21"/>
  <c r="U10" i="21"/>
  <c r="V10" i="21"/>
  <c r="W10" i="21"/>
  <c r="X10" i="21"/>
  <c r="Y10" i="21"/>
  <c r="Z10" i="21"/>
  <c r="AA10" i="21"/>
  <c r="AB10" i="21"/>
  <c r="AC10" i="21"/>
  <c r="AD10" i="21"/>
  <c r="AG10" i="21" s="1"/>
  <c r="AE10" i="21"/>
  <c r="AF10" i="21"/>
  <c r="C11" i="21"/>
  <c r="D11" i="21"/>
  <c r="E11" i="21"/>
  <c r="F11" i="21"/>
  <c r="G11" i="21"/>
  <c r="H11" i="21"/>
  <c r="I11" i="21"/>
  <c r="J11" i="21"/>
  <c r="K11" i="21"/>
  <c r="L11" i="21"/>
  <c r="M11" i="21"/>
  <c r="N11" i="21"/>
  <c r="O11" i="21"/>
  <c r="P11" i="21"/>
  <c r="Q11" i="21"/>
  <c r="R11" i="21"/>
  <c r="S11" i="21"/>
  <c r="T11" i="21"/>
  <c r="U11" i="21"/>
  <c r="V11" i="21"/>
  <c r="W11" i="21"/>
  <c r="X11" i="21"/>
  <c r="Y11" i="21"/>
  <c r="Z11" i="21"/>
  <c r="AA11" i="21"/>
  <c r="AB11" i="21"/>
  <c r="AC11" i="21"/>
  <c r="AD11" i="21"/>
  <c r="AG11" i="21" s="1"/>
  <c r="AE11" i="21"/>
  <c r="AF11" i="21"/>
  <c r="C12" i="21"/>
  <c r="D12" i="21"/>
  <c r="E12" i="21"/>
  <c r="F12" i="21"/>
  <c r="G12" i="21"/>
  <c r="H12" i="21"/>
  <c r="I12" i="21"/>
  <c r="J12" i="21"/>
  <c r="K12" i="21"/>
  <c r="L12" i="21"/>
  <c r="M12" i="21"/>
  <c r="N12" i="21"/>
  <c r="O12" i="21"/>
  <c r="P12" i="21"/>
  <c r="Q12" i="21"/>
  <c r="R12" i="21"/>
  <c r="S12" i="21"/>
  <c r="T12" i="21"/>
  <c r="U12" i="21"/>
  <c r="V12" i="21"/>
  <c r="W12" i="21"/>
  <c r="X12" i="21"/>
  <c r="Y12" i="21"/>
  <c r="Z12" i="21"/>
  <c r="AA12" i="21"/>
  <c r="AB12" i="21"/>
  <c r="AC12" i="21"/>
  <c r="AD12" i="21"/>
  <c r="AG12" i="21" s="1"/>
  <c r="AE12" i="21"/>
  <c r="AF12" i="21"/>
  <c r="C13" i="21"/>
  <c r="D13" i="21"/>
  <c r="E13" i="21"/>
  <c r="F13" i="21"/>
  <c r="G13" i="21"/>
  <c r="H13" i="21"/>
  <c r="I13" i="21"/>
  <c r="J13" i="21"/>
  <c r="K13" i="21"/>
  <c r="L13" i="21"/>
  <c r="M13" i="21"/>
  <c r="N13" i="21"/>
  <c r="O13" i="21"/>
  <c r="P13" i="21"/>
  <c r="Q13" i="21"/>
  <c r="R13" i="21"/>
  <c r="S13" i="21"/>
  <c r="T13" i="21"/>
  <c r="U13" i="21"/>
  <c r="V13" i="21"/>
  <c r="W13" i="21"/>
  <c r="X13" i="21"/>
  <c r="Y13" i="21"/>
  <c r="Z13" i="21"/>
  <c r="AA13" i="21"/>
  <c r="AB13" i="21"/>
  <c r="AC13" i="21"/>
  <c r="AD13" i="21"/>
  <c r="AG13" i="21" s="1"/>
  <c r="AE13" i="21"/>
  <c r="AF13" i="21"/>
  <c r="C14" i="21"/>
  <c r="D14" i="21"/>
  <c r="E14" i="21"/>
  <c r="F14" i="21"/>
  <c r="G14" i="21"/>
  <c r="H14" i="21"/>
  <c r="I14" i="21"/>
  <c r="J14" i="21"/>
  <c r="K14" i="21"/>
  <c r="L14" i="21"/>
  <c r="M14" i="21"/>
  <c r="N14" i="21"/>
  <c r="O14" i="21"/>
  <c r="P14" i="21"/>
  <c r="Q14" i="21"/>
  <c r="R14" i="21"/>
  <c r="S14" i="21"/>
  <c r="T14" i="21"/>
  <c r="U14" i="21"/>
  <c r="V14" i="21"/>
  <c r="W14" i="21"/>
  <c r="X14" i="21"/>
  <c r="Y14" i="21"/>
  <c r="Z14" i="21"/>
  <c r="AA14" i="21"/>
  <c r="AB14" i="21"/>
  <c r="AC14" i="21"/>
  <c r="AD14" i="21"/>
  <c r="AG14" i="21" s="1"/>
  <c r="AE14" i="21"/>
  <c r="AF14" i="21"/>
  <c r="C15" i="21"/>
  <c r="D15" i="21"/>
  <c r="E15" i="21"/>
  <c r="F15" i="21"/>
  <c r="G15" i="21"/>
  <c r="H15" i="21"/>
  <c r="I15" i="21"/>
  <c r="J15" i="21"/>
  <c r="K15" i="21"/>
  <c r="L15" i="21"/>
  <c r="M15" i="21"/>
  <c r="N15" i="21"/>
  <c r="O15" i="21"/>
  <c r="P15" i="21"/>
  <c r="Q15" i="21"/>
  <c r="R15" i="21"/>
  <c r="S15" i="21"/>
  <c r="T15" i="21"/>
  <c r="U15" i="21"/>
  <c r="V15" i="21"/>
  <c r="W15" i="21"/>
  <c r="X15" i="21"/>
  <c r="Y15" i="21"/>
  <c r="Z15" i="21"/>
  <c r="AA15" i="21"/>
  <c r="AB15" i="21"/>
  <c r="AC15" i="21"/>
  <c r="AD15" i="21"/>
  <c r="AG15" i="21" s="1"/>
  <c r="AE15" i="21"/>
  <c r="AF15" i="21"/>
  <c r="C16" i="21"/>
  <c r="D16" i="21"/>
  <c r="E16" i="21"/>
  <c r="F16" i="21"/>
  <c r="G16" i="21"/>
  <c r="H16" i="21"/>
  <c r="I16" i="21"/>
  <c r="J16" i="21"/>
  <c r="K16" i="21"/>
  <c r="L16" i="21"/>
  <c r="M16" i="21"/>
  <c r="N16" i="21"/>
  <c r="O16" i="21"/>
  <c r="P16" i="21"/>
  <c r="Q16" i="21"/>
  <c r="R16" i="21"/>
  <c r="S16" i="21"/>
  <c r="T16" i="21"/>
  <c r="U16" i="21"/>
  <c r="V16" i="21"/>
  <c r="W16" i="21"/>
  <c r="X16" i="21"/>
  <c r="Y16" i="21"/>
  <c r="Z16" i="21"/>
  <c r="AA16" i="21"/>
  <c r="AB16" i="21"/>
  <c r="AC16" i="21"/>
  <c r="AD16" i="21"/>
  <c r="AG16" i="21" s="1"/>
  <c r="AE16" i="21"/>
  <c r="AF16" i="21"/>
  <c r="C17" i="21"/>
  <c r="D17" i="21"/>
  <c r="E17" i="21"/>
  <c r="F17" i="21"/>
  <c r="G17" i="21"/>
  <c r="H17" i="21"/>
  <c r="I17" i="21"/>
  <c r="J17" i="21"/>
  <c r="K17" i="21"/>
  <c r="L17" i="21"/>
  <c r="M17" i="21"/>
  <c r="N17" i="21"/>
  <c r="O17" i="21"/>
  <c r="P17" i="21"/>
  <c r="Q17" i="21"/>
  <c r="R17" i="21"/>
  <c r="S17" i="21"/>
  <c r="T17" i="21"/>
  <c r="U17" i="21"/>
  <c r="V17" i="21"/>
  <c r="W17" i="21"/>
  <c r="X17" i="21"/>
  <c r="Y17" i="21"/>
  <c r="Z17" i="21"/>
  <c r="AA17" i="21"/>
  <c r="AB17" i="21"/>
  <c r="AC17" i="21"/>
  <c r="AD17" i="21"/>
  <c r="AE17" i="21"/>
  <c r="AF17" i="21"/>
  <c r="C18" i="21"/>
  <c r="D18" i="21"/>
  <c r="E18" i="21"/>
  <c r="F18" i="21"/>
  <c r="G18" i="21"/>
  <c r="H18" i="21"/>
  <c r="I18" i="21"/>
  <c r="J18" i="21"/>
  <c r="K18" i="21"/>
  <c r="L18" i="21"/>
  <c r="M18" i="21"/>
  <c r="N18" i="21"/>
  <c r="O18" i="21"/>
  <c r="P18" i="21"/>
  <c r="Q18" i="21"/>
  <c r="R18" i="21"/>
  <c r="S18" i="21"/>
  <c r="T18" i="21"/>
  <c r="U18" i="21"/>
  <c r="V18" i="21"/>
  <c r="W18" i="21"/>
  <c r="X18" i="21"/>
  <c r="Y18" i="21"/>
  <c r="Z18" i="21"/>
  <c r="AA18" i="21"/>
  <c r="AB18" i="21"/>
  <c r="AC18" i="21"/>
  <c r="AD18" i="21"/>
  <c r="AG18" i="21" s="1"/>
  <c r="AE18" i="21"/>
  <c r="AF18" i="21"/>
  <c r="C19" i="21"/>
  <c r="D19" i="21"/>
  <c r="E19" i="21"/>
  <c r="F19" i="21"/>
  <c r="G19" i="21"/>
  <c r="H19" i="21"/>
  <c r="I19" i="21"/>
  <c r="J19" i="21"/>
  <c r="K19" i="21"/>
  <c r="L19" i="21"/>
  <c r="M19" i="21"/>
  <c r="N19" i="21"/>
  <c r="O19" i="21"/>
  <c r="P19" i="21"/>
  <c r="Q19" i="21"/>
  <c r="R19" i="21"/>
  <c r="S19" i="21"/>
  <c r="T19" i="21"/>
  <c r="U19" i="21"/>
  <c r="V19" i="21"/>
  <c r="W19" i="21"/>
  <c r="X19" i="21"/>
  <c r="Y19" i="21"/>
  <c r="Z19" i="21"/>
  <c r="AA19" i="21"/>
  <c r="AB19" i="21"/>
  <c r="AC19" i="21"/>
  <c r="AD19" i="21"/>
  <c r="AG19" i="21" s="1"/>
  <c r="AE19" i="21"/>
  <c r="C20" i="21"/>
  <c r="D20" i="21"/>
  <c r="E20" i="21"/>
  <c r="F20" i="21"/>
  <c r="G20" i="21"/>
  <c r="H20" i="21"/>
  <c r="I20" i="21"/>
  <c r="J20" i="21"/>
  <c r="K20" i="21"/>
  <c r="L20" i="21"/>
  <c r="M20" i="21"/>
  <c r="N20" i="21"/>
  <c r="O20" i="21"/>
  <c r="P20" i="21"/>
  <c r="Q20" i="21"/>
  <c r="R20" i="21"/>
  <c r="S20" i="21"/>
  <c r="T20" i="21"/>
  <c r="U20" i="21"/>
  <c r="V20" i="21"/>
  <c r="W20" i="21"/>
  <c r="X20" i="21"/>
  <c r="Y20" i="21"/>
  <c r="Z20" i="21"/>
  <c r="AA20" i="21"/>
  <c r="AB20" i="21"/>
  <c r="AC20" i="21"/>
  <c r="AD20" i="21"/>
  <c r="AG20" i="21" s="1"/>
  <c r="AE20" i="21"/>
  <c r="AF20" i="21"/>
  <c r="B3" i="21"/>
  <c r="B4" i="21"/>
  <c r="B5" i="21"/>
  <c r="B6" i="21"/>
  <c r="B7" i="21"/>
  <c r="B8" i="21"/>
  <c r="B9" i="21"/>
  <c r="B10" i="21"/>
  <c r="B11" i="21"/>
  <c r="B12" i="21"/>
  <c r="B13" i="21"/>
  <c r="B14" i="21"/>
  <c r="B15" i="21"/>
  <c r="B16" i="21"/>
  <c r="B17" i="21"/>
  <c r="B18" i="21"/>
  <c r="B19" i="21"/>
  <c r="B20" i="21"/>
  <c r="B2" i="21"/>
  <c r="D5" i="17"/>
  <c r="D4" i="17"/>
  <c r="C2" i="17"/>
  <c r="BH64" i="17"/>
  <c r="BI64" i="17"/>
  <c r="BJ64" i="17"/>
  <c r="AH64" i="17"/>
  <c r="AI64" i="17"/>
  <c r="AJ64" i="17"/>
  <c r="AK64" i="17"/>
  <c r="AL64" i="17"/>
  <c r="AM64" i="17"/>
  <c r="AN64" i="17"/>
  <c r="AO64" i="17"/>
  <c r="AP64" i="17"/>
  <c r="AQ64" i="17"/>
  <c r="AR64" i="17"/>
  <c r="AS64" i="17"/>
  <c r="AT64" i="17"/>
  <c r="AU64" i="17"/>
  <c r="AV64" i="17"/>
  <c r="AW64" i="17"/>
  <c r="AX64" i="17"/>
  <c r="AY64" i="17"/>
  <c r="AZ64" i="17"/>
  <c r="BA64" i="17"/>
  <c r="BB64" i="17"/>
  <c r="BC64" i="17"/>
  <c r="BD64" i="17"/>
  <c r="BE64" i="17"/>
  <c r="BF64" i="17"/>
  <c r="BG64" i="17"/>
  <c r="AG64" i="17"/>
  <c r="BF62" i="17"/>
  <c r="BG62" i="17"/>
  <c r="BH62" i="17"/>
  <c r="BI62" i="17"/>
  <c r="BJ62" i="17"/>
  <c r="BK62" i="17"/>
  <c r="AH62" i="17"/>
  <c r="AI62" i="17"/>
  <c r="AJ62" i="17"/>
  <c r="AK62" i="17"/>
  <c r="AL62" i="17"/>
  <c r="AM62" i="17"/>
  <c r="AN62" i="17"/>
  <c r="AO62" i="17"/>
  <c r="AP62" i="17"/>
  <c r="AQ62" i="17"/>
  <c r="AR62" i="17"/>
  <c r="AS62" i="17"/>
  <c r="AT62" i="17"/>
  <c r="AU62" i="17"/>
  <c r="AV62" i="17"/>
  <c r="AW62" i="17"/>
  <c r="AX62" i="17"/>
  <c r="AY62" i="17"/>
  <c r="AZ62" i="17"/>
  <c r="BA62" i="17"/>
  <c r="BB62" i="17"/>
  <c r="BC62" i="17"/>
  <c r="BD62" i="17"/>
  <c r="BE62" i="17"/>
  <c r="AG62" i="17"/>
  <c r="AH59" i="17"/>
  <c r="AI59" i="17"/>
  <c r="AJ59" i="17"/>
  <c r="AK59" i="17"/>
  <c r="AL59" i="17"/>
  <c r="AM59" i="17"/>
  <c r="AN59" i="17"/>
  <c r="AO59" i="17"/>
  <c r="AP59" i="17"/>
  <c r="AQ59" i="17"/>
  <c r="AR59" i="17"/>
  <c r="AS59" i="17"/>
  <c r="AT59" i="17"/>
  <c r="AU59" i="17"/>
  <c r="AV59" i="17"/>
  <c r="AW59" i="17"/>
  <c r="AX59" i="17"/>
  <c r="AY59" i="17"/>
  <c r="AZ59" i="17"/>
  <c r="BA59" i="17"/>
  <c r="BB59" i="17"/>
  <c r="BC59" i="17"/>
  <c r="BD59" i="17"/>
  <c r="BE59" i="17"/>
  <c r="BF59" i="17"/>
  <c r="BG59" i="17"/>
  <c r="BH59" i="17"/>
  <c r="BI59" i="17"/>
  <c r="BJ59" i="17"/>
  <c r="BK59" i="17"/>
  <c r="AG59" i="17"/>
  <c r="BA57" i="17"/>
  <c r="BB57" i="17"/>
  <c r="BC57" i="17"/>
  <c r="BD57" i="17"/>
  <c r="BE57" i="17"/>
  <c r="BF57" i="17"/>
  <c r="BG57" i="17"/>
  <c r="BH57" i="17"/>
  <c r="BI57" i="17"/>
  <c r="BJ57" i="17"/>
  <c r="BK57" i="17"/>
  <c r="AH57" i="17"/>
  <c r="AI57" i="17"/>
  <c r="AJ57" i="17"/>
  <c r="AK57" i="17"/>
  <c r="AL57" i="17"/>
  <c r="AM57" i="17"/>
  <c r="AN57" i="17"/>
  <c r="AO57" i="17"/>
  <c r="AP57" i="17"/>
  <c r="AQ57" i="17"/>
  <c r="AR57" i="17"/>
  <c r="AS57" i="17"/>
  <c r="AT57" i="17"/>
  <c r="AU57" i="17"/>
  <c r="AV57" i="17"/>
  <c r="AW57" i="17"/>
  <c r="AX57" i="17"/>
  <c r="AY57" i="17"/>
  <c r="AZ57" i="17"/>
  <c r="AG57" i="17"/>
  <c r="AH55" i="17"/>
  <c r="AI55" i="17"/>
  <c r="AJ55" i="17"/>
  <c r="AK55" i="17"/>
  <c r="AL55" i="17"/>
  <c r="AM55" i="17"/>
  <c r="AN55" i="17"/>
  <c r="AO55" i="17"/>
  <c r="AP55" i="17"/>
  <c r="AQ55" i="17"/>
  <c r="AR55" i="17"/>
  <c r="AS55" i="17"/>
  <c r="AT55" i="17"/>
  <c r="AU55" i="17"/>
  <c r="AV55" i="17"/>
  <c r="AW55" i="17"/>
  <c r="AX55" i="17"/>
  <c r="AY55" i="17"/>
  <c r="AZ55" i="17"/>
  <c r="BA55" i="17"/>
  <c r="BB55" i="17"/>
  <c r="BC55" i="17"/>
  <c r="BD55" i="17"/>
  <c r="BE55" i="17"/>
  <c r="BF55" i="17"/>
  <c r="BG55" i="17"/>
  <c r="BH55" i="17"/>
  <c r="BI55" i="17"/>
  <c r="BJ55" i="17"/>
  <c r="BK55" i="17"/>
  <c r="AG55" i="17"/>
  <c r="AX51" i="17"/>
  <c r="AY51" i="17"/>
  <c r="AZ51" i="17"/>
  <c r="BA51" i="17"/>
  <c r="BB51" i="17"/>
  <c r="BC51" i="17"/>
  <c r="BD51" i="17"/>
  <c r="BE51" i="17"/>
  <c r="BF51" i="17"/>
  <c r="BG51" i="17"/>
  <c r="BH51" i="17"/>
  <c r="BI51" i="17"/>
  <c r="BJ51" i="17"/>
  <c r="BK51" i="17"/>
  <c r="AH51" i="17"/>
  <c r="AI51" i="17"/>
  <c r="AJ51" i="17"/>
  <c r="AK51" i="17"/>
  <c r="AL51" i="17"/>
  <c r="AM51" i="17"/>
  <c r="AN51" i="17"/>
  <c r="AO51" i="17"/>
  <c r="AP51" i="17"/>
  <c r="AQ51" i="17"/>
  <c r="AR51" i="17"/>
  <c r="AS51" i="17"/>
  <c r="AT51" i="17"/>
  <c r="AU51" i="17"/>
  <c r="AV51" i="17"/>
  <c r="AW51" i="17"/>
  <c r="AG51" i="17"/>
  <c r="C46" i="17"/>
  <c r="D46" i="17"/>
  <c r="E46" i="17"/>
  <c r="F46" i="17"/>
  <c r="G46" i="17"/>
  <c r="H46" i="17"/>
  <c r="I46" i="17"/>
  <c r="J46" i="17"/>
  <c r="K46" i="17"/>
  <c r="L46" i="17"/>
  <c r="M46" i="17"/>
  <c r="N46" i="17"/>
  <c r="O46" i="17"/>
  <c r="P46" i="17"/>
  <c r="Q46" i="17"/>
  <c r="R46" i="17"/>
  <c r="S46" i="17"/>
  <c r="T46" i="17"/>
  <c r="U46" i="17"/>
  <c r="V46" i="17"/>
  <c r="W46" i="17"/>
  <c r="X46" i="17"/>
  <c r="Y46" i="17"/>
  <c r="Z46" i="17"/>
  <c r="AA46" i="17"/>
  <c r="AB46" i="17"/>
  <c r="AC46" i="17"/>
  <c r="AD46" i="17"/>
  <c r="AE46" i="17"/>
  <c r="AF46" i="17"/>
  <c r="C47" i="17"/>
  <c r="D47" i="17"/>
  <c r="E47" i="17"/>
  <c r="F47" i="17"/>
  <c r="G47" i="17"/>
  <c r="H47" i="17"/>
  <c r="I47" i="17"/>
  <c r="J47" i="17"/>
  <c r="K47" i="17"/>
  <c r="L47" i="17"/>
  <c r="M47" i="17"/>
  <c r="N47" i="17"/>
  <c r="O47" i="17"/>
  <c r="P47" i="17"/>
  <c r="Q47" i="17"/>
  <c r="R47" i="17"/>
  <c r="S47" i="17"/>
  <c r="T47" i="17"/>
  <c r="U47" i="17"/>
  <c r="V47" i="17"/>
  <c r="W47" i="17"/>
  <c r="X47" i="17"/>
  <c r="Y47" i="17"/>
  <c r="Z47" i="17"/>
  <c r="AA47" i="17"/>
  <c r="AB47" i="17"/>
  <c r="AC47" i="17"/>
  <c r="AD47" i="17"/>
  <c r="AE47" i="17"/>
  <c r="AF47" i="17"/>
  <c r="C48" i="17"/>
  <c r="D48" i="17"/>
  <c r="E48" i="17"/>
  <c r="F48" i="17"/>
  <c r="G48" i="17"/>
  <c r="H48" i="17"/>
  <c r="I48" i="17"/>
  <c r="J48" i="17"/>
  <c r="K48" i="17"/>
  <c r="L48" i="17"/>
  <c r="M48" i="17"/>
  <c r="N48" i="17"/>
  <c r="O48" i="17"/>
  <c r="P48" i="17"/>
  <c r="Q48" i="17"/>
  <c r="R48" i="17"/>
  <c r="S48" i="17"/>
  <c r="T48" i="17"/>
  <c r="U48" i="17"/>
  <c r="V48" i="17"/>
  <c r="W48" i="17"/>
  <c r="X48" i="17"/>
  <c r="Y48" i="17"/>
  <c r="Z48" i="17"/>
  <c r="AA48" i="17"/>
  <c r="AB48" i="17"/>
  <c r="AC48" i="17"/>
  <c r="AD48" i="17"/>
  <c r="AE48" i="17"/>
  <c r="AF48" i="17"/>
  <c r="C49" i="17"/>
  <c r="D49" i="17"/>
  <c r="E49" i="17"/>
  <c r="F49" i="17"/>
  <c r="G49" i="17"/>
  <c r="H49" i="17"/>
  <c r="I49" i="17"/>
  <c r="J49" i="17"/>
  <c r="K49" i="17"/>
  <c r="L49" i="17"/>
  <c r="M49" i="17"/>
  <c r="N49" i="17"/>
  <c r="O49" i="17"/>
  <c r="P49" i="17"/>
  <c r="Q49" i="17"/>
  <c r="R49" i="17"/>
  <c r="S49" i="17"/>
  <c r="T49" i="17"/>
  <c r="U49" i="17"/>
  <c r="V49" i="17"/>
  <c r="W49" i="17"/>
  <c r="X49" i="17"/>
  <c r="Y49" i="17"/>
  <c r="Z49" i="17"/>
  <c r="AA49" i="17"/>
  <c r="AB49" i="17"/>
  <c r="AC49" i="17"/>
  <c r="AD49" i="17"/>
  <c r="AE49" i="17"/>
  <c r="AF49" i="17"/>
  <c r="C50" i="17"/>
  <c r="D50" i="17"/>
  <c r="E50" i="17"/>
  <c r="F50" i="17"/>
  <c r="G50" i="17"/>
  <c r="H50" i="17"/>
  <c r="I50" i="17"/>
  <c r="J50" i="17"/>
  <c r="K50" i="17"/>
  <c r="L50" i="17"/>
  <c r="M50" i="17"/>
  <c r="N50" i="17"/>
  <c r="O50" i="17"/>
  <c r="P50" i="17"/>
  <c r="Q50" i="17"/>
  <c r="R50" i="17"/>
  <c r="S50" i="17"/>
  <c r="T50" i="17"/>
  <c r="U50" i="17"/>
  <c r="V50" i="17"/>
  <c r="W50" i="17"/>
  <c r="X50" i="17"/>
  <c r="Y50" i="17"/>
  <c r="Z50" i="17"/>
  <c r="AA50" i="17"/>
  <c r="AB50" i="17"/>
  <c r="AC50" i="17"/>
  <c r="AD50" i="17"/>
  <c r="AE50" i="17"/>
  <c r="AF50" i="17"/>
  <c r="C51" i="17"/>
  <c r="D51" i="17"/>
  <c r="E51" i="17"/>
  <c r="F51" i="17"/>
  <c r="G51" i="17"/>
  <c r="H51" i="17"/>
  <c r="I51" i="17"/>
  <c r="J51" i="17"/>
  <c r="K51" i="17"/>
  <c r="L51" i="17"/>
  <c r="M51" i="17"/>
  <c r="N51" i="17"/>
  <c r="O51" i="17"/>
  <c r="P51" i="17"/>
  <c r="Q51" i="17"/>
  <c r="R51" i="17"/>
  <c r="S51" i="17"/>
  <c r="T51" i="17"/>
  <c r="U51" i="17"/>
  <c r="V51" i="17"/>
  <c r="W51" i="17"/>
  <c r="X51" i="17"/>
  <c r="Y51" i="17"/>
  <c r="Z51" i="17"/>
  <c r="AA51" i="17"/>
  <c r="AB51" i="17"/>
  <c r="AC51" i="17"/>
  <c r="AD51" i="17"/>
  <c r="AE51" i="17"/>
  <c r="AF51" i="17"/>
  <c r="C52" i="17"/>
  <c r="D52" i="17"/>
  <c r="E52" i="17"/>
  <c r="F52" i="17"/>
  <c r="G52" i="17"/>
  <c r="H52" i="17"/>
  <c r="I52" i="17"/>
  <c r="J52" i="17"/>
  <c r="K52" i="17"/>
  <c r="L52" i="17"/>
  <c r="M52" i="17"/>
  <c r="N52" i="17"/>
  <c r="O52" i="17"/>
  <c r="P52" i="17"/>
  <c r="Q52" i="17"/>
  <c r="R52" i="17"/>
  <c r="S52" i="17"/>
  <c r="T52" i="17"/>
  <c r="U52" i="17"/>
  <c r="V52" i="17"/>
  <c r="W52" i="17"/>
  <c r="X52" i="17"/>
  <c r="Y52" i="17"/>
  <c r="Z52" i="17"/>
  <c r="AA52" i="17"/>
  <c r="AB52" i="17"/>
  <c r="AC52" i="17"/>
  <c r="AD52" i="17"/>
  <c r="AE52" i="17"/>
  <c r="AF52" i="17"/>
  <c r="C53" i="17"/>
  <c r="D53" i="17"/>
  <c r="E53" i="17"/>
  <c r="F53" i="17"/>
  <c r="G53" i="17"/>
  <c r="H53" i="17"/>
  <c r="I53" i="17"/>
  <c r="J53" i="17"/>
  <c r="K53" i="17"/>
  <c r="L53" i="17"/>
  <c r="M53" i="17"/>
  <c r="N53" i="17"/>
  <c r="O53" i="17"/>
  <c r="P53" i="17"/>
  <c r="Q53" i="17"/>
  <c r="R53" i="17"/>
  <c r="S53" i="17"/>
  <c r="T53" i="17"/>
  <c r="U53" i="17"/>
  <c r="V53" i="17"/>
  <c r="W53" i="17"/>
  <c r="X53" i="17"/>
  <c r="Y53" i="17"/>
  <c r="Z53" i="17"/>
  <c r="AA53" i="17"/>
  <c r="AB53" i="17"/>
  <c r="AC53" i="17"/>
  <c r="AD53" i="17"/>
  <c r="AE53" i="17"/>
  <c r="AF53" i="17"/>
  <c r="C54" i="17"/>
  <c r="D54" i="17"/>
  <c r="E54" i="17"/>
  <c r="F54" i="17"/>
  <c r="G54" i="17"/>
  <c r="H54" i="17"/>
  <c r="I54" i="17"/>
  <c r="J54" i="17"/>
  <c r="K54" i="17"/>
  <c r="L54" i="17"/>
  <c r="M54" i="17"/>
  <c r="N54" i="17"/>
  <c r="O54" i="17"/>
  <c r="P54" i="17"/>
  <c r="Q54" i="17"/>
  <c r="R54" i="17"/>
  <c r="S54" i="17"/>
  <c r="T54" i="17"/>
  <c r="U54" i="17"/>
  <c r="V54" i="17"/>
  <c r="W54" i="17"/>
  <c r="X54" i="17"/>
  <c r="Y54" i="17"/>
  <c r="Z54" i="17"/>
  <c r="AA54" i="17"/>
  <c r="AB54" i="17"/>
  <c r="AC54" i="17"/>
  <c r="AD54" i="17"/>
  <c r="AE54" i="17"/>
  <c r="AF54" i="17"/>
  <c r="C55" i="17"/>
  <c r="D55" i="17"/>
  <c r="E55" i="17"/>
  <c r="F55" i="17"/>
  <c r="G55" i="17"/>
  <c r="H55" i="17"/>
  <c r="I55" i="17"/>
  <c r="J55" i="17"/>
  <c r="K55" i="17"/>
  <c r="L55" i="17"/>
  <c r="M55" i="17"/>
  <c r="N55" i="17"/>
  <c r="O55" i="17"/>
  <c r="P55" i="17"/>
  <c r="Q55" i="17"/>
  <c r="R55" i="17"/>
  <c r="S55" i="17"/>
  <c r="T55" i="17"/>
  <c r="U55" i="17"/>
  <c r="V55" i="17"/>
  <c r="W55" i="17"/>
  <c r="X55" i="17"/>
  <c r="Y55" i="17"/>
  <c r="Z55" i="17"/>
  <c r="AA55" i="17"/>
  <c r="AB55" i="17"/>
  <c r="AC55" i="17"/>
  <c r="AD55" i="17"/>
  <c r="AE55" i="17"/>
  <c r="AF55" i="17"/>
  <c r="C56" i="17"/>
  <c r="D56" i="17"/>
  <c r="E56" i="17"/>
  <c r="F56" i="17"/>
  <c r="G56" i="17"/>
  <c r="H56" i="17"/>
  <c r="I56" i="17"/>
  <c r="J56" i="17"/>
  <c r="K56" i="17"/>
  <c r="L56" i="17"/>
  <c r="M56" i="17"/>
  <c r="N56" i="17"/>
  <c r="O56" i="17"/>
  <c r="P56" i="17"/>
  <c r="Q56" i="17"/>
  <c r="R56" i="17"/>
  <c r="S56" i="17"/>
  <c r="T56" i="17"/>
  <c r="U56" i="17"/>
  <c r="V56" i="17"/>
  <c r="W56" i="17"/>
  <c r="X56" i="17"/>
  <c r="Y56" i="17"/>
  <c r="Z56" i="17"/>
  <c r="AA56" i="17"/>
  <c r="AB56" i="17"/>
  <c r="AC56" i="17"/>
  <c r="AD56" i="17"/>
  <c r="AE56" i="17"/>
  <c r="AF56" i="17"/>
  <c r="C57" i="17"/>
  <c r="D57" i="17"/>
  <c r="E57" i="17"/>
  <c r="F57" i="17"/>
  <c r="G57" i="17"/>
  <c r="H57" i="17"/>
  <c r="I57" i="17"/>
  <c r="J57" i="17"/>
  <c r="K57" i="17"/>
  <c r="L57" i="17"/>
  <c r="M57" i="17"/>
  <c r="N57" i="17"/>
  <c r="O57" i="17"/>
  <c r="P57" i="17"/>
  <c r="Q57" i="17"/>
  <c r="R57" i="17"/>
  <c r="S57" i="17"/>
  <c r="T57" i="17"/>
  <c r="U57" i="17"/>
  <c r="V57" i="17"/>
  <c r="W57" i="17"/>
  <c r="X57" i="17"/>
  <c r="Y57" i="17"/>
  <c r="Z57" i="17"/>
  <c r="AA57" i="17"/>
  <c r="AB57" i="17"/>
  <c r="AC57" i="17"/>
  <c r="AD57" i="17"/>
  <c r="AE57" i="17"/>
  <c r="AF57" i="17"/>
  <c r="C58" i="17"/>
  <c r="D58" i="17"/>
  <c r="E58" i="17"/>
  <c r="F58" i="17"/>
  <c r="G58" i="17"/>
  <c r="H58" i="17"/>
  <c r="I58" i="17"/>
  <c r="J58" i="17"/>
  <c r="K58" i="17"/>
  <c r="L58" i="17"/>
  <c r="M58" i="17"/>
  <c r="N58" i="17"/>
  <c r="O58" i="17"/>
  <c r="P58" i="17"/>
  <c r="Q58" i="17"/>
  <c r="R58" i="17"/>
  <c r="S58" i="17"/>
  <c r="T58" i="17"/>
  <c r="U58" i="17"/>
  <c r="V58" i="17"/>
  <c r="W58" i="17"/>
  <c r="X58" i="17"/>
  <c r="Y58" i="17"/>
  <c r="Z58" i="17"/>
  <c r="AA58" i="17"/>
  <c r="AB58" i="17"/>
  <c r="AC58" i="17"/>
  <c r="AD58" i="17"/>
  <c r="AE58" i="17"/>
  <c r="AF58" i="17"/>
  <c r="C59" i="17"/>
  <c r="D59" i="17"/>
  <c r="E59" i="17"/>
  <c r="F59" i="17"/>
  <c r="G59" i="17"/>
  <c r="H59" i="17"/>
  <c r="I59" i="17"/>
  <c r="J59" i="17"/>
  <c r="K59" i="17"/>
  <c r="L59" i="17"/>
  <c r="M59" i="17"/>
  <c r="N59" i="17"/>
  <c r="O59" i="17"/>
  <c r="P59" i="17"/>
  <c r="Q59" i="17"/>
  <c r="R59" i="17"/>
  <c r="S59" i="17"/>
  <c r="T59" i="17"/>
  <c r="U59" i="17"/>
  <c r="V59" i="17"/>
  <c r="W59" i="17"/>
  <c r="X59" i="17"/>
  <c r="Y59" i="17"/>
  <c r="Z59" i="17"/>
  <c r="AA59" i="17"/>
  <c r="AB59" i="17"/>
  <c r="AC59" i="17"/>
  <c r="AD59" i="17"/>
  <c r="AE59" i="17"/>
  <c r="AF59" i="17"/>
  <c r="C60" i="17"/>
  <c r="D60" i="17"/>
  <c r="E60" i="17"/>
  <c r="F60" i="17"/>
  <c r="G60" i="17"/>
  <c r="H60" i="17"/>
  <c r="I60" i="17"/>
  <c r="J60" i="17"/>
  <c r="K60" i="17"/>
  <c r="L60" i="17"/>
  <c r="M60" i="17"/>
  <c r="N60" i="17"/>
  <c r="O60" i="17"/>
  <c r="P60" i="17"/>
  <c r="Q60" i="17"/>
  <c r="R60" i="17"/>
  <c r="S60" i="17"/>
  <c r="T60" i="17"/>
  <c r="U60" i="17"/>
  <c r="V60" i="17"/>
  <c r="W60" i="17"/>
  <c r="X60" i="17"/>
  <c r="Y60" i="17"/>
  <c r="Z60" i="17"/>
  <c r="AA60" i="17"/>
  <c r="AB60" i="17"/>
  <c r="AC60" i="17"/>
  <c r="AD60" i="17"/>
  <c r="AE60" i="17"/>
  <c r="AF60" i="17"/>
  <c r="C61" i="17"/>
  <c r="D61" i="17"/>
  <c r="E61" i="17"/>
  <c r="F61" i="17"/>
  <c r="G61" i="17"/>
  <c r="H61" i="17"/>
  <c r="I61" i="17"/>
  <c r="J61" i="17"/>
  <c r="K61" i="17"/>
  <c r="L61" i="17"/>
  <c r="M61" i="17"/>
  <c r="N61" i="17"/>
  <c r="O61" i="17"/>
  <c r="P61" i="17"/>
  <c r="Q61" i="17"/>
  <c r="R61" i="17"/>
  <c r="S61" i="17"/>
  <c r="T61" i="17"/>
  <c r="U61" i="17"/>
  <c r="V61" i="17"/>
  <c r="W61" i="17"/>
  <c r="X61" i="17"/>
  <c r="Y61" i="17"/>
  <c r="Z61" i="17"/>
  <c r="AA61" i="17"/>
  <c r="AB61" i="17"/>
  <c r="AC61" i="17"/>
  <c r="AD61" i="17"/>
  <c r="AE61" i="17"/>
  <c r="AF61" i="17"/>
  <c r="C62" i="17"/>
  <c r="D62" i="17"/>
  <c r="E62" i="17"/>
  <c r="F62" i="17"/>
  <c r="G62" i="17"/>
  <c r="H62" i="17"/>
  <c r="I62" i="17"/>
  <c r="J62" i="17"/>
  <c r="K62" i="17"/>
  <c r="L62" i="17"/>
  <c r="M62" i="17"/>
  <c r="N62" i="17"/>
  <c r="O62" i="17"/>
  <c r="P62" i="17"/>
  <c r="Q62" i="17"/>
  <c r="R62" i="17"/>
  <c r="S62" i="17"/>
  <c r="T62" i="17"/>
  <c r="U62" i="17"/>
  <c r="V62" i="17"/>
  <c r="W62" i="17"/>
  <c r="X62" i="17"/>
  <c r="Y62" i="17"/>
  <c r="Z62" i="17"/>
  <c r="AA62" i="17"/>
  <c r="AB62" i="17"/>
  <c r="AC62" i="17"/>
  <c r="AD62" i="17"/>
  <c r="AE62" i="17"/>
  <c r="AF62" i="17"/>
  <c r="C63" i="17"/>
  <c r="D63" i="17"/>
  <c r="E63" i="17"/>
  <c r="F63" i="17"/>
  <c r="G63" i="17"/>
  <c r="H63" i="17"/>
  <c r="I63" i="17"/>
  <c r="J63" i="17"/>
  <c r="K63" i="17"/>
  <c r="L63" i="17"/>
  <c r="M63" i="17"/>
  <c r="N63" i="17"/>
  <c r="O63" i="17"/>
  <c r="P63" i="17"/>
  <c r="Q63" i="17"/>
  <c r="R63" i="17"/>
  <c r="S63" i="17"/>
  <c r="T63" i="17"/>
  <c r="U63" i="17"/>
  <c r="V63" i="17"/>
  <c r="W63" i="17"/>
  <c r="X63" i="17"/>
  <c r="Y63" i="17"/>
  <c r="Z63" i="17"/>
  <c r="AA63" i="17"/>
  <c r="AB63" i="17"/>
  <c r="AC63" i="17"/>
  <c r="AD63" i="17"/>
  <c r="AE63" i="17"/>
  <c r="C64" i="17"/>
  <c r="D64" i="17"/>
  <c r="E64" i="17"/>
  <c r="F64" i="17"/>
  <c r="G64" i="17"/>
  <c r="H64" i="17"/>
  <c r="I64" i="17"/>
  <c r="J64" i="17"/>
  <c r="K64" i="17"/>
  <c r="L64" i="17"/>
  <c r="M64" i="17"/>
  <c r="N64" i="17"/>
  <c r="O64" i="17"/>
  <c r="P64" i="17"/>
  <c r="Q64" i="17"/>
  <c r="R64" i="17"/>
  <c r="S64" i="17"/>
  <c r="T64" i="17"/>
  <c r="U64" i="17"/>
  <c r="V64" i="17"/>
  <c r="W64" i="17"/>
  <c r="X64" i="17"/>
  <c r="Y64" i="17"/>
  <c r="Z64" i="17"/>
  <c r="AA64" i="17"/>
  <c r="AB64" i="17"/>
  <c r="AC64" i="17"/>
  <c r="AD64" i="17"/>
  <c r="AE64" i="17"/>
  <c r="AF64" i="17"/>
  <c r="B63" i="17"/>
  <c r="B60" i="17"/>
  <c r="B58" i="17"/>
  <c r="B56" i="17"/>
  <c r="B52" i="17"/>
  <c r="B46" i="17"/>
  <c r="B47" i="17"/>
  <c r="B48" i="17"/>
  <c r="B49" i="17"/>
  <c r="B50" i="17"/>
  <c r="B51" i="17"/>
  <c r="B53" i="17"/>
  <c r="B54" i="17"/>
  <c r="B55" i="17"/>
  <c r="B57" i="17"/>
  <c r="B59" i="17"/>
  <c r="B61" i="17"/>
  <c r="B62" i="17"/>
  <c r="B64" i="17"/>
  <c r="AF19" i="21" l="1"/>
  <c r="BK64" i="17"/>
  <c r="C24" i="17"/>
  <c r="D24" i="17"/>
  <c r="E24" i="17"/>
  <c r="F24" i="17"/>
  <c r="G24" i="17"/>
  <c r="H24" i="17"/>
  <c r="I24" i="17"/>
  <c r="J24" i="17"/>
  <c r="K24" i="17"/>
  <c r="L24" i="17"/>
  <c r="M24" i="17"/>
  <c r="N24" i="17"/>
  <c r="O24" i="17"/>
  <c r="P24" i="17"/>
  <c r="Q24" i="17"/>
  <c r="R24" i="17"/>
  <c r="S24" i="17"/>
  <c r="T24" i="17"/>
  <c r="U24" i="17"/>
  <c r="V24" i="17"/>
  <c r="BA29" i="17" s="1"/>
  <c r="W24" i="17"/>
  <c r="X24" i="17"/>
  <c r="Y24" i="17"/>
  <c r="Z24" i="17"/>
  <c r="AA24" i="17"/>
  <c r="AB24" i="17"/>
  <c r="AC24" i="17"/>
  <c r="AD24" i="17"/>
  <c r="BI29" i="17" s="1"/>
  <c r="AE24" i="17"/>
  <c r="AF24" i="17"/>
  <c r="C25" i="17"/>
  <c r="D25" i="17"/>
  <c r="E25" i="17"/>
  <c r="F25" i="17"/>
  <c r="G25" i="17"/>
  <c r="H25" i="17"/>
  <c r="AM29" i="17" s="1"/>
  <c r="I25" i="17"/>
  <c r="J25" i="17"/>
  <c r="K25" i="17"/>
  <c r="L25" i="17"/>
  <c r="M25" i="17"/>
  <c r="N25" i="17"/>
  <c r="O25" i="17"/>
  <c r="P25" i="17"/>
  <c r="AU29" i="17" s="1"/>
  <c r="Q25" i="17"/>
  <c r="R25" i="17"/>
  <c r="S25" i="17"/>
  <c r="T25" i="17"/>
  <c r="U25" i="17"/>
  <c r="V25" i="17"/>
  <c r="W25" i="17"/>
  <c r="X25" i="17"/>
  <c r="Y25" i="17"/>
  <c r="Z25" i="17"/>
  <c r="AA25" i="17"/>
  <c r="AB25" i="17"/>
  <c r="AC25" i="17"/>
  <c r="AD25" i="17"/>
  <c r="AE25" i="17"/>
  <c r="AF25" i="17"/>
  <c r="C26" i="17"/>
  <c r="D26" i="17"/>
  <c r="E26" i="17"/>
  <c r="F26" i="17"/>
  <c r="G26" i="17"/>
  <c r="H26" i="17"/>
  <c r="I26" i="17"/>
  <c r="J26" i="17"/>
  <c r="AO29" i="17" s="1"/>
  <c r="K26" i="17"/>
  <c r="L26" i="17"/>
  <c r="M26" i="17"/>
  <c r="N26" i="17"/>
  <c r="O26" i="17"/>
  <c r="P26" i="17"/>
  <c r="Q26" i="17"/>
  <c r="R26" i="17"/>
  <c r="S26" i="17"/>
  <c r="T26" i="17"/>
  <c r="U26" i="17"/>
  <c r="V26" i="17"/>
  <c r="W26" i="17"/>
  <c r="X26" i="17"/>
  <c r="Y26" i="17"/>
  <c r="Z26" i="17"/>
  <c r="BE29" i="17" s="1"/>
  <c r="AA26" i="17"/>
  <c r="AB26" i="17"/>
  <c r="AC26" i="17"/>
  <c r="AD26" i="17"/>
  <c r="AE26" i="17"/>
  <c r="AF26" i="17"/>
  <c r="C27" i="17"/>
  <c r="D27" i="17"/>
  <c r="AI29" i="17" s="1"/>
  <c r="E27" i="17"/>
  <c r="F27" i="17"/>
  <c r="G27" i="17"/>
  <c r="H27" i="17"/>
  <c r="I27" i="17"/>
  <c r="J27" i="17"/>
  <c r="K27" i="17"/>
  <c r="L27" i="17"/>
  <c r="AQ29" i="17" s="1"/>
  <c r="M27" i="17"/>
  <c r="N27" i="17"/>
  <c r="O27" i="17"/>
  <c r="P27" i="17"/>
  <c r="Q27" i="17"/>
  <c r="R27" i="17"/>
  <c r="S27" i="17"/>
  <c r="T27" i="17"/>
  <c r="AY29" i="17" s="1"/>
  <c r="U27" i="17"/>
  <c r="V27" i="17"/>
  <c r="W27" i="17"/>
  <c r="X27" i="17"/>
  <c r="Y27" i="17"/>
  <c r="Z27" i="17"/>
  <c r="AA27" i="17"/>
  <c r="AB27" i="17"/>
  <c r="BG29" i="17" s="1"/>
  <c r="AC27" i="17"/>
  <c r="AD27" i="17"/>
  <c r="AE27" i="17"/>
  <c r="AF27" i="17"/>
  <c r="C28" i="17"/>
  <c r="D28" i="17"/>
  <c r="E28" i="17"/>
  <c r="F28" i="17"/>
  <c r="G28" i="17"/>
  <c r="H28" i="17"/>
  <c r="I28" i="17"/>
  <c r="J28" i="17"/>
  <c r="K28" i="17"/>
  <c r="L28" i="17"/>
  <c r="M28" i="17"/>
  <c r="N28" i="17"/>
  <c r="O28" i="17"/>
  <c r="P28" i="17"/>
  <c r="Q28" i="17"/>
  <c r="R28" i="17"/>
  <c r="S28" i="17"/>
  <c r="T28" i="17"/>
  <c r="U28" i="17"/>
  <c r="V28" i="17"/>
  <c r="W28" i="17"/>
  <c r="X28" i="17"/>
  <c r="Y28" i="17"/>
  <c r="Z28" i="17"/>
  <c r="AA28" i="17"/>
  <c r="AB28" i="17"/>
  <c r="AC28" i="17"/>
  <c r="AD28" i="17"/>
  <c r="AE28" i="17"/>
  <c r="AF28" i="17"/>
  <c r="C29" i="17"/>
  <c r="D29" i="17"/>
  <c r="E29" i="17"/>
  <c r="F29" i="17"/>
  <c r="G29" i="17"/>
  <c r="H29" i="17"/>
  <c r="I29" i="17"/>
  <c r="J29" i="17"/>
  <c r="K29" i="17"/>
  <c r="L29" i="17"/>
  <c r="M29" i="17"/>
  <c r="N29" i="17"/>
  <c r="O29" i="17"/>
  <c r="P29" i="17"/>
  <c r="Q29" i="17"/>
  <c r="R29" i="17"/>
  <c r="S29" i="17"/>
  <c r="T29" i="17"/>
  <c r="U29" i="17"/>
  <c r="V29" i="17"/>
  <c r="W29" i="17"/>
  <c r="X29" i="17"/>
  <c r="Y29" i="17"/>
  <c r="Z29" i="17"/>
  <c r="AA29" i="17"/>
  <c r="AB29" i="17"/>
  <c r="AC29" i="17"/>
  <c r="AD29" i="17"/>
  <c r="AE29" i="17"/>
  <c r="AF29" i="17"/>
  <c r="C30" i="17"/>
  <c r="D30" i="17"/>
  <c r="E30" i="17"/>
  <c r="F30" i="17"/>
  <c r="G30" i="17"/>
  <c r="H30" i="17"/>
  <c r="I30" i="17"/>
  <c r="J30" i="17"/>
  <c r="K30" i="17"/>
  <c r="L30" i="17"/>
  <c r="M30" i="17"/>
  <c r="N30" i="17"/>
  <c r="O30" i="17"/>
  <c r="P30" i="17"/>
  <c r="Q30" i="17"/>
  <c r="R30" i="17"/>
  <c r="AW33" i="17" s="1"/>
  <c r="S30" i="17"/>
  <c r="T30" i="17"/>
  <c r="U30" i="17"/>
  <c r="V30" i="17"/>
  <c r="W30" i="17"/>
  <c r="X30" i="17"/>
  <c r="Y30" i="17"/>
  <c r="Z30" i="17"/>
  <c r="BE33" i="17" s="1"/>
  <c r="AA30" i="17"/>
  <c r="AB30" i="17"/>
  <c r="AC30" i="17"/>
  <c r="AD30" i="17"/>
  <c r="AE30" i="17"/>
  <c r="AF30" i="17"/>
  <c r="C31" i="17"/>
  <c r="D31" i="17"/>
  <c r="AI33" i="17" s="1"/>
  <c r="E31" i="17"/>
  <c r="F31" i="17"/>
  <c r="G31" i="17"/>
  <c r="H31" i="17"/>
  <c r="I31" i="17"/>
  <c r="J31" i="17"/>
  <c r="K31" i="17"/>
  <c r="L31" i="17"/>
  <c r="AQ33" i="17" s="1"/>
  <c r="M31" i="17"/>
  <c r="N31" i="17"/>
  <c r="O31" i="17"/>
  <c r="P31" i="17"/>
  <c r="Q31" i="17"/>
  <c r="R31" i="17"/>
  <c r="S31" i="17"/>
  <c r="T31" i="17"/>
  <c r="U31" i="17"/>
  <c r="V31" i="17"/>
  <c r="W31" i="17"/>
  <c r="X31" i="17"/>
  <c r="Y31" i="17"/>
  <c r="Z31" i="17"/>
  <c r="AA31" i="17"/>
  <c r="AB31" i="17"/>
  <c r="AC31" i="17"/>
  <c r="AD31" i="17"/>
  <c r="AE31" i="17"/>
  <c r="AF31" i="17"/>
  <c r="C32" i="17"/>
  <c r="D32" i="17"/>
  <c r="E32" i="17"/>
  <c r="F32" i="17"/>
  <c r="AK33" i="17" s="1"/>
  <c r="G32" i="17"/>
  <c r="H32" i="17"/>
  <c r="I32" i="17"/>
  <c r="J32" i="17"/>
  <c r="K32" i="17"/>
  <c r="L32" i="17"/>
  <c r="M32" i="17"/>
  <c r="N32" i="17"/>
  <c r="AS33" i="17" s="1"/>
  <c r="O32" i="17"/>
  <c r="P32" i="17"/>
  <c r="Q32" i="17"/>
  <c r="R32" i="17"/>
  <c r="S32" i="17"/>
  <c r="T32" i="17"/>
  <c r="U32" i="17"/>
  <c r="V32" i="17"/>
  <c r="W32" i="17"/>
  <c r="X32" i="17"/>
  <c r="Y32" i="17"/>
  <c r="Z32" i="17"/>
  <c r="AA32" i="17"/>
  <c r="AB32" i="17"/>
  <c r="AC32" i="17"/>
  <c r="AD32" i="17"/>
  <c r="AE32" i="17"/>
  <c r="AF32" i="17"/>
  <c r="C33" i="17"/>
  <c r="D33" i="17"/>
  <c r="E33" i="17"/>
  <c r="F33" i="17"/>
  <c r="G33" i="17"/>
  <c r="H33" i="17"/>
  <c r="AM33" i="17" s="1"/>
  <c r="I33" i="17"/>
  <c r="J33" i="17"/>
  <c r="K33" i="17"/>
  <c r="L33" i="17"/>
  <c r="M33" i="17"/>
  <c r="N33" i="17"/>
  <c r="O33" i="17"/>
  <c r="P33" i="17"/>
  <c r="Q33" i="17"/>
  <c r="R33" i="17"/>
  <c r="S33" i="17"/>
  <c r="T33" i="17"/>
  <c r="U33" i="17"/>
  <c r="V33" i="17"/>
  <c r="W33" i="17"/>
  <c r="X33" i="17"/>
  <c r="Y33" i="17"/>
  <c r="Z33" i="17"/>
  <c r="AA33" i="17"/>
  <c r="AB33" i="17"/>
  <c r="AC33" i="17"/>
  <c r="AD33" i="17"/>
  <c r="AE33" i="17"/>
  <c r="AF33" i="17"/>
  <c r="BK33" i="17" s="1"/>
  <c r="C34" i="17"/>
  <c r="D34" i="17"/>
  <c r="E34" i="17"/>
  <c r="F34" i="17"/>
  <c r="G34" i="17"/>
  <c r="H34" i="17"/>
  <c r="I34" i="17"/>
  <c r="J34" i="17"/>
  <c r="K34" i="17"/>
  <c r="L34" i="17"/>
  <c r="M34" i="17"/>
  <c r="N34" i="17"/>
  <c r="O34" i="17"/>
  <c r="P34" i="17"/>
  <c r="Q34" i="17"/>
  <c r="R34" i="17"/>
  <c r="AW35" i="17" s="1"/>
  <c r="S34" i="17"/>
  <c r="AX35" i="17" s="1"/>
  <c r="T34" i="17"/>
  <c r="U34" i="17"/>
  <c r="V34" i="17"/>
  <c r="W34" i="17"/>
  <c r="X34" i="17"/>
  <c r="Y34" i="17"/>
  <c r="Z34" i="17"/>
  <c r="AA34" i="17"/>
  <c r="AB34" i="17"/>
  <c r="AC34" i="17"/>
  <c r="AD34" i="17"/>
  <c r="AE34" i="17"/>
  <c r="AF34" i="17"/>
  <c r="C35" i="17"/>
  <c r="D35" i="17"/>
  <c r="AI35" i="17" s="1"/>
  <c r="E35" i="17"/>
  <c r="F35" i="17"/>
  <c r="G35" i="17"/>
  <c r="H35" i="17"/>
  <c r="AM35" i="17" s="1"/>
  <c r="I35" i="17"/>
  <c r="J35" i="17"/>
  <c r="K35" i="17"/>
  <c r="L35" i="17"/>
  <c r="AQ35" i="17" s="1"/>
  <c r="M35" i="17"/>
  <c r="AR35" i="17" s="1"/>
  <c r="N35" i="17"/>
  <c r="O35" i="17"/>
  <c r="P35" i="17"/>
  <c r="Q35" i="17"/>
  <c r="R35" i="17"/>
  <c r="S35" i="17"/>
  <c r="T35" i="17"/>
  <c r="AY35" i="17" s="1"/>
  <c r="U35" i="17"/>
  <c r="V35" i="17"/>
  <c r="W35" i="17"/>
  <c r="X35" i="17"/>
  <c r="BC35" i="17" s="1"/>
  <c r="Y35" i="17"/>
  <c r="Z35" i="17"/>
  <c r="AA35" i="17"/>
  <c r="AB35" i="17"/>
  <c r="BG35" i="17" s="1"/>
  <c r="AC35" i="17"/>
  <c r="BH35" i="17" s="1"/>
  <c r="AD35" i="17"/>
  <c r="AE35" i="17"/>
  <c r="AF35" i="17"/>
  <c r="C36" i="17"/>
  <c r="D36" i="17"/>
  <c r="E36" i="17"/>
  <c r="F36" i="17"/>
  <c r="G36" i="17"/>
  <c r="AL37" i="17" s="1"/>
  <c r="H36" i="17"/>
  <c r="I36" i="17"/>
  <c r="J36" i="17"/>
  <c r="AO37" i="17" s="1"/>
  <c r="K36" i="17"/>
  <c r="L36" i="17"/>
  <c r="M36" i="17"/>
  <c r="N36" i="17"/>
  <c r="AS37" i="17" s="1"/>
  <c r="O36" i="17"/>
  <c r="AT37" i="17" s="1"/>
  <c r="P36" i="17"/>
  <c r="Q36" i="17"/>
  <c r="R36" i="17"/>
  <c r="AW37" i="17" s="1"/>
  <c r="S36" i="17"/>
  <c r="T36" i="17"/>
  <c r="U36" i="17"/>
  <c r="V36" i="17"/>
  <c r="W36" i="17"/>
  <c r="X36" i="17"/>
  <c r="Y36" i="17"/>
  <c r="BD37" i="17" s="1"/>
  <c r="Z36" i="17"/>
  <c r="BE37" i="17" s="1"/>
  <c r="AA36" i="17"/>
  <c r="AB36" i="17"/>
  <c r="AC36" i="17"/>
  <c r="AD36" i="17"/>
  <c r="BI37" i="17" s="1"/>
  <c r="AE36" i="17"/>
  <c r="AF36" i="17"/>
  <c r="C37" i="17"/>
  <c r="D37" i="17"/>
  <c r="AI37" i="17" s="1"/>
  <c r="E37" i="17"/>
  <c r="F37" i="17"/>
  <c r="G37" i="17"/>
  <c r="H37" i="17"/>
  <c r="I37" i="17"/>
  <c r="J37" i="17"/>
  <c r="K37" i="17"/>
  <c r="AP37" i="17" s="1"/>
  <c r="L37" i="17"/>
  <c r="M37" i="17"/>
  <c r="N37" i="17"/>
  <c r="O37" i="17"/>
  <c r="P37" i="17"/>
  <c r="Q37" i="17"/>
  <c r="R37" i="17"/>
  <c r="S37" i="17"/>
  <c r="T37" i="17"/>
  <c r="U37" i="17"/>
  <c r="V37" i="17"/>
  <c r="W37" i="17"/>
  <c r="X37" i="17"/>
  <c r="BC37" i="17" s="1"/>
  <c r="Y37" i="17"/>
  <c r="Z37" i="17"/>
  <c r="AA37" i="17"/>
  <c r="AB37" i="17"/>
  <c r="BG37" i="17" s="1"/>
  <c r="AC37" i="17"/>
  <c r="AD37" i="17"/>
  <c r="AE37" i="17"/>
  <c r="AF37" i="17"/>
  <c r="BK37" i="17" s="1"/>
  <c r="C38" i="17"/>
  <c r="AH40" i="17" s="1"/>
  <c r="D38" i="17"/>
  <c r="E38" i="17"/>
  <c r="F38" i="17"/>
  <c r="AK40" i="17" s="1"/>
  <c r="G38" i="17"/>
  <c r="H38" i="17"/>
  <c r="I38" i="17"/>
  <c r="J38" i="17"/>
  <c r="AO40" i="17" s="1"/>
  <c r="K38" i="17"/>
  <c r="L38" i="17"/>
  <c r="M38" i="17"/>
  <c r="AR40" i="17" s="1"/>
  <c r="N38" i="17"/>
  <c r="O38" i="17"/>
  <c r="P38" i="17"/>
  <c r="Q38" i="17"/>
  <c r="R38" i="17"/>
  <c r="S38" i="17"/>
  <c r="AX40" i="17" s="1"/>
  <c r="T38" i="17"/>
  <c r="U38" i="17"/>
  <c r="V38" i="17"/>
  <c r="W38" i="17"/>
  <c r="X38" i="17"/>
  <c r="Y38" i="17"/>
  <c r="Z38" i="17"/>
  <c r="AA38" i="17"/>
  <c r="AB38" i="17"/>
  <c r="AC38" i="17"/>
  <c r="BH40" i="17" s="1"/>
  <c r="AD38" i="17"/>
  <c r="BI40" i="17" s="1"/>
  <c r="AE38" i="17"/>
  <c r="AF38" i="17"/>
  <c r="C39" i="17"/>
  <c r="D39" i="17"/>
  <c r="E39" i="17"/>
  <c r="AJ40" i="17" s="1"/>
  <c r="F39" i="17"/>
  <c r="G39" i="17"/>
  <c r="AL40" i="17" s="1"/>
  <c r="H39" i="17"/>
  <c r="I39" i="17"/>
  <c r="J39" i="17"/>
  <c r="K39" i="17"/>
  <c r="L39" i="17"/>
  <c r="M39" i="17"/>
  <c r="N39" i="17"/>
  <c r="O39" i="17"/>
  <c r="AT40" i="17" s="1"/>
  <c r="P39" i="17"/>
  <c r="AU40" i="17" s="1"/>
  <c r="Q39" i="17"/>
  <c r="R39" i="17"/>
  <c r="S39" i="17"/>
  <c r="T39" i="17"/>
  <c r="U39" i="17"/>
  <c r="AZ40" i="17" s="1"/>
  <c r="V39" i="17"/>
  <c r="W39" i="17"/>
  <c r="BB40" i="17" s="1"/>
  <c r="X39" i="17"/>
  <c r="BC40" i="17" s="1"/>
  <c r="Y39" i="17"/>
  <c r="Z39" i="17"/>
  <c r="AA39" i="17"/>
  <c r="AB39" i="17"/>
  <c r="AC39" i="17"/>
  <c r="AD39" i="17"/>
  <c r="AE39" i="17"/>
  <c r="BJ40" i="17" s="1"/>
  <c r="AF39" i="17"/>
  <c r="C40" i="17"/>
  <c r="D40" i="17"/>
  <c r="E40" i="17"/>
  <c r="F40" i="17"/>
  <c r="G40" i="17"/>
  <c r="H40" i="17"/>
  <c r="I40" i="17"/>
  <c r="J40" i="17"/>
  <c r="K40" i="17"/>
  <c r="L40" i="17"/>
  <c r="M40" i="17"/>
  <c r="N40" i="17"/>
  <c r="O40" i="17"/>
  <c r="P40" i="17"/>
  <c r="Q40" i="17"/>
  <c r="AV40" i="17" s="1"/>
  <c r="R40" i="17"/>
  <c r="S40" i="17"/>
  <c r="T40" i="17"/>
  <c r="U40" i="17"/>
  <c r="V40" i="17"/>
  <c r="BA40" i="17" s="1"/>
  <c r="W40" i="17"/>
  <c r="X40" i="17"/>
  <c r="Y40" i="17"/>
  <c r="BD40" i="17" s="1"/>
  <c r="Z40" i="17"/>
  <c r="AA40" i="17"/>
  <c r="AB40" i="17"/>
  <c r="AC40" i="17"/>
  <c r="AD40" i="17"/>
  <c r="AE40" i="17"/>
  <c r="AF40" i="17"/>
  <c r="C41" i="17"/>
  <c r="D41" i="17"/>
  <c r="AI42" i="17" s="1"/>
  <c r="E41" i="17"/>
  <c r="F41" i="17"/>
  <c r="G41" i="17"/>
  <c r="H41" i="17"/>
  <c r="AM42" i="17" s="1"/>
  <c r="I41" i="17"/>
  <c r="AN42" i="17" s="1"/>
  <c r="J41" i="17"/>
  <c r="K41" i="17"/>
  <c r="L41" i="17"/>
  <c r="M41" i="17"/>
  <c r="N41" i="17"/>
  <c r="O41" i="17"/>
  <c r="P41" i="17"/>
  <c r="Q41" i="17"/>
  <c r="AV42" i="17" s="1"/>
  <c r="R41" i="17"/>
  <c r="S41" i="17"/>
  <c r="AX42" i="17" s="1"/>
  <c r="T41" i="17"/>
  <c r="AY42" i="17" s="1"/>
  <c r="U41" i="17"/>
  <c r="V41" i="17"/>
  <c r="W41" i="17"/>
  <c r="X41" i="17"/>
  <c r="BC42" i="17" s="1"/>
  <c r="Y41" i="17"/>
  <c r="Z41" i="17"/>
  <c r="AA41" i="17"/>
  <c r="AB41" i="17"/>
  <c r="BG42" i="17" s="1"/>
  <c r="AC41" i="17"/>
  <c r="AD41" i="17"/>
  <c r="AE41" i="17"/>
  <c r="AF41" i="17"/>
  <c r="C42" i="17"/>
  <c r="AH42" i="17" s="1"/>
  <c r="D42" i="17"/>
  <c r="E42" i="17"/>
  <c r="AJ42" i="17" s="1"/>
  <c r="F42" i="17"/>
  <c r="AK42" i="17" s="1"/>
  <c r="G42" i="17"/>
  <c r="H42" i="17"/>
  <c r="I42" i="17"/>
  <c r="J42" i="17"/>
  <c r="AO42" i="17" s="1"/>
  <c r="K42" i="17"/>
  <c r="AP42" i="17" s="1"/>
  <c r="L42" i="17"/>
  <c r="M42" i="17"/>
  <c r="AR42" i="17" s="1"/>
  <c r="N42" i="17"/>
  <c r="AS42" i="17" s="1"/>
  <c r="O42" i="17"/>
  <c r="P42" i="17"/>
  <c r="Q42" i="17"/>
  <c r="R42" i="17"/>
  <c r="AW42" i="17" s="1"/>
  <c r="S42" i="17"/>
  <c r="T42" i="17"/>
  <c r="U42" i="17"/>
  <c r="AZ42" i="17" s="1"/>
  <c r="V42" i="17"/>
  <c r="BA42" i="17" s="1"/>
  <c r="W42" i="17"/>
  <c r="X42" i="17"/>
  <c r="Y42" i="17"/>
  <c r="Z42" i="17"/>
  <c r="BE42" i="17" s="1"/>
  <c r="AA42" i="17"/>
  <c r="BF42" i="17" s="1"/>
  <c r="AB42" i="17"/>
  <c r="AC42" i="17"/>
  <c r="BH42" i="17" s="1"/>
  <c r="AD42" i="17"/>
  <c r="BI42" i="17" s="1"/>
  <c r="AE42" i="17"/>
  <c r="AF42" i="17"/>
  <c r="B25" i="17"/>
  <c r="B26" i="17"/>
  <c r="B27" i="17"/>
  <c r="B28" i="17"/>
  <c r="B29" i="17"/>
  <c r="B30" i="17"/>
  <c r="AG33" i="17" s="1"/>
  <c r="B31" i="17"/>
  <c r="B32" i="17"/>
  <c r="B33" i="17"/>
  <c r="B34" i="17"/>
  <c r="B35" i="17"/>
  <c r="B36" i="17"/>
  <c r="B37" i="17"/>
  <c r="AG37" i="17" s="1"/>
  <c r="B38" i="17"/>
  <c r="AG40" i="17" s="1"/>
  <c r="B39" i="17"/>
  <c r="B40" i="17"/>
  <c r="B41" i="17"/>
  <c r="AG42" i="17" s="1"/>
  <c r="B42" i="17"/>
  <c r="B24" i="17"/>
  <c r="AQ42" i="17"/>
  <c r="BJ42" i="17"/>
  <c r="BD42" i="17"/>
  <c r="BB42" i="17"/>
  <c r="AU42" i="17"/>
  <c r="AT42" i="17"/>
  <c r="AL42" i="17"/>
  <c r="BK40" i="17"/>
  <c r="BE40" i="17"/>
  <c r="AW40" i="17"/>
  <c r="AM40" i="17"/>
  <c r="AN40" i="17"/>
  <c r="AS40" i="17"/>
  <c r="BG40" i="17"/>
  <c r="BF40" i="17"/>
  <c r="AY40" i="17"/>
  <c r="AQ40" i="17"/>
  <c r="AP40" i="17"/>
  <c r="AI40" i="17"/>
  <c r="BA37" i="17"/>
  <c r="AY37" i="17"/>
  <c r="AQ37" i="17"/>
  <c r="AK37" i="17"/>
  <c r="BH37" i="17"/>
  <c r="AZ37" i="17"/>
  <c r="AR37" i="17"/>
  <c r="AJ37" i="17"/>
  <c r="BJ37" i="17"/>
  <c r="BF37" i="17"/>
  <c r="BB37" i="17"/>
  <c r="AX37" i="17"/>
  <c r="AV37" i="17"/>
  <c r="AU37" i="17"/>
  <c r="AN37" i="17"/>
  <c r="AM37" i="17"/>
  <c r="AH37" i="17"/>
  <c r="BF35" i="17"/>
  <c r="BD35" i="17"/>
  <c r="AV35" i="17"/>
  <c r="AP35" i="17"/>
  <c r="AN35" i="17"/>
  <c r="AH35" i="17"/>
  <c r="BI35" i="17"/>
  <c r="BE35" i="17"/>
  <c r="BA35" i="17"/>
  <c r="AS35" i="17"/>
  <c r="AO35" i="17"/>
  <c r="AK35" i="17"/>
  <c r="AG35" i="17"/>
  <c r="BK35" i="17"/>
  <c r="BJ35" i="17"/>
  <c r="BB35" i="17"/>
  <c r="AZ35" i="17"/>
  <c r="AU35" i="17"/>
  <c r="AT35" i="17"/>
  <c r="AL35" i="17"/>
  <c r="AJ35" i="17"/>
  <c r="BI33" i="17"/>
  <c r="BA33" i="17"/>
  <c r="BJ33" i="17"/>
  <c r="BB33" i="17"/>
  <c r="AT33" i="17"/>
  <c r="AL33" i="17"/>
  <c r="BG33" i="17"/>
  <c r="AY33" i="17"/>
  <c r="BH33" i="17"/>
  <c r="BF33" i="17"/>
  <c r="BD33" i="17"/>
  <c r="BC33" i="17"/>
  <c r="AZ33" i="17"/>
  <c r="AX33" i="17"/>
  <c r="AV33" i="17"/>
  <c r="AU33" i="17"/>
  <c r="AR33" i="17"/>
  <c r="AP33" i="17"/>
  <c r="AO33" i="17"/>
  <c r="AN33" i="17"/>
  <c r="AJ33" i="17"/>
  <c r="AH33" i="17"/>
  <c r="BJ29" i="17"/>
  <c r="BB29" i="17"/>
  <c r="AT29" i="17"/>
  <c r="AL29" i="17"/>
  <c r="AW29" i="17"/>
  <c r="AS29" i="17"/>
  <c r="BK29" i="17"/>
  <c r="BH29" i="17"/>
  <c r="BF29" i="17"/>
  <c r="BD29" i="17"/>
  <c r="BC29" i="17"/>
  <c r="AZ29" i="17"/>
  <c r="AX29" i="17"/>
  <c r="AV29" i="17"/>
  <c r="AR29" i="17"/>
  <c r="AP29" i="17"/>
  <c r="AN29" i="17"/>
  <c r="AK29" i="17"/>
  <c r="AJ29" i="17"/>
  <c r="AH29" i="17"/>
  <c r="BK23" i="17"/>
  <c r="BJ23" i="17"/>
  <c r="BI23" i="17"/>
  <c r="BH23" i="17"/>
  <c r="BG23" i="17"/>
  <c r="BF23" i="17"/>
  <c r="BE23" i="17"/>
  <c r="BD23" i="17"/>
  <c r="BC23" i="17"/>
  <c r="BB23" i="17"/>
  <c r="BA23" i="17"/>
  <c r="AZ23" i="17"/>
  <c r="AY23" i="17"/>
  <c r="AX23" i="17"/>
  <c r="AW23" i="17"/>
  <c r="AV23" i="17"/>
  <c r="AU23" i="17"/>
  <c r="AT23" i="17"/>
  <c r="AS23" i="17"/>
  <c r="AR23" i="17"/>
  <c r="AQ23" i="17"/>
  <c r="AP23" i="17"/>
  <c r="AO23" i="17"/>
  <c r="AN23" i="17"/>
  <c r="AM23" i="17"/>
  <c r="AL23" i="17"/>
  <c r="AK23" i="17"/>
  <c r="AJ23" i="17"/>
  <c r="AI23" i="17"/>
  <c r="AH23" i="17"/>
  <c r="AG23" i="17"/>
  <c r="B2" i="17"/>
  <c r="N12" i="17"/>
  <c r="B4" i="17"/>
  <c r="AG29" i="17" l="1"/>
  <c r="E19" i="15" a="1"/>
  <c r="E19" i="15" s="1"/>
  <c r="F19" i="15" a="1"/>
  <c r="F19" i="15"/>
  <c r="G19" i="15" a="1"/>
  <c r="G19" i="15" s="1"/>
  <c r="H19" i="15" a="1"/>
  <c r="H19" i="15" s="1"/>
  <c r="I19" i="15" a="1"/>
  <c r="I19" i="15" s="1"/>
  <c r="J19" i="15" a="1"/>
  <c r="J19" i="15"/>
  <c r="K19" i="15" a="1"/>
  <c r="K19" i="15" s="1"/>
  <c r="L19" i="15" a="1"/>
  <c r="L19" i="15" s="1"/>
  <c r="M19" i="15" a="1"/>
  <c r="M19" i="15" s="1"/>
  <c r="N19" i="15" a="1"/>
  <c r="N19" i="15"/>
  <c r="O19" i="15" a="1"/>
  <c r="O19" i="15" s="1"/>
  <c r="P19" i="15" a="1"/>
  <c r="P19" i="15" s="1"/>
  <c r="Q19" i="15" a="1"/>
  <c r="Q19" i="15" s="1"/>
  <c r="R19" i="15" a="1"/>
  <c r="R19" i="15"/>
  <c r="S19" i="15" a="1"/>
  <c r="S19" i="15" s="1"/>
  <c r="T19" i="15" a="1"/>
  <c r="T19" i="15" s="1"/>
  <c r="U19" i="15" a="1"/>
  <c r="U19" i="15" s="1"/>
  <c r="V19" i="15" a="1"/>
  <c r="V19" i="15"/>
  <c r="W19" i="15" a="1"/>
  <c r="W19" i="15" s="1"/>
  <c r="X19" i="15" a="1"/>
  <c r="X19" i="15" s="1"/>
  <c r="Y19" i="15" a="1"/>
  <c r="Y19" i="15" s="1"/>
  <c r="Z19" i="15" a="1"/>
  <c r="Z19" i="15"/>
  <c r="AA19" i="15" a="1"/>
  <c r="AA19" i="15" s="1"/>
  <c r="AB19" i="15" a="1"/>
  <c r="AB19" i="15" s="1"/>
  <c r="AC19" i="15" a="1"/>
  <c r="AC19" i="15" s="1"/>
  <c r="AD19" i="15" a="1"/>
  <c r="AD19" i="15"/>
  <c r="AE19" i="15" a="1"/>
  <c r="AE19" i="15" s="1"/>
  <c r="AF19" i="15" a="1"/>
  <c r="AF19" i="15" s="1"/>
  <c r="AG19" i="15" a="1"/>
  <c r="AG19" i="15" s="1"/>
  <c r="AH19" i="15" a="1"/>
  <c r="AH19" i="15"/>
  <c r="AI19" i="15" a="1"/>
  <c r="AI19" i="15" s="1"/>
  <c r="AJ19" i="15" a="1"/>
  <c r="AJ19" i="15" s="1"/>
  <c r="AK19" i="15" a="1"/>
  <c r="AK19" i="15" s="1"/>
  <c r="AL19" i="15" a="1"/>
  <c r="AL19" i="15"/>
  <c r="AM19" i="15" a="1"/>
  <c r="AM19" i="15" s="1"/>
  <c r="AN19" i="15" a="1"/>
  <c r="AN19" i="15" s="1"/>
  <c r="AO19" i="15" a="1"/>
  <c r="AO19" i="15" s="1"/>
  <c r="AP19" i="15" a="1"/>
  <c r="AP19" i="15"/>
  <c r="D19" i="15" a="1"/>
  <c r="D19" i="15" s="1"/>
  <c r="D17" i="15" a="1"/>
  <c r="D17" i="15" s="1"/>
  <c r="E17" i="15" a="1"/>
  <c r="E17" i="15" s="1"/>
  <c r="F17" i="15" a="1"/>
  <c r="F17" i="15"/>
  <c r="G17" i="15" a="1"/>
  <c r="G17" i="15"/>
  <c r="H17" i="15" a="1"/>
  <c r="H17" i="15"/>
  <c r="I17" i="15" a="1"/>
  <c r="I17" i="15" s="1"/>
  <c r="J17" i="15" a="1"/>
  <c r="J17" i="15"/>
  <c r="K17" i="15" a="1"/>
  <c r="K17" i="15"/>
  <c r="L17" i="15" a="1"/>
  <c r="L17" i="15"/>
  <c r="M17" i="15" a="1"/>
  <c r="M17" i="15" s="1"/>
  <c r="N17" i="15" a="1"/>
  <c r="N17" i="15"/>
  <c r="O17" i="15" a="1"/>
  <c r="O17" i="15"/>
  <c r="P17" i="15" a="1"/>
  <c r="P17" i="15"/>
  <c r="Q17" i="15" a="1"/>
  <c r="Q17" i="15" s="1"/>
  <c r="R17" i="15" a="1"/>
  <c r="R17" i="15"/>
  <c r="S17" i="15" a="1"/>
  <c r="S17" i="15"/>
  <c r="T17" i="15" a="1"/>
  <c r="T17" i="15"/>
  <c r="U17" i="15" a="1"/>
  <c r="U17" i="15" s="1"/>
  <c r="V17" i="15" a="1"/>
  <c r="V17" i="15"/>
  <c r="W17" i="15" a="1"/>
  <c r="W17" i="15"/>
  <c r="X17" i="15" a="1"/>
  <c r="X17" i="15"/>
  <c r="Y17" i="15" a="1"/>
  <c r="Y17" i="15" s="1"/>
  <c r="Z17" i="15" a="1"/>
  <c r="Z17" i="15"/>
  <c r="AA17" i="15" a="1"/>
  <c r="AA17" i="15"/>
  <c r="AB17" i="15" a="1"/>
  <c r="AB17" i="15"/>
  <c r="AC17" i="15" a="1"/>
  <c r="AC17" i="15" s="1"/>
  <c r="AD17" i="15" a="1"/>
  <c r="AD17" i="15"/>
  <c r="AE17" i="15" a="1"/>
  <c r="AE17" i="15" s="1"/>
  <c r="AF17" i="15" a="1"/>
  <c r="AF17" i="15"/>
  <c r="AG17" i="15" a="1"/>
  <c r="AG17" i="15" s="1"/>
  <c r="AH17" i="15" a="1"/>
  <c r="AH17" i="15"/>
  <c r="AI17" i="15" a="1"/>
  <c r="AI17" i="15" s="1"/>
  <c r="AJ17" i="15" a="1"/>
  <c r="AJ17" i="15"/>
  <c r="AK17" i="15" a="1"/>
  <c r="AK17" i="15" s="1"/>
  <c r="AL17" i="15" a="1"/>
  <c r="AL17" i="15"/>
  <c r="AM17" i="15" a="1"/>
  <c r="AM17" i="15" s="1"/>
  <c r="AN17" i="15" a="1"/>
  <c r="AN17" i="15"/>
  <c r="AO17" i="15" a="1"/>
  <c r="AO17" i="15" s="1"/>
  <c r="AP17" i="15" a="1"/>
  <c r="AP17" i="15"/>
  <c r="D14" i="15" a="1"/>
  <c r="D14" i="15" s="1"/>
  <c r="E14" i="15" a="1"/>
  <c r="E14" i="15" s="1"/>
  <c r="F14" i="15" a="1"/>
  <c r="F14" i="15"/>
  <c r="G14" i="15" a="1"/>
  <c r="G14" i="15" s="1"/>
  <c r="H14" i="15" a="1"/>
  <c r="H14" i="15" s="1"/>
  <c r="I14" i="15" a="1"/>
  <c r="I14" i="15" s="1"/>
  <c r="J14" i="15" a="1"/>
  <c r="J14" i="15"/>
  <c r="K14" i="15" a="1"/>
  <c r="K14" i="15" s="1"/>
  <c r="L14" i="15" a="1"/>
  <c r="L14" i="15" s="1"/>
  <c r="M14" i="15" a="1"/>
  <c r="M14" i="15" s="1"/>
  <c r="N14" i="15" a="1"/>
  <c r="N14" i="15"/>
  <c r="O14" i="15" a="1"/>
  <c r="O14" i="15" s="1"/>
  <c r="P14" i="15" a="1"/>
  <c r="P14" i="15" s="1"/>
  <c r="Q14" i="15" a="1"/>
  <c r="Q14" i="15" s="1"/>
  <c r="R14" i="15" a="1"/>
  <c r="R14" i="15"/>
  <c r="S14" i="15" a="1"/>
  <c r="S14" i="15" s="1"/>
  <c r="T14" i="15" a="1"/>
  <c r="T14" i="15" s="1"/>
  <c r="U14" i="15" a="1"/>
  <c r="U14" i="15" s="1"/>
  <c r="V14" i="15" a="1"/>
  <c r="V14" i="15"/>
  <c r="W14" i="15" a="1"/>
  <c r="W14" i="15" s="1"/>
  <c r="X14" i="15" a="1"/>
  <c r="X14" i="15" s="1"/>
  <c r="Y14" i="15" a="1"/>
  <c r="Y14" i="15" s="1"/>
  <c r="Z14" i="15" a="1"/>
  <c r="Z14" i="15"/>
  <c r="AA14" i="15" a="1"/>
  <c r="AA14" i="15" s="1"/>
  <c r="AB14" i="15" a="1"/>
  <c r="AB14" i="15" s="1"/>
  <c r="AC14" i="15" a="1"/>
  <c r="AC14" i="15" s="1"/>
  <c r="AD14" i="15" a="1"/>
  <c r="AD14" i="15"/>
  <c r="AE14" i="15" a="1"/>
  <c r="AE14" i="15" s="1"/>
  <c r="AF14" i="15" a="1"/>
  <c r="AF14" i="15" s="1"/>
  <c r="AG14" i="15" a="1"/>
  <c r="AG14" i="15" s="1"/>
  <c r="AH14" i="15" a="1"/>
  <c r="AH14" i="15"/>
  <c r="AI14" i="15" a="1"/>
  <c r="AI14" i="15" s="1"/>
  <c r="AJ14" i="15" a="1"/>
  <c r="AJ14" i="15" s="1"/>
  <c r="AK14" i="15" a="1"/>
  <c r="AK14" i="15" s="1"/>
  <c r="AL14" i="15" a="1"/>
  <c r="AL14" i="15"/>
  <c r="AM14" i="15" a="1"/>
  <c r="AM14" i="15" s="1"/>
  <c r="AN14" i="15" a="1"/>
  <c r="AN14" i="15" s="1"/>
  <c r="AO14" i="15" a="1"/>
  <c r="AO14" i="15" s="1"/>
  <c r="AP14" i="15" a="1"/>
  <c r="AP14" i="15"/>
  <c r="D12" i="15" a="1"/>
  <c r="D12" i="15" s="1"/>
  <c r="I12" i="15" a="1"/>
  <c r="I12" i="15"/>
  <c r="J12" i="15" a="1"/>
  <c r="J12" i="15"/>
  <c r="K12" i="15" a="1"/>
  <c r="K12" i="15" s="1"/>
  <c r="L12" i="15" a="1"/>
  <c r="L12" i="15" s="1"/>
  <c r="M12" i="15" a="1"/>
  <c r="M12" i="15"/>
  <c r="N12" i="15" a="1"/>
  <c r="N12" i="15"/>
  <c r="O12" i="15" a="1"/>
  <c r="O12" i="15" s="1"/>
  <c r="P12" i="15" a="1"/>
  <c r="P12" i="15" s="1"/>
  <c r="Q12" i="15" a="1"/>
  <c r="Q12" i="15"/>
  <c r="R12" i="15" a="1"/>
  <c r="R12" i="15"/>
  <c r="S12" i="15" a="1"/>
  <c r="S12" i="15" s="1"/>
  <c r="T12" i="15" a="1"/>
  <c r="T12" i="15" s="1"/>
  <c r="U12" i="15" a="1"/>
  <c r="U12" i="15"/>
  <c r="V12" i="15" a="1"/>
  <c r="V12" i="15"/>
  <c r="W12" i="15" a="1"/>
  <c r="W12" i="15" s="1"/>
  <c r="X12" i="15" a="1"/>
  <c r="X12" i="15" s="1"/>
  <c r="Y12" i="15" a="1"/>
  <c r="Y12" i="15"/>
  <c r="Z12" i="15" a="1"/>
  <c r="Z12" i="15"/>
  <c r="AA12" i="15" a="1"/>
  <c r="AA12" i="15" s="1"/>
  <c r="AB12" i="15" a="1"/>
  <c r="AB12" i="15" s="1"/>
  <c r="AC12" i="15" a="1"/>
  <c r="AC12" i="15"/>
  <c r="AD12" i="15" a="1"/>
  <c r="AD12" i="15"/>
  <c r="AE12" i="15" a="1"/>
  <c r="AE12" i="15" s="1"/>
  <c r="AF12" i="15" a="1"/>
  <c r="AF12" i="15" s="1"/>
  <c r="AG12" i="15" a="1"/>
  <c r="AG12" i="15"/>
  <c r="AH12" i="15" a="1"/>
  <c r="AH12" i="15"/>
  <c r="AI12" i="15" a="1"/>
  <c r="AI12" i="15" s="1"/>
  <c r="AJ12" i="15" a="1"/>
  <c r="AJ12" i="15" s="1"/>
  <c r="AK12" i="15" a="1"/>
  <c r="AK12" i="15"/>
  <c r="AL12" i="15" a="1"/>
  <c r="AL12" i="15"/>
  <c r="AM12" i="15" a="1"/>
  <c r="AM12" i="15" s="1"/>
  <c r="AN12" i="15" a="1"/>
  <c r="AN12" i="15" s="1"/>
  <c r="AO12" i="15" a="1"/>
  <c r="AO12" i="15"/>
  <c r="AP12" i="15" a="1"/>
  <c r="AP12" i="15"/>
  <c r="E12" i="15" a="1"/>
  <c r="E12" i="15" s="1"/>
  <c r="F12" i="15" a="1"/>
  <c r="F12" i="15" s="1"/>
  <c r="G12" i="15" a="1"/>
  <c r="G12" i="15" s="1"/>
  <c r="H12" i="15" a="1"/>
  <c r="H12" i="15" s="1"/>
  <c r="D9" i="15" a="1"/>
  <c r="D9" i="15" s="1"/>
  <c r="I9" i="15" a="1"/>
  <c r="I9" i="15" s="1"/>
  <c r="J9" i="15" a="1"/>
  <c r="J9" i="15"/>
  <c r="K9" i="15" a="1"/>
  <c r="K9" i="15"/>
  <c r="L9" i="15" a="1"/>
  <c r="L9" i="15"/>
  <c r="M9" i="15" a="1"/>
  <c r="M9" i="15" s="1"/>
  <c r="N9" i="15" a="1"/>
  <c r="N9" i="15"/>
  <c r="O9" i="15" a="1"/>
  <c r="O9" i="15"/>
  <c r="P9" i="15" a="1"/>
  <c r="P9" i="15"/>
  <c r="Q9" i="15" a="1"/>
  <c r="Q9" i="15" s="1"/>
  <c r="R9" i="15" a="1"/>
  <c r="R9" i="15"/>
  <c r="S9" i="15" a="1"/>
  <c r="S9" i="15"/>
  <c r="T9" i="15" a="1"/>
  <c r="T9" i="15"/>
  <c r="U9" i="15" a="1"/>
  <c r="U9" i="15" s="1"/>
  <c r="V9" i="15" a="1"/>
  <c r="V9" i="15"/>
  <c r="W9" i="15" a="1"/>
  <c r="W9" i="15"/>
  <c r="X9" i="15" a="1"/>
  <c r="X9" i="15"/>
  <c r="Y9" i="15" a="1"/>
  <c r="Y9" i="15" s="1"/>
  <c r="Z9" i="15" a="1"/>
  <c r="Z9" i="15"/>
  <c r="AA9" i="15" a="1"/>
  <c r="AA9" i="15"/>
  <c r="AB9" i="15" a="1"/>
  <c r="AB9" i="15"/>
  <c r="AC9" i="15" a="1"/>
  <c r="AC9" i="15" s="1"/>
  <c r="AD9" i="15" a="1"/>
  <c r="AD9" i="15"/>
  <c r="AE9" i="15" a="1"/>
  <c r="AE9" i="15"/>
  <c r="AF9" i="15" a="1"/>
  <c r="AF9" i="15"/>
  <c r="AG9" i="15" a="1"/>
  <c r="AG9" i="15" s="1"/>
  <c r="AH9" i="15" a="1"/>
  <c r="AH9" i="15"/>
  <c r="AI9" i="15" a="1"/>
  <c r="AI9" i="15"/>
  <c r="AJ9" i="15" a="1"/>
  <c r="AJ9" i="15"/>
  <c r="AK9" i="15" a="1"/>
  <c r="AK9" i="15" s="1"/>
  <c r="AL9" i="15" a="1"/>
  <c r="AL9" i="15"/>
  <c r="AM9" i="15" a="1"/>
  <c r="AM9" i="15"/>
  <c r="AN9" i="15" a="1"/>
  <c r="AN9" i="15"/>
  <c r="AO9" i="15" a="1"/>
  <c r="AO9" i="15" s="1"/>
  <c r="AP9" i="15" a="1"/>
  <c r="AP9" i="15"/>
  <c r="E9" i="15" a="1"/>
  <c r="E9" i="15" s="1"/>
  <c r="F9" i="15" a="1"/>
  <c r="F9" i="15"/>
  <c r="G9" i="15" a="1"/>
  <c r="G9" i="15" s="1"/>
  <c r="H9" i="15" a="1"/>
  <c r="H9" i="15"/>
  <c r="D7" i="15" a="1"/>
  <c r="D7" i="15" s="1"/>
  <c r="AL7" i="15" a="1"/>
  <c r="AL7" i="15" s="1"/>
  <c r="AM7" i="15" a="1"/>
  <c r="AM7" i="15"/>
  <c r="AN7" i="15" a="1"/>
  <c r="AN7" i="15"/>
  <c r="AO7" i="15" a="1"/>
  <c r="AO7" i="15"/>
  <c r="AP7" i="15" a="1"/>
  <c r="AP7" i="15" s="1"/>
  <c r="I7" i="15" a="1"/>
  <c r="I7" i="15" s="1"/>
  <c r="J7" i="15" a="1"/>
  <c r="J7" i="15"/>
  <c r="K7" i="15" a="1"/>
  <c r="K7" i="15"/>
  <c r="L7" i="15" a="1"/>
  <c r="L7" i="15" s="1"/>
  <c r="M7" i="15" a="1"/>
  <c r="M7" i="15" s="1"/>
  <c r="N7" i="15" a="1"/>
  <c r="N7" i="15"/>
  <c r="O7" i="15" a="1"/>
  <c r="O7" i="15"/>
  <c r="P7" i="15" a="1"/>
  <c r="P7" i="15" s="1"/>
  <c r="Q7" i="15" a="1"/>
  <c r="Q7" i="15" s="1"/>
  <c r="R7" i="15" a="1"/>
  <c r="R7" i="15"/>
  <c r="S7" i="15" a="1"/>
  <c r="S7" i="15"/>
  <c r="T7" i="15" a="1"/>
  <c r="T7" i="15" s="1"/>
  <c r="U7" i="15" a="1"/>
  <c r="U7" i="15" s="1"/>
  <c r="V7" i="15" a="1"/>
  <c r="V7" i="15"/>
  <c r="W7" i="15" a="1"/>
  <c r="W7" i="15" s="1"/>
  <c r="X7" i="15" a="1"/>
  <c r="X7" i="15" s="1"/>
  <c r="Y7" i="15" a="1"/>
  <c r="Y7" i="15" s="1"/>
  <c r="Z7" i="15" a="1"/>
  <c r="Z7" i="15"/>
  <c r="AA7" i="15" a="1"/>
  <c r="AA7" i="15"/>
  <c r="AB7" i="15" a="1"/>
  <c r="AB7" i="15" s="1"/>
  <c r="AC7" i="15" a="1"/>
  <c r="AC7" i="15" s="1"/>
  <c r="AD7" i="15" a="1"/>
  <c r="AD7" i="15"/>
  <c r="AE7" i="15" a="1"/>
  <c r="AE7" i="15"/>
  <c r="AF7" i="15" a="1"/>
  <c r="AF7" i="15" s="1"/>
  <c r="AG7" i="15" a="1"/>
  <c r="AG7" i="15" s="1"/>
  <c r="AH7" i="15" a="1"/>
  <c r="AH7" i="15"/>
  <c r="AI7" i="15" a="1"/>
  <c r="AI7" i="15"/>
  <c r="AJ7" i="15" a="1"/>
  <c r="AJ7" i="15" s="1"/>
  <c r="AK7" i="15" a="1"/>
  <c r="AK7" i="15" s="1"/>
  <c r="E7" i="15" a="1"/>
  <c r="E7" i="15" s="1"/>
  <c r="F7" i="15" a="1"/>
  <c r="F7" i="15"/>
  <c r="G7" i="15" a="1"/>
  <c r="G7" i="15" s="1"/>
  <c r="H7" i="15" a="1"/>
  <c r="H7" i="15" s="1"/>
  <c r="AG5" i="15"/>
  <c r="AH5" i="15"/>
  <c r="AI5" i="15"/>
  <c r="AJ5" i="15"/>
  <c r="AK5" i="15"/>
  <c r="AL5" i="15"/>
  <c r="AM5" i="15"/>
  <c r="AN5" i="15"/>
  <c r="AO5" i="15"/>
  <c r="AP5" i="15"/>
  <c r="X5" i="15"/>
  <c r="Y5" i="15"/>
  <c r="Z5" i="15"/>
  <c r="AA5" i="15"/>
  <c r="AB5" i="15"/>
  <c r="AC5" i="15"/>
  <c r="AD5" i="15"/>
  <c r="AE5" i="15"/>
  <c r="AF5" i="15"/>
  <c r="P5" i="15"/>
  <c r="Q5" i="15"/>
  <c r="R5" i="15"/>
  <c r="S5" i="15"/>
  <c r="T5" i="15"/>
  <c r="U5" i="15"/>
  <c r="V5" i="15"/>
  <c r="W5" i="15"/>
  <c r="E5" i="15"/>
  <c r="F5" i="15"/>
  <c r="G5" i="15"/>
  <c r="H5" i="15"/>
  <c r="I5" i="15"/>
  <c r="J5" i="15"/>
  <c r="K5" i="15"/>
  <c r="L5" i="15"/>
  <c r="M5" i="15"/>
  <c r="N5" i="15"/>
  <c r="O5" i="15"/>
  <c r="D5" i="15"/>
  <c r="D4" i="15"/>
  <c r="C4" i="17"/>
  <c r="D26" i="15"/>
  <c r="D2" i="15" s="1"/>
  <c r="AK2" i="15"/>
  <c r="AL2" i="15"/>
  <c r="AM2" i="15"/>
  <c r="AN2" i="15"/>
  <c r="AO2" i="15"/>
  <c r="AP2" i="15"/>
  <c r="AK3" i="15"/>
  <c r="AL3" i="15"/>
  <c r="AM3" i="15"/>
  <c r="AN3" i="15"/>
  <c r="AO3" i="15"/>
  <c r="AP3" i="15"/>
  <c r="AK4" i="15"/>
  <c r="AL4" i="15"/>
  <c r="AM4" i="15"/>
  <c r="AN4" i="15"/>
  <c r="AO4" i="15"/>
  <c r="AP4" i="15"/>
  <c r="AK6" i="15"/>
  <c r="AL6" i="15"/>
  <c r="AM6" i="15"/>
  <c r="AN6" i="15"/>
  <c r="AO6" i="15"/>
  <c r="AP6" i="15"/>
  <c r="AK8" i="15"/>
  <c r="AL8" i="15"/>
  <c r="AM8" i="15"/>
  <c r="AN8" i="15"/>
  <c r="AO8" i="15"/>
  <c r="AP8" i="15"/>
  <c r="AK10" i="15"/>
  <c r="AL10" i="15"/>
  <c r="AM10" i="15"/>
  <c r="AN10" i="15"/>
  <c r="AO10" i="15"/>
  <c r="AP10" i="15"/>
  <c r="AK11" i="15"/>
  <c r="AL11" i="15"/>
  <c r="AM11" i="15"/>
  <c r="AN11" i="15"/>
  <c r="AO11" i="15"/>
  <c r="AP11" i="15"/>
  <c r="AK13" i="15"/>
  <c r="AL13" i="15"/>
  <c r="AM13" i="15"/>
  <c r="AN13" i="15"/>
  <c r="AO13" i="15"/>
  <c r="AP13" i="15"/>
  <c r="AK15" i="15"/>
  <c r="AL15" i="15"/>
  <c r="AM15" i="15"/>
  <c r="AN15" i="15"/>
  <c r="AO15" i="15"/>
  <c r="AP15" i="15"/>
  <c r="AK16" i="15"/>
  <c r="AL16" i="15"/>
  <c r="AM16" i="15"/>
  <c r="AN16" i="15"/>
  <c r="AO16" i="15"/>
  <c r="AP16" i="15"/>
  <c r="AK18" i="15"/>
  <c r="AL18" i="15"/>
  <c r="AM18" i="15"/>
  <c r="AN18" i="15"/>
  <c r="AO18" i="15"/>
  <c r="AP18" i="15"/>
  <c r="AK20" i="15"/>
  <c r="AL20" i="15"/>
  <c r="AM20" i="15"/>
  <c r="AN20" i="15"/>
  <c r="AO20" i="15"/>
  <c r="AP20" i="15"/>
  <c r="AF2" i="15"/>
  <c r="AG2" i="15"/>
  <c r="AH2" i="15"/>
  <c r="AI2" i="15"/>
  <c r="AJ2" i="15"/>
  <c r="AF3" i="15"/>
  <c r="AG3" i="15"/>
  <c r="AH3" i="15"/>
  <c r="AI3" i="15"/>
  <c r="AJ3" i="15"/>
  <c r="AF4" i="15"/>
  <c r="AG4" i="15"/>
  <c r="AH4" i="15"/>
  <c r="AI4" i="15"/>
  <c r="AJ4" i="15"/>
  <c r="AF6" i="15"/>
  <c r="AG6" i="15"/>
  <c r="AH6" i="15"/>
  <c r="AI6" i="15"/>
  <c r="AJ6" i="15"/>
  <c r="AF8" i="15"/>
  <c r="AG8" i="15"/>
  <c r="AH8" i="15"/>
  <c r="AI8" i="15"/>
  <c r="AJ8" i="15"/>
  <c r="AF10" i="15"/>
  <c r="AG10" i="15"/>
  <c r="AH10" i="15"/>
  <c r="AI10" i="15"/>
  <c r="AJ10" i="15"/>
  <c r="AF11" i="15"/>
  <c r="AG11" i="15"/>
  <c r="AH11" i="15"/>
  <c r="AI11" i="15"/>
  <c r="AJ11" i="15"/>
  <c r="AF13" i="15"/>
  <c r="AG13" i="15"/>
  <c r="AH13" i="15"/>
  <c r="AI13" i="15"/>
  <c r="AJ13" i="15"/>
  <c r="AF15" i="15"/>
  <c r="AG15" i="15"/>
  <c r="AH15" i="15"/>
  <c r="AI15" i="15"/>
  <c r="AJ15" i="15"/>
  <c r="AF16" i="15"/>
  <c r="AG16" i="15"/>
  <c r="AH16" i="15"/>
  <c r="AI16" i="15"/>
  <c r="AJ16" i="15"/>
  <c r="AF18" i="15"/>
  <c r="AG18" i="15"/>
  <c r="AH18" i="15"/>
  <c r="AI18" i="15"/>
  <c r="AJ18" i="15"/>
  <c r="AF20" i="15"/>
  <c r="AG20" i="15"/>
  <c r="AH20" i="15"/>
  <c r="AI20" i="15"/>
  <c r="AJ20" i="15"/>
  <c r="AA2" i="15"/>
  <c r="AB2" i="15"/>
  <c r="AC2" i="15"/>
  <c r="AD2" i="15"/>
  <c r="AE2" i="15"/>
  <c r="AA3" i="15"/>
  <c r="AB3" i="15"/>
  <c r="AC3" i="15"/>
  <c r="AD3" i="15"/>
  <c r="AE3" i="15"/>
  <c r="AA4" i="15"/>
  <c r="AB4" i="15"/>
  <c r="AC4" i="15"/>
  <c r="AD4" i="15"/>
  <c r="AE4" i="15"/>
  <c r="AA6" i="15"/>
  <c r="AB6" i="15"/>
  <c r="AC6" i="15"/>
  <c r="AD6" i="15"/>
  <c r="AE6" i="15"/>
  <c r="AA8" i="15"/>
  <c r="AB8" i="15"/>
  <c r="AC8" i="15"/>
  <c r="AD8" i="15"/>
  <c r="AE8" i="15"/>
  <c r="AA10" i="15"/>
  <c r="AB10" i="15"/>
  <c r="AC10" i="15"/>
  <c r="AD10" i="15"/>
  <c r="AE10" i="15"/>
  <c r="AA11" i="15"/>
  <c r="AB11" i="15"/>
  <c r="AC11" i="15"/>
  <c r="AD11" i="15"/>
  <c r="AE11" i="15"/>
  <c r="AA13" i="15"/>
  <c r="AB13" i="15"/>
  <c r="AC13" i="15"/>
  <c r="AD13" i="15"/>
  <c r="AE13" i="15"/>
  <c r="AA15" i="15"/>
  <c r="AB15" i="15"/>
  <c r="AC15" i="15"/>
  <c r="AD15" i="15"/>
  <c r="AE15" i="15"/>
  <c r="AA16" i="15"/>
  <c r="AB16" i="15"/>
  <c r="AC16" i="15"/>
  <c r="AD16" i="15"/>
  <c r="AE16" i="15"/>
  <c r="AA18" i="15"/>
  <c r="AB18" i="15"/>
  <c r="AC18" i="15"/>
  <c r="AD18" i="15"/>
  <c r="AE18" i="15"/>
  <c r="AA20" i="15"/>
  <c r="AB20" i="15"/>
  <c r="AC20" i="15"/>
  <c r="AD20" i="15"/>
  <c r="AE20" i="15"/>
  <c r="S2" i="15"/>
  <c r="T2" i="15"/>
  <c r="U2" i="15"/>
  <c r="V2" i="15"/>
  <c r="W2" i="15"/>
  <c r="X2" i="15"/>
  <c r="Y2" i="15"/>
  <c r="Z2" i="15"/>
  <c r="S3" i="15"/>
  <c r="T3" i="15"/>
  <c r="U3" i="15"/>
  <c r="V3" i="15"/>
  <c r="W3" i="15"/>
  <c r="X3" i="15"/>
  <c r="Y3" i="15"/>
  <c r="Z3" i="15"/>
  <c r="S4" i="15"/>
  <c r="T4" i="15"/>
  <c r="U4" i="15"/>
  <c r="V4" i="15"/>
  <c r="W4" i="15"/>
  <c r="X4" i="15"/>
  <c r="Y4" i="15"/>
  <c r="Z4" i="15"/>
  <c r="S6" i="15"/>
  <c r="T6" i="15"/>
  <c r="U6" i="15"/>
  <c r="V6" i="15"/>
  <c r="W6" i="15"/>
  <c r="X6" i="15"/>
  <c r="Y6" i="15"/>
  <c r="Z6" i="15"/>
  <c r="S8" i="15"/>
  <c r="T8" i="15"/>
  <c r="U8" i="15"/>
  <c r="V8" i="15"/>
  <c r="W8" i="15"/>
  <c r="X8" i="15"/>
  <c r="Y8" i="15"/>
  <c r="Z8" i="15"/>
  <c r="S10" i="15"/>
  <c r="T10" i="15"/>
  <c r="U10" i="15"/>
  <c r="V10" i="15"/>
  <c r="W10" i="15"/>
  <c r="X10" i="15"/>
  <c r="Y10" i="15"/>
  <c r="Z10" i="15"/>
  <c r="S11" i="15"/>
  <c r="T11" i="15"/>
  <c r="U11" i="15"/>
  <c r="V11" i="15"/>
  <c r="W11" i="15"/>
  <c r="X11" i="15"/>
  <c r="Y11" i="15"/>
  <c r="Z11" i="15"/>
  <c r="S13" i="15"/>
  <c r="T13" i="15"/>
  <c r="U13" i="15"/>
  <c r="V13" i="15"/>
  <c r="W13" i="15"/>
  <c r="X13" i="15"/>
  <c r="Y13" i="15"/>
  <c r="Z13" i="15"/>
  <c r="S15" i="15"/>
  <c r="T15" i="15"/>
  <c r="U15" i="15"/>
  <c r="V15" i="15"/>
  <c r="W15" i="15"/>
  <c r="X15" i="15"/>
  <c r="Y15" i="15"/>
  <c r="Z15" i="15"/>
  <c r="S16" i="15"/>
  <c r="T16" i="15"/>
  <c r="U16" i="15"/>
  <c r="V16" i="15"/>
  <c r="W16" i="15"/>
  <c r="X16" i="15"/>
  <c r="Y16" i="15"/>
  <c r="Z16" i="15"/>
  <c r="S18" i="15"/>
  <c r="T18" i="15"/>
  <c r="U18" i="15"/>
  <c r="V18" i="15"/>
  <c r="W18" i="15"/>
  <c r="X18" i="15"/>
  <c r="Y18" i="15"/>
  <c r="Z18" i="15"/>
  <c r="S20" i="15"/>
  <c r="T20" i="15"/>
  <c r="U20" i="15"/>
  <c r="V20" i="15"/>
  <c r="W20" i="15"/>
  <c r="X20" i="15"/>
  <c r="Y20" i="15"/>
  <c r="Z20" i="15"/>
  <c r="N2" i="15"/>
  <c r="O2" i="15"/>
  <c r="P2" i="15"/>
  <c r="Q2" i="15"/>
  <c r="R2" i="15"/>
  <c r="N3" i="15"/>
  <c r="O3" i="15"/>
  <c r="P3" i="15"/>
  <c r="Q3" i="15"/>
  <c r="R3" i="15"/>
  <c r="N4" i="15"/>
  <c r="O4" i="15"/>
  <c r="P4" i="15"/>
  <c r="Q4" i="15"/>
  <c r="R4" i="15"/>
  <c r="N6" i="15"/>
  <c r="O6" i="15"/>
  <c r="P6" i="15"/>
  <c r="Q6" i="15"/>
  <c r="R6" i="15"/>
  <c r="N8" i="15"/>
  <c r="O8" i="15"/>
  <c r="P8" i="15"/>
  <c r="Q8" i="15"/>
  <c r="R8" i="15"/>
  <c r="N10" i="15"/>
  <c r="O10" i="15"/>
  <c r="P10" i="15"/>
  <c r="Q10" i="15"/>
  <c r="R10" i="15"/>
  <c r="N11" i="15"/>
  <c r="O11" i="15"/>
  <c r="P11" i="15"/>
  <c r="Q11" i="15"/>
  <c r="R11" i="15"/>
  <c r="N13" i="15"/>
  <c r="O13" i="15"/>
  <c r="P13" i="15"/>
  <c r="Q13" i="15"/>
  <c r="R13" i="15"/>
  <c r="N15" i="15"/>
  <c r="O15" i="15"/>
  <c r="P15" i="15"/>
  <c r="Q15" i="15"/>
  <c r="R15" i="15"/>
  <c r="N16" i="15"/>
  <c r="O16" i="15"/>
  <c r="P16" i="15"/>
  <c r="Q16" i="15"/>
  <c r="R16" i="15"/>
  <c r="N18" i="15"/>
  <c r="O18" i="15"/>
  <c r="P18" i="15"/>
  <c r="Q18" i="15"/>
  <c r="R18" i="15"/>
  <c r="N20" i="15"/>
  <c r="O20" i="15"/>
  <c r="P20" i="15"/>
  <c r="Q20" i="15"/>
  <c r="R20" i="15"/>
  <c r="E2" i="15"/>
  <c r="F2" i="15"/>
  <c r="G2" i="15"/>
  <c r="H2" i="15"/>
  <c r="I2" i="15"/>
  <c r="J2" i="15"/>
  <c r="K2" i="15"/>
  <c r="L2" i="15"/>
  <c r="M2" i="15"/>
  <c r="E3" i="15"/>
  <c r="F3" i="15"/>
  <c r="G3" i="15"/>
  <c r="H3" i="15"/>
  <c r="I3" i="15"/>
  <c r="J3" i="15"/>
  <c r="K3" i="15"/>
  <c r="L3" i="15"/>
  <c r="M3" i="15"/>
  <c r="E4" i="15"/>
  <c r="F4" i="15"/>
  <c r="G4" i="15"/>
  <c r="H4" i="15"/>
  <c r="I4" i="15"/>
  <c r="J4" i="15"/>
  <c r="K4" i="15"/>
  <c r="L4" i="15"/>
  <c r="M4" i="15"/>
  <c r="E6" i="15"/>
  <c r="F6" i="15"/>
  <c r="G6" i="15"/>
  <c r="H6" i="15"/>
  <c r="I6" i="15"/>
  <c r="J6" i="15"/>
  <c r="K6" i="15"/>
  <c r="L6" i="15"/>
  <c r="M6" i="15"/>
  <c r="E8" i="15"/>
  <c r="F8" i="15"/>
  <c r="G8" i="15"/>
  <c r="H8" i="15"/>
  <c r="I8" i="15"/>
  <c r="J8" i="15"/>
  <c r="K8" i="15"/>
  <c r="L8" i="15"/>
  <c r="M8" i="15"/>
  <c r="E10" i="15"/>
  <c r="F10" i="15"/>
  <c r="G10" i="15"/>
  <c r="H10" i="15"/>
  <c r="I10" i="15"/>
  <c r="J10" i="15"/>
  <c r="K10" i="15"/>
  <c r="L10" i="15"/>
  <c r="M10" i="15"/>
  <c r="E11" i="15"/>
  <c r="F11" i="15"/>
  <c r="G11" i="15"/>
  <c r="H11" i="15"/>
  <c r="I11" i="15"/>
  <c r="J11" i="15"/>
  <c r="K11" i="15"/>
  <c r="L11" i="15"/>
  <c r="M11" i="15"/>
  <c r="E13" i="15"/>
  <c r="F13" i="15"/>
  <c r="G13" i="15"/>
  <c r="H13" i="15"/>
  <c r="I13" i="15"/>
  <c r="J13" i="15"/>
  <c r="K13" i="15"/>
  <c r="L13" i="15"/>
  <c r="M13" i="15"/>
  <c r="E15" i="15"/>
  <c r="F15" i="15"/>
  <c r="G15" i="15"/>
  <c r="H15" i="15"/>
  <c r="I15" i="15"/>
  <c r="J15" i="15"/>
  <c r="K15" i="15"/>
  <c r="L15" i="15"/>
  <c r="M15" i="15"/>
  <c r="E16" i="15"/>
  <c r="F16" i="15"/>
  <c r="G16" i="15"/>
  <c r="H16" i="15"/>
  <c r="I16" i="15"/>
  <c r="J16" i="15"/>
  <c r="K16" i="15"/>
  <c r="L16" i="15"/>
  <c r="M16" i="15"/>
  <c r="E18" i="15"/>
  <c r="F18" i="15"/>
  <c r="G18" i="15"/>
  <c r="H18" i="15"/>
  <c r="I18" i="15"/>
  <c r="J18" i="15"/>
  <c r="K18" i="15"/>
  <c r="L18" i="15"/>
  <c r="M18" i="15"/>
  <c r="E20" i="15"/>
  <c r="F20" i="15"/>
  <c r="G20" i="15"/>
  <c r="H20" i="15"/>
  <c r="I20" i="15"/>
  <c r="J20" i="15"/>
  <c r="K20" i="15"/>
  <c r="L20" i="15"/>
  <c r="M20" i="15"/>
  <c r="D3" i="15"/>
  <c r="D6" i="15"/>
  <c r="D8" i="15"/>
  <c r="D10" i="15"/>
  <c r="D11" i="15"/>
  <c r="D13" i="15"/>
  <c r="D15" i="15"/>
  <c r="D16" i="15"/>
  <c r="D18" i="15"/>
  <c r="D20" i="15"/>
  <c r="E26" i="15"/>
  <c r="F26" i="15"/>
  <c r="G26" i="15"/>
  <c r="H26" i="15"/>
  <c r="I26" i="15"/>
  <c r="J26" i="15"/>
  <c r="K26" i="15"/>
  <c r="L26" i="15"/>
  <c r="M26" i="15"/>
  <c r="N26" i="15"/>
  <c r="O26" i="15"/>
  <c r="P26" i="15"/>
  <c r="Q26" i="15"/>
  <c r="R26" i="15"/>
  <c r="S26" i="15"/>
  <c r="T26" i="15"/>
  <c r="U26" i="15"/>
  <c r="V26" i="15"/>
  <c r="W26" i="15"/>
  <c r="X26" i="15"/>
  <c r="Y26" i="15"/>
  <c r="Z26" i="15"/>
  <c r="AA26" i="15"/>
  <c r="AB26" i="15"/>
  <c r="AC26" i="15"/>
  <c r="AD26" i="15"/>
  <c r="AE26" i="15"/>
  <c r="AF26" i="15"/>
  <c r="AG26" i="15"/>
  <c r="AH26" i="15"/>
  <c r="AI26" i="15"/>
  <c r="AJ26" i="15"/>
  <c r="AK26" i="15"/>
  <c r="AL26" i="15"/>
  <c r="AM26" i="15"/>
  <c r="AN26" i="15"/>
  <c r="AO26" i="15"/>
  <c r="AP26" i="15"/>
  <c r="D27" i="15"/>
  <c r="E27" i="15"/>
  <c r="F27" i="15"/>
  <c r="G27" i="15"/>
  <c r="H27" i="15"/>
  <c r="I27" i="15"/>
  <c r="J27" i="15"/>
  <c r="K27" i="15"/>
  <c r="L27" i="15"/>
  <c r="M27" i="15"/>
  <c r="N27" i="15"/>
  <c r="O27" i="15"/>
  <c r="P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D28" i="15"/>
  <c r="E28" i="15"/>
  <c r="F28" i="15"/>
  <c r="G28" i="15"/>
  <c r="H28" i="15"/>
  <c r="I28" i="15"/>
  <c r="J28" i="15"/>
  <c r="K28" i="15"/>
  <c r="L28" i="15"/>
  <c r="M28" i="15"/>
  <c r="N28" i="15"/>
  <c r="O28" i="15"/>
  <c r="P28" i="15"/>
  <c r="Q28" i="15"/>
  <c r="R28" i="15"/>
  <c r="S28" i="15"/>
  <c r="T28" i="15"/>
  <c r="U28" i="15"/>
  <c r="V28" i="15"/>
  <c r="W28" i="15"/>
  <c r="X28" i="15"/>
  <c r="Y28" i="15"/>
  <c r="Z28" i="15"/>
  <c r="AA28" i="15"/>
  <c r="AB28" i="15"/>
  <c r="AC28" i="15"/>
  <c r="AD28" i="15"/>
  <c r="AE28" i="15"/>
  <c r="AF28" i="15"/>
  <c r="AG28" i="15"/>
  <c r="AH28" i="15"/>
  <c r="AI28" i="15"/>
  <c r="AJ28" i="15"/>
  <c r="AK28" i="15"/>
  <c r="AL28" i="15"/>
  <c r="AM28" i="15"/>
  <c r="AN28" i="15"/>
  <c r="AO28" i="15"/>
  <c r="AP28" i="15"/>
  <c r="D29" i="15"/>
  <c r="E29" i="15"/>
  <c r="F29" i="15"/>
  <c r="G29" i="15"/>
  <c r="H29" i="15"/>
  <c r="I29" i="15"/>
  <c r="J29" i="15"/>
  <c r="K29" i="15"/>
  <c r="L29" i="15"/>
  <c r="M29" i="15"/>
  <c r="N29" i="15"/>
  <c r="O29" i="15"/>
  <c r="P29" i="15"/>
  <c r="Q29" i="15"/>
  <c r="R29" i="15"/>
  <c r="S29" i="15"/>
  <c r="T29" i="15"/>
  <c r="U29" i="15"/>
  <c r="V29" i="15"/>
  <c r="W29" i="15"/>
  <c r="X29" i="15"/>
  <c r="Y29" i="15"/>
  <c r="Z29" i="15"/>
  <c r="AA29" i="15"/>
  <c r="AB29" i="15"/>
  <c r="AC29" i="15"/>
  <c r="AD29" i="15"/>
  <c r="AE29" i="15"/>
  <c r="AF29" i="15"/>
  <c r="AG29" i="15"/>
  <c r="AH29" i="15"/>
  <c r="AI29" i="15"/>
  <c r="AJ29" i="15"/>
  <c r="AK29" i="15"/>
  <c r="AL29" i="15"/>
  <c r="AM29" i="15"/>
  <c r="AN29" i="15"/>
  <c r="AO29" i="15"/>
  <c r="AP29" i="15"/>
  <c r="D30" i="15"/>
  <c r="E30" i="15"/>
  <c r="F30" i="15"/>
  <c r="G30" i="15"/>
  <c r="H30" i="15"/>
  <c r="I30" i="15"/>
  <c r="J30" i="15"/>
  <c r="K30" i="15"/>
  <c r="L30" i="15"/>
  <c r="M30" i="15"/>
  <c r="N30" i="15"/>
  <c r="O30" i="15"/>
  <c r="P30" i="15"/>
  <c r="Q30" i="15"/>
  <c r="R30" i="15"/>
  <c r="S30" i="15"/>
  <c r="T30" i="15"/>
  <c r="U30" i="15"/>
  <c r="V30" i="15"/>
  <c r="W30" i="15"/>
  <c r="X30" i="15"/>
  <c r="Y30" i="15"/>
  <c r="Z30" i="15"/>
  <c r="AA30" i="15"/>
  <c r="AB30" i="15"/>
  <c r="AC30" i="15"/>
  <c r="AD30" i="15"/>
  <c r="AE30" i="15"/>
  <c r="AF30" i="15"/>
  <c r="AG30" i="15"/>
  <c r="AH30" i="15"/>
  <c r="AI30" i="15"/>
  <c r="AJ30" i="15"/>
  <c r="AK30" i="15"/>
  <c r="AL30" i="15"/>
  <c r="AM30" i="15"/>
  <c r="AN30" i="15"/>
  <c r="AO30" i="15"/>
  <c r="AP30" i="15"/>
  <c r="D31" i="15"/>
  <c r="E31" i="15"/>
  <c r="F31" i="15"/>
  <c r="G31" i="15"/>
  <c r="H31" i="15"/>
  <c r="I31" i="15"/>
  <c r="J31" i="15"/>
  <c r="K31" i="15"/>
  <c r="L31" i="15"/>
  <c r="M31" i="15"/>
  <c r="N31" i="15"/>
  <c r="O31" i="15"/>
  <c r="P31" i="15"/>
  <c r="Q31" i="15"/>
  <c r="R31" i="15"/>
  <c r="S31" i="15"/>
  <c r="T31" i="15"/>
  <c r="U31" i="15"/>
  <c r="V31" i="15"/>
  <c r="W31" i="15"/>
  <c r="X31" i="15"/>
  <c r="Y31" i="15"/>
  <c r="Z31" i="15"/>
  <c r="AA31" i="15"/>
  <c r="AB31" i="15"/>
  <c r="AC31" i="15"/>
  <c r="AD31" i="15"/>
  <c r="AE31" i="15"/>
  <c r="AF31" i="15"/>
  <c r="AG31" i="15"/>
  <c r="AH31" i="15"/>
  <c r="AI31" i="15"/>
  <c r="AJ31" i="15"/>
  <c r="AK31" i="15"/>
  <c r="AL31" i="15"/>
  <c r="AM31" i="15"/>
  <c r="AN31" i="15"/>
  <c r="AO31" i="15"/>
  <c r="AP31" i="15"/>
  <c r="D32" i="15"/>
  <c r="E32" i="15"/>
  <c r="F32" i="15"/>
  <c r="G32" i="15"/>
  <c r="H32" i="15"/>
  <c r="I32" i="15"/>
  <c r="J32" i="15"/>
  <c r="K32" i="15"/>
  <c r="L32" i="15"/>
  <c r="M32" i="15"/>
  <c r="N32" i="15"/>
  <c r="O32" i="15"/>
  <c r="P32" i="15"/>
  <c r="Q32" i="15"/>
  <c r="R32" i="15"/>
  <c r="S32" i="15"/>
  <c r="T32" i="15"/>
  <c r="U32" i="15"/>
  <c r="V32" i="15"/>
  <c r="W32" i="15"/>
  <c r="X32" i="15"/>
  <c r="Y32" i="15"/>
  <c r="Z32" i="15"/>
  <c r="AA32" i="15"/>
  <c r="AB32" i="15"/>
  <c r="AC32" i="15"/>
  <c r="AD32" i="15"/>
  <c r="AE32" i="15"/>
  <c r="AF32" i="15"/>
  <c r="AG32" i="15"/>
  <c r="AH32" i="15"/>
  <c r="AI32" i="15"/>
  <c r="AJ32" i="15"/>
  <c r="AK32" i="15"/>
  <c r="AL32" i="15"/>
  <c r="AM32" i="15"/>
  <c r="AN32" i="15"/>
  <c r="AO32" i="15"/>
  <c r="AP32" i="15"/>
  <c r="D33" i="15"/>
  <c r="E33" i="15"/>
  <c r="F33" i="15"/>
  <c r="G33" i="15"/>
  <c r="H33" i="15"/>
  <c r="I33" i="15"/>
  <c r="J33" i="15"/>
  <c r="K33" i="15"/>
  <c r="L33" i="15"/>
  <c r="M33" i="15"/>
  <c r="N33" i="15"/>
  <c r="O33" i="15"/>
  <c r="P33" i="15"/>
  <c r="Q33" i="15"/>
  <c r="R33" i="15"/>
  <c r="S33" i="15"/>
  <c r="T33" i="15"/>
  <c r="U33" i="15"/>
  <c r="V33" i="15"/>
  <c r="W33" i="15"/>
  <c r="X33" i="15"/>
  <c r="Y33" i="15"/>
  <c r="Z33" i="15"/>
  <c r="AA33" i="15"/>
  <c r="AB33" i="15"/>
  <c r="AC33" i="15"/>
  <c r="AD33" i="15"/>
  <c r="AE33" i="15"/>
  <c r="AF33" i="15"/>
  <c r="AG33" i="15"/>
  <c r="AH33" i="15"/>
  <c r="AI33" i="15"/>
  <c r="AJ33" i="15"/>
  <c r="AK33" i="15"/>
  <c r="AL33" i="15"/>
  <c r="AM33" i="15"/>
  <c r="AN33" i="15"/>
  <c r="AO33" i="15"/>
  <c r="AP33" i="15"/>
  <c r="D34" i="15"/>
  <c r="E34" i="15"/>
  <c r="F34" i="15"/>
  <c r="G34" i="15"/>
  <c r="H34" i="15"/>
  <c r="I34" i="15"/>
  <c r="J34" i="15"/>
  <c r="K34" i="15"/>
  <c r="L34" i="15"/>
  <c r="M34" i="15"/>
  <c r="N34" i="15"/>
  <c r="O34" i="15"/>
  <c r="P34" i="15"/>
  <c r="Q34" i="15"/>
  <c r="R34" i="15"/>
  <c r="S34" i="15"/>
  <c r="T34" i="15"/>
  <c r="U34" i="15"/>
  <c r="V34" i="15"/>
  <c r="W34" i="15"/>
  <c r="X34" i="15"/>
  <c r="Y34" i="15"/>
  <c r="Z34" i="15"/>
  <c r="AA34" i="15"/>
  <c r="AB34" i="15"/>
  <c r="AC34" i="15"/>
  <c r="AD34" i="15"/>
  <c r="AE34" i="15"/>
  <c r="AF34" i="15"/>
  <c r="AG34" i="15"/>
  <c r="AH34" i="15"/>
  <c r="AI34" i="15"/>
  <c r="AJ34" i="15"/>
  <c r="AK34" i="15"/>
  <c r="AL34" i="15"/>
  <c r="AM34" i="15"/>
  <c r="AN34" i="15"/>
  <c r="AO34" i="15"/>
  <c r="AP34" i="15"/>
  <c r="D35" i="15"/>
  <c r="E35" i="15"/>
  <c r="F35" i="15"/>
  <c r="G35" i="15"/>
  <c r="H35" i="15"/>
  <c r="I35" i="15"/>
  <c r="J35" i="15"/>
  <c r="K35" i="15"/>
  <c r="L35" i="15"/>
  <c r="M35" i="15"/>
  <c r="N35" i="15"/>
  <c r="O35" i="15"/>
  <c r="P35" i="15"/>
  <c r="Q35" i="15"/>
  <c r="R35" i="15"/>
  <c r="S35" i="15"/>
  <c r="T35" i="15"/>
  <c r="U35" i="15"/>
  <c r="V35" i="15"/>
  <c r="W35" i="15"/>
  <c r="X35" i="15"/>
  <c r="Y35" i="15"/>
  <c r="Z35" i="15"/>
  <c r="AA35" i="15"/>
  <c r="AB35" i="15"/>
  <c r="AC35" i="15"/>
  <c r="AD35" i="15"/>
  <c r="AE35" i="15"/>
  <c r="AF35" i="15"/>
  <c r="AG35" i="15"/>
  <c r="AH35" i="15"/>
  <c r="AI35" i="15"/>
  <c r="AJ35" i="15"/>
  <c r="AK35" i="15"/>
  <c r="AL35" i="15"/>
  <c r="AM35" i="15"/>
  <c r="AN35" i="15"/>
  <c r="AO35" i="15"/>
  <c r="AP35" i="15"/>
  <c r="D36" i="15"/>
  <c r="E36" i="15"/>
  <c r="F36" i="15"/>
  <c r="G36" i="15"/>
  <c r="H36" i="15"/>
  <c r="I36" i="15"/>
  <c r="J36" i="15"/>
  <c r="K36" i="15"/>
  <c r="L36" i="15"/>
  <c r="M36" i="15"/>
  <c r="N36" i="15"/>
  <c r="O36" i="15"/>
  <c r="P36" i="15"/>
  <c r="Q36" i="15"/>
  <c r="R36" i="15"/>
  <c r="S36" i="15"/>
  <c r="T36" i="15"/>
  <c r="U36" i="15"/>
  <c r="V36" i="15"/>
  <c r="W36" i="15"/>
  <c r="X36" i="15"/>
  <c r="Y36" i="15"/>
  <c r="Z36" i="15"/>
  <c r="AA36" i="15"/>
  <c r="AB36" i="15"/>
  <c r="AC36" i="15"/>
  <c r="AD36" i="15"/>
  <c r="AE36" i="15"/>
  <c r="AF36" i="15"/>
  <c r="AG36" i="15"/>
  <c r="AH36" i="15"/>
  <c r="AI36" i="15"/>
  <c r="AJ36" i="15"/>
  <c r="AK36" i="15"/>
  <c r="AL36" i="15"/>
  <c r="AM36" i="15"/>
  <c r="AN36" i="15"/>
  <c r="AO36" i="15"/>
  <c r="AP36" i="15"/>
  <c r="D37" i="15"/>
  <c r="E37" i="15"/>
  <c r="F37" i="15"/>
  <c r="G37" i="15"/>
  <c r="H37" i="15"/>
  <c r="I37" i="15"/>
  <c r="J37" i="15"/>
  <c r="K37" i="15"/>
  <c r="L37" i="15"/>
  <c r="M37" i="15"/>
  <c r="N37" i="15"/>
  <c r="O37" i="15"/>
  <c r="P37" i="15"/>
  <c r="Q37" i="15"/>
  <c r="R37" i="15"/>
  <c r="S37" i="15"/>
  <c r="T37" i="15"/>
  <c r="U37" i="15"/>
  <c r="V37" i="15"/>
  <c r="W37" i="15"/>
  <c r="X37" i="15"/>
  <c r="Y37" i="15"/>
  <c r="Z37" i="15"/>
  <c r="AA37" i="15"/>
  <c r="AB37" i="15"/>
  <c r="AC37" i="15"/>
  <c r="AD37" i="15"/>
  <c r="AE37" i="15"/>
  <c r="AF37" i="15"/>
  <c r="AG37" i="15"/>
  <c r="AH37" i="15"/>
  <c r="AI37" i="15"/>
  <c r="AJ37" i="15"/>
  <c r="AK37" i="15"/>
  <c r="AL37" i="15"/>
  <c r="AM37" i="15"/>
  <c r="AN37" i="15"/>
  <c r="AO37" i="15"/>
  <c r="AP37" i="15"/>
  <c r="D38" i="15"/>
  <c r="E38" i="15"/>
  <c r="F38" i="15"/>
  <c r="G38" i="15"/>
  <c r="H38" i="15"/>
  <c r="I38" i="15"/>
  <c r="J38" i="15"/>
  <c r="K38" i="15"/>
  <c r="L38" i="15"/>
  <c r="M38" i="15"/>
  <c r="N38" i="15"/>
  <c r="O38" i="15"/>
  <c r="P38" i="15"/>
  <c r="Q38" i="15"/>
  <c r="R38" i="15"/>
  <c r="S38" i="15"/>
  <c r="T38" i="15"/>
  <c r="U38" i="15"/>
  <c r="V38" i="15"/>
  <c r="W38" i="15"/>
  <c r="X38" i="15"/>
  <c r="Y38" i="15"/>
  <c r="Z38" i="15"/>
  <c r="AA38" i="15"/>
  <c r="AB38" i="15"/>
  <c r="AC38" i="15"/>
  <c r="AD38" i="15"/>
  <c r="AE38" i="15"/>
  <c r="AF38" i="15"/>
  <c r="AG38" i="15"/>
  <c r="AH38" i="15"/>
  <c r="AI38" i="15"/>
  <c r="AJ38" i="15"/>
  <c r="AK38" i="15"/>
  <c r="AL38" i="15"/>
  <c r="AM38" i="15"/>
  <c r="AN38" i="15"/>
  <c r="AO38" i="15"/>
  <c r="AP38" i="15"/>
  <c r="D39" i="15"/>
  <c r="E39" i="15"/>
  <c r="F39" i="15"/>
  <c r="G39" i="15"/>
  <c r="H39" i="15"/>
  <c r="I39" i="15"/>
  <c r="J39" i="15"/>
  <c r="K39" i="15"/>
  <c r="L39" i="15"/>
  <c r="M39" i="15"/>
  <c r="N39" i="15"/>
  <c r="O39" i="15"/>
  <c r="P39" i="15"/>
  <c r="Q39" i="15"/>
  <c r="R39" i="15"/>
  <c r="S39" i="15"/>
  <c r="T39" i="15"/>
  <c r="U39" i="15"/>
  <c r="V39" i="15"/>
  <c r="W39" i="15"/>
  <c r="X39" i="15"/>
  <c r="Y39" i="15"/>
  <c r="Z39" i="15"/>
  <c r="AA39" i="15"/>
  <c r="AB39" i="15"/>
  <c r="AC39" i="15"/>
  <c r="AD39" i="15"/>
  <c r="AE39" i="15"/>
  <c r="AF39" i="15"/>
  <c r="AG39" i="15"/>
  <c r="AH39" i="15"/>
  <c r="AI39" i="15"/>
  <c r="AJ39" i="15"/>
  <c r="AK39" i="15"/>
  <c r="AL39" i="15"/>
  <c r="AM39" i="15"/>
  <c r="AN39" i="15"/>
  <c r="AO39" i="15"/>
  <c r="AP39" i="15"/>
  <c r="D40" i="15"/>
  <c r="E40" i="15"/>
  <c r="F40" i="15"/>
  <c r="G40" i="15"/>
  <c r="H40" i="15"/>
  <c r="I40" i="15"/>
  <c r="J40" i="15"/>
  <c r="K40" i="15"/>
  <c r="L40" i="15"/>
  <c r="M40" i="15"/>
  <c r="N40" i="15"/>
  <c r="O40" i="15"/>
  <c r="P40" i="15"/>
  <c r="Q40" i="15"/>
  <c r="R40" i="15"/>
  <c r="S40" i="15"/>
  <c r="T40" i="15"/>
  <c r="U40" i="15"/>
  <c r="V40" i="15"/>
  <c r="W40" i="15"/>
  <c r="X40" i="15"/>
  <c r="Y40" i="15"/>
  <c r="Z40" i="15"/>
  <c r="AA40" i="15"/>
  <c r="AB40" i="15"/>
  <c r="AC40" i="15"/>
  <c r="AD40" i="15"/>
  <c r="AE40" i="15"/>
  <c r="AF40" i="15"/>
  <c r="AG40" i="15"/>
  <c r="AH40" i="15"/>
  <c r="AI40" i="15"/>
  <c r="AJ40" i="15"/>
  <c r="AK40" i="15"/>
  <c r="AL40" i="15"/>
  <c r="AM40" i="15"/>
  <c r="AN40" i="15"/>
  <c r="AO40" i="15"/>
  <c r="AP40" i="15"/>
  <c r="D41" i="15"/>
  <c r="E41" i="15"/>
  <c r="F41" i="15"/>
  <c r="G41" i="15"/>
  <c r="H41" i="15"/>
  <c r="I41" i="15"/>
  <c r="J41" i="15"/>
  <c r="K41" i="15"/>
  <c r="L41" i="15"/>
  <c r="M41" i="15"/>
  <c r="N41" i="15"/>
  <c r="O41" i="15"/>
  <c r="P41" i="15"/>
  <c r="Q41" i="15"/>
  <c r="R41" i="15"/>
  <c r="S41" i="15"/>
  <c r="T41" i="15"/>
  <c r="U41" i="15"/>
  <c r="V41" i="15"/>
  <c r="W41" i="15"/>
  <c r="X41" i="15"/>
  <c r="Y41" i="15"/>
  <c r="Z41" i="15"/>
  <c r="AA41" i="15"/>
  <c r="AB41" i="15"/>
  <c r="AC41" i="15"/>
  <c r="AD41" i="15"/>
  <c r="AE41" i="15"/>
  <c r="AF41" i="15"/>
  <c r="AG41" i="15"/>
  <c r="AH41" i="15"/>
  <c r="AI41" i="15"/>
  <c r="AJ41" i="15"/>
  <c r="AK41" i="15"/>
  <c r="AL41" i="15"/>
  <c r="AM41" i="15"/>
  <c r="AN41" i="15"/>
  <c r="AO41" i="15"/>
  <c r="AP41" i="15"/>
  <c r="D42" i="15"/>
  <c r="E42" i="15"/>
  <c r="F42" i="15"/>
  <c r="G42" i="15"/>
  <c r="H42" i="15"/>
  <c r="I42" i="15"/>
  <c r="J42" i="15"/>
  <c r="K42" i="15"/>
  <c r="L42" i="15"/>
  <c r="M42" i="15"/>
  <c r="N42" i="15"/>
  <c r="O42" i="15"/>
  <c r="P42" i="15"/>
  <c r="Q42" i="15"/>
  <c r="R42" i="15"/>
  <c r="S42" i="15"/>
  <c r="T42" i="15"/>
  <c r="U42" i="15"/>
  <c r="V42" i="15"/>
  <c r="W42" i="15"/>
  <c r="X42" i="15"/>
  <c r="Y42" i="15"/>
  <c r="Z42" i="15"/>
  <c r="AA42" i="15"/>
  <c r="AB42" i="15"/>
  <c r="AC42" i="15"/>
  <c r="AD42" i="15"/>
  <c r="AE42" i="15"/>
  <c r="AF42" i="15"/>
  <c r="AG42" i="15"/>
  <c r="AH42" i="15"/>
  <c r="AI42" i="15"/>
  <c r="AJ42" i="15"/>
  <c r="AK42" i="15"/>
  <c r="AL42" i="15"/>
  <c r="AM42" i="15"/>
  <c r="AN42" i="15"/>
  <c r="AO42" i="15"/>
  <c r="AP42" i="15"/>
  <c r="E73" i="10"/>
  <c r="E3" i="10"/>
  <c r="G3"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4" i="10"/>
  <c r="G5" i="10"/>
  <c r="G6" i="10"/>
  <c r="G7" i="10"/>
  <c r="G8" i="10"/>
  <c r="G9" i="10"/>
  <c r="G10" i="10"/>
  <c r="G11" i="10"/>
  <c r="G12" i="10"/>
  <c r="G13" i="10"/>
  <c r="G14" i="10"/>
  <c r="G15" i="10"/>
  <c r="F3" i="10"/>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G68" i="15"/>
  <c r="G71" i="15" s="1"/>
  <c r="AS68" i="15"/>
  <c r="AS71" i="15" s="1"/>
  <c r="I70" i="15"/>
  <c r="N70" i="15"/>
  <c r="O70" i="15"/>
  <c r="Q70" i="15"/>
  <c r="V70" i="15"/>
  <c r="Y70" i="15"/>
  <c r="AD70" i="15"/>
  <c r="AE70" i="15"/>
  <c r="AG70" i="15"/>
  <c r="AL70" i="15"/>
  <c r="AO70" i="15"/>
  <c r="AP70" i="15"/>
  <c r="I71" i="15"/>
  <c r="J71" i="15"/>
  <c r="Q71" i="15"/>
  <c r="R71" i="15"/>
  <c r="Y71" i="15"/>
  <c r="Z71" i="15"/>
  <c r="AG71" i="15"/>
  <c r="AO71" i="15"/>
  <c r="H68" i="15"/>
  <c r="H70" i="15" s="1"/>
  <c r="I68" i="15"/>
  <c r="J68" i="15"/>
  <c r="K68" i="15"/>
  <c r="K70" i="15" s="1"/>
  <c r="L68" i="15"/>
  <c r="L70" i="15" s="1"/>
  <c r="M68" i="15"/>
  <c r="M70" i="15" s="1"/>
  <c r="N68" i="15"/>
  <c r="O68" i="15"/>
  <c r="P68" i="15"/>
  <c r="P70" i="15" s="1"/>
  <c r="Q68" i="15"/>
  <c r="R68" i="15"/>
  <c r="S68" i="15"/>
  <c r="S70" i="15" s="1"/>
  <c r="T68" i="15"/>
  <c r="T70" i="15" s="1"/>
  <c r="U68" i="15"/>
  <c r="U70" i="15" s="1"/>
  <c r="V68" i="15"/>
  <c r="W68" i="15"/>
  <c r="X68" i="15"/>
  <c r="X70" i="15" s="1"/>
  <c r="Y68" i="15"/>
  <c r="Z68" i="15"/>
  <c r="AA68" i="15"/>
  <c r="AA70" i="15" s="1"/>
  <c r="AB68" i="15"/>
  <c r="AB70" i="15" s="1"/>
  <c r="AC68" i="15"/>
  <c r="AC70" i="15" s="1"/>
  <c r="AD68" i="15"/>
  <c r="AE68" i="15"/>
  <c r="AF68" i="15"/>
  <c r="AF70" i="15" s="1"/>
  <c r="AG68" i="15"/>
  <c r="AH68" i="15"/>
  <c r="AI68" i="15"/>
  <c r="AI70" i="15" s="1"/>
  <c r="AJ68" i="15"/>
  <c r="AJ70" i="15" s="1"/>
  <c r="AK68" i="15"/>
  <c r="AK70" i="15" s="1"/>
  <c r="AL68" i="15"/>
  <c r="AM68" i="15"/>
  <c r="AN68" i="15"/>
  <c r="AN70" i="15" s="1"/>
  <c r="AO68" i="15"/>
  <c r="AP68" i="15"/>
  <c r="AQ68" i="15"/>
  <c r="AQ70" i="15" s="1"/>
  <c r="AR68" i="15"/>
  <c r="AR70" i="15" s="1"/>
  <c r="H69" i="15"/>
  <c r="H71" i="15" s="1"/>
  <c r="I69" i="15"/>
  <c r="J69" i="15"/>
  <c r="J70" i="15" s="1"/>
  <c r="K69" i="15"/>
  <c r="K71" i="15" s="1"/>
  <c r="L69" i="15"/>
  <c r="M69" i="15"/>
  <c r="N69" i="15"/>
  <c r="N71" i="15" s="1"/>
  <c r="O69" i="15"/>
  <c r="O71" i="15" s="1"/>
  <c r="P69" i="15"/>
  <c r="P71" i="15" s="1"/>
  <c r="Q69" i="15"/>
  <c r="R69" i="15"/>
  <c r="R70" i="15" s="1"/>
  <c r="S69" i="15"/>
  <c r="S71" i="15" s="1"/>
  <c r="T69" i="15"/>
  <c r="U69" i="15"/>
  <c r="V69" i="15"/>
  <c r="V71" i="15" s="1"/>
  <c r="W69" i="15"/>
  <c r="W71" i="15" s="1"/>
  <c r="X69" i="15"/>
  <c r="X71" i="15" s="1"/>
  <c r="Y69" i="15"/>
  <c r="Z69" i="15"/>
  <c r="Z70" i="15" s="1"/>
  <c r="AA69" i="15"/>
  <c r="AA71" i="15" s="1"/>
  <c r="AB69" i="15"/>
  <c r="AC69" i="15"/>
  <c r="AD69" i="15"/>
  <c r="AD71" i="15" s="1"/>
  <c r="AE69" i="15"/>
  <c r="AE71" i="15" s="1"/>
  <c r="AF69" i="15"/>
  <c r="AF71" i="15" s="1"/>
  <c r="AG69" i="15"/>
  <c r="AH69" i="15"/>
  <c r="AH71" i="15" s="1"/>
  <c r="AI69" i="15"/>
  <c r="AI71" i="15" s="1"/>
  <c r="AJ69" i="15"/>
  <c r="AK69" i="15"/>
  <c r="AL69" i="15"/>
  <c r="AL71" i="15" s="1"/>
  <c r="AM69" i="15"/>
  <c r="AM71" i="15" s="1"/>
  <c r="AN69" i="15"/>
  <c r="AN71" i="15" s="1"/>
  <c r="AO69" i="15"/>
  <c r="AP69" i="15"/>
  <c r="AP71" i="15" s="1"/>
  <c r="AQ69" i="15"/>
  <c r="AQ71" i="15" s="1"/>
  <c r="AR69" i="15"/>
  <c r="AS69" i="15"/>
  <c r="G69" i="15"/>
  <c r="E4" i="10"/>
  <c r="E6" i="10"/>
  <c r="E7" i="10"/>
  <c r="E8" i="10"/>
  <c r="E10" i="10"/>
  <c r="E11" i="10"/>
  <c r="E15" i="10"/>
  <c r="E17" i="10"/>
  <c r="AN76" i="15" s="1" a="1"/>
  <c r="AN76" i="15" s="1"/>
  <c r="E18" i="10"/>
  <c r="E20" i="10"/>
  <c r="E21" i="10"/>
  <c r="E22" i="10"/>
  <c r="E24" i="10"/>
  <c r="E25" i="10"/>
  <c r="E29" i="10"/>
  <c r="E31" i="10"/>
  <c r="E32" i="10"/>
  <c r="E34" i="10"/>
  <c r="E35" i="10"/>
  <c r="E36" i="10"/>
  <c r="E38" i="10"/>
  <c r="E39" i="10"/>
  <c r="E43" i="10"/>
  <c r="E45" i="10"/>
  <c r="E46" i="10"/>
  <c r="E48" i="10"/>
  <c r="E49" i="10"/>
  <c r="E50" i="10"/>
  <c r="E52" i="10"/>
  <c r="E53" i="10"/>
  <c r="E57" i="10"/>
  <c r="E59" i="10"/>
  <c r="E60" i="10"/>
  <c r="E62" i="10"/>
  <c r="E63" i="10"/>
  <c r="E64" i="10"/>
  <c r="E66" i="10"/>
  <c r="E67" i="10"/>
  <c r="E71" i="10"/>
  <c r="AO77" i="15" a="1"/>
  <c r="AO77" i="15" s="1"/>
  <c r="E74" i="10"/>
  <c r="E76" i="10"/>
  <c r="E77" i="10"/>
  <c r="E78" i="10"/>
  <c r="E80" i="10"/>
  <c r="E81" i="10"/>
  <c r="E85" i="10"/>
  <c r="E87" i="10"/>
  <c r="E88" i="10"/>
  <c r="E90" i="10"/>
  <c r="E91" i="10"/>
  <c r="E92" i="10"/>
  <c r="E94" i="10"/>
  <c r="E95" i="10"/>
  <c r="E99" i="10"/>
  <c r="T36" i="10"/>
  <c r="AT4" i="10"/>
  <c r="AT5" i="10"/>
  <c r="AT6" i="10"/>
  <c r="AT7" i="10"/>
  <c r="AT8" i="10"/>
  <c r="AT9" i="10"/>
  <c r="AT10" i="10"/>
  <c r="AT11" i="10"/>
  <c r="AT12" i="10"/>
  <c r="AT13" i="10"/>
  <c r="AT14" i="10"/>
  <c r="AT15" i="10"/>
  <c r="AT16" i="10"/>
  <c r="AT17" i="10"/>
  <c r="AT18" i="10"/>
  <c r="AT19" i="10"/>
  <c r="AT20" i="10"/>
  <c r="AT21" i="10"/>
  <c r="AT22" i="10"/>
  <c r="AT23" i="10"/>
  <c r="AT24" i="10"/>
  <c r="AT25" i="10"/>
  <c r="AT26" i="10"/>
  <c r="AT27" i="10"/>
  <c r="AT28" i="10"/>
  <c r="AT29" i="10"/>
  <c r="AT30" i="10"/>
  <c r="AT31" i="10"/>
  <c r="AT32" i="10"/>
  <c r="AT33" i="10"/>
  <c r="AT34" i="10"/>
  <c r="AT35" i="10"/>
  <c r="AT36" i="10"/>
  <c r="AT37" i="10"/>
  <c r="AT38" i="10"/>
  <c r="AT39" i="10"/>
  <c r="AT40" i="10"/>
  <c r="AT41" i="10"/>
  <c r="AT42" i="10"/>
  <c r="AT43" i="10"/>
  <c r="AT44" i="10"/>
  <c r="AT45" i="10"/>
  <c r="AT46" i="10"/>
  <c r="AT47" i="10"/>
  <c r="AT48" i="10"/>
  <c r="AT49" i="10"/>
  <c r="AT50" i="10"/>
  <c r="AT51" i="10"/>
  <c r="AT52" i="10"/>
  <c r="AT53" i="10"/>
  <c r="AT54" i="10"/>
  <c r="AT55" i="10"/>
  <c r="AT56" i="10"/>
  <c r="AT57" i="10"/>
  <c r="AT58" i="10"/>
  <c r="AT59" i="10"/>
  <c r="AT60" i="10"/>
  <c r="AT61" i="10"/>
  <c r="AT62" i="10"/>
  <c r="AT63" i="10"/>
  <c r="AT64" i="10"/>
  <c r="AT65" i="10"/>
  <c r="AT66" i="10"/>
  <c r="AT67" i="10"/>
  <c r="AT68" i="10"/>
  <c r="AT69" i="10"/>
  <c r="AT70" i="10"/>
  <c r="AT71" i="10"/>
  <c r="AT72" i="10"/>
  <c r="AT73" i="10"/>
  <c r="AT74" i="10"/>
  <c r="AT75" i="10"/>
  <c r="AT76" i="10"/>
  <c r="AT77" i="10"/>
  <c r="AT78" i="10"/>
  <c r="AT79" i="10"/>
  <c r="AT80" i="10"/>
  <c r="AT81" i="10"/>
  <c r="AT82" i="10"/>
  <c r="AT83" i="10"/>
  <c r="AT84" i="10"/>
  <c r="AT85" i="10"/>
  <c r="AT86" i="10"/>
  <c r="AT87" i="10"/>
  <c r="AT88" i="10"/>
  <c r="AT89" i="10"/>
  <c r="AT90" i="10"/>
  <c r="AT91" i="10"/>
  <c r="AT92" i="10"/>
  <c r="AT93" i="10"/>
  <c r="AT94" i="10"/>
  <c r="AT95" i="10"/>
  <c r="AT96" i="10"/>
  <c r="AT97" i="10"/>
  <c r="AT98" i="10"/>
  <c r="AT99" i="10"/>
  <c r="AT100" i="10"/>
  <c r="AT3" i="10"/>
  <c r="AK71" i="15" l="1"/>
  <c r="AC71" i="15"/>
  <c r="U71" i="15"/>
  <c r="M71" i="15"/>
  <c r="AH70" i="15"/>
  <c r="L71" i="15"/>
  <c r="AR71" i="15"/>
  <c r="AJ71" i="15"/>
  <c r="AB71" i="15"/>
  <c r="T71" i="15"/>
  <c r="AM70" i="15"/>
  <c r="W70" i="15"/>
  <c r="AL43" i="15"/>
  <c r="AL44" i="15"/>
  <c r="AJ72" i="15" a="1"/>
  <c r="AJ72" i="15" s="1"/>
  <c r="L72" i="15" a="1"/>
  <c r="L72" i="15" s="1"/>
  <c r="M72" i="15" a="1"/>
  <c r="M72" i="15" s="1"/>
  <c r="U72" i="15" a="1"/>
  <c r="U72" i="15" s="1"/>
  <c r="AC72" i="15" a="1"/>
  <c r="AC72" i="15" s="1"/>
  <c r="T4" i="17" s="1"/>
  <c r="AK72" i="15" a="1"/>
  <c r="AK72" i="15" s="1"/>
  <c r="AS72" i="15" a="1"/>
  <c r="AS72" i="15" s="1"/>
  <c r="N73" i="15" a="1"/>
  <c r="N73" i="15" s="1"/>
  <c r="V73" i="15" a="1"/>
  <c r="V73" i="15" s="1"/>
  <c r="AD73" i="15" a="1"/>
  <c r="AD73" i="15" s="1"/>
  <c r="AL73" i="15" a="1"/>
  <c r="AL73" i="15" s="1"/>
  <c r="G74" i="15" a="1"/>
  <c r="G74" i="15" s="1"/>
  <c r="O74" i="15" a="1"/>
  <c r="O74" i="15" s="1"/>
  <c r="W74" i="15" a="1"/>
  <c r="W74" i="15" s="1"/>
  <c r="AE74" i="15" a="1"/>
  <c r="AE74" i="15" s="1"/>
  <c r="AM74" i="15" a="1"/>
  <c r="AM74" i="15" s="1"/>
  <c r="H75" i="15" a="1"/>
  <c r="H75" i="15" s="1"/>
  <c r="P75" i="15" a="1"/>
  <c r="P75" i="15" s="1"/>
  <c r="X75" i="15" a="1"/>
  <c r="X75" i="15" s="1"/>
  <c r="AF75" i="15" a="1"/>
  <c r="AF75" i="15" s="1"/>
  <c r="AN75" i="15" a="1"/>
  <c r="AN75" i="15" s="1"/>
  <c r="I76" i="15" a="1"/>
  <c r="I76" i="15" s="1"/>
  <c r="Q76" i="15" a="1"/>
  <c r="Q76" i="15" s="1"/>
  <c r="Y76" i="15" a="1"/>
  <c r="Y76" i="15" s="1"/>
  <c r="AG76" i="15" a="1"/>
  <c r="AG76" i="15" s="1"/>
  <c r="AO76" i="15" a="1"/>
  <c r="AO76" i="15" s="1"/>
  <c r="J77" i="15" a="1"/>
  <c r="J77" i="15" s="1"/>
  <c r="G44" i="15" s="1"/>
  <c r="R77" i="15" a="1"/>
  <c r="R77" i="15" s="1"/>
  <c r="O44" i="15" s="1"/>
  <c r="Z77" i="15" a="1"/>
  <c r="Z77" i="15" s="1"/>
  <c r="W44" i="15" s="1"/>
  <c r="AH77" i="15" a="1"/>
  <c r="AH77" i="15" s="1"/>
  <c r="AE43" i="15" s="1"/>
  <c r="AP77" i="15" a="1"/>
  <c r="AP77" i="15" s="1"/>
  <c r="AM44" i="15" s="1"/>
  <c r="T72" i="15" a="1"/>
  <c r="T72" i="15" s="1"/>
  <c r="N72" i="15" a="1"/>
  <c r="N72" i="15" s="1"/>
  <c r="H4" i="17" s="1"/>
  <c r="V72" i="15" a="1"/>
  <c r="V72" i="15" s="1"/>
  <c r="AD72" i="15" a="1"/>
  <c r="AD72" i="15" s="1"/>
  <c r="AL72" i="15" a="1"/>
  <c r="AL72" i="15" s="1"/>
  <c r="G73" i="15" a="1"/>
  <c r="G73" i="15" s="1"/>
  <c r="O73" i="15" a="1"/>
  <c r="O73" i="15" s="1"/>
  <c r="W73" i="15" a="1"/>
  <c r="W73" i="15" s="1"/>
  <c r="AE73" i="15" a="1"/>
  <c r="AE73" i="15" s="1"/>
  <c r="AM73" i="15" a="1"/>
  <c r="AM73" i="15" s="1"/>
  <c r="H74" i="15" a="1"/>
  <c r="H74" i="15" s="1"/>
  <c r="P74" i="15" a="1"/>
  <c r="P74" i="15" s="1"/>
  <c r="X74" i="15" a="1"/>
  <c r="X74" i="15" s="1"/>
  <c r="AF74" i="15" a="1"/>
  <c r="AF74" i="15" s="1"/>
  <c r="AN74" i="15" a="1"/>
  <c r="AN74" i="15" s="1"/>
  <c r="I75" i="15" a="1"/>
  <c r="I75" i="15" s="1"/>
  <c r="Q75" i="15" a="1"/>
  <c r="Q75" i="15" s="1"/>
  <c r="Y75" i="15" a="1"/>
  <c r="Y75" i="15" s="1"/>
  <c r="AG75" i="15" a="1"/>
  <c r="AG75" i="15" s="1"/>
  <c r="AO75" i="15" a="1"/>
  <c r="AO75" i="15" s="1"/>
  <c r="J76" i="15" a="1"/>
  <c r="J76" i="15" s="1"/>
  <c r="R76" i="15" a="1"/>
  <c r="R76" i="15" s="1"/>
  <c r="Z76" i="15" a="1"/>
  <c r="Z76" i="15" s="1"/>
  <c r="AH76" i="15" a="1"/>
  <c r="AH76" i="15" s="1"/>
  <c r="AP76" i="15" a="1"/>
  <c r="AP76" i="15" s="1"/>
  <c r="K77" i="15" a="1"/>
  <c r="K77" i="15" s="1"/>
  <c r="H43" i="15" s="1"/>
  <c r="S77" i="15" a="1"/>
  <c r="S77" i="15" s="1"/>
  <c r="AA77" i="15" a="1"/>
  <c r="AA77" i="15" s="1"/>
  <c r="X44" i="15" s="1"/>
  <c r="AI77" i="15" a="1"/>
  <c r="AI77" i="15" s="1"/>
  <c r="AF44" i="15" s="1"/>
  <c r="AQ77" i="15" a="1"/>
  <c r="AQ77" i="15" s="1"/>
  <c r="AN44" i="15" s="1"/>
  <c r="AB72" i="15" a="1"/>
  <c r="AB72" i="15" s="1"/>
  <c r="O72" i="15" a="1"/>
  <c r="O72" i="15" s="1"/>
  <c r="W72" i="15" a="1"/>
  <c r="W72" i="15" s="1"/>
  <c r="AE72" i="15" a="1"/>
  <c r="AE72" i="15" s="1"/>
  <c r="AM72" i="15" a="1"/>
  <c r="AM72" i="15" s="1"/>
  <c r="H73" i="15" a="1"/>
  <c r="H73" i="15" s="1"/>
  <c r="P73" i="15" a="1"/>
  <c r="P73" i="15" s="1"/>
  <c r="X73" i="15" a="1"/>
  <c r="X73" i="15" s="1"/>
  <c r="AF73" i="15" a="1"/>
  <c r="AF73" i="15" s="1"/>
  <c r="AN73" i="15" a="1"/>
  <c r="AN73" i="15" s="1"/>
  <c r="I74" i="15" a="1"/>
  <c r="I74" i="15" s="1"/>
  <c r="Q74" i="15" a="1"/>
  <c r="Q74" i="15" s="1"/>
  <c r="Y74" i="15" a="1"/>
  <c r="Y74" i="15" s="1"/>
  <c r="AG74" i="15" a="1"/>
  <c r="AG74" i="15" s="1"/>
  <c r="AO74" i="15" a="1"/>
  <c r="AO74" i="15" s="1"/>
  <c r="J75" i="15" a="1"/>
  <c r="J75" i="15" s="1"/>
  <c r="R75" i="15" a="1"/>
  <c r="R75" i="15" s="1"/>
  <c r="Z75" i="15" a="1"/>
  <c r="Z75" i="15" s="1"/>
  <c r="AH75" i="15" a="1"/>
  <c r="AH75" i="15" s="1"/>
  <c r="AP75" i="15" a="1"/>
  <c r="AP75" i="15" s="1"/>
  <c r="K76" i="15" a="1"/>
  <c r="K76" i="15" s="1"/>
  <c r="S76" i="15" a="1"/>
  <c r="S76" i="15" s="1"/>
  <c r="AA76" i="15" a="1"/>
  <c r="AA76" i="15" s="1"/>
  <c r="AI76" i="15" a="1"/>
  <c r="AI76" i="15" s="1"/>
  <c r="AQ76" i="15" a="1"/>
  <c r="AQ76" i="15" s="1"/>
  <c r="L77" i="15" a="1"/>
  <c r="L77" i="15" s="1"/>
  <c r="T77" i="15" a="1"/>
  <c r="T77" i="15" s="1"/>
  <c r="AB77" i="15" a="1"/>
  <c r="AB77" i="15" s="1"/>
  <c r="Y44" i="15" s="1"/>
  <c r="AJ77" i="15" a="1"/>
  <c r="AJ77" i="15" s="1"/>
  <c r="AG44" i="15" s="1"/>
  <c r="AR77" i="15" a="1"/>
  <c r="AR77" i="15" s="1"/>
  <c r="AO43" i="15" s="1"/>
  <c r="H72" i="15" a="1"/>
  <c r="H72" i="15" s="1"/>
  <c r="P72" i="15" a="1"/>
  <c r="P72" i="15" s="1"/>
  <c r="I4" i="17" s="1"/>
  <c r="X72" i="15" a="1"/>
  <c r="X72" i="15" s="1"/>
  <c r="AF72" i="15" a="1"/>
  <c r="AF72" i="15" s="1"/>
  <c r="AN72" i="15" a="1"/>
  <c r="AN72" i="15" s="1"/>
  <c r="I73" i="15" a="1"/>
  <c r="I73" i="15" s="1"/>
  <c r="Q73" i="15" a="1"/>
  <c r="Q73" i="15" s="1"/>
  <c r="Y73" i="15" a="1"/>
  <c r="Y73" i="15" s="1"/>
  <c r="AG73" i="15" a="1"/>
  <c r="AG73" i="15" s="1"/>
  <c r="AO73" i="15" a="1"/>
  <c r="AO73" i="15" s="1"/>
  <c r="J74" i="15" a="1"/>
  <c r="J74" i="15" s="1"/>
  <c r="R74" i="15" a="1"/>
  <c r="R74" i="15" s="1"/>
  <c r="Z74" i="15" a="1"/>
  <c r="Z74" i="15" s="1"/>
  <c r="AH74" i="15" a="1"/>
  <c r="AH74" i="15" s="1"/>
  <c r="AP74" i="15" a="1"/>
  <c r="AP74" i="15" s="1"/>
  <c r="K75" i="15" a="1"/>
  <c r="K75" i="15" s="1"/>
  <c r="S75" i="15" a="1"/>
  <c r="S75" i="15" s="1"/>
  <c r="AA75" i="15" a="1"/>
  <c r="AA75" i="15" s="1"/>
  <c r="AI75" i="15" a="1"/>
  <c r="AI75" i="15" s="1"/>
  <c r="AQ75" i="15" a="1"/>
  <c r="AQ75" i="15" s="1"/>
  <c r="L76" i="15" a="1"/>
  <c r="L76" i="15" s="1"/>
  <c r="T76" i="15" a="1"/>
  <c r="T76" i="15" s="1"/>
  <c r="AB76" i="15" a="1"/>
  <c r="AB76" i="15" s="1"/>
  <c r="AJ76" i="15" a="1"/>
  <c r="AJ76" i="15" s="1"/>
  <c r="AR76" i="15" a="1"/>
  <c r="AR76" i="15" s="1"/>
  <c r="M77" i="15" a="1"/>
  <c r="M77" i="15" s="1"/>
  <c r="U77" i="15" a="1"/>
  <c r="U77" i="15" s="1"/>
  <c r="R43" i="15" s="1"/>
  <c r="AC77" i="15" a="1"/>
  <c r="AC77" i="15" s="1"/>
  <c r="Z43" i="15" s="1"/>
  <c r="AK77" i="15" a="1"/>
  <c r="AK77" i="15" s="1"/>
  <c r="AH44" i="15" s="1"/>
  <c r="AS77" i="15" a="1"/>
  <c r="AS77" i="15" s="1"/>
  <c r="AP44" i="15" s="1"/>
  <c r="I72" i="15" a="1"/>
  <c r="I72" i="15" s="1"/>
  <c r="Q72" i="15" a="1"/>
  <c r="Q72" i="15" s="1"/>
  <c r="Y72" i="15" a="1"/>
  <c r="Y72" i="15" s="1"/>
  <c r="AG72" i="15" a="1"/>
  <c r="AG72" i="15" s="1"/>
  <c r="AO72" i="15" a="1"/>
  <c r="AO72" i="15" s="1"/>
  <c r="J73" i="15" a="1"/>
  <c r="J73" i="15" s="1"/>
  <c r="R73" i="15" a="1"/>
  <c r="R73" i="15" s="1"/>
  <c r="Z73" i="15" a="1"/>
  <c r="Z73" i="15" s="1"/>
  <c r="AH73" i="15" a="1"/>
  <c r="AH73" i="15" s="1"/>
  <c r="AP73" i="15" a="1"/>
  <c r="AP73" i="15" s="1"/>
  <c r="K74" i="15" a="1"/>
  <c r="K74" i="15" s="1"/>
  <c r="S74" i="15" a="1"/>
  <c r="S74" i="15" s="1"/>
  <c r="AA74" i="15" a="1"/>
  <c r="AA74" i="15" s="1"/>
  <c r="AI74" i="15" a="1"/>
  <c r="AI74" i="15" s="1"/>
  <c r="AQ74" i="15" a="1"/>
  <c r="AQ74" i="15" s="1"/>
  <c r="L75" i="15" a="1"/>
  <c r="L75" i="15" s="1"/>
  <c r="T75" i="15" a="1"/>
  <c r="T75" i="15" s="1"/>
  <c r="AB75" i="15" a="1"/>
  <c r="AB75" i="15" s="1"/>
  <c r="AJ75" i="15" a="1"/>
  <c r="AJ75" i="15" s="1"/>
  <c r="AR75" i="15" a="1"/>
  <c r="AR75" i="15" s="1"/>
  <c r="M76" i="15" a="1"/>
  <c r="M76" i="15" s="1"/>
  <c r="U76" i="15" a="1"/>
  <c r="U76" i="15" s="1"/>
  <c r="AC76" i="15" a="1"/>
  <c r="AC76" i="15" s="1"/>
  <c r="AK76" i="15" a="1"/>
  <c r="AK76" i="15" s="1"/>
  <c r="AS76" i="15" a="1"/>
  <c r="AS76" i="15" s="1"/>
  <c r="N77" i="15" a="1"/>
  <c r="N77" i="15" s="1"/>
  <c r="K43" i="15" s="1"/>
  <c r="V77" i="15" a="1"/>
  <c r="V77" i="15" s="1"/>
  <c r="S43" i="15" s="1"/>
  <c r="AD77" i="15" a="1"/>
  <c r="AD77" i="15" s="1"/>
  <c r="AA43" i="15" s="1"/>
  <c r="AL77" i="15" a="1"/>
  <c r="AL77" i="15" s="1"/>
  <c r="AI44" i="15" s="1"/>
  <c r="J72" i="15" a="1"/>
  <c r="J72" i="15" s="1"/>
  <c r="R72" i="15" a="1"/>
  <c r="R72" i="15" s="1"/>
  <c r="Z72" i="15" a="1"/>
  <c r="Z72" i="15" s="1"/>
  <c r="Q4" i="17" s="1"/>
  <c r="AH72" i="15" a="1"/>
  <c r="AH72" i="15" s="1"/>
  <c r="AP72" i="15" a="1"/>
  <c r="AP72" i="15" s="1"/>
  <c r="K73" i="15" a="1"/>
  <c r="K73" i="15" s="1"/>
  <c r="S73" i="15" a="1"/>
  <c r="S73" i="15" s="1"/>
  <c r="AA73" i="15" a="1"/>
  <c r="AA73" i="15" s="1"/>
  <c r="AI73" i="15" a="1"/>
  <c r="AI73" i="15" s="1"/>
  <c r="AQ73" i="15" a="1"/>
  <c r="AQ73" i="15" s="1"/>
  <c r="L74" i="15" a="1"/>
  <c r="L74" i="15" s="1"/>
  <c r="T74" i="15" a="1"/>
  <c r="T74" i="15" s="1"/>
  <c r="AB74" i="15" a="1"/>
  <c r="AB74" i="15" s="1"/>
  <c r="AJ74" i="15" a="1"/>
  <c r="AJ74" i="15" s="1"/>
  <c r="AR74" i="15" a="1"/>
  <c r="AR74" i="15" s="1"/>
  <c r="M75" i="15" a="1"/>
  <c r="M75" i="15" s="1"/>
  <c r="U75" i="15" a="1"/>
  <c r="U75" i="15" s="1"/>
  <c r="AC75" i="15" a="1"/>
  <c r="AC75" i="15" s="1"/>
  <c r="AK75" i="15" a="1"/>
  <c r="AK75" i="15" s="1"/>
  <c r="AS75" i="15" a="1"/>
  <c r="AS75" i="15" s="1"/>
  <c r="N76" i="15" a="1"/>
  <c r="N76" i="15" s="1"/>
  <c r="V76" i="15" a="1"/>
  <c r="V76" i="15" s="1"/>
  <c r="AD76" i="15" a="1"/>
  <c r="AD76" i="15" s="1"/>
  <c r="AL76" i="15" a="1"/>
  <c r="AL76" i="15" s="1"/>
  <c r="G77" i="15" a="1"/>
  <c r="G77" i="15" s="1"/>
  <c r="D44" i="15" s="1"/>
  <c r="O77" i="15" a="1"/>
  <c r="O77" i="15" s="1"/>
  <c r="L43" i="15" s="1"/>
  <c r="W77" i="15" a="1"/>
  <c r="W77" i="15" s="1"/>
  <c r="T43" i="15" s="1"/>
  <c r="AE77" i="15" a="1"/>
  <c r="AE77" i="15" s="1"/>
  <c r="AB43" i="15" s="1"/>
  <c r="AM77" i="15" a="1"/>
  <c r="AM77" i="15" s="1"/>
  <c r="AJ44" i="15" s="1"/>
  <c r="K72" i="15" a="1"/>
  <c r="K72" i="15" s="1"/>
  <c r="S72" i="15" a="1"/>
  <c r="S72" i="15" s="1"/>
  <c r="AA72" i="15" a="1"/>
  <c r="AA72" i="15" s="1"/>
  <c r="R4" i="17" s="1"/>
  <c r="AI72" i="15" a="1"/>
  <c r="AI72" i="15" s="1"/>
  <c r="AQ72" i="15" a="1"/>
  <c r="AQ72" i="15" s="1"/>
  <c r="L73" i="15" a="1"/>
  <c r="L73" i="15" s="1"/>
  <c r="T73" i="15" a="1"/>
  <c r="T73" i="15" s="1"/>
  <c r="AB73" i="15" a="1"/>
  <c r="AB73" i="15" s="1"/>
  <c r="AJ73" i="15" a="1"/>
  <c r="AJ73" i="15" s="1"/>
  <c r="AR73" i="15" a="1"/>
  <c r="AR73" i="15" s="1"/>
  <c r="M74" i="15" a="1"/>
  <c r="M74" i="15" s="1"/>
  <c r="U74" i="15" a="1"/>
  <c r="U74" i="15" s="1"/>
  <c r="AC74" i="15" a="1"/>
  <c r="AC74" i="15" s="1"/>
  <c r="AK74" i="15" a="1"/>
  <c r="AK74" i="15" s="1"/>
  <c r="AS74" i="15" a="1"/>
  <c r="AS74" i="15" s="1"/>
  <c r="N75" i="15" a="1"/>
  <c r="N75" i="15" s="1"/>
  <c r="V75" i="15" a="1"/>
  <c r="V75" i="15" s="1"/>
  <c r="AD75" i="15" a="1"/>
  <c r="AD75" i="15" s="1"/>
  <c r="AL75" i="15" a="1"/>
  <c r="AL75" i="15" s="1"/>
  <c r="G76" i="15" a="1"/>
  <c r="G76" i="15" s="1"/>
  <c r="O76" i="15" a="1"/>
  <c r="O76" i="15" s="1"/>
  <c r="W76" i="15" a="1"/>
  <c r="W76" i="15" s="1"/>
  <c r="AE76" i="15" a="1"/>
  <c r="AE76" i="15" s="1"/>
  <c r="AM76" i="15" a="1"/>
  <c r="AM76" i="15" s="1"/>
  <c r="H77" i="15" a="1"/>
  <c r="H77" i="15" s="1"/>
  <c r="E44" i="15" s="1"/>
  <c r="P77" i="15" a="1"/>
  <c r="P77" i="15" s="1"/>
  <c r="M44" i="15" s="1"/>
  <c r="X77" i="15" a="1"/>
  <c r="X77" i="15" s="1"/>
  <c r="U43" i="15" s="1"/>
  <c r="AF77" i="15" a="1"/>
  <c r="AF77" i="15" s="1"/>
  <c r="AC43" i="15" s="1"/>
  <c r="AN77" i="15" a="1"/>
  <c r="AN77" i="15" s="1"/>
  <c r="AK44" i="15" s="1"/>
  <c r="G72" i="15" a="1"/>
  <c r="G72" i="15" s="1"/>
  <c r="AR72" i="15" a="1"/>
  <c r="AR72" i="15" s="1"/>
  <c r="M73" i="15" a="1"/>
  <c r="M73" i="15" s="1"/>
  <c r="U73" i="15" a="1"/>
  <c r="U73" i="15" s="1"/>
  <c r="AC73" i="15" a="1"/>
  <c r="AC73" i="15" s="1"/>
  <c r="AK73" i="15" a="1"/>
  <c r="AK73" i="15" s="1"/>
  <c r="AS73" i="15" a="1"/>
  <c r="AS73" i="15" s="1"/>
  <c r="N74" i="15" a="1"/>
  <c r="N74" i="15" s="1"/>
  <c r="V74" i="15" a="1"/>
  <c r="V74" i="15" s="1"/>
  <c r="AD74" i="15" a="1"/>
  <c r="AD74" i="15" s="1"/>
  <c r="AL74" i="15" a="1"/>
  <c r="AL74" i="15" s="1"/>
  <c r="G75" i="15" a="1"/>
  <c r="G75" i="15" s="1"/>
  <c r="O75" i="15" a="1"/>
  <c r="O75" i="15" s="1"/>
  <c r="W75" i="15" a="1"/>
  <c r="W75" i="15" s="1"/>
  <c r="AE75" i="15" a="1"/>
  <c r="AE75" i="15" s="1"/>
  <c r="AM75" i="15" a="1"/>
  <c r="AM75" i="15" s="1"/>
  <c r="H76" i="15" a="1"/>
  <c r="H76" i="15" s="1"/>
  <c r="P76" i="15" a="1"/>
  <c r="P76" i="15" s="1"/>
  <c r="X76" i="15" a="1"/>
  <c r="X76" i="15" s="1"/>
  <c r="AF76" i="15" a="1"/>
  <c r="AF76" i="15" s="1"/>
  <c r="I77" i="15" a="1"/>
  <c r="I77" i="15" s="1"/>
  <c r="Q77" i="15" a="1"/>
  <c r="Q77" i="15" s="1"/>
  <c r="N44" i="15" s="1"/>
  <c r="Y77" i="15" a="1"/>
  <c r="Y77" i="15" s="1"/>
  <c r="V44" i="15" s="1"/>
  <c r="AG77" i="15" a="1"/>
  <c r="AG77" i="15" s="1"/>
  <c r="AD44" i="15" s="1"/>
  <c r="G70" i="15"/>
  <c r="AS70" i="15"/>
  <c r="S4" i="17" l="1"/>
  <c r="N4" i="17"/>
  <c r="G4" i="17"/>
  <c r="F4" i="17"/>
  <c r="P4" i="17"/>
  <c r="J4" i="17"/>
  <c r="M4" i="17"/>
  <c r="K4" i="17"/>
  <c r="E4" i="17"/>
  <c r="L4" i="17"/>
  <c r="O4" i="17"/>
  <c r="AE44" i="15"/>
  <c r="M43" i="15"/>
  <c r="E43" i="15"/>
  <c r="N43" i="15"/>
  <c r="AG43" i="15"/>
  <c r="AH43" i="15"/>
  <c r="AK43" i="15"/>
  <c r="L44" i="15"/>
  <c r="X43" i="15"/>
  <c r="AO44" i="15"/>
  <c r="P43" i="15"/>
  <c r="P44" i="15"/>
  <c r="W43" i="15"/>
  <c r="AP43" i="15"/>
  <c r="T44" i="15"/>
  <c r="O43" i="15"/>
  <c r="D43" i="15"/>
  <c r="AD43" i="15"/>
  <c r="S44" i="15"/>
  <c r="AB44" i="15"/>
  <c r="Y43" i="15"/>
  <c r="AI43" i="15"/>
  <c r="AM43" i="15"/>
  <c r="F43" i="15"/>
  <c r="F44" i="15"/>
  <c r="Q43" i="15"/>
  <c r="Q44" i="15"/>
  <c r="AA44" i="15"/>
  <c r="H44" i="15"/>
  <c r="U44" i="15"/>
  <c r="K44" i="15"/>
  <c r="I44" i="15"/>
  <c r="I43" i="15"/>
  <c r="AC44" i="15"/>
  <c r="AJ43" i="15"/>
  <c r="V43" i="15"/>
  <c r="AF43" i="15"/>
  <c r="G43" i="15"/>
  <c r="AN43" i="15"/>
  <c r="R44" i="15"/>
  <c r="J44" i="15"/>
  <c r="J43" i="15"/>
  <c r="Z44" i="15"/>
  <c r="B7" i="17"/>
  <c r="AS100" i="10" l="1"/>
  <c r="AR100" i="10"/>
  <c r="AQ100" i="10"/>
  <c r="AP100" i="10"/>
  <c r="AO100" i="10"/>
  <c r="AN100" i="10"/>
  <c r="AM100" i="10"/>
  <c r="AL100" i="10"/>
  <c r="AK100" i="10"/>
  <c r="AJ100" i="10"/>
  <c r="AI100" i="10"/>
  <c r="AH100" i="10"/>
  <c r="AG100" i="10"/>
  <c r="AF100" i="10"/>
  <c r="AE100" i="10"/>
  <c r="AD100" i="10"/>
  <c r="AC100" i="10"/>
  <c r="AB100" i="10"/>
  <c r="AA100" i="10"/>
  <c r="Z100" i="10"/>
  <c r="Y100" i="10"/>
  <c r="X100" i="10"/>
  <c r="W100" i="10"/>
  <c r="V100" i="10"/>
  <c r="U100" i="10"/>
  <c r="T100" i="10"/>
  <c r="S100" i="10"/>
  <c r="R100" i="10"/>
  <c r="Q100" i="10"/>
  <c r="P100" i="10"/>
  <c r="O100" i="10"/>
  <c r="N100" i="10"/>
  <c r="M100" i="10"/>
  <c r="L100" i="10"/>
  <c r="K100" i="10"/>
  <c r="J100" i="10"/>
  <c r="I100" i="10"/>
  <c r="H100" i="10"/>
  <c r="AS99" i="10"/>
  <c r="AR99" i="10"/>
  <c r="AQ99" i="10"/>
  <c r="AP99" i="10"/>
  <c r="AO99" i="10"/>
  <c r="AN99" i="10"/>
  <c r="AM99" i="10"/>
  <c r="AL99" i="10"/>
  <c r="AK99" i="10"/>
  <c r="AJ99" i="10"/>
  <c r="AI99" i="10"/>
  <c r="AH99" i="10"/>
  <c r="AG99" i="10"/>
  <c r="AF99" i="10"/>
  <c r="AE99" i="10"/>
  <c r="AD99" i="10"/>
  <c r="AC99" i="10"/>
  <c r="AB99" i="10"/>
  <c r="AA99" i="10"/>
  <c r="Z99" i="10"/>
  <c r="Y99" i="10"/>
  <c r="X99" i="10"/>
  <c r="W99" i="10"/>
  <c r="V99" i="10"/>
  <c r="U99" i="10"/>
  <c r="T99" i="10"/>
  <c r="S99" i="10"/>
  <c r="R99" i="10"/>
  <c r="Q99" i="10"/>
  <c r="P99" i="10"/>
  <c r="O99" i="10"/>
  <c r="N99" i="10"/>
  <c r="M99" i="10"/>
  <c r="L99" i="10"/>
  <c r="K99" i="10"/>
  <c r="J99" i="10"/>
  <c r="I99" i="10"/>
  <c r="H99" i="10"/>
  <c r="AS98" i="10"/>
  <c r="AR98" i="10"/>
  <c r="AQ98" i="10"/>
  <c r="AP98" i="10"/>
  <c r="AO98" i="10"/>
  <c r="AN98" i="10"/>
  <c r="AM98" i="10"/>
  <c r="AL98" i="10"/>
  <c r="AK98" i="10"/>
  <c r="AJ98" i="10"/>
  <c r="AI98" i="10"/>
  <c r="AH98" i="10"/>
  <c r="AG98" i="10"/>
  <c r="AF98" i="10"/>
  <c r="AE98" i="10"/>
  <c r="AD98" i="10"/>
  <c r="AC98" i="10"/>
  <c r="AB98" i="10"/>
  <c r="AA98" i="10"/>
  <c r="Z98" i="10"/>
  <c r="Y98" i="10"/>
  <c r="X98" i="10"/>
  <c r="W98" i="10"/>
  <c r="V98" i="10"/>
  <c r="U98" i="10"/>
  <c r="T98" i="10"/>
  <c r="S98" i="10"/>
  <c r="R98" i="10"/>
  <c r="Q98" i="10"/>
  <c r="P98" i="10"/>
  <c r="O98" i="10"/>
  <c r="N98" i="10"/>
  <c r="M98" i="10"/>
  <c r="L98" i="10"/>
  <c r="K98" i="10"/>
  <c r="J98" i="10"/>
  <c r="I98" i="10"/>
  <c r="H98" i="10"/>
  <c r="AS97" i="10"/>
  <c r="AR97" i="10"/>
  <c r="AQ97" i="10"/>
  <c r="AP97" i="10"/>
  <c r="AO97" i="10"/>
  <c r="AN97" i="10"/>
  <c r="AM97" i="10"/>
  <c r="AL97" i="10"/>
  <c r="AK97" i="10"/>
  <c r="AJ97" i="10"/>
  <c r="AI97" i="10"/>
  <c r="AH97" i="10"/>
  <c r="AG97" i="10"/>
  <c r="AF97" i="10"/>
  <c r="AE97" i="10"/>
  <c r="AD97" i="10"/>
  <c r="AC97" i="10"/>
  <c r="AB97" i="10"/>
  <c r="AA97" i="10"/>
  <c r="Z97" i="10"/>
  <c r="Y97" i="10"/>
  <c r="X97" i="10"/>
  <c r="W97" i="10"/>
  <c r="V97" i="10"/>
  <c r="U97" i="10"/>
  <c r="T97" i="10"/>
  <c r="S97" i="10"/>
  <c r="R97" i="10"/>
  <c r="Q97" i="10"/>
  <c r="P97" i="10"/>
  <c r="O97" i="10"/>
  <c r="N97" i="10"/>
  <c r="M97" i="10"/>
  <c r="L97" i="10"/>
  <c r="K97" i="10"/>
  <c r="J97" i="10"/>
  <c r="I97" i="10"/>
  <c r="H97" i="10"/>
  <c r="AS96" i="10"/>
  <c r="AR96" i="10"/>
  <c r="AQ96" i="10"/>
  <c r="AP96" i="10"/>
  <c r="AO96" i="10"/>
  <c r="AN96" i="10"/>
  <c r="AM96" i="10"/>
  <c r="AL96" i="10"/>
  <c r="AK96" i="10"/>
  <c r="AJ96" i="10"/>
  <c r="AI96" i="10"/>
  <c r="AH96" i="10"/>
  <c r="AG96" i="10"/>
  <c r="AF96" i="10"/>
  <c r="AE96" i="10"/>
  <c r="AD96" i="10"/>
  <c r="AC96" i="10"/>
  <c r="AB96" i="10"/>
  <c r="AA96" i="10"/>
  <c r="Z96" i="10"/>
  <c r="Y96" i="10"/>
  <c r="X96" i="10"/>
  <c r="W96" i="10"/>
  <c r="V96" i="10"/>
  <c r="U96" i="10"/>
  <c r="T96" i="10"/>
  <c r="S96" i="10"/>
  <c r="R96" i="10"/>
  <c r="Q96" i="10"/>
  <c r="P96" i="10"/>
  <c r="O96" i="10"/>
  <c r="N96" i="10"/>
  <c r="M96" i="10"/>
  <c r="L96" i="10"/>
  <c r="K96" i="10"/>
  <c r="J96" i="10"/>
  <c r="I96" i="10"/>
  <c r="H96" i="10"/>
  <c r="AS95" i="10"/>
  <c r="AR95" i="10"/>
  <c r="AQ95" i="10"/>
  <c r="AP95" i="10"/>
  <c r="AO95" i="10"/>
  <c r="AN95" i="10"/>
  <c r="AM95" i="10"/>
  <c r="AL95" i="10"/>
  <c r="AK95" i="10"/>
  <c r="AJ95" i="10"/>
  <c r="AI95" i="10"/>
  <c r="AH95" i="10"/>
  <c r="AG95" i="10"/>
  <c r="AF95" i="10"/>
  <c r="AE95" i="10"/>
  <c r="AD95" i="10"/>
  <c r="AC95" i="10"/>
  <c r="AB95" i="10"/>
  <c r="AA95" i="10"/>
  <c r="Z95" i="10"/>
  <c r="Y95" i="10"/>
  <c r="X95" i="10"/>
  <c r="W95" i="10"/>
  <c r="V95" i="10"/>
  <c r="U95" i="10"/>
  <c r="T95" i="10"/>
  <c r="S95" i="10"/>
  <c r="R95" i="10"/>
  <c r="Q95" i="10"/>
  <c r="P95" i="10"/>
  <c r="O95" i="10"/>
  <c r="N95" i="10"/>
  <c r="M95" i="10"/>
  <c r="L95" i="10"/>
  <c r="K95" i="10"/>
  <c r="J95" i="10"/>
  <c r="I95" i="10"/>
  <c r="H95" i="10"/>
  <c r="AS94" i="10"/>
  <c r="AR94" i="10"/>
  <c r="AQ94" i="10"/>
  <c r="AP94" i="10"/>
  <c r="AO94" i="10"/>
  <c r="AN94" i="10"/>
  <c r="AM94" i="10"/>
  <c r="AL94" i="10"/>
  <c r="AK94" i="10"/>
  <c r="AJ94" i="10"/>
  <c r="AI94" i="10"/>
  <c r="AH94" i="10"/>
  <c r="AG94" i="10"/>
  <c r="AF94" i="10"/>
  <c r="AE94" i="10"/>
  <c r="AD94" i="10"/>
  <c r="AC94" i="10"/>
  <c r="AB94" i="10"/>
  <c r="AA94" i="10"/>
  <c r="Z94" i="10"/>
  <c r="Y94" i="10"/>
  <c r="X94" i="10"/>
  <c r="W94" i="10"/>
  <c r="V94" i="10"/>
  <c r="U94" i="10"/>
  <c r="T94" i="10"/>
  <c r="S94" i="10"/>
  <c r="R94" i="10"/>
  <c r="Q94" i="10"/>
  <c r="P94" i="10"/>
  <c r="O94" i="10"/>
  <c r="N94" i="10"/>
  <c r="M94" i="10"/>
  <c r="L94" i="10"/>
  <c r="K94" i="10"/>
  <c r="J94" i="10"/>
  <c r="I94" i="10"/>
  <c r="H94" i="10"/>
  <c r="AS93" i="10"/>
  <c r="AR93" i="10"/>
  <c r="AQ93" i="10"/>
  <c r="AP93" i="10"/>
  <c r="AO93" i="10"/>
  <c r="AN93" i="10"/>
  <c r="AM93" i="10"/>
  <c r="AL93" i="10"/>
  <c r="AK93" i="10"/>
  <c r="AJ93" i="10"/>
  <c r="AI93" i="10"/>
  <c r="AH93" i="10"/>
  <c r="AG93" i="10"/>
  <c r="AF93" i="10"/>
  <c r="AE93" i="10"/>
  <c r="AD93" i="10"/>
  <c r="AC93" i="10"/>
  <c r="AB93" i="10"/>
  <c r="AA93" i="10"/>
  <c r="Z93" i="10"/>
  <c r="Y93" i="10"/>
  <c r="X93" i="10"/>
  <c r="W93" i="10"/>
  <c r="V93" i="10"/>
  <c r="U93" i="10"/>
  <c r="T93" i="10"/>
  <c r="S93" i="10"/>
  <c r="R93" i="10"/>
  <c r="Q93" i="10"/>
  <c r="P93" i="10"/>
  <c r="O93" i="10"/>
  <c r="N93" i="10"/>
  <c r="M93" i="10"/>
  <c r="L93" i="10"/>
  <c r="K93" i="10"/>
  <c r="J93" i="10"/>
  <c r="I93" i="10"/>
  <c r="H93" i="10"/>
  <c r="AS92" i="10"/>
  <c r="AR92" i="10"/>
  <c r="AQ92" i="10"/>
  <c r="AP92" i="10"/>
  <c r="AO92" i="10"/>
  <c r="AN92" i="10"/>
  <c r="AM92" i="10"/>
  <c r="AL92" i="10"/>
  <c r="AK92" i="10"/>
  <c r="AJ92" i="10"/>
  <c r="AI92" i="10"/>
  <c r="AH92" i="10"/>
  <c r="AG92" i="10"/>
  <c r="AF92" i="10"/>
  <c r="AE92" i="10"/>
  <c r="AD92" i="10"/>
  <c r="AC92" i="10"/>
  <c r="AB92" i="10"/>
  <c r="AA92" i="10"/>
  <c r="Z92" i="10"/>
  <c r="Y92" i="10"/>
  <c r="X92" i="10"/>
  <c r="W92" i="10"/>
  <c r="V92" i="10"/>
  <c r="U92" i="10"/>
  <c r="T92" i="10"/>
  <c r="S92" i="10"/>
  <c r="R92" i="10"/>
  <c r="Q92" i="10"/>
  <c r="P92" i="10"/>
  <c r="O92" i="10"/>
  <c r="N92" i="10"/>
  <c r="M92" i="10"/>
  <c r="L92" i="10"/>
  <c r="K92" i="10"/>
  <c r="J92" i="10"/>
  <c r="I92" i="10"/>
  <c r="H92" i="10"/>
  <c r="AS91" i="10"/>
  <c r="AR91" i="10"/>
  <c r="AQ91" i="10"/>
  <c r="AP91" i="10"/>
  <c r="AO91" i="10"/>
  <c r="AN91" i="10"/>
  <c r="AM91" i="10"/>
  <c r="AL91" i="10"/>
  <c r="AK91" i="10"/>
  <c r="AJ91" i="10"/>
  <c r="AI91" i="10"/>
  <c r="AH91" i="10"/>
  <c r="AG91" i="10"/>
  <c r="AF91" i="10"/>
  <c r="AE91" i="10"/>
  <c r="AD91" i="10"/>
  <c r="AC91" i="10"/>
  <c r="AB91" i="10"/>
  <c r="AA91" i="10"/>
  <c r="Z91" i="10"/>
  <c r="Y91" i="10"/>
  <c r="X91" i="10"/>
  <c r="W91" i="10"/>
  <c r="V91" i="10"/>
  <c r="U91" i="10"/>
  <c r="T91" i="10"/>
  <c r="S91" i="10"/>
  <c r="R91" i="10"/>
  <c r="Q91" i="10"/>
  <c r="P91" i="10"/>
  <c r="O91" i="10"/>
  <c r="N91" i="10"/>
  <c r="M91" i="10"/>
  <c r="L91" i="10"/>
  <c r="K91" i="10"/>
  <c r="J91" i="10"/>
  <c r="I91" i="10"/>
  <c r="H91" i="10"/>
  <c r="AS90" i="10"/>
  <c r="AR90" i="10"/>
  <c r="AQ90" i="10"/>
  <c r="AP90" i="10"/>
  <c r="AO90" i="10"/>
  <c r="AN90" i="10"/>
  <c r="AM90" i="10"/>
  <c r="AL90" i="10"/>
  <c r="AK90" i="10"/>
  <c r="AJ90" i="10"/>
  <c r="AI90" i="10"/>
  <c r="AH90" i="10"/>
  <c r="AG90" i="10"/>
  <c r="AF90" i="10"/>
  <c r="AE90" i="10"/>
  <c r="AD90" i="10"/>
  <c r="AC90" i="10"/>
  <c r="AB90" i="10"/>
  <c r="AA90" i="10"/>
  <c r="Z90" i="10"/>
  <c r="Y90" i="10"/>
  <c r="X90" i="10"/>
  <c r="W90" i="10"/>
  <c r="V90" i="10"/>
  <c r="U90" i="10"/>
  <c r="T90" i="10"/>
  <c r="S90" i="10"/>
  <c r="R90" i="10"/>
  <c r="Q90" i="10"/>
  <c r="P90" i="10"/>
  <c r="O90" i="10"/>
  <c r="N90" i="10"/>
  <c r="M90" i="10"/>
  <c r="L90" i="10"/>
  <c r="K90" i="10"/>
  <c r="J90" i="10"/>
  <c r="I90" i="10"/>
  <c r="H90" i="10"/>
  <c r="AS89" i="10"/>
  <c r="AR89" i="10"/>
  <c r="AQ89" i="10"/>
  <c r="AP89" i="10"/>
  <c r="AO89" i="10"/>
  <c r="AN89" i="10"/>
  <c r="AM89" i="10"/>
  <c r="AL89" i="10"/>
  <c r="AK89" i="10"/>
  <c r="AJ89" i="10"/>
  <c r="AI89" i="10"/>
  <c r="AH89" i="10"/>
  <c r="AG89" i="10"/>
  <c r="AF89" i="10"/>
  <c r="AE89" i="10"/>
  <c r="AD89" i="10"/>
  <c r="AC89" i="10"/>
  <c r="AB89" i="10"/>
  <c r="AA89" i="10"/>
  <c r="Z89" i="10"/>
  <c r="Y89" i="10"/>
  <c r="X89" i="10"/>
  <c r="W89" i="10"/>
  <c r="V89" i="10"/>
  <c r="U89" i="10"/>
  <c r="T89" i="10"/>
  <c r="S89" i="10"/>
  <c r="R89" i="10"/>
  <c r="Q89" i="10"/>
  <c r="P89" i="10"/>
  <c r="O89" i="10"/>
  <c r="N89" i="10"/>
  <c r="M89" i="10"/>
  <c r="L89" i="10"/>
  <c r="K89" i="10"/>
  <c r="J89" i="10"/>
  <c r="I89" i="10"/>
  <c r="H89" i="10"/>
  <c r="AS88" i="10"/>
  <c r="AR88" i="10"/>
  <c r="AQ88" i="10"/>
  <c r="AP88" i="10"/>
  <c r="AO88" i="10"/>
  <c r="AN88" i="10"/>
  <c r="AM88" i="10"/>
  <c r="AL88" i="10"/>
  <c r="AK88" i="10"/>
  <c r="AJ88" i="10"/>
  <c r="AI88" i="10"/>
  <c r="AH88" i="10"/>
  <c r="AG88" i="10"/>
  <c r="AF88" i="10"/>
  <c r="AE88" i="10"/>
  <c r="AD88" i="10"/>
  <c r="AC88" i="10"/>
  <c r="AB88" i="10"/>
  <c r="AA88" i="10"/>
  <c r="Z88" i="10"/>
  <c r="Y88" i="10"/>
  <c r="X88" i="10"/>
  <c r="W88" i="10"/>
  <c r="V88" i="10"/>
  <c r="U88" i="10"/>
  <c r="T88" i="10"/>
  <c r="S88" i="10"/>
  <c r="R88" i="10"/>
  <c r="Q88" i="10"/>
  <c r="P88" i="10"/>
  <c r="O88" i="10"/>
  <c r="N88" i="10"/>
  <c r="M88" i="10"/>
  <c r="L88" i="10"/>
  <c r="K88" i="10"/>
  <c r="J88" i="10"/>
  <c r="I88" i="10"/>
  <c r="H88" i="10"/>
  <c r="AS87" i="10"/>
  <c r="AR87" i="10"/>
  <c r="AQ87" i="10"/>
  <c r="AP87" i="10"/>
  <c r="AO87" i="10"/>
  <c r="AN87" i="10"/>
  <c r="AM87" i="10"/>
  <c r="AL87" i="10"/>
  <c r="AK87" i="10"/>
  <c r="AJ87" i="10"/>
  <c r="AI87" i="10"/>
  <c r="AH87" i="10"/>
  <c r="AG87" i="10"/>
  <c r="AF87" i="10"/>
  <c r="AE87" i="10"/>
  <c r="AD87" i="10"/>
  <c r="AC87" i="10"/>
  <c r="AB87" i="10"/>
  <c r="AA87" i="10"/>
  <c r="Z87" i="10"/>
  <c r="Y87" i="10"/>
  <c r="X87" i="10"/>
  <c r="W87" i="10"/>
  <c r="V87" i="10"/>
  <c r="U87" i="10"/>
  <c r="T87" i="10"/>
  <c r="S87" i="10"/>
  <c r="R87" i="10"/>
  <c r="Q87" i="10"/>
  <c r="P87" i="10"/>
  <c r="O87" i="10"/>
  <c r="N87" i="10"/>
  <c r="M87" i="10"/>
  <c r="L87" i="10"/>
  <c r="K87" i="10"/>
  <c r="J87" i="10"/>
  <c r="I87" i="10"/>
  <c r="H87" i="10"/>
  <c r="AS86" i="10"/>
  <c r="AR86" i="10"/>
  <c r="AQ86" i="10"/>
  <c r="AP86" i="10"/>
  <c r="AO86" i="10"/>
  <c r="AN86" i="10"/>
  <c r="AM86" i="10"/>
  <c r="AL86" i="10"/>
  <c r="AK86" i="10"/>
  <c r="AJ86" i="10"/>
  <c r="AI86" i="10"/>
  <c r="AH86" i="10"/>
  <c r="AG86" i="10"/>
  <c r="AF86" i="10"/>
  <c r="AE86" i="10"/>
  <c r="AD86" i="10"/>
  <c r="AC86" i="10"/>
  <c r="AB86" i="10"/>
  <c r="AA86" i="10"/>
  <c r="Z86" i="10"/>
  <c r="Y86" i="10"/>
  <c r="X86" i="10"/>
  <c r="W86" i="10"/>
  <c r="V86" i="10"/>
  <c r="U86" i="10"/>
  <c r="T86" i="10"/>
  <c r="S86" i="10"/>
  <c r="R86" i="10"/>
  <c r="Q86" i="10"/>
  <c r="P86" i="10"/>
  <c r="O86" i="10"/>
  <c r="N86" i="10"/>
  <c r="M86" i="10"/>
  <c r="L86" i="10"/>
  <c r="K86" i="10"/>
  <c r="J86" i="10"/>
  <c r="I86" i="10"/>
  <c r="H86" i="10"/>
  <c r="AS85" i="10"/>
  <c r="AR85" i="10"/>
  <c r="AQ85" i="10"/>
  <c r="AP85" i="10"/>
  <c r="AO85" i="10"/>
  <c r="AN85" i="10"/>
  <c r="AM85" i="10"/>
  <c r="AL85" i="10"/>
  <c r="AK85" i="10"/>
  <c r="AJ85" i="10"/>
  <c r="AI85" i="10"/>
  <c r="AH85" i="10"/>
  <c r="AG85" i="10"/>
  <c r="AF85" i="10"/>
  <c r="AE85" i="10"/>
  <c r="AD85" i="10"/>
  <c r="AC85" i="10"/>
  <c r="AB85" i="10"/>
  <c r="AA85" i="10"/>
  <c r="Z85" i="10"/>
  <c r="Y85" i="10"/>
  <c r="X85" i="10"/>
  <c r="W85" i="10"/>
  <c r="V85" i="10"/>
  <c r="U85" i="10"/>
  <c r="T85" i="10"/>
  <c r="S85" i="10"/>
  <c r="R85" i="10"/>
  <c r="Q85" i="10"/>
  <c r="P85" i="10"/>
  <c r="O85" i="10"/>
  <c r="N85" i="10"/>
  <c r="M85" i="10"/>
  <c r="L85" i="10"/>
  <c r="K85" i="10"/>
  <c r="J85" i="10"/>
  <c r="I85" i="10"/>
  <c r="H85" i="10"/>
  <c r="AS84" i="10"/>
  <c r="AR84" i="10"/>
  <c r="AQ84" i="10"/>
  <c r="AP84" i="10"/>
  <c r="AO84" i="10"/>
  <c r="AN84" i="10"/>
  <c r="AM84" i="10"/>
  <c r="AL84" i="10"/>
  <c r="AK84" i="10"/>
  <c r="AJ84" i="10"/>
  <c r="AI84" i="10"/>
  <c r="AH84" i="10"/>
  <c r="AG84" i="10"/>
  <c r="AF84" i="10"/>
  <c r="AE84" i="10"/>
  <c r="AD84" i="10"/>
  <c r="AC84" i="10"/>
  <c r="AB84" i="10"/>
  <c r="AA84" i="10"/>
  <c r="Z84" i="10"/>
  <c r="Y84" i="10"/>
  <c r="X84" i="10"/>
  <c r="W84" i="10"/>
  <c r="V84" i="10"/>
  <c r="U84" i="10"/>
  <c r="T84" i="10"/>
  <c r="S84" i="10"/>
  <c r="R84" i="10"/>
  <c r="Q84" i="10"/>
  <c r="P84" i="10"/>
  <c r="O84" i="10"/>
  <c r="N84" i="10"/>
  <c r="M84" i="10"/>
  <c r="L84" i="10"/>
  <c r="K84" i="10"/>
  <c r="J84" i="10"/>
  <c r="I84" i="10"/>
  <c r="H84" i="10"/>
  <c r="AS83" i="10"/>
  <c r="AR83" i="10"/>
  <c r="AQ83" i="10"/>
  <c r="AP83" i="10"/>
  <c r="AO83" i="10"/>
  <c r="AN83" i="10"/>
  <c r="AM83" i="10"/>
  <c r="AL83" i="10"/>
  <c r="AK83" i="10"/>
  <c r="AJ83" i="10"/>
  <c r="AI83" i="10"/>
  <c r="AH83" i="10"/>
  <c r="AG83" i="10"/>
  <c r="AF83" i="10"/>
  <c r="AE83" i="10"/>
  <c r="AD83" i="10"/>
  <c r="AC83" i="10"/>
  <c r="AB83" i="10"/>
  <c r="AA83" i="10"/>
  <c r="Z83" i="10"/>
  <c r="Y83" i="10"/>
  <c r="X83" i="10"/>
  <c r="W83" i="10"/>
  <c r="V83" i="10"/>
  <c r="U83" i="10"/>
  <c r="T83" i="10"/>
  <c r="S83" i="10"/>
  <c r="R83" i="10"/>
  <c r="Q83" i="10"/>
  <c r="P83" i="10"/>
  <c r="O83" i="10"/>
  <c r="N83" i="10"/>
  <c r="M83" i="10"/>
  <c r="L83" i="10"/>
  <c r="K83" i="10"/>
  <c r="J83" i="10"/>
  <c r="I83" i="10"/>
  <c r="H83" i="10"/>
  <c r="AS82" i="10"/>
  <c r="AR82" i="10"/>
  <c r="AQ82" i="10"/>
  <c r="AP82" i="10"/>
  <c r="AO82" i="10"/>
  <c r="AN82" i="10"/>
  <c r="AM82" i="10"/>
  <c r="AL82" i="10"/>
  <c r="AK82" i="10"/>
  <c r="AJ82" i="10"/>
  <c r="AI82" i="10"/>
  <c r="AH82" i="10"/>
  <c r="AG82" i="10"/>
  <c r="AF82" i="10"/>
  <c r="AE82" i="10"/>
  <c r="AD82" i="10"/>
  <c r="AC82" i="10"/>
  <c r="AB82" i="10"/>
  <c r="AA82" i="10"/>
  <c r="Z82" i="10"/>
  <c r="Y82" i="10"/>
  <c r="X82" i="10"/>
  <c r="W82" i="10"/>
  <c r="V82" i="10"/>
  <c r="U82" i="10"/>
  <c r="T82" i="10"/>
  <c r="S82" i="10"/>
  <c r="R82" i="10"/>
  <c r="Q82" i="10"/>
  <c r="P82" i="10"/>
  <c r="O82" i="10"/>
  <c r="N82" i="10"/>
  <c r="M82" i="10"/>
  <c r="L82" i="10"/>
  <c r="K82" i="10"/>
  <c r="J82" i="10"/>
  <c r="I82" i="10"/>
  <c r="H82" i="10"/>
  <c r="AS81" i="10"/>
  <c r="AR81" i="10"/>
  <c r="AQ81" i="10"/>
  <c r="AP81" i="10"/>
  <c r="AO81" i="10"/>
  <c r="AN81" i="10"/>
  <c r="AM81" i="10"/>
  <c r="AL81" i="10"/>
  <c r="AK81" i="10"/>
  <c r="AJ81" i="10"/>
  <c r="AI81" i="10"/>
  <c r="AH81" i="10"/>
  <c r="AG81" i="10"/>
  <c r="AF81" i="10"/>
  <c r="AE81" i="10"/>
  <c r="AD81" i="10"/>
  <c r="AC81" i="10"/>
  <c r="AB81" i="10"/>
  <c r="AA81" i="10"/>
  <c r="Z81" i="10"/>
  <c r="Y81" i="10"/>
  <c r="X81" i="10"/>
  <c r="W81" i="10"/>
  <c r="V81" i="10"/>
  <c r="U81" i="10"/>
  <c r="T81" i="10"/>
  <c r="S81" i="10"/>
  <c r="R81" i="10"/>
  <c r="Q81" i="10"/>
  <c r="P81" i="10"/>
  <c r="O81" i="10"/>
  <c r="N81" i="10"/>
  <c r="M81" i="10"/>
  <c r="L81" i="10"/>
  <c r="K81" i="10"/>
  <c r="J81" i="10"/>
  <c r="I81" i="10"/>
  <c r="H81" i="10"/>
  <c r="AS80" i="10"/>
  <c r="AR80" i="10"/>
  <c r="AQ80" i="10"/>
  <c r="AP80" i="10"/>
  <c r="AO80" i="10"/>
  <c r="AN80" i="10"/>
  <c r="AM80" i="10"/>
  <c r="AL80" i="10"/>
  <c r="AK80" i="10"/>
  <c r="AJ80" i="10"/>
  <c r="AI80" i="10"/>
  <c r="AH80" i="10"/>
  <c r="AG80" i="10"/>
  <c r="AF80" i="10"/>
  <c r="AE80" i="10"/>
  <c r="AD80" i="10"/>
  <c r="AC80" i="10"/>
  <c r="AB80" i="10"/>
  <c r="AA80" i="10"/>
  <c r="Z80" i="10"/>
  <c r="Y80" i="10"/>
  <c r="X80" i="10"/>
  <c r="W80" i="10"/>
  <c r="V80" i="10"/>
  <c r="U80" i="10"/>
  <c r="T80" i="10"/>
  <c r="S80" i="10"/>
  <c r="R80" i="10"/>
  <c r="Q80" i="10"/>
  <c r="P80" i="10"/>
  <c r="O80" i="10"/>
  <c r="N80" i="10"/>
  <c r="M80" i="10"/>
  <c r="L80" i="10"/>
  <c r="K80" i="10"/>
  <c r="J80" i="10"/>
  <c r="I80" i="10"/>
  <c r="H80" i="10"/>
  <c r="AS79" i="10"/>
  <c r="AR79" i="10"/>
  <c r="AQ79" i="10"/>
  <c r="AP79" i="10"/>
  <c r="AO79" i="10"/>
  <c r="AN79" i="10"/>
  <c r="AM79" i="10"/>
  <c r="AL79" i="10"/>
  <c r="AK79" i="10"/>
  <c r="AJ79" i="10"/>
  <c r="AI79" i="10"/>
  <c r="AH79" i="10"/>
  <c r="AG79" i="10"/>
  <c r="AF79" i="10"/>
  <c r="AE79" i="10"/>
  <c r="AD79" i="10"/>
  <c r="AC79" i="10"/>
  <c r="AB79" i="10"/>
  <c r="AA79" i="10"/>
  <c r="Z79" i="10"/>
  <c r="Y79" i="10"/>
  <c r="X79" i="10"/>
  <c r="W79" i="10"/>
  <c r="V79" i="10"/>
  <c r="U79" i="10"/>
  <c r="T79" i="10"/>
  <c r="S79" i="10"/>
  <c r="R79" i="10"/>
  <c r="Q79" i="10"/>
  <c r="P79" i="10"/>
  <c r="O79" i="10"/>
  <c r="N79" i="10"/>
  <c r="M79" i="10"/>
  <c r="L79" i="10"/>
  <c r="K79" i="10"/>
  <c r="J79" i="10"/>
  <c r="I79" i="10"/>
  <c r="H79" i="10"/>
  <c r="AS78" i="10"/>
  <c r="AR78" i="10"/>
  <c r="AQ78" i="10"/>
  <c r="AP78" i="10"/>
  <c r="AO78" i="10"/>
  <c r="AN78" i="10"/>
  <c r="AM78" i="10"/>
  <c r="AL78" i="10"/>
  <c r="AK78" i="10"/>
  <c r="AJ78" i="10"/>
  <c r="AI78" i="10"/>
  <c r="AH78" i="10"/>
  <c r="AG78" i="10"/>
  <c r="AF78" i="10"/>
  <c r="AE78" i="10"/>
  <c r="AD78" i="10"/>
  <c r="AC78" i="10"/>
  <c r="AB78" i="10"/>
  <c r="AA78" i="10"/>
  <c r="Z78" i="10"/>
  <c r="Y78" i="10"/>
  <c r="X78" i="10"/>
  <c r="W78" i="10"/>
  <c r="V78" i="10"/>
  <c r="U78" i="10"/>
  <c r="T78" i="10"/>
  <c r="S78" i="10"/>
  <c r="R78" i="10"/>
  <c r="Q78" i="10"/>
  <c r="P78" i="10"/>
  <c r="O78" i="10"/>
  <c r="N78" i="10"/>
  <c r="M78" i="10"/>
  <c r="L78" i="10"/>
  <c r="K78" i="10"/>
  <c r="J78" i="10"/>
  <c r="I78" i="10"/>
  <c r="H78" i="10"/>
  <c r="AS77" i="10"/>
  <c r="AR77" i="10"/>
  <c r="AQ77" i="10"/>
  <c r="AP77" i="10"/>
  <c r="AO77" i="10"/>
  <c r="AN77" i="10"/>
  <c r="AM77" i="10"/>
  <c r="AL77" i="10"/>
  <c r="AK77" i="10"/>
  <c r="AJ77" i="10"/>
  <c r="AI77" i="10"/>
  <c r="AH77" i="10"/>
  <c r="AG77" i="10"/>
  <c r="AF77" i="10"/>
  <c r="AE77" i="10"/>
  <c r="AD77" i="10"/>
  <c r="AC77" i="10"/>
  <c r="AB77" i="10"/>
  <c r="AA77" i="10"/>
  <c r="Z77" i="10"/>
  <c r="Y77" i="10"/>
  <c r="X77" i="10"/>
  <c r="W77" i="10"/>
  <c r="V77" i="10"/>
  <c r="U77" i="10"/>
  <c r="T77" i="10"/>
  <c r="S77" i="10"/>
  <c r="R77" i="10"/>
  <c r="Q77" i="10"/>
  <c r="P77" i="10"/>
  <c r="O77" i="10"/>
  <c r="N77" i="10"/>
  <c r="M77" i="10"/>
  <c r="L77" i="10"/>
  <c r="K77" i="10"/>
  <c r="J77" i="10"/>
  <c r="I77" i="10"/>
  <c r="H77" i="10"/>
  <c r="AS76" i="10"/>
  <c r="AR76" i="10"/>
  <c r="AQ76" i="10"/>
  <c r="AP76" i="10"/>
  <c r="AO76" i="10"/>
  <c r="AN76" i="10"/>
  <c r="AM76" i="10"/>
  <c r="AL76" i="10"/>
  <c r="AK76" i="10"/>
  <c r="AJ76" i="10"/>
  <c r="AI76" i="10"/>
  <c r="AH76" i="10"/>
  <c r="AG76" i="10"/>
  <c r="AF76" i="10"/>
  <c r="AE76" i="10"/>
  <c r="AD76" i="10"/>
  <c r="AC76" i="10"/>
  <c r="AB76" i="10"/>
  <c r="AA76" i="10"/>
  <c r="Z76" i="10"/>
  <c r="Y76" i="10"/>
  <c r="X76" i="10"/>
  <c r="W76" i="10"/>
  <c r="V76" i="10"/>
  <c r="U76" i="10"/>
  <c r="T76" i="10"/>
  <c r="S76" i="10"/>
  <c r="R76" i="10"/>
  <c r="Q76" i="10"/>
  <c r="P76" i="10"/>
  <c r="O76" i="10"/>
  <c r="N76" i="10"/>
  <c r="M76" i="10"/>
  <c r="L76" i="10"/>
  <c r="K76" i="10"/>
  <c r="J76" i="10"/>
  <c r="I76" i="10"/>
  <c r="H76" i="10"/>
  <c r="AS75" i="10"/>
  <c r="AR75" i="10"/>
  <c r="AQ75" i="10"/>
  <c r="AP75" i="10"/>
  <c r="AO75" i="10"/>
  <c r="AN75" i="10"/>
  <c r="AM75" i="10"/>
  <c r="AL75" i="10"/>
  <c r="AK75" i="10"/>
  <c r="AJ75" i="10"/>
  <c r="AI75" i="10"/>
  <c r="AH75" i="10"/>
  <c r="AG75" i="10"/>
  <c r="AF75" i="10"/>
  <c r="AE75" i="10"/>
  <c r="AD75" i="10"/>
  <c r="AC75" i="10"/>
  <c r="AB75" i="10"/>
  <c r="AA75" i="10"/>
  <c r="Z75" i="10"/>
  <c r="Y75" i="10"/>
  <c r="X75" i="10"/>
  <c r="W75" i="10"/>
  <c r="V75" i="10"/>
  <c r="U75" i="10"/>
  <c r="T75" i="10"/>
  <c r="S75" i="10"/>
  <c r="R75" i="10"/>
  <c r="Q75" i="10"/>
  <c r="P75" i="10"/>
  <c r="O75" i="10"/>
  <c r="N75" i="10"/>
  <c r="M75" i="10"/>
  <c r="L75" i="10"/>
  <c r="K75" i="10"/>
  <c r="J75" i="10"/>
  <c r="I75" i="10"/>
  <c r="H75" i="10"/>
  <c r="AS74" i="10"/>
  <c r="AR74" i="10"/>
  <c r="AQ74" i="10"/>
  <c r="AP74" i="10"/>
  <c r="AO74" i="10"/>
  <c r="AN74" i="10"/>
  <c r="AM74" i="10"/>
  <c r="AL74" i="10"/>
  <c r="AK74" i="10"/>
  <c r="AJ74" i="10"/>
  <c r="AI74" i="10"/>
  <c r="AH74" i="10"/>
  <c r="AG74" i="10"/>
  <c r="AF74" i="10"/>
  <c r="AE74" i="10"/>
  <c r="AD74" i="10"/>
  <c r="AC74" i="10"/>
  <c r="AB74" i="10"/>
  <c r="AA74" i="10"/>
  <c r="Z74" i="10"/>
  <c r="Y74" i="10"/>
  <c r="X74" i="10"/>
  <c r="W74" i="10"/>
  <c r="V74" i="10"/>
  <c r="U74" i="10"/>
  <c r="T74" i="10"/>
  <c r="S74" i="10"/>
  <c r="R74" i="10"/>
  <c r="Q74" i="10"/>
  <c r="P74" i="10"/>
  <c r="O74" i="10"/>
  <c r="N74" i="10"/>
  <c r="M74" i="10"/>
  <c r="L74" i="10"/>
  <c r="K74" i="10"/>
  <c r="J74" i="10"/>
  <c r="I74" i="10"/>
  <c r="H74" i="10"/>
  <c r="AS73" i="10"/>
  <c r="AR73" i="10"/>
  <c r="AQ73" i="10"/>
  <c r="AP73" i="10"/>
  <c r="AO73" i="10"/>
  <c r="AN73" i="10"/>
  <c r="AM73" i="10"/>
  <c r="AL73" i="10"/>
  <c r="AK73" i="10"/>
  <c r="AJ73" i="10"/>
  <c r="AI73" i="10"/>
  <c r="AH73" i="10"/>
  <c r="AG73" i="10"/>
  <c r="AF73" i="10"/>
  <c r="AE73" i="10"/>
  <c r="AD73" i="10"/>
  <c r="AC73" i="10"/>
  <c r="AB73" i="10"/>
  <c r="AA73" i="10"/>
  <c r="Z73" i="10"/>
  <c r="Y73" i="10"/>
  <c r="X73" i="10"/>
  <c r="W73" i="10"/>
  <c r="V73" i="10"/>
  <c r="U73" i="10"/>
  <c r="T73" i="10"/>
  <c r="S73" i="10"/>
  <c r="R73" i="10"/>
  <c r="Q73" i="10"/>
  <c r="P73" i="10"/>
  <c r="O73" i="10"/>
  <c r="N73" i="10"/>
  <c r="M73" i="10"/>
  <c r="L73" i="10"/>
  <c r="K73" i="10"/>
  <c r="J73" i="10"/>
  <c r="I73" i="10"/>
  <c r="H73" i="10"/>
  <c r="AS72" i="10"/>
  <c r="AR72" i="10"/>
  <c r="AQ72" i="10"/>
  <c r="AP72" i="10"/>
  <c r="AO72" i="10"/>
  <c r="AN72" i="10"/>
  <c r="AM72" i="10"/>
  <c r="AL72" i="10"/>
  <c r="AK72" i="10"/>
  <c r="AJ72" i="10"/>
  <c r="AI72" i="10"/>
  <c r="AH72" i="10"/>
  <c r="AG72" i="10"/>
  <c r="AF72" i="10"/>
  <c r="AE72" i="10"/>
  <c r="AD72" i="10"/>
  <c r="AC72" i="10"/>
  <c r="AB72" i="10"/>
  <c r="AA72" i="10"/>
  <c r="Z72" i="10"/>
  <c r="Y72" i="10"/>
  <c r="X72" i="10"/>
  <c r="W72" i="10"/>
  <c r="V72" i="10"/>
  <c r="U72" i="10"/>
  <c r="T72" i="10"/>
  <c r="S72" i="10"/>
  <c r="R72" i="10"/>
  <c r="Q72" i="10"/>
  <c r="P72" i="10"/>
  <c r="O72" i="10"/>
  <c r="N72" i="10"/>
  <c r="M72" i="10"/>
  <c r="L72" i="10"/>
  <c r="K72" i="10"/>
  <c r="J72" i="10"/>
  <c r="I72" i="10"/>
  <c r="H72" i="10"/>
  <c r="AS71" i="10"/>
  <c r="AR71" i="10"/>
  <c r="AQ71" i="10"/>
  <c r="AP71" i="10"/>
  <c r="AO71" i="10"/>
  <c r="AN71" i="10"/>
  <c r="AM71" i="10"/>
  <c r="AL71" i="10"/>
  <c r="AK71" i="10"/>
  <c r="AJ71" i="10"/>
  <c r="AI71" i="10"/>
  <c r="AH71" i="10"/>
  <c r="AG71" i="10"/>
  <c r="AF71" i="10"/>
  <c r="AE71" i="10"/>
  <c r="AD71" i="10"/>
  <c r="AC71" i="10"/>
  <c r="AB71" i="10"/>
  <c r="AA71" i="10"/>
  <c r="Z71" i="10"/>
  <c r="Y71" i="10"/>
  <c r="X71" i="10"/>
  <c r="W71" i="10"/>
  <c r="V71" i="10"/>
  <c r="U71" i="10"/>
  <c r="T71" i="10"/>
  <c r="S71" i="10"/>
  <c r="R71" i="10"/>
  <c r="Q71" i="10"/>
  <c r="P71" i="10"/>
  <c r="O71" i="10"/>
  <c r="N71" i="10"/>
  <c r="M71" i="10"/>
  <c r="L71" i="10"/>
  <c r="K71" i="10"/>
  <c r="J71" i="10"/>
  <c r="I71" i="10"/>
  <c r="H71" i="10"/>
  <c r="AS70" i="10"/>
  <c r="AR70" i="10"/>
  <c r="AQ70" i="10"/>
  <c r="AP70" i="10"/>
  <c r="AO70" i="10"/>
  <c r="AN70" i="10"/>
  <c r="AM70" i="10"/>
  <c r="AL70" i="10"/>
  <c r="AK70" i="10"/>
  <c r="AJ70" i="10"/>
  <c r="AI70" i="10"/>
  <c r="AH70" i="10"/>
  <c r="AG70" i="10"/>
  <c r="AF70" i="10"/>
  <c r="AE70" i="10"/>
  <c r="AD70" i="10"/>
  <c r="AC70" i="10"/>
  <c r="AB70" i="10"/>
  <c r="AA70" i="10"/>
  <c r="Z70" i="10"/>
  <c r="Y70" i="10"/>
  <c r="X70" i="10"/>
  <c r="W70" i="10"/>
  <c r="V70" i="10"/>
  <c r="U70" i="10"/>
  <c r="T70" i="10"/>
  <c r="S70" i="10"/>
  <c r="R70" i="10"/>
  <c r="Q70" i="10"/>
  <c r="P70" i="10"/>
  <c r="O70" i="10"/>
  <c r="N70" i="10"/>
  <c r="M70" i="10"/>
  <c r="L70" i="10"/>
  <c r="K70" i="10"/>
  <c r="J70" i="10"/>
  <c r="I70" i="10"/>
  <c r="H70" i="10"/>
  <c r="AS69" i="10"/>
  <c r="AR69" i="10"/>
  <c r="AQ69" i="10"/>
  <c r="AP69" i="10"/>
  <c r="AO69" i="10"/>
  <c r="AN69" i="10"/>
  <c r="AM69" i="10"/>
  <c r="AL69" i="10"/>
  <c r="AK69" i="10"/>
  <c r="AJ69" i="10"/>
  <c r="AI69" i="10"/>
  <c r="AH69" i="10"/>
  <c r="AG69" i="10"/>
  <c r="AF69" i="10"/>
  <c r="AE69" i="10"/>
  <c r="AD69" i="10"/>
  <c r="AC69" i="10"/>
  <c r="AB69" i="10"/>
  <c r="AA69" i="10"/>
  <c r="Z69" i="10"/>
  <c r="Y69" i="10"/>
  <c r="X69" i="10"/>
  <c r="W69" i="10"/>
  <c r="V69" i="10"/>
  <c r="U69" i="10"/>
  <c r="T69" i="10"/>
  <c r="S69" i="10"/>
  <c r="R69" i="10"/>
  <c r="Q69" i="10"/>
  <c r="P69" i="10"/>
  <c r="O69" i="10"/>
  <c r="N69" i="10"/>
  <c r="M69" i="10"/>
  <c r="L69" i="10"/>
  <c r="K69" i="10"/>
  <c r="J69" i="10"/>
  <c r="I69" i="10"/>
  <c r="H69" i="10"/>
  <c r="AS68" i="10"/>
  <c r="AR68" i="10"/>
  <c r="AQ68" i="10"/>
  <c r="AP68" i="10"/>
  <c r="AO68" i="10"/>
  <c r="AN68" i="10"/>
  <c r="AM68" i="10"/>
  <c r="AL68" i="10"/>
  <c r="AK68" i="10"/>
  <c r="AJ68" i="10"/>
  <c r="AI68" i="10"/>
  <c r="AH68" i="10"/>
  <c r="AG68" i="10"/>
  <c r="AF68" i="10"/>
  <c r="AE68" i="10"/>
  <c r="AD68" i="10"/>
  <c r="AC68" i="10"/>
  <c r="AB68" i="10"/>
  <c r="AA68" i="10"/>
  <c r="Z68" i="10"/>
  <c r="Y68" i="10"/>
  <c r="X68" i="10"/>
  <c r="W68" i="10"/>
  <c r="V68" i="10"/>
  <c r="U68" i="10"/>
  <c r="T68" i="10"/>
  <c r="S68" i="10"/>
  <c r="R68" i="10"/>
  <c r="Q68" i="10"/>
  <c r="P68" i="10"/>
  <c r="O68" i="10"/>
  <c r="N68" i="10"/>
  <c r="M68" i="10"/>
  <c r="L68" i="10"/>
  <c r="K68" i="10"/>
  <c r="J68" i="10"/>
  <c r="I68" i="10"/>
  <c r="H68" i="10"/>
  <c r="AS67" i="10"/>
  <c r="AR67" i="10"/>
  <c r="AQ67" i="10"/>
  <c r="AP67" i="10"/>
  <c r="AO67" i="10"/>
  <c r="AN67" i="10"/>
  <c r="AM67" i="10"/>
  <c r="AL67" i="10"/>
  <c r="AK67" i="10"/>
  <c r="AJ67" i="10"/>
  <c r="AI67" i="10"/>
  <c r="AH67" i="10"/>
  <c r="AG67" i="10"/>
  <c r="AF67" i="10"/>
  <c r="AE67" i="10"/>
  <c r="AD67" i="10"/>
  <c r="AC67" i="10"/>
  <c r="AB67" i="10"/>
  <c r="AA67" i="10"/>
  <c r="Z67" i="10"/>
  <c r="Y67" i="10"/>
  <c r="X67" i="10"/>
  <c r="W67" i="10"/>
  <c r="V67" i="10"/>
  <c r="U67" i="10"/>
  <c r="T67" i="10"/>
  <c r="S67" i="10"/>
  <c r="R67" i="10"/>
  <c r="Q67" i="10"/>
  <c r="P67" i="10"/>
  <c r="O67" i="10"/>
  <c r="N67" i="10"/>
  <c r="M67" i="10"/>
  <c r="L67" i="10"/>
  <c r="K67" i="10"/>
  <c r="J67" i="10"/>
  <c r="I67" i="10"/>
  <c r="H67" i="10"/>
  <c r="AS66" i="10"/>
  <c r="AR66" i="10"/>
  <c r="AQ66" i="10"/>
  <c r="AP66" i="10"/>
  <c r="AO66" i="10"/>
  <c r="AN66" i="10"/>
  <c r="AM66" i="10"/>
  <c r="AL66" i="10"/>
  <c r="AK66" i="10"/>
  <c r="AJ66" i="10"/>
  <c r="AI66" i="10"/>
  <c r="AH66" i="10"/>
  <c r="AG66" i="10"/>
  <c r="AF66" i="10"/>
  <c r="AE66" i="10"/>
  <c r="AD66" i="10"/>
  <c r="AC66" i="10"/>
  <c r="AB66" i="10"/>
  <c r="AA66" i="10"/>
  <c r="Z66" i="10"/>
  <c r="Y66" i="10"/>
  <c r="X66" i="10"/>
  <c r="W66" i="10"/>
  <c r="V66" i="10"/>
  <c r="U66" i="10"/>
  <c r="T66" i="10"/>
  <c r="S66" i="10"/>
  <c r="R66" i="10"/>
  <c r="Q66" i="10"/>
  <c r="P66" i="10"/>
  <c r="O66" i="10"/>
  <c r="N66" i="10"/>
  <c r="M66" i="10"/>
  <c r="L66" i="10"/>
  <c r="K66" i="10"/>
  <c r="J66" i="10"/>
  <c r="I66" i="10"/>
  <c r="H66" i="10"/>
  <c r="AS65" i="10"/>
  <c r="AR65" i="10"/>
  <c r="AQ65" i="10"/>
  <c r="AP65" i="10"/>
  <c r="AO65" i="10"/>
  <c r="AN65" i="10"/>
  <c r="AM65" i="10"/>
  <c r="AL65" i="10"/>
  <c r="AK65" i="10"/>
  <c r="AJ65" i="10"/>
  <c r="AI65" i="10"/>
  <c r="AH65" i="10"/>
  <c r="AG65" i="10"/>
  <c r="AF65" i="10"/>
  <c r="AE65" i="10"/>
  <c r="AD65" i="10"/>
  <c r="AC65" i="10"/>
  <c r="AB65" i="10"/>
  <c r="AA65" i="10"/>
  <c r="Z65" i="10"/>
  <c r="Y65" i="10"/>
  <c r="X65" i="10"/>
  <c r="W65" i="10"/>
  <c r="V65" i="10"/>
  <c r="U65" i="10"/>
  <c r="T65" i="10"/>
  <c r="S65" i="10"/>
  <c r="R65" i="10"/>
  <c r="Q65" i="10"/>
  <c r="P65" i="10"/>
  <c r="O65" i="10"/>
  <c r="N65" i="10"/>
  <c r="M65" i="10"/>
  <c r="L65" i="10"/>
  <c r="K65" i="10"/>
  <c r="J65" i="10"/>
  <c r="I65" i="10"/>
  <c r="H65" i="10"/>
  <c r="AS64" i="10"/>
  <c r="AR64" i="10"/>
  <c r="AQ64" i="10"/>
  <c r="AP64" i="10"/>
  <c r="AO64" i="10"/>
  <c r="AN64" i="10"/>
  <c r="AM64" i="10"/>
  <c r="AL64" i="10"/>
  <c r="AK64" i="10"/>
  <c r="AJ64" i="10"/>
  <c r="AI64" i="10"/>
  <c r="AH64" i="10"/>
  <c r="AG64" i="10"/>
  <c r="AF64" i="10"/>
  <c r="AE64" i="10"/>
  <c r="AD64" i="10"/>
  <c r="AC64" i="10"/>
  <c r="AB64" i="10"/>
  <c r="AA64" i="10"/>
  <c r="Z64" i="10"/>
  <c r="Y64" i="10"/>
  <c r="X64" i="10"/>
  <c r="W64" i="10"/>
  <c r="V64" i="10"/>
  <c r="U64" i="10"/>
  <c r="T64" i="10"/>
  <c r="S64" i="10"/>
  <c r="R64" i="10"/>
  <c r="Q64" i="10"/>
  <c r="P64" i="10"/>
  <c r="O64" i="10"/>
  <c r="N64" i="10"/>
  <c r="M64" i="10"/>
  <c r="L64" i="10"/>
  <c r="K64" i="10"/>
  <c r="J64" i="10"/>
  <c r="I64" i="10"/>
  <c r="H64" i="10"/>
  <c r="AS63" i="10"/>
  <c r="AR63" i="10"/>
  <c r="AQ63" i="10"/>
  <c r="AP63" i="10"/>
  <c r="AO63" i="10"/>
  <c r="AN63" i="10"/>
  <c r="AM63" i="10"/>
  <c r="AL63" i="10"/>
  <c r="AK63" i="10"/>
  <c r="AJ63" i="10"/>
  <c r="AI63" i="10"/>
  <c r="AH63" i="10"/>
  <c r="AG63" i="10"/>
  <c r="AF63" i="10"/>
  <c r="AE63" i="10"/>
  <c r="AD63" i="10"/>
  <c r="AC63" i="10"/>
  <c r="AB63" i="10"/>
  <c r="AA63" i="10"/>
  <c r="Z63" i="10"/>
  <c r="Y63" i="10"/>
  <c r="X63" i="10"/>
  <c r="W63" i="10"/>
  <c r="V63" i="10"/>
  <c r="U63" i="10"/>
  <c r="T63" i="10"/>
  <c r="S63" i="10"/>
  <c r="R63" i="10"/>
  <c r="Q63" i="10"/>
  <c r="P63" i="10"/>
  <c r="O63" i="10"/>
  <c r="N63" i="10"/>
  <c r="M63" i="10"/>
  <c r="L63" i="10"/>
  <c r="K63" i="10"/>
  <c r="J63" i="10"/>
  <c r="I63" i="10"/>
  <c r="H63" i="10"/>
  <c r="AS62" i="10"/>
  <c r="AR62" i="10"/>
  <c r="AQ62" i="10"/>
  <c r="AP62" i="10"/>
  <c r="AO62" i="10"/>
  <c r="AN62" i="10"/>
  <c r="AM62" i="10"/>
  <c r="AL62" i="10"/>
  <c r="AK62" i="10"/>
  <c r="AJ62" i="10"/>
  <c r="AI62" i="10"/>
  <c r="AH62" i="10"/>
  <c r="AG62" i="10"/>
  <c r="AF62" i="10"/>
  <c r="AE62" i="10"/>
  <c r="AD62" i="10"/>
  <c r="AC62" i="10"/>
  <c r="AB62" i="10"/>
  <c r="AA62" i="10"/>
  <c r="Z62" i="10"/>
  <c r="Y62" i="10"/>
  <c r="X62" i="10"/>
  <c r="W62" i="10"/>
  <c r="V62" i="10"/>
  <c r="U62" i="10"/>
  <c r="T62" i="10"/>
  <c r="S62" i="10"/>
  <c r="R62" i="10"/>
  <c r="Q62" i="10"/>
  <c r="P62" i="10"/>
  <c r="O62" i="10"/>
  <c r="N62" i="10"/>
  <c r="M62" i="10"/>
  <c r="L62" i="10"/>
  <c r="K62" i="10"/>
  <c r="J62" i="10"/>
  <c r="I62" i="10"/>
  <c r="H62" i="10"/>
  <c r="AS61" i="10"/>
  <c r="AR61" i="10"/>
  <c r="AQ61" i="10"/>
  <c r="AP61" i="10"/>
  <c r="AO61" i="10"/>
  <c r="AN61" i="10"/>
  <c r="AM61" i="10"/>
  <c r="AL61" i="10"/>
  <c r="AK61" i="10"/>
  <c r="AJ61" i="10"/>
  <c r="AI61" i="10"/>
  <c r="AH61" i="10"/>
  <c r="AG61" i="10"/>
  <c r="AF61" i="10"/>
  <c r="AE61" i="10"/>
  <c r="AD61" i="10"/>
  <c r="AC61" i="10"/>
  <c r="AB61" i="10"/>
  <c r="AA61" i="10"/>
  <c r="Z61" i="10"/>
  <c r="Y61" i="10"/>
  <c r="X61" i="10"/>
  <c r="W61" i="10"/>
  <c r="V61" i="10"/>
  <c r="U61" i="10"/>
  <c r="T61" i="10"/>
  <c r="S61" i="10"/>
  <c r="R61" i="10"/>
  <c r="Q61" i="10"/>
  <c r="P61" i="10"/>
  <c r="O61" i="10"/>
  <c r="N61" i="10"/>
  <c r="M61" i="10"/>
  <c r="L61" i="10"/>
  <c r="K61" i="10"/>
  <c r="J61" i="10"/>
  <c r="I61" i="10"/>
  <c r="H61" i="10"/>
  <c r="AS60" i="10"/>
  <c r="AR60" i="10"/>
  <c r="AQ60" i="10"/>
  <c r="AP60" i="10"/>
  <c r="AO60" i="10"/>
  <c r="AN60" i="10"/>
  <c r="AM60" i="10"/>
  <c r="AL60" i="10"/>
  <c r="AK60" i="10"/>
  <c r="AJ60" i="10"/>
  <c r="AI60" i="10"/>
  <c r="AH60" i="10"/>
  <c r="AG60" i="10"/>
  <c r="AF60" i="10"/>
  <c r="AE60" i="10"/>
  <c r="AD60" i="10"/>
  <c r="AC60" i="10"/>
  <c r="AB60" i="10"/>
  <c r="AA60" i="10"/>
  <c r="Z60" i="10"/>
  <c r="Y60" i="10"/>
  <c r="X60" i="10"/>
  <c r="W60" i="10"/>
  <c r="V60" i="10"/>
  <c r="U60" i="10"/>
  <c r="T60" i="10"/>
  <c r="S60" i="10"/>
  <c r="R60" i="10"/>
  <c r="Q60" i="10"/>
  <c r="P60" i="10"/>
  <c r="O60" i="10"/>
  <c r="N60" i="10"/>
  <c r="M60" i="10"/>
  <c r="L60" i="10"/>
  <c r="K60" i="10"/>
  <c r="J60" i="10"/>
  <c r="I60" i="10"/>
  <c r="H60" i="10"/>
  <c r="AS59" i="10"/>
  <c r="AR59" i="10"/>
  <c r="AQ59" i="10"/>
  <c r="AP59" i="10"/>
  <c r="AO59" i="10"/>
  <c r="AN59" i="10"/>
  <c r="AM59" i="10"/>
  <c r="AL59" i="10"/>
  <c r="AK59" i="10"/>
  <c r="AJ59" i="10"/>
  <c r="AI59" i="10"/>
  <c r="AH59" i="10"/>
  <c r="AG59" i="10"/>
  <c r="AF59" i="10"/>
  <c r="AE59" i="10"/>
  <c r="AD59" i="10"/>
  <c r="AC59" i="10"/>
  <c r="AB59" i="10"/>
  <c r="AA59" i="10"/>
  <c r="Z59" i="10"/>
  <c r="Y59" i="10"/>
  <c r="X59" i="10"/>
  <c r="W59" i="10"/>
  <c r="V59" i="10"/>
  <c r="U59" i="10"/>
  <c r="T59" i="10"/>
  <c r="S59" i="10"/>
  <c r="R59" i="10"/>
  <c r="Q59" i="10"/>
  <c r="P59" i="10"/>
  <c r="O59" i="10"/>
  <c r="N59" i="10"/>
  <c r="M59" i="10"/>
  <c r="L59" i="10"/>
  <c r="K59" i="10"/>
  <c r="J59" i="10"/>
  <c r="I59" i="10"/>
  <c r="H59" i="10"/>
  <c r="AS58" i="10"/>
  <c r="AR58" i="10"/>
  <c r="AQ58" i="10"/>
  <c r="AP58" i="10"/>
  <c r="AO58" i="10"/>
  <c r="AN58" i="10"/>
  <c r="AM58" i="10"/>
  <c r="AL58" i="10"/>
  <c r="AK58" i="10"/>
  <c r="AJ58" i="10"/>
  <c r="AI58" i="10"/>
  <c r="AH58" i="10"/>
  <c r="AG58" i="10"/>
  <c r="AF58" i="10"/>
  <c r="AE58" i="10"/>
  <c r="AD58" i="10"/>
  <c r="AC58" i="10"/>
  <c r="AB58" i="10"/>
  <c r="AA58" i="10"/>
  <c r="Z58" i="10"/>
  <c r="Y58" i="10"/>
  <c r="X58" i="10"/>
  <c r="W58" i="10"/>
  <c r="V58" i="10"/>
  <c r="U58" i="10"/>
  <c r="T58" i="10"/>
  <c r="S58" i="10"/>
  <c r="R58" i="10"/>
  <c r="Q58" i="10"/>
  <c r="P58" i="10"/>
  <c r="O58" i="10"/>
  <c r="N58" i="10"/>
  <c r="M58" i="10"/>
  <c r="L58" i="10"/>
  <c r="K58" i="10"/>
  <c r="J58" i="10"/>
  <c r="I58" i="10"/>
  <c r="H58" i="10"/>
  <c r="AS57" i="10"/>
  <c r="AR57" i="10"/>
  <c r="AQ57" i="10"/>
  <c r="AP57" i="10"/>
  <c r="AO57" i="10"/>
  <c r="AN57" i="10"/>
  <c r="AM57" i="10"/>
  <c r="AL57" i="10"/>
  <c r="AK57" i="10"/>
  <c r="AJ57" i="10"/>
  <c r="AI57" i="10"/>
  <c r="AH57" i="10"/>
  <c r="AG57" i="10"/>
  <c r="AF57" i="10"/>
  <c r="AE57" i="10"/>
  <c r="AD57" i="10"/>
  <c r="AC57" i="10"/>
  <c r="AB57" i="10"/>
  <c r="AA57" i="10"/>
  <c r="Z57" i="10"/>
  <c r="Y57" i="10"/>
  <c r="X57" i="10"/>
  <c r="W57" i="10"/>
  <c r="V57" i="10"/>
  <c r="U57" i="10"/>
  <c r="T57" i="10"/>
  <c r="S57" i="10"/>
  <c r="R57" i="10"/>
  <c r="Q57" i="10"/>
  <c r="P57" i="10"/>
  <c r="O57" i="10"/>
  <c r="N57" i="10"/>
  <c r="M57" i="10"/>
  <c r="L57" i="10"/>
  <c r="K57" i="10"/>
  <c r="J57" i="10"/>
  <c r="I57" i="10"/>
  <c r="H57" i="10"/>
  <c r="AS56" i="10"/>
  <c r="AR56" i="10"/>
  <c r="AQ56" i="10"/>
  <c r="AP56" i="10"/>
  <c r="AO56" i="10"/>
  <c r="AN56" i="10"/>
  <c r="AM56" i="10"/>
  <c r="AL56" i="10"/>
  <c r="AK56" i="10"/>
  <c r="AJ56" i="10"/>
  <c r="AI56" i="10"/>
  <c r="AH56" i="10"/>
  <c r="AG56" i="10"/>
  <c r="AF56" i="10"/>
  <c r="AE56" i="10"/>
  <c r="AD56" i="10"/>
  <c r="AC56" i="10"/>
  <c r="AB56" i="10"/>
  <c r="AA56" i="10"/>
  <c r="Z56" i="10"/>
  <c r="Y56" i="10"/>
  <c r="X56" i="10"/>
  <c r="W56" i="10"/>
  <c r="V56" i="10"/>
  <c r="U56" i="10"/>
  <c r="T56" i="10"/>
  <c r="S56" i="10"/>
  <c r="R56" i="10"/>
  <c r="Q56" i="10"/>
  <c r="P56" i="10"/>
  <c r="O56" i="10"/>
  <c r="N56" i="10"/>
  <c r="M56" i="10"/>
  <c r="L56" i="10"/>
  <c r="K56" i="10"/>
  <c r="J56" i="10"/>
  <c r="I56" i="10"/>
  <c r="H56" i="10"/>
  <c r="AS55" i="10"/>
  <c r="AR55" i="10"/>
  <c r="AQ55" i="10"/>
  <c r="AP55" i="10"/>
  <c r="AO55" i="10"/>
  <c r="AN55" i="10"/>
  <c r="AM55" i="10"/>
  <c r="AL55" i="10"/>
  <c r="AK55" i="10"/>
  <c r="AJ55" i="10"/>
  <c r="AI55" i="10"/>
  <c r="AH55" i="10"/>
  <c r="AG55" i="10"/>
  <c r="AF55" i="10"/>
  <c r="AE55" i="10"/>
  <c r="AD55" i="10"/>
  <c r="AC55" i="10"/>
  <c r="AB55" i="10"/>
  <c r="AA55" i="10"/>
  <c r="Z55" i="10"/>
  <c r="Y55" i="10"/>
  <c r="X55" i="10"/>
  <c r="W55" i="10"/>
  <c r="V55" i="10"/>
  <c r="U55" i="10"/>
  <c r="T55" i="10"/>
  <c r="S55" i="10"/>
  <c r="R55" i="10"/>
  <c r="Q55" i="10"/>
  <c r="P55" i="10"/>
  <c r="O55" i="10"/>
  <c r="N55" i="10"/>
  <c r="M55" i="10"/>
  <c r="L55" i="10"/>
  <c r="K55" i="10"/>
  <c r="J55" i="10"/>
  <c r="I55" i="10"/>
  <c r="H55" i="10"/>
  <c r="AS54" i="10"/>
  <c r="AR54" i="10"/>
  <c r="AQ54" i="10"/>
  <c r="AP54" i="10"/>
  <c r="AO54" i="10"/>
  <c r="AN54" i="10"/>
  <c r="AM54" i="10"/>
  <c r="AL54" i="10"/>
  <c r="AK54" i="10"/>
  <c r="AJ54" i="10"/>
  <c r="AI54" i="10"/>
  <c r="AH54" i="10"/>
  <c r="AG54" i="10"/>
  <c r="AF54" i="10"/>
  <c r="AE54" i="10"/>
  <c r="AD54" i="10"/>
  <c r="AC54" i="10"/>
  <c r="AB54" i="10"/>
  <c r="AA54" i="10"/>
  <c r="Z54" i="10"/>
  <c r="Y54" i="10"/>
  <c r="X54" i="10"/>
  <c r="W54" i="10"/>
  <c r="V54" i="10"/>
  <c r="U54" i="10"/>
  <c r="T54" i="10"/>
  <c r="S54" i="10"/>
  <c r="R54" i="10"/>
  <c r="Q54" i="10"/>
  <c r="P54" i="10"/>
  <c r="O54" i="10"/>
  <c r="N54" i="10"/>
  <c r="M54" i="10"/>
  <c r="L54" i="10"/>
  <c r="K54" i="10"/>
  <c r="J54" i="10"/>
  <c r="I54" i="10"/>
  <c r="H54" i="10"/>
  <c r="AS53" i="10"/>
  <c r="AR53" i="10"/>
  <c r="AQ53" i="10"/>
  <c r="AP53" i="10"/>
  <c r="AO53" i="10"/>
  <c r="AN53" i="10"/>
  <c r="AM53" i="10"/>
  <c r="AL53" i="10"/>
  <c r="AK53" i="10"/>
  <c r="AJ53" i="10"/>
  <c r="AI53" i="10"/>
  <c r="AH53" i="10"/>
  <c r="AG53" i="10"/>
  <c r="AF53" i="10"/>
  <c r="AE53" i="10"/>
  <c r="AD53" i="10"/>
  <c r="AC53" i="10"/>
  <c r="AB53" i="10"/>
  <c r="AA53" i="10"/>
  <c r="Z53" i="10"/>
  <c r="Y53" i="10"/>
  <c r="X53" i="10"/>
  <c r="W53" i="10"/>
  <c r="V53" i="10"/>
  <c r="U53" i="10"/>
  <c r="T53" i="10"/>
  <c r="S53" i="10"/>
  <c r="R53" i="10"/>
  <c r="Q53" i="10"/>
  <c r="P53" i="10"/>
  <c r="O53" i="10"/>
  <c r="N53" i="10"/>
  <c r="M53" i="10"/>
  <c r="L53" i="10"/>
  <c r="K53" i="10"/>
  <c r="J53" i="10"/>
  <c r="I53" i="10"/>
  <c r="H53" i="10"/>
  <c r="AS52" i="10"/>
  <c r="AR52" i="10"/>
  <c r="AQ52" i="10"/>
  <c r="AP52" i="10"/>
  <c r="AO52" i="10"/>
  <c r="AN52" i="10"/>
  <c r="AM52" i="10"/>
  <c r="AL52" i="10"/>
  <c r="AK52" i="10"/>
  <c r="AJ52" i="10"/>
  <c r="AI52" i="10"/>
  <c r="AH52" i="10"/>
  <c r="AG52" i="10"/>
  <c r="AF52" i="10"/>
  <c r="AE52" i="10"/>
  <c r="AD52" i="10"/>
  <c r="AC52" i="10"/>
  <c r="AB52" i="10"/>
  <c r="AA52" i="10"/>
  <c r="Z52" i="10"/>
  <c r="Y52" i="10"/>
  <c r="X52" i="10"/>
  <c r="W52" i="10"/>
  <c r="V52" i="10"/>
  <c r="U52" i="10"/>
  <c r="T52" i="10"/>
  <c r="S52" i="10"/>
  <c r="R52" i="10"/>
  <c r="Q52" i="10"/>
  <c r="P52" i="10"/>
  <c r="O52" i="10"/>
  <c r="N52" i="10"/>
  <c r="M52" i="10"/>
  <c r="L52" i="10"/>
  <c r="K52" i="10"/>
  <c r="J52" i="10"/>
  <c r="I52" i="10"/>
  <c r="H52" i="10"/>
  <c r="AS51" i="10"/>
  <c r="AR51" i="10"/>
  <c r="AQ51" i="10"/>
  <c r="AP51" i="10"/>
  <c r="AO51" i="10"/>
  <c r="AN51" i="10"/>
  <c r="AM51" i="10"/>
  <c r="AL51" i="10"/>
  <c r="AK51" i="10"/>
  <c r="AJ51" i="10"/>
  <c r="AI51" i="10"/>
  <c r="AH51" i="10"/>
  <c r="AG51" i="10"/>
  <c r="AF51" i="10"/>
  <c r="AE51" i="10"/>
  <c r="AD51" i="10"/>
  <c r="AC51" i="10"/>
  <c r="AB51" i="10"/>
  <c r="AA51" i="10"/>
  <c r="Z51" i="10"/>
  <c r="Y51" i="10"/>
  <c r="X51" i="10"/>
  <c r="W51" i="10"/>
  <c r="V51" i="10"/>
  <c r="U51" i="10"/>
  <c r="T51" i="10"/>
  <c r="S51" i="10"/>
  <c r="R51" i="10"/>
  <c r="Q51" i="10"/>
  <c r="P51" i="10"/>
  <c r="O51" i="10"/>
  <c r="N51" i="10"/>
  <c r="M51" i="10"/>
  <c r="L51" i="10"/>
  <c r="K51" i="10"/>
  <c r="J51" i="10"/>
  <c r="I51" i="10"/>
  <c r="H51" i="10"/>
  <c r="AS50" i="10"/>
  <c r="AR50" i="10"/>
  <c r="AQ50" i="10"/>
  <c r="AP50" i="10"/>
  <c r="AO50" i="10"/>
  <c r="AN50" i="10"/>
  <c r="AM50" i="10"/>
  <c r="AL50" i="10"/>
  <c r="AK50" i="10"/>
  <c r="AJ50" i="10"/>
  <c r="AI50" i="10"/>
  <c r="AH50" i="10"/>
  <c r="AG50" i="10"/>
  <c r="AF50" i="10"/>
  <c r="AE50" i="10"/>
  <c r="AD50" i="10"/>
  <c r="AC50" i="10"/>
  <c r="AB50" i="10"/>
  <c r="AA50" i="10"/>
  <c r="Z50" i="10"/>
  <c r="Y50" i="10"/>
  <c r="X50" i="10"/>
  <c r="W50" i="10"/>
  <c r="V50" i="10"/>
  <c r="U50" i="10"/>
  <c r="T50" i="10"/>
  <c r="S50" i="10"/>
  <c r="R50" i="10"/>
  <c r="Q50" i="10"/>
  <c r="P50" i="10"/>
  <c r="O50" i="10"/>
  <c r="N50" i="10"/>
  <c r="M50" i="10"/>
  <c r="L50" i="10"/>
  <c r="K50" i="10"/>
  <c r="J50" i="10"/>
  <c r="I50" i="10"/>
  <c r="H50" i="10"/>
  <c r="AS49" i="10"/>
  <c r="AR49" i="10"/>
  <c r="AQ49" i="10"/>
  <c r="AP49" i="10"/>
  <c r="AO49" i="10"/>
  <c r="AN49" i="10"/>
  <c r="AM49" i="10"/>
  <c r="AL49" i="10"/>
  <c r="AK49" i="10"/>
  <c r="AJ49" i="10"/>
  <c r="AI49" i="10"/>
  <c r="AH49" i="10"/>
  <c r="AG49" i="10"/>
  <c r="AF49" i="10"/>
  <c r="AE49" i="10"/>
  <c r="AD49" i="10"/>
  <c r="AC49" i="10"/>
  <c r="AB49" i="10"/>
  <c r="AA49" i="10"/>
  <c r="Z49" i="10"/>
  <c r="Y49" i="10"/>
  <c r="X49" i="10"/>
  <c r="W49" i="10"/>
  <c r="V49" i="10"/>
  <c r="U49" i="10"/>
  <c r="T49" i="10"/>
  <c r="S49" i="10"/>
  <c r="R49" i="10"/>
  <c r="Q49" i="10"/>
  <c r="P49" i="10"/>
  <c r="O49" i="10"/>
  <c r="N49" i="10"/>
  <c r="M49" i="10"/>
  <c r="L49" i="10"/>
  <c r="K49" i="10"/>
  <c r="J49" i="10"/>
  <c r="I49" i="10"/>
  <c r="H49" i="10"/>
  <c r="AS48" i="10"/>
  <c r="AR48" i="10"/>
  <c r="AQ48" i="10"/>
  <c r="AP48" i="10"/>
  <c r="AO48" i="10"/>
  <c r="AN48" i="10"/>
  <c r="AM48" i="10"/>
  <c r="AL48" i="10"/>
  <c r="AK48" i="10"/>
  <c r="AJ48" i="10"/>
  <c r="AI48" i="10"/>
  <c r="AH48" i="10"/>
  <c r="AG48" i="10"/>
  <c r="AF48" i="10"/>
  <c r="AE48" i="10"/>
  <c r="AD48" i="10"/>
  <c r="AC48" i="10"/>
  <c r="AB48" i="10"/>
  <c r="AA48" i="10"/>
  <c r="Z48" i="10"/>
  <c r="Y48" i="10"/>
  <c r="X48" i="10"/>
  <c r="W48" i="10"/>
  <c r="V48" i="10"/>
  <c r="U48" i="10"/>
  <c r="T48" i="10"/>
  <c r="S48" i="10"/>
  <c r="R48" i="10"/>
  <c r="Q48" i="10"/>
  <c r="P48" i="10"/>
  <c r="O48" i="10"/>
  <c r="N48" i="10"/>
  <c r="M48" i="10"/>
  <c r="L48" i="10"/>
  <c r="K48" i="10"/>
  <c r="J48" i="10"/>
  <c r="I48" i="10"/>
  <c r="H48" i="10"/>
  <c r="AS47" i="10"/>
  <c r="AR47" i="10"/>
  <c r="AQ47" i="10"/>
  <c r="AP47" i="10"/>
  <c r="AO47" i="10"/>
  <c r="AN47" i="10"/>
  <c r="AM47" i="10"/>
  <c r="AL47" i="10"/>
  <c r="AK47" i="10"/>
  <c r="AJ47" i="10"/>
  <c r="AI47" i="10"/>
  <c r="AH47" i="10"/>
  <c r="AG47" i="10"/>
  <c r="AF47" i="10"/>
  <c r="AE47" i="10"/>
  <c r="AD47" i="10"/>
  <c r="AC47" i="10"/>
  <c r="AB47" i="10"/>
  <c r="AA47" i="10"/>
  <c r="Z47" i="10"/>
  <c r="Y47" i="10"/>
  <c r="X47" i="10"/>
  <c r="W47" i="10"/>
  <c r="V47" i="10"/>
  <c r="U47" i="10"/>
  <c r="T47" i="10"/>
  <c r="S47" i="10"/>
  <c r="R47" i="10"/>
  <c r="Q47" i="10"/>
  <c r="P47" i="10"/>
  <c r="O47" i="10"/>
  <c r="N47" i="10"/>
  <c r="M47" i="10"/>
  <c r="L47" i="10"/>
  <c r="K47" i="10"/>
  <c r="J47" i="10"/>
  <c r="I47" i="10"/>
  <c r="H47" i="10"/>
  <c r="AS46" i="10"/>
  <c r="AR46" i="10"/>
  <c r="AQ46" i="10"/>
  <c r="AP46" i="10"/>
  <c r="AO46" i="10"/>
  <c r="AN46" i="10"/>
  <c r="AM46" i="10"/>
  <c r="AL46" i="10"/>
  <c r="AK46" i="10"/>
  <c r="AJ46" i="10"/>
  <c r="AI46" i="10"/>
  <c r="AH46" i="10"/>
  <c r="AG46" i="10"/>
  <c r="AF46" i="10"/>
  <c r="AE46" i="10"/>
  <c r="AD46" i="10"/>
  <c r="AC46" i="10"/>
  <c r="AB46" i="10"/>
  <c r="AA46" i="10"/>
  <c r="Z46" i="10"/>
  <c r="Y46" i="10"/>
  <c r="X46" i="10"/>
  <c r="W46" i="10"/>
  <c r="V46" i="10"/>
  <c r="U46" i="10"/>
  <c r="T46" i="10"/>
  <c r="S46" i="10"/>
  <c r="R46" i="10"/>
  <c r="Q46" i="10"/>
  <c r="P46" i="10"/>
  <c r="O46" i="10"/>
  <c r="N46" i="10"/>
  <c r="M46" i="10"/>
  <c r="L46" i="10"/>
  <c r="K46" i="10"/>
  <c r="J46" i="10"/>
  <c r="I46" i="10"/>
  <c r="H46" i="10"/>
  <c r="AS45" i="10"/>
  <c r="AR45" i="10"/>
  <c r="AQ45" i="10"/>
  <c r="AP45" i="10"/>
  <c r="AO45" i="10"/>
  <c r="AN45" i="10"/>
  <c r="AM45" i="10"/>
  <c r="AL45" i="10"/>
  <c r="AK45" i="10"/>
  <c r="AJ45" i="10"/>
  <c r="AI45" i="10"/>
  <c r="AH45" i="10"/>
  <c r="AG45" i="10"/>
  <c r="AF45" i="10"/>
  <c r="AE45" i="10"/>
  <c r="AD45" i="10"/>
  <c r="AC45" i="10"/>
  <c r="AB45" i="10"/>
  <c r="AA45" i="10"/>
  <c r="Z45" i="10"/>
  <c r="Y45" i="10"/>
  <c r="X45" i="10"/>
  <c r="W45" i="10"/>
  <c r="V45" i="10"/>
  <c r="U45" i="10"/>
  <c r="T45" i="10"/>
  <c r="S45" i="10"/>
  <c r="R45" i="10"/>
  <c r="Q45" i="10"/>
  <c r="P45" i="10"/>
  <c r="O45" i="10"/>
  <c r="N45" i="10"/>
  <c r="M45" i="10"/>
  <c r="L45" i="10"/>
  <c r="K45" i="10"/>
  <c r="J45" i="10"/>
  <c r="I45" i="10"/>
  <c r="H45" i="10"/>
  <c r="AS44" i="10"/>
  <c r="AR44" i="10"/>
  <c r="AQ44" i="10"/>
  <c r="AP44" i="10"/>
  <c r="AO44" i="10"/>
  <c r="AN44" i="10"/>
  <c r="AM44" i="10"/>
  <c r="AL44" i="10"/>
  <c r="AK44" i="10"/>
  <c r="AJ44" i="10"/>
  <c r="AI44" i="10"/>
  <c r="AH44" i="10"/>
  <c r="AG44" i="10"/>
  <c r="AF44" i="10"/>
  <c r="AE44" i="10"/>
  <c r="AD44" i="10"/>
  <c r="AC44" i="10"/>
  <c r="AB44" i="10"/>
  <c r="AA44" i="10"/>
  <c r="Z44" i="10"/>
  <c r="Y44" i="10"/>
  <c r="X44" i="10"/>
  <c r="W44" i="10"/>
  <c r="V44" i="10"/>
  <c r="U44" i="10"/>
  <c r="T44" i="10"/>
  <c r="S44" i="10"/>
  <c r="R44" i="10"/>
  <c r="Q44" i="10"/>
  <c r="P44" i="10"/>
  <c r="O44" i="10"/>
  <c r="N44" i="10"/>
  <c r="M44" i="10"/>
  <c r="L44" i="10"/>
  <c r="K44" i="10"/>
  <c r="J44" i="10"/>
  <c r="I44" i="10"/>
  <c r="H44" i="10"/>
  <c r="AS43" i="10"/>
  <c r="AR43" i="10"/>
  <c r="AQ43" i="10"/>
  <c r="AP43" i="10"/>
  <c r="AO43" i="10"/>
  <c r="AN43" i="10"/>
  <c r="AM43" i="10"/>
  <c r="AL43" i="10"/>
  <c r="AK43" i="10"/>
  <c r="AJ43" i="10"/>
  <c r="AI43" i="10"/>
  <c r="AH43" i="10"/>
  <c r="AG43" i="10"/>
  <c r="AF43" i="10"/>
  <c r="AE43" i="10"/>
  <c r="AD43" i="10"/>
  <c r="AC43" i="10"/>
  <c r="AB43" i="10"/>
  <c r="AA43" i="10"/>
  <c r="Z43" i="10"/>
  <c r="Y43" i="10"/>
  <c r="X43" i="10"/>
  <c r="W43" i="10"/>
  <c r="V43" i="10"/>
  <c r="U43" i="10"/>
  <c r="T43" i="10"/>
  <c r="S43" i="10"/>
  <c r="R43" i="10"/>
  <c r="Q43" i="10"/>
  <c r="P43" i="10"/>
  <c r="O43" i="10"/>
  <c r="N43" i="10"/>
  <c r="M43" i="10"/>
  <c r="L43" i="10"/>
  <c r="K43" i="10"/>
  <c r="J43" i="10"/>
  <c r="I43" i="10"/>
  <c r="H43" i="10"/>
  <c r="AS42" i="10"/>
  <c r="AR42" i="10"/>
  <c r="AQ42" i="10"/>
  <c r="AP42" i="10"/>
  <c r="AO42" i="10"/>
  <c r="AN42" i="10"/>
  <c r="AM42" i="10"/>
  <c r="AL42" i="10"/>
  <c r="AK42" i="10"/>
  <c r="AJ42" i="10"/>
  <c r="AI42" i="10"/>
  <c r="AH42" i="10"/>
  <c r="AG42" i="10"/>
  <c r="AF42" i="10"/>
  <c r="AE42" i="10"/>
  <c r="AD42" i="10"/>
  <c r="AC42" i="10"/>
  <c r="AB42" i="10"/>
  <c r="AA42" i="10"/>
  <c r="Z42" i="10"/>
  <c r="Y42" i="10"/>
  <c r="X42" i="10"/>
  <c r="W42" i="10"/>
  <c r="V42" i="10"/>
  <c r="U42" i="10"/>
  <c r="T42" i="10"/>
  <c r="S42" i="10"/>
  <c r="R42" i="10"/>
  <c r="Q42" i="10"/>
  <c r="P42" i="10"/>
  <c r="O42" i="10"/>
  <c r="N42" i="10"/>
  <c r="M42" i="10"/>
  <c r="L42" i="10"/>
  <c r="K42" i="10"/>
  <c r="J42" i="10"/>
  <c r="I42" i="10"/>
  <c r="H42" i="10"/>
  <c r="AS41" i="10"/>
  <c r="AR41" i="10"/>
  <c r="AQ41" i="10"/>
  <c r="AP41" i="10"/>
  <c r="AO41" i="10"/>
  <c r="AN41" i="10"/>
  <c r="AM41" i="10"/>
  <c r="AL41" i="10"/>
  <c r="AK41" i="10"/>
  <c r="AJ41" i="10"/>
  <c r="AI41" i="10"/>
  <c r="AH41" i="10"/>
  <c r="AG41" i="10"/>
  <c r="AF41" i="10"/>
  <c r="AE41" i="10"/>
  <c r="AD41" i="10"/>
  <c r="AC41" i="10"/>
  <c r="AB41" i="10"/>
  <c r="AA41" i="10"/>
  <c r="Z41" i="10"/>
  <c r="Y41" i="10"/>
  <c r="X41" i="10"/>
  <c r="W41" i="10"/>
  <c r="V41" i="10"/>
  <c r="U41" i="10"/>
  <c r="T41" i="10"/>
  <c r="S41" i="10"/>
  <c r="R41" i="10"/>
  <c r="Q41" i="10"/>
  <c r="P41" i="10"/>
  <c r="O41" i="10"/>
  <c r="N41" i="10"/>
  <c r="M41" i="10"/>
  <c r="L41" i="10"/>
  <c r="K41" i="10"/>
  <c r="J41" i="10"/>
  <c r="I41" i="10"/>
  <c r="H41" i="10"/>
  <c r="AS40" i="10"/>
  <c r="AR40" i="10"/>
  <c r="AQ40" i="10"/>
  <c r="AP40" i="10"/>
  <c r="AO40" i="10"/>
  <c r="AN40" i="10"/>
  <c r="AM40" i="10"/>
  <c r="AL40" i="10"/>
  <c r="AK40" i="10"/>
  <c r="AJ40" i="10"/>
  <c r="AI40" i="10"/>
  <c r="AH40" i="10"/>
  <c r="AG40" i="10"/>
  <c r="AF40" i="10"/>
  <c r="AE40" i="10"/>
  <c r="AD40" i="10"/>
  <c r="AC40" i="10"/>
  <c r="AB40" i="10"/>
  <c r="AA40" i="10"/>
  <c r="Z40" i="10"/>
  <c r="Y40" i="10"/>
  <c r="X40" i="10"/>
  <c r="W40" i="10"/>
  <c r="V40" i="10"/>
  <c r="U40" i="10"/>
  <c r="T40" i="10"/>
  <c r="S40" i="10"/>
  <c r="R40" i="10"/>
  <c r="Q40" i="10"/>
  <c r="P40" i="10"/>
  <c r="O40" i="10"/>
  <c r="N40" i="10"/>
  <c r="M40" i="10"/>
  <c r="L40" i="10"/>
  <c r="K40" i="10"/>
  <c r="J40" i="10"/>
  <c r="I40" i="10"/>
  <c r="H40" i="10"/>
  <c r="AS39" i="10"/>
  <c r="AR39" i="10"/>
  <c r="AQ39" i="10"/>
  <c r="AP39" i="10"/>
  <c r="AO39" i="10"/>
  <c r="AN39" i="10"/>
  <c r="AM39" i="10"/>
  <c r="AL39" i="10"/>
  <c r="AK39" i="10"/>
  <c r="AJ39" i="10"/>
  <c r="AI39" i="10"/>
  <c r="AH39" i="10"/>
  <c r="AG39" i="10"/>
  <c r="AF39" i="10"/>
  <c r="AE39" i="10"/>
  <c r="AD39" i="10"/>
  <c r="AC39" i="10"/>
  <c r="AB39" i="10"/>
  <c r="AA39" i="10"/>
  <c r="Z39" i="10"/>
  <c r="Y39" i="10"/>
  <c r="X39" i="10"/>
  <c r="W39" i="10"/>
  <c r="V39" i="10"/>
  <c r="U39" i="10"/>
  <c r="T39" i="10"/>
  <c r="S39" i="10"/>
  <c r="R39" i="10"/>
  <c r="Q39" i="10"/>
  <c r="P39" i="10"/>
  <c r="O39" i="10"/>
  <c r="N39" i="10"/>
  <c r="M39" i="10"/>
  <c r="L39" i="10"/>
  <c r="K39" i="10"/>
  <c r="J39" i="10"/>
  <c r="I39" i="10"/>
  <c r="H39" i="10"/>
  <c r="AS38" i="10"/>
  <c r="AR38" i="10"/>
  <c r="AQ38" i="10"/>
  <c r="AP38" i="10"/>
  <c r="AO38" i="10"/>
  <c r="AN38" i="10"/>
  <c r="AM38" i="10"/>
  <c r="AL38" i="10"/>
  <c r="AK38" i="10"/>
  <c r="AJ38" i="10"/>
  <c r="AI38" i="10"/>
  <c r="AH38" i="10"/>
  <c r="AG38" i="10"/>
  <c r="AF38" i="10"/>
  <c r="AE38" i="10"/>
  <c r="AD38" i="10"/>
  <c r="AC38" i="10"/>
  <c r="AB38" i="10"/>
  <c r="AA38" i="10"/>
  <c r="Z38" i="10"/>
  <c r="Y38" i="10"/>
  <c r="X38" i="10"/>
  <c r="W38" i="10"/>
  <c r="V38" i="10"/>
  <c r="U38" i="10"/>
  <c r="T38" i="10"/>
  <c r="S38" i="10"/>
  <c r="R38" i="10"/>
  <c r="Q38" i="10"/>
  <c r="P38" i="10"/>
  <c r="O38" i="10"/>
  <c r="N38" i="10"/>
  <c r="M38" i="10"/>
  <c r="L38" i="10"/>
  <c r="K38" i="10"/>
  <c r="J38" i="10"/>
  <c r="I38" i="10"/>
  <c r="H38" i="10"/>
  <c r="AS37" i="10"/>
  <c r="AR37" i="10"/>
  <c r="AQ37" i="10"/>
  <c r="AP37" i="10"/>
  <c r="AO37" i="10"/>
  <c r="AN37" i="10"/>
  <c r="AM37" i="10"/>
  <c r="AL37" i="10"/>
  <c r="AK37" i="10"/>
  <c r="AJ37" i="10"/>
  <c r="AI37" i="10"/>
  <c r="AH37" i="10"/>
  <c r="AG37" i="10"/>
  <c r="AF37" i="10"/>
  <c r="AE37" i="10"/>
  <c r="AD37" i="10"/>
  <c r="AC37" i="10"/>
  <c r="AB37" i="10"/>
  <c r="AA37" i="10"/>
  <c r="Z37" i="10"/>
  <c r="Y37" i="10"/>
  <c r="X37" i="10"/>
  <c r="W37" i="10"/>
  <c r="V37" i="10"/>
  <c r="U37" i="10"/>
  <c r="T37" i="10"/>
  <c r="S37" i="10"/>
  <c r="R37" i="10"/>
  <c r="Q37" i="10"/>
  <c r="P37" i="10"/>
  <c r="O37" i="10"/>
  <c r="N37" i="10"/>
  <c r="M37" i="10"/>
  <c r="L37" i="10"/>
  <c r="K37" i="10"/>
  <c r="J37" i="10"/>
  <c r="I37" i="10"/>
  <c r="H37" i="10"/>
  <c r="AS36" i="10"/>
  <c r="AR36" i="10"/>
  <c r="AQ36" i="10"/>
  <c r="AP36" i="10"/>
  <c r="AO36" i="10"/>
  <c r="AN36" i="10"/>
  <c r="AM36" i="10"/>
  <c r="AL36" i="10"/>
  <c r="AK36" i="10"/>
  <c r="AJ36" i="10"/>
  <c r="AI36" i="10"/>
  <c r="AH36" i="10"/>
  <c r="AG36" i="10"/>
  <c r="AF36" i="10"/>
  <c r="AE36" i="10"/>
  <c r="AD36" i="10"/>
  <c r="AC36" i="10"/>
  <c r="AB36" i="10"/>
  <c r="AA36" i="10"/>
  <c r="Z36" i="10"/>
  <c r="Y36" i="10"/>
  <c r="X36" i="10"/>
  <c r="W36" i="10"/>
  <c r="V36" i="10"/>
  <c r="U36" i="10"/>
  <c r="S36" i="10"/>
  <c r="R36" i="10"/>
  <c r="Q36" i="10"/>
  <c r="P36" i="10"/>
  <c r="O36" i="10"/>
  <c r="N36" i="10"/>
  <c r="M36" i="10"/>
  <c r="L36" i="10"/>
  <c r="K36" i="10"/>
  <c r="J36" i="10"/>
  <c r="I36" i="10"/>
  <c r="H36" i="10"/>
  <c r="AS35" i="10"/>
  <c r="AR35" i="10"/>
  <c r="AQ35" i="10"/>
  <c r="AP35" i="10"/>
  <c r="AO35" i="10"/>
  <c r="AN35" i="10"/>
  <c r="AM35" i="10"/>
  <c r="AL35" i="10"/>
  <c r="AK35" i="10"/>
  <c r="AJ35" i="10"/>
  <c r="AI35" i="10"/>
  <c r="AH35" i="10"/>
  <c r="AG35" i="10"/>
  <c r="AF35" i="10"/>
  <c r="AE35" i="10"/>
  <c r="AD35" i="10"/>
  <c r="AC35" i="10"/>
  <c r="AB35" i="10"/>
  <c r="AA35" i="10"/>
  <c r="Z35" i="10"/>
  <c r="Y35" i="10"/>
  <c r="X35" i="10"/>
  <c r="W35" i="10"/>
  <c r="V35" i="10"/>
  <c r="U35" i="10"/>
  <c r="T35" i="10"/>
  <c r="S35" i="10"/>
  <c r="R35" i="10"/>
  <c r="Q35" i="10"/>
  <c r="P35" i="10"/>
  <c r="O35" i="10"/>
  <c r="N35" i="10"/>
  <c r="M35" i="10"/>
  <c r="L35" i="10"/>
  <c r="K35" i="10"/>
  <c r="J35" i="10"/>
  <c r="I35" i="10"/>
  <c r="H35" i="10"/>
  <c r="AS34" i="10"/>
  <c r="AR34" i="10"/>
  <c r="AQ34" i="10"/>
  <c r="AP34" i="10"/>
  <c r="AO34" i="10"/>
  <c r="AN34" i="10"/>
  <c r="AM34" i="10"/>
  <c r="AL34" i="10"/>
  <c r="AK34" i="10"/>
  <c r="AJ34" i="10"/>
  <c r="AI34" i="10"/>
  <c r="AH34" i="10"/>
  <c r="AG34" i="10"/>
  <c r="AF34" i="10"/>
  <c r="AE34" i="10"/>
  <c r="AD34" i="10"/>
  <c r="AC34" i="10"/>
  <c r="AB34" i="10"/>
  <c r="AA34" i="10"/>
  <c r="Z34" i="10"/>
  <c r="Y34" i="10"/>
  <c r="X34" i="10"/>
  <c r="W34" i="10"/>
  <c r="V34" i="10"/>
  <c r="U34" i="10"/>
  <c r="T34" i="10"/>
  <c r="S34" i="10"/>
  <c r="R34" i="10"/>
  <c r="Q34" i="10"/>
  <c r="P34" i="10"/>
  <c r="O34" i="10"/>
  <c r="N34" i="10"/>
  <c r="M34" i="10"/>
  <c r="L34" i="10"/>
  <c r="K34" i="10"/>
  <c r="J34" i="10"/>
  <c r="I34" i="10"/>
  <c r="H34" i="10"/>
  <c r="AS33" i="10"/>
  <c r="AR33" i="10"/>
  <c r="AQ33" i="10"/>
  <c r="AP33" i="10"/>
  <c r="AO33" i="10"/>
  <c r="AN33" i="10"/>
  <c r="AM33" i="10"/>
  <c r="AL33" i="10"/>
  <c r="AK33" i="10"/>
  <c r="AJ33" i="10"/>
  <c r="AI33" i="10"/>
  <c r="AH33" i="10"/>
  <c r="AG33" i="10"/>
  <c r="AF33" i="10"/>
  <c r="AE33" i="10"/>
  <c r="AD33" i="10"/>
  <c r="AC33" i="10"/>
  <c r="AB33" i="10"/>
  <c r="AA33" i="10"/>
  <c r="Z33" i="10"/>
  <c r="Y33" i="10"/>
  <c r="X33" i="10"/>
  <c r="W33" i="10"/>
  <c r="V33" i="10"/>
  <c r="U33" i="10"/>
  <c r="T33" i="10"/>
  <c r="S33" i="10"/>
  <c r="R33" i="10"/>
  <c r="Q33" i="10"/>
  <c r="P33" i="10"/>
  <c r="O33" i="10"/>
  <c r="N33" i="10"/>
  <c r="M33" i="10"/>
  <c r="L33" i="10"/>
  <c r="K33" i="10"/>
  <c r="J33" i="10"/>
  <c r="I33" i="10"/>
  <c r="H33" i="10"/>
  <c r="AS32" i="10"/>
  <c r="AR32" i="10"/>
  <c r="AQ32" i="10"/>
  <c r="AP32" i="10"/>
  <c r="AO32" i="10"/>
  <c r="AN32" i="10"/>
  <c r="AM32" i="10"/>
  <c r="AL32" i="10"/>
  <c r="AK32" i="10"/>
  <c r="AJ32" i="10"/>
  <c r="AI32" i="10"/>
  <c r="AH32" i="10"/>
  <c r="AG32" i="10"/>
  <c r="AF32" i="10"/>
  <c r="AE32" i="10"/>
  <c r="AD32" i="10"/>
  <c r="AC32" i="10"/>
  <c r="AB32" i="10"/>
  <c r="AA32" i="10"/>
  <c r="Z32" i="10"/>
  <c r="Y32" i="10"/>
  <c r="X32" i="10"/>
  <c r="W32" i="10"/>
  <c r="V32" i="10"/>
  <c r="U32" i="10"/>
  <c r="T32" i="10"/>
  <c r="S32" i="10"/>
  <c r="R32" i="10"/>
  <c r="Q32" i="10"/>
  <c r="P32" i="10"/>
  <c r="O32" i="10"/>
  <c r="N32" i="10"/>
  <c r="M32" i="10"/>
  <c r="L32" i="10"/>
  <c r="K32" i="10"/>
  <c r="J32" i="10"/>
  <c r="I32" i="10"/>
  <c r="H32" i="10"/>
  <c r="AS31" i="10"/>
  <c r="AR31" i="10"/>
  <c r="AQ31" i="10"/>
  <c r="AP31" i="10"/>
  <c r="AO31" i="10"/>
  <c r="AN31" i="10"/>
  <c r="AM31" i="10"/>
  <c r="AL31" i="10"/>
  <c r="AK31" i="10"/>
  <c r="AJ31" i="10"/>
  <c r="AI31" i="10"/>
  <c r="AH31" i="10"/>
  <c r="AG31" i="10"/>
  <c r="AF31" i="10"/>
  <c r="AE31" i="10"/>
  <c r="AD31" i="10"/>
  <c r="AC31" i="10"/>
  <c r="AB31" i="10"/>
  <c r="AA31" i="10"/>
  <c r="Z31" i="10"/>
  <c r="Y31" i="10"/>
  <c r="X31" i="10"/>
  <c r="W31" i="10"/>
  <c r="V31" i="10"/>
  <c r="U31" i="10"/>
  <c r="T31" i="10"/>
  <c r="S31" i="10"/>
  <c r="R31" i="10"/>
  <c r="Q31" i="10"/>
  <c r="P31" i="10"/>
  <c r="O31" i="10"/>
  <c r="N31" i="10"/>
  <c r="M31" i="10"/>
  <c r="L31" i="10"/>
  <c r="K31" i="10"/>
  <c r="J31" i="10"/>
  <c r="I31" i="10"/>
  <c r="H31" i="10"/>
  <c r="AS30" i="10"/>
  <c r="AR30" i="10"/>
  <c r="AQ30" i="10"/>
  <c r="AP30" i="10"/>
  <c r="AO30" i="10"/>
  <c r="AN30" i="10"/>
  <c r="AM30" i="10"/>
  <c r="AL30" i="10"/>
  <c r="AK30" i="10"/>
  <c r="AJ30" i="10"/>
  <c r="AI30" i="10"/>
  <c r="AH30" i="10"/>
  <c r="AG30" i="10"/>
  <c r="AF30" i="10"/>
  <c r="AE30" i="10"/>
  <c r="AD30" i="10"/>
  <c r="AC30" i="10"/>
  <c r="AB30" i="10"/>
  <c r="AA30" i="10"/>
  <c r="Z30" i="10"/>
  <c r="Y30" i="10"/>
  <c r="X30" i="10"/>
  <c r="W30" i="10"/>
  <c r="V30" i="10"/>
  <c r="U30" i="10"/>
  <c r="T30" i="10"/>
  <c r="S30" i="10"/>
  <c r="R30" i="10"/>
  <c r="Q30" i="10"/>
  <c r="P30" i="10"/>
  <c r="O30" i="10"/>
  <c r="N30" i="10"/>
  <c r="M30" i="10"/>
  <c r="L30" i="10"/>
  <c r="K30" i="10"/>
  <c r="J30" i="10"/>
  <c r="I30" i="10"/>
  <c r="H30" i="10"/>
  <c r="AS29" i="10"/>
  <c r="AR29" i="10"/>
  <c r="AQ29" i="10"/>
  <c r="AP29" i="10"/>
  <c r="AO29" i="10"/>
  <c r="AN29" i="10"/>
  <c r="AM29" i="10"/>
  <c r="AL29" i="10"/>
  <c r="AK29" i="10"/>
  <c r="AJ29" i="10"/>
  <c r="AI29" i="10"/>
  <c r="AH29" i="10"/>
  <c r="AG29" i="10"/>
  <c r="AF29" i="10"/>
  <c r="AE29" i="10"/>
  <c r="AD29" i="10"/>
  <c r="AC29" i="10"/>
  <c r="AB29" i="10"/>
  <c r="AA29" i="10"/>
  <c r="Z29" i="10"/>
  <c r="Y29" i="10"/>
  <c r="X29" i="10"/>
  <c r="W29" i="10"/>
  <c r="V29" i="10"/>
  <c r="U29" i="10"/>
  <c r="T29" i="10"/>
  <c r="S29" i="10"/>
  <c r="R29" i="10"/>
  <c r="Q29" i="10"/>
  <c r="P29" i="10"/>
  <c r="O29" i="10"/>
  <c r="N29" i="10"/>
  <c r="M29" i="10"/>
  <c r="L29" i="10"/>
  <c r="K29" i="10"/>
  <c r="J29" i="10"/>
  <c r="I29" i="10"/>
  <c r="H29" i="10"/>
  <c r="AS28" i="10"/>
  <c r="AR28" i="10"/>
  <c r="AQ28" i="10"/>
  <c r="AP28" i="10"/>
  <c r="AO28" i="10"/>
  <c r="AN28" i="10"/>
  <c r="AM28" i="10"/>
  <c r="AL28" i="10"/>
  <c r="AK28" i="10"/>
  <c r="AJ28" i="10"/>
  <c r="AI28" i="10"/>
  <c r="AH28" i="10"/>
  <c r="AG28" i="10"/>
  <c r="AF28" i="10"/>
  <c r="AE28" i="10"/>
  <c r="AD28" i="10"/>
  <c r="AC28" i="10"/>
  <c r="AB28" i="10"/>
  <c r="AA28" i="10"/>
  <c r="Z28" i="10"/>
  <c r="Y28" i="10"/>
  <c r="X28" i="10"/>
  <c r="W28" i="10"/>
  <c r="V28" i="10"/>
  <c r="U28" i="10"/>
  <c r="T28" i="10"/>
  <c r="S28" i="10"/>
  <c r="R28" i="10"/>
  <c r="Q28" i="10"/>
  <c r="P28" i="10"/>
  <c r="O28" i="10"/>
  <c r="N28" i="10"/>
  <c r="M28" i="10"/>
  <c r="L28" i="10"/>
  <c r="K28" i="10"/>
  <c r="J28" i="10"/>
  <c r="I28" i="10"/>
  <c r="H28" i="10"/>
  <c r="AS27" i="10"/>
  <c r="AR27" i="10"/>
  <c r="AQ27" i="10"/>
  <c r="AP27" i="10"/>
  <c r="AO27" i="10"/>
  <c r="AN27" i="10"/>
  <c r="AM27" i="10"/>
  <c r="AL27" i="10"/>
  <c r="AK27" i="10"/>
  <c r="AJ27" i="10"/>
  <c r="AI27" i="10"/>
  <c r="AH27" i="10"/>
  <c r="AG27" i="10"/>
  <c r="AF27" i="10"/>
  <c r="AE27" i="10"/>
  <c r="AD27" i="10"/>
  <c r="AC27" i="10"/>
  <c r="AB27" i="10"/>
  <c r="AA27" i="10"/>
  <c r="Z27" i="10"/>
  <c r="Y27" i="10"/>
  <c r="X27" i="10"/>
  <c r="W27" i="10"/>
  <c r="V27" i="10"/>
  <c r="U27" i="10"/>
  <c r="T27" i="10"/>
  <c r="S27" i="10"/>
  <c r="R27" i="10"/>
  <c r="Q27" i="10"/>
  <c r="P27" i="10"/>
  <c r="O27" i="10"/>
  <c r="N27" i="10"/>
  <c r="M27" i="10"/>
  <c r="L27" i="10"/>
  <c r="K27" i="10"/>
  <c r="J27" i="10"/>
  <c r="I27" i="10"/>
  <c r="H27" i="10"/>
  <c r="AS26" i="10"/>
  <c r="AR26" i="10"/>
  <c r="AQ26" i="10"/>
  <c r="AP26" i="10"/>
  <c r="AO26" i="10"/>
  <c r="AN26" i="10"/>
  <c r="AM26" i="10"/>
  <c r="AL26" i="10"/>
  <c r="AK26" i="10"/>
  <c r="AJ26" i="10"/>
  <c r="AI26" i="10"/>
  <c r="AH26" i="10"/>
  <c r="AG26" i="10"/>
  <c r="AF26" i="10"/>
  <c r="AE26" i="10"/>
  <c r="AD26" i="10"/>
  <c r="AC26" i="10"/>
  <c r="AB26" i="10"/>
  <c r="AA26" i="10"/>
  <c r="Z26" i="10"/>
  <c r="Y26" i="10"/>
  <c r="X26" i="10"/>
  <c r="W26" i="10"/>
  <c r="V26" i="10"/>
  <c r="U26" i="10"/>
  <c r="T26" i="10"/>
  <c r="S26" i="10"/>
  <c r="R26" i="10"/>
  <c r="Q26" i="10"/>
  <c r="P26" i="10"/>
  <c r="O26" i="10"/>
  <c r="N26" i="10"/>
  <c r="M26" i="10"/>
  <c r="L26" i="10"/>
  <c r="K26" i="10"/>
  <c r="J26" i="10"/>
  <c r="I26" i="10"/>
  <c r="H26" i="10"/>
  <c r="AS25" i="10"/>
  <c r="AR25" i="10"/>
  <c r="AQ25" i="10"/>
  <c r="AP25" i="10"/>
  <c r="AO25" i="10"/>
  <c r="AN25" i="10"/>
  <c r="AM25" i="10"/>
  <c r="AL25" i="10"/>
  <c r="AK25" i="10"/>
  <c r="AJ25" i="10"/>
  <c r="AI25" i="10"/>
  <c r="AH25" i="10"/>
  <c r="AG25" i="10"/>
  <c r="AF25" i="10"/>
  <c r="AE25" i="10"/>
  <c r="AD25" i="10"/>
  <c r="AC25" i="10"/>
  <c r="AB25" i="10"/>
  <c r="AA25" i="10"/>
  <c r="Z25" i="10"/>
  <c r="Y25" i="10"/>
  <c r="X25" i="10"/>
  <c r="W25" i="10"/>
  <c r="V25" i="10"/>
  <c r="U25" i="10"/>
  <c r="T25" i="10"/>
  <c r="S25" i="10"/>
  <c r="R25" i="10"/>
  <c r="Q25" i="10"/>
  <c r="P25" i="10"/>
  <c r="O25" i="10"/>
  <c r="N25" i="10"/>
  <c r="M25" i="10"/>
  <c r="L25" i="10"/>
  <c r="K25" i="10"/>
  <c r="J25" i="10"/>
  <c r="I25" i="10"/>
  <c r="H25" i="10"/>
  <c r="AS24" i="10"/>
  <c r="AR24" i="10"/>
  <c r="AQ24" i="10"/>
  <c r="AP24" i="10"/>
  <c r="AO24" i="10"/>
  <c r="AN24" i="10"/>
  <c r="AM24" i="10"/>
  <c r="AL24" i="10"/>
  <c r="AK24" i="10"/>
  <c r="AJ24" i="10"/>
  <c r="AI24" i="10"/>
  <c r="AH24" i="10"/>
  <c r="AG24" i="10"/>
  <c r="AF24" i="10"/>
  <c r="AE24" i="10"/>
  <c r="AD24" i="10"/>
  <c r="AC24" i="10"/>
  <c r="AB24" i="10"/>
  <c r="AA24" i="10"/>
  <c r="Z24" i="10"/>
  <c r="Y24" i="10"/>
  <c r="X24" i="10"/>
  <c r="W24" i="10"/>
  <c r="V24" i="10"/>
  <c r="U24" i="10"/>
  <c r="T24" i="10"/>
  <c r="S24" i="10"/>
  <c r="R24" i="10"/>
  <c r="Q24" i="10"/>
  <c r="P24" i="10"/>
  <c r="O24" i="10"/>
  <c r="N24" i="10"/>
  <c r="M24" i="10"/>
  <c r="L24" i="10"/>
  <c r="K24" i="10"/>
  <c r="J24" i="10"/>
  <c r="I24" i="10"/>
  <c r="H24" i="10"/>
  <c r="AS23" i="10"/>
  <c r="AR23" i="10"/>
  <c r="AQ23" i="10"/>
  <c r="AP23" i="10"/>
  <c r="AO23" i="10"/>
  <c r="AN23" i="10"/>
  <c r="AM23" i="10"/>
  <c r="AL23" i="10"/>
  <c r="AK23" i="10"/>
  <c r="AJ23" i="10"/>
  <c r="AI23" i="10"/>
  <c r="AH23" i="10"/>
  <c r="AG23" i="10"/>
  <c r="AF23" i="10"/>
  <c r="AE23" i="10"/>
  <c r="AD23" i="10"/>
  <c r="AC23" i="10"/>
  <c r="AB23" i="10"/>
  <c r="AA23" i="10"/>
  <c r="Z23" i="10"/>
  <c r="Y23" i="10"/>
  <c r="X23" i="10"/>
  <c r="W23" i="10"/>
  <c r="V23" i="10"/>
  <c r="U23" i="10"/>
  <c r="T23" i="10"/>
  <c r="S23" i="10"/>
  <c r="R23" i="10"/>
  <c r="Q23" i="10"/>
  <c r="P23" i="10"/>
  <c r="O23" i="10"/>
  <c r="N23" i="10"/>
  <c r="M23" i="10"/>
  <c r="L23" i="10"/>
  <c r="K23" i="10"/>
  <c r="J23" i="10"/>
  <c r="I23" i="10"/>
  <c r="H23" i="10"/>
  <c r="AS22" i="10"/>
  <c r="AR22" i="10"/>
  <c r="AQ22" i="10"/>
  <c r="AP22" i="10"/>
  <c r="AO22" i="10"/>
  <c r="AN22" i="10"/>
  <c r="AM22" i="10"/>
  <c r="AL22" i="10"/>
  <c r="AK22" i="10"/>
  <c r="AJ22" i="10"/>
  <c r="AI22" i="10"/>
  <c r="AH22" i="10"/>
  <c r="AG22" i="10"/>
  <c r="AF22" i="10"/>
  <c r="AE22" i="10"/>
  <c r="AD22" i="10"/>
  <c r="AC22" i="10"/>
  <c r="AB22" i="10"/>
  <c r="AA22" i="10"/>
  <c r="Z22" i="10"/>
  <c r="Y22" i="10"/>
  <c r="X22" i="10"/>
  <c r="W22" i="10"/>
  <c r="V22" i="10"/>
  <c r="U22" i="10"/>
  <c r="T22" i="10"/>
  <c r="S22" i="10"/>
  <c r="R22" i="10"/>
  <c r="Q22" i="10"/>
  <c r="P22" i="10"/>
  <c r="O22" i="10"/>
  <c r="N22" i="10"/>
  <c r="M22" i="10"/>
  <c r="L22" i="10"/>
  <c r="K22" i="10"/>
  <c r="J22" i="10"/>
  <c r="I22" i="10"/>
  <c r="H22" i="10"/>
  <c r="AS21" i="10"/>
  <c r="AR21" i="10"/>
  <c r="AQ21" i="10"/>
  <c r="AP21" i="10"/>
  <c r="AO21" i="10"/>
  <c r="AN21" i="10"/>
  <c r="AM21" i="10"/>
  <c r="AL21" i="10"/>
  <c r="AK21" i="10"/>
  <c r="AJ21" i="10"/>
  <c r="AI21" i="10"/>
  <c r="AH21" i="10"/>
  <c r="AG21" i="10"/>
  <c r="AF21" i="10"/>
  <c r="AE21" i="10"/>
  <c r="AD21" i="10"/>
  <c r="AC21" i="10"/>
  <c r="AB21" i="10"/>
  <c r="AA21" i="10"/>
  <c r="Z21" i="10"/>
  <c r="Y21" i="10"/>
  <c r="X21" i="10"/>
  <c r="W21" i="10"/>
  <c r="V21" i="10"/>
  <c r="U21" i="10"/>
  <c r="T21" i="10"/>
  <c r="S21" i="10"/>
  <c r="R21" i="10"/>
  <c r="Q21" i="10"/>
  <c r="P21" i="10"/>
  <c r="O21" i="10"/>
  <c r="N21" i="10"/>
  <c r="M21" i="10"/>
  <c r="L21" i="10"/>
  <c r="K21" i="10"/>
  <c r="J21" i="10"/>
  <c r="I21" i="10"/>
  <c r="H21" i="10"/>
  <c r="AS20" i="10"/>
  <c r="AR20" i="10"/>
  <c r="AQ20" i="10"/>
  <c r="AP20" i="10"/>
  <c r="AO20" i="10"/>
  <c r="AN20" i="10"/>
  <c r="AM20" i="10"/>
  <c r="AL20" i="10"/>
  <c r="AK20" i="10"/>
  <c r="AJ20" i="10"/>
  <c r="AI20" i="10"/>
  <c r="AH20" i="10"/>
  <c r="AG20" i="10"/>
  <c r="AF20" i="10"/>
  <c r="AE20" i="10"/>
  <c r="AD20" i="10"/>
  <c r="AC20" i="10"/>
  <c r="AB20" i="10"/>
  <c r="AA20" i="10"/>
  <c r="Z20" i="10"/>
  <c r="Y20" i="10"/>
  <c r="X20" i="10"/>
  <c r="W20" i="10"/>
  <c r="V20" i="10"/>
  <c r="U20" i="10"/>
  <c r="T20" i="10"/>
  <c r="S20" i="10"/>
  <c r="R20" i="10"/>
  <c r="Q20" i="10"/>
  <c r="P20" i="10"/>
  <c r="O20" i="10"/>
  <c r="N20" i="10"/>
  <c r="M20" i="10"/>
  <c r="L20" i="10"/>
  <c r="K20" i="10"/>
  <c r="J20" i="10"/>
  <c r="I20" i="10"/>
  <c r="H20" i="10"/>
  <c r="AS19" i="10"/>
  <c r="AR19" i="10"/>
  <c r="AQ19" i="10"/>
  <c r="AP19" i="10"/>
  <c r="AO19" i="10"/>
  <c r="AN19" i="10"/>
  <c r="AM19" i="10"/>
  <c r="AL19" i="10"/>
  <c r="AK19" i="10"/>
  <c r="AJ19" i="10"/>
  <c r="AI19" i="10"/>
  <c r="AH19" i="10"/>
  <c r="AG19" i="10"/>
  <c r="AF19" i="10"/>
  <c r="AE19" i="10"/>
  <c r="AD19" i="10"/>
  <c r="AC19" i="10"/>
  <c r="AB19" i="10"/>
  <c r="AA19" i="10"/>
  <c r="Z19" i="10"/>
  <c r="Y19" i="10"/>
  <c r="X19" i="10"/>
  <c r="W19" i="10"/>
  <c r="V19" i="10"/>
  <c r="U19" i="10"/>
  <c r="T19" i="10"/>
  <c r="S19" i="10"/>
  <c r="R19" i="10"/>
  <c r="Q19" i="10"/>
  <c r="P19" i="10"/>
  <c r="O19" i="10"/>
  <c r="N19" i="10"/>
  <c r="M19" i="10"/>
  <c r="L19" i="10"/>
  <c r="K19" i="10"/>
  <c r="J19" i="10"/>
  <c r="I19" i="10"/>
  <c r="H19" i="10"/>
  <c r="AS18" i="10"/>
  <c r="AR18" i="10"/>
  <c r="AQ18" i="10"/>
  <c r="AP18" i="10"/>
  <c r="AO18" i="10"/>
  <c r="AN18" i="10"/>
  <c r="AM18" i="10"/>
  <c r="AL18" i="10"/>
  <c r="AK18" i="10"/>
  <c r="AJ18" i="10"/>
  <c r="AI18" i="10"/>
  <c r="AH18" i="10"/>
  <c r="AG18" i="10"/>
  <c r="AF18" i="10"/>
  <c r="AE18" i="10"/>
  <c r="AD18" i="10"/>
  <c r="AC18" i="10"/>
  <c r="AB18" i="10"/>
  <c r="AA18" i="10"/>
  <c r="Z18" i="10"/>
  <c r="Y18" i="10"/>
  <c r="X18" i="10"/>
  <c r="W18" i="10"/>
  <c r="V18" i="10"/>
  <c r="U18" i="10"/>
  <c r="T18" i="10"/>
  <c r="S18" i="10"/>
  <c r="R18" i="10"/>
  <c r="Q18" i="10"/>
  <c r="P18" i="10"/>
  <c r="O18" i="10"/>
  <c r="N18" i="10"/>
  <c r="M18" i="10"/>
  <c r="L18" i="10"/>
  <c r="K18" i="10"/>
  <c r="J18" i="10"/>
  <c r="I18" i="10"/>
  <c r="H18" i="10"/>
  <c r="AS17" i="10"/>
  <c r="AR17" i="10"/>
  <c r="AQ17" i="10"/>
  <c r="AP17" i="10"/>
  <c r="AO17" i="10"/>
  <c r="AN17" i="10"/>
  <c r="AM17" i="10"/>
  <c r="AL17" i="10"/>
  <c r="AK17" i="10"/>
  <c r="AJ17" i="10"/>
  <c r="AI17" i="10"/>
  <c r="AH17" i="10"/>
  <c r="AG17" i="10"/>
  <c r="AF17" i="10"/>
  <c r="AE17" i="10"/>
  <c r="AD17" i="10"/>
  <c r="AC17" i="10"/>
  <c r="AB17" i="10"/>
  <c r="AA17" i="10"/>
  <c r="Z17" i="10"/>
  <c r="Y17" i="10"/>
  <c r="X17" i="10"/>
  <c r="W17" i="10"/>
  <c r="V17" i="10"/>
  <c r="U17" i="10"/>
  <c r="T17" i="10"/>
  <c r="S17" i="10"/>
  <c r="R17" i="10"/>
  <c r="Q17" i="10"/>
  <c r="P17" i="10"/>
  <c r="O17" i="10"/>
  <c r="N17" i="10"/>
  <c r="M17" i="10"/>
  <c r="L17" i="10"/>
  <c r="K17" i="10"/>
  <c r="J17" i="10"/>
  <c r="I17" i="10"/>
  <c r="H17" i="10"/>
  <c r="AS16" i="10"/>
  <c r="AR16" i="10"/>
  <c r="AQ16" i="10"/>
  <c r="AP16" i="10"/>
  <c r="AO16" i="10"/>
  <c r="AN16" i="10"/>
  <c r="AM16" i="10"/>
  <c r="AL16" i="10"/>
  <c r="AK16" i="10"/>
  <c r="AJ16" i="10"/>
  <c r="AI16" i="10"/>
  <c r="AH16" i="10"/>
  <c r="AG16" i="10"/>
  <c r="AF16" i="10"/>
  <c r="AE16" i="10"/>
  <c r="AD16" i="10"/>
  <c r="AC16" i="10"/>
  <c r="AB16" i="10"/>
  <c r="AA16" i="10"/>
  <c r="Z16" i="10"/>
  <c r="Y16" i="10"/>
  <c r="X16" i="10"/>
  <c r="W16" i="10"/>
  <c r="V16" i="10"/>
  <c r="U16" i="10"/>
  <c r="T16" i="10"/>
  <c r="S16" i="10"/>
  <c r="R16" i="10"/>
  <c r="Q16" i="10"/>
  <c r="P16" i="10"/>
  <c r="O16" i="10"/>
  <c r="N16" i="10"/>
  <c r="M16" i="10"/>
  <c r="L16" i="10"/>
  <c r="K16" i="10"/>
  <c r="J16" i="10"/>
  <c r="I16" i="10"/>
  <c r="H16" i="10"/>
  <c r="AS15" i="10"/>
  <c r="AR15" i="10"/>
  <c r="AQ15" i="10"/>
  <c r="AP15" i="10"/>
  <c r="AO15" i="10"/>
  <c r="AN15" i="10"/>
  <c r="AM15" i="10"/>
  <c r="AL15" i="10"/>
  <c r="AK15" i="10"/>
  <c r="AJ15" i="10"/>
  <c r="AI15" i="10"/>
  <c r="AH15" i="10"/>
  <c r="AG15" i="10"/>
  <c r="AF15" i="10"/>
  <c r="AE15" i="10"/>
  <c r="AD15" i="10"/>
  <c r="AC15" i="10"/>
  <c r="AB15" i="10"/>
  <c r="AA15" i="10"/>
  <c r="Z15" i="10"/>
  <c r="Y15" i="10"/>
  <c r="X15" i="10"/>
  <c r="W15" i="10"/>
  <c r="V15" i="10"/>
  <c r="U15" i="10"/>
  <c r="T15" i="10"/>
  <c r="S15" i="10"/>
  <c r="R15" i="10"/>
  <c r="Q15" i="10"/>
  <c r="P15" i="10"/>
  <c r="O15" i="10"/>
  <c r="N15" i="10"/>
  <c r="M15" i="10"/>
  <c r="L15" i="10"/>
  <c r="K15" i="10"/>
  <c r="J15" i="10"/>
  <c r="I15" i="10"/>
  <c r="H15" i="10"/>
  <c r="AS14" i="10"/>
  <c r="AR14" i="10"/>
  <c r="AQ14" i="10"/>
  <c r="AP14" i="10"/>
  <c r="AO14" i="10"/>
  <c r="AN14" i="10"/>
  <c r="AM14" i="10"/>
  <c r="AL14" i="10"/>
  <c r="AK14" i="10"/>
  <c r="AJ14" i="10"/>
  <c r="AI14" i="10"/>
  <c r="AH14" i="10"/>
  <c r="AG14" i="10"/>
  <c r="AF14" i="10"/>
  <c r="AE14" i="10"/>
  <c r="AD14" i="10"/>
  <c r="AC14" i="10"/>
  <c r="AB14" i="10"/>
  <c r="AA14" i="10"/>
  <c r="Z14" i="10"/>
  <c r="Y14" i="10"/>
  <c r="X14" i="10"/>
  <c r="W14" i="10"/>
  <c r="V14" i="10"/>
  <c r="U14" i="10"/>
  <c r="T14" i="10"/>
  <c r="S14" i="10"/>
  <c r="R14" i="10"/>
  <c r="Q14" i="10"/>
  <c r="P14" i="10"/>
  <c r="O14" i="10"/>
  <c r="N14" i="10"/>
  <c r="M14" i="10"/>
  <c r="L14" i="10"/>
  <c r="K14" i="10"/>
  <c r="J14" i="10"/>
  <c r="I14" i="10"/>
  <c r="H14" i="10"/>
  <c r="AS13" i="10"/>
  <c r="AR13" i="10"/>
  <c r="AQ13" i="10"/>
  <c r="AP13" i="10"/>
  <c r="AO13" i="10"/>
  <c r="AN13" i="10"/>
  <c r="AM13" i="10"/>
  <c r="AL13" i="10"/>
  <c r="AK13" i="10"/>
  <c r="AJ13" i="10"/>
  <c r="AI13" i="10"/>
  <c r="AH13" i="10"/>
  <c r="AG13" i="10"/>
  <c r="AF13" i="10"/>
  <c r="AE13" i="10"/>
  <c r="AD13" i="10"/>
  <c r="AC13" i="10"/>
  <c r="AB13" i="10"/>
  <c r="AA13" i="10"/>
  <c r="Z13" i="10"/>
  <c r="Y13" i="10"/>
  <c r="X13" i="10"/>
  <c r="W13" i="10"/>
  <c r="V13" i="10"/>
  <c r="U13" i="10"/>
  <c r="T13" i="10"/>
  <c r="S13" i="10"/>
  <c r="R13" i="10"/>
  <c r="Q13" i="10"/>
  <c r="P13" i="10"/>
  <c r="O13" i="10"/>
  <c r="N13" i="10"/>
  <c r="M13" i="10"/>
  <c r="L13" i="10"/>
  <c r="K13" i="10"/>
  <c r="J13" i="10"/>
  <c r="I13" i="10"/>
  <c r="H13" i="10"/>
  <c r="AS12" i="10"/>
  <c r="AR12" i="10"/>
  <c r="AQ12" i="10"/>
  <c r="AP12" i="10"/>
  <c r="AO12" i="10"/>
  <c r="AN12" i="10"/>
  <c r="AM12" i="10"/>
  <c r="AL12" i="10"/>
  <c r="AK12" i="10"/>
  <c r="AJ12" i="10"/>
  <c r="AI12" i="10"/>
  <c r="AH12" i="10"/>
  <c r="AG12" i="10"/>
  <c r="AF12" i="10"/>
  <c r="AE12" i="10"/>
  <c r="AD12" i="10"/>
  <c r="AC12" i="10"/>
  <c r="AB12" i="10"/>
  <c r="AA12" i="10"/>
  <c r="Z12" i="10"/>
  <c r="Y12" i="10"/>
  <c r="X12" i="10"/>
  <c r="W12" i="10"/>
  <c r="V12" i="10"/>
  <c r="U12" i="10"/>
  <c r="T12" i="10"/>
  <c r="S12" i="10"/>
  <c r="R12" i="10"/>
  <c r="Q12" i="10"/>
  <c r="P12" i="10"/>
  <c r="O12" i="10"/>
  <c r="N12" i="10"/>
  <c r="M12" i="10"/>
  <c r="L12" i="10"/>
  <c r="K12" i="10"/>
  <c r="J12" i="10"/>
  <c r="I12" i="10"/>
  <c r="H12" i="10"/>
  <c r="AS11" i="10"/>
  <c r="AR11" i="10"/>
  <c r="AQ11" i="10"/>
  <c r="AP11" i="10"/>
  <c r="AO11" i="10"/>
  <c r="AN11" i="10"/>
  <c r="AM11" i="10"/>
  <c r="AL11" i="10"/>
  <c r="AK11" i="10"/>
  <c r="AJ11" i="10"/>
  <c r="AI11" i="10"/>
  <c r="AH11" i="10"/>
  <c r="AG11" i="10"/>
  <c r="AF11" i="10"/>
  <c r="AE11" i="10"/>
  <c r="AD11" i="10"/>
  <c r="AC11" i="10"/>
  <c r="AB11" i="10"/>
  <c r="AA11" i="10"/>
  <c r="Z11" i="10"/>
  <c r="Y11" i="10"/>
  <c r="X11" i="10"/>
  <c r="W11" i="10"/>
  <c r="V11" i="10"/>
  <c r="U11" i="10"/>
  <c r="T11" i="10"/>
  <c r="S11" i="10"/>
  <c r="R11" i="10"/>
  <c r="Q11" i="10"/>
  <c r="P11" i="10"/>
  <c r="O11" i="10"/>
  <c r="N11" i="10"/>
  <c r="M11" i="10"/>
  <c r="L11" i="10"/>
  <c r="K11" i="10"/>
  <c r="J11" i="10"/>
  <c r="I11" i="10"/>
  <c r="H11" i="10"/>
  <c r="AS10" i="10"/>
  <c r="AR10" i="10"/>
  <c r="AQ10" i="10"/>
  <c r="AP10" i="10"/>
  <c r="AO10" i="10"/>
  <c r="AN10" i="10"/>
  <c r="AM10" i="10"/>
  <c r="AL10" i="10"/>
  <c r="AK10" i="10"/>
  <c r="AJ10" i="10"/>
  <c r="AI10" i="10"/>
  <c r="AH10" i="10"/>
  <c r="AG10" i="10"/>
  <c r="AF10" i="10"/>
  <c r="AE10" i="10"/>
  <c r="AD10" i="10"/>
  <c r="AC10" i="10"/>
  <c r="AB10" i="10"/>
  <c r="AA10" i="10"/>
  <c r="Z10" i="10"/>
  <c r="Y10" i="10"/>
  <c r="X10" i="10"/>
  <c r="W10" i="10"/>
  <c r="V10" i="10"/>
  <c r="U10" i="10"/>
  <c r="T10" i="10"/>
  <c r="S10" i="10"/>
  <c r="R10" i="10"/>
  <c r="Q10" i="10"/>
  <c r="P10" i="10"/>
  <c r="O10" i="10"/>
  <c r="N10" i="10"/>
  <c r="M10" i="10"/>
  <c r="L10" i="10"/>
  <c r="K10" i="10"/>
  <c r="J10" i="10"/>
  <c r="I10" i="10"/>
  <c r="H10" i="10"/>
  <c r="AS9" i="10"/>
  <c r="AR9" i="10"/>
  <c r="AQ9" i="10"/>
  <c r="AP9" i="10"/>
  <c r="AO9" i="10"/>
  <c r="AN9" i="10"/>
  <c r="AM9" i="10"/>
  <c r="AL9" i="10"/>
  <c r="AK9" i="10"/>
  <c r="AJ9" i="10"/>
  <c r="AI9" i="10"/>
  <c r="AH9" i="10"/>
  <c r="AG9" i="10"/>
  <c r="AF9" i="10"/>
  <c r="AE9" i="10"/>
  <c r="AD9" i="10"/>
  <c r="AC9" i="10"/>
  <c r="AB9" i="10"/>
  <c r="AA9" i="10"/>
  <c r="Z9" i="10"/>
  <c r="Y9" i="10"/>
  <c r="X9" i="10"/>
  <c r="W9" i="10"/>
  <c r="V9" i="10"/>
  <c r="U9" i="10"/>
  <c r="T9" i="10"/>
  <c r="S9" i="10"/>
  <c r="R9" i="10"/>
  <c r="Q9" i="10"/>
  <c r="P9" i="10"/>
  <c r="O9" i="10"/>
  <c r="N9" i="10"/>
  <c r="M9" i="10"/>
  <c r="L9" i="10"/>
  <c r="K9" i="10"/>
  <c r="J9" i="10"/>
  <c r="I9" i="10"/>
  <c r="H9" i="10"/>
  <c r="AS8" i="10"/>
  <c r="AR8" i="10"/>
  <c r="AQ8" i="10"/>
  <c r="AP8" i="10"/>
  <c r="AO8" i="10"/>
  <c r="AN8" i="10"/>
  <c r="AM8" i="10"/>
  <c r="AL8" i="10"/>
  <c r="AK8" i="10"/>
  <c r="AJ8" i="10"/>
  <c r="AI8" i="10"/>
  <c r="AH8" i="10"/>
  <c r="AG8" i="10"/>
  <c r="AF8" i="10"/>
  <c r="AE8" i="10"/>
  <c r="AD8" i="10"/>
  <c r="AC8" i="10"/>
  <c r="AB8" i="10"/>
  <c r="AA8" i="10"/>
  <c r="Z8" i="10"/>
  <c r="Y8" i="10"/>
  <c r="X8" i="10"/>
  <c r="W8" i="10"/>
  <c r="V8" i="10"/>
  <c r="U8" i="10"/>
  <c r="T8" i="10"/>
  <c r="S8" i="10"/>
  <c r="R8" i="10"/>
  <c r="Q8" i="10"/>
  <c r="P8" i="10"/>
  <c r="O8" i="10"/>
  <c r="N8" i="10"/>
  <c r="M8" i="10"/>
  <c r="L8" i="10"/>
  <c r="K8" i="10"/>
  <c r="J8" i="10"/>
  <c r="I8" i="10"/>
  <c r="H8" i="10"/>
  <c r="AS7" i="10"/>
  <c r="AR7" i="10"/>
  <c r="AQ7" i="10"/>
  <c r="AP7" i="10"/>
  <c r="AO7" i="10"/>
  <c r="AN7" i="10"/>
  <c r="AM7" i="10"/>
  <c r="AL7" i="10"/>
  <c r="AK7" i="10"/>
  <c r="AJ7" i="10"/>
  <c r="AI7" i="10"/>
  <c r="AH7" i="10"/>
  <c r="AG7" i="10"/>
  <c r="AF7" i="10"/>
  <c r="AE7" i="10"/>
  <c r="AD7" i="10"/>
  <c r="AC7" i="10"/>
  <c r="AB7" i="10"/>
  <c r="AA7" i="10"/>
  <c r="Z7" i="10"/>
  <c r="Y7" i="10"/>
  <c r="X7" i="10"/>
  <c r="W7" i="10"/>
  <c r="V7" i="10"/>
  <c r="U7" i="10"/>
  <c r="T7" i="10"/>
  <c r="S7" i="10"/>
  <c r="R7" i="10"/>
  <c r="Q7" i="10"/>
  <c r="P7" i="10"/>
  <c r="O7" i="10"/>
  <c r="N7" i="10"/>
  <c r="M7" i="10"/>
  <c r="L7" i="10"/>
  <c r="K7" i="10"/>
  <c r="J7" i="10"/>
  <c r="I7" i="10"/>
  <c r="H7" i="10"/>
  <c r="AS6" i="10"/>
  <c r="AR6" i="10"/>
  <c r="AQ6" i="10"/>
  <c r="AP6" i="10"/>
  <c r="AO6" i="10"/>
  <c r="AN6" i="10"/>
  <c r="AM6" i="10"/>
  <c r="AL6" i="10"/>
  <c r="AK6" i="10"/>
  <c r="AJ6" i="10"/>
  <c r="AI6" i="10"/>
  <c r="AH6" i="10"/>
  <c r="AG6" i="10"/>
  <c r="AF6" i="10"/>
  <c r="AE6" i="10"/>
  <c r="AD6" i="10"/>
  <c r="AC6" i="10"/>
  <c r="AB6" i="10"/>
  <c r="AA6" i="10"/>
  <c r="Z6" i="10"/>
  <c r="Y6" i="10"/>
  <c r="X6" i="10"/>
  <c r="W6" i="10"/>
  <c r="V6" i="10"/>
  <c r="U6" i="10"/>
  <c r="T6" i="10"/>
  <c r="S6" i="10"/>
  <c r="R6" i="10"/>
  <c r="Q6" i="10"/>
  <c r="P6" i="10"/>
  <c r="O6" i="10"/>
  <c r="N6" i="10"/>
  <c r="M6" i="10"/>
  <c r="L6" i="10"/>
  <c r="K6" i="10"/>
  <c r="J6" i="10"/>
  <c r="I6" i="10"/>
  <c r="H6" i="10"/>
  <c r="AS5" i="10"/>
  <c r="AR5" i="10"/>
  <c r="AQ5" i="10"/>
  <c r="AP5" i="10"/>
  <c r="AO5" i="10"/>
  <c r="AN5" i="10"/>
  <c r="AM5" i="10"/>
  <c r="AL5" i="10"/>
  <c r="AK5" i="10"/>
  <c r="AJ5" i="10"/>
  <c r="AI5" i="10"/>
  <c r="AH5" i="10"/>
  <c r="AG5" i="10"/>
  <c r="AF5" i="10"/>
  <c r="AE5" i="10"/>
  <c r="AD5" i="10"/>
  <c r="AC5" i="10"/>
  <c r="AB5" i="10"/>
  <c r="AA5" i="10"/>
  <c r="Z5" i="10"/>
  <c r="Y5" i="10"/>
  <c r="X5" i="10"/>
  <c r="W5" i="10"/>
  <c r="V5" i="10"/>
  <c r="U5" i="10"/>
  <c r="T5" i="10"/>
  <c r="S5" i="10"/>
  <c r="R5" i="10"/>
  <c r="Q5" i="10"/>
  <c r="P5" i="10"/>
  <c r="O5" i="10"/>
  <c r="N5" i="10"/>
  <c r="M5" i="10"/>
  <c r="L5" i="10"/>
  <c r="K5" i="10"/>
  <c r="J5" i="10"/>
  <c r="I5" i="10"/>
  <c r="H5" i="10"/>
  <c r="AS4" i="10"/>
  <c r="AR4" i="10"/>
  <c r="AQ4" i="10"/>
  <c r="AP4" i="10"/>
  <c r="AO4" i="10"/>
  <c r="AN4" i="10"/>
  <c r="AM4" i="10"/>
  <c r="AL4" i="10"/>
  <c r="AK4" i="10"/>
  <c r="AJ4" i="10"/>
  <c r="AI4" i="10"/>
  <c r="AH4" i="10"/>
  <c r="AG4" i="10"/>
  <c r="AF4" i="10"/>
  <c r="AE4" i="10"/>
  <c r="AD4" i="10"/>
  <c r="AC4" i="10"/>
  <c r="AB4" i="10"/>
  <c r="AA4" i="10"/>
  <c r="Z4" i="10"/>
  <c r="Y4" i="10"/>
  <c r="X4" i="10"/>
  <c r="W4" i="10"/>
  <c r="V4" i="10"/>
  <c r="U4" i="10"/>
  <c r="T4" i="10"/>
  <c r="S4" i="10"/>
  <c r="R4" i="10"/>
  <c r="Q4" i="10"/>
  <c r="P4" i="10"/>
  <c r="O4" i="10"/>
  <c r="N4" i="10"/>
  <c r="M4" i="10"/>
  <c r="L4" i="10"/>
  <c r="K4" i="10"/>
  <c r="J4" i="10"/>
  <c r="I4" i="10"/>
  <c r="H4" i="10"/>
  <c r="AS3" i="10"/>
  <c r="AR3" i="10"/>
  <c r="AQ3" i="10"/>
  <c r="AP3" i="10"/>
  <c r="AO3" i="10"/>
  <c r="AN3" i="10"/>
  <c r="AM3" i="10"/>
  <c r="AL3" i="10"/>
  <c r="AK3" i="10"/>
  <c r="AJ3" i="10"/>
  <c r="AI3" i="10"/>
  <c r="AH3" i="10"/>
  <c r="AG3" i="10"/>
  <c r="AF3" i="10"/>
  <c r="AE3" i="10"/>
  <c r="AD3" i="10"/>
  <c r="AC3" i="10"/>
  <c r="AB3" i="10"/>
  <c r="AA3" i="10"/>
  <c r="Z3" i="10"/>
  <c r="Y3" i="10"/>
  <c r="X3" i="10"/>
  <c r="W3" i="10"/>
  <c r="V3" i="10"/>
  <c r="U3" i="10"/>
  <c r="T3" i="10"/>
  <c r="S3" i="10"/>
  <c r="R3" i="10"/>
  <c r="Q3" i="10"/>
  <c r="P3" i="10"/>
  <c r="O3" i="10"/>
  <c r="N3" i="10"/>
  <c r="M3" i="10"/>
  <c r="L3" i="10"/>
  <c r="K3" i="10"/>
  <c r="J3" i="10"/>
  <c r="I3" i="10"/>
  <c r="H3" i="10"/>
  <c r="AD4" i="17" l="1"/>
  <c r="AD11" i="17"/>
  <c r="AD18" i="17"/>
  <c r="AD15" i="17"/>
  <c r="AD19" i="17"/>
  <c r="AD13" i="17"/>
  <c r="C8" i="17"/>
  <c r="M8" i="17"/>
  <c r="AB11" i="17"/>
  <c r="D16" i="17"/>
  <c r="AE17" i="17"/>
  <c r="D8" i="17"/>
  <c r="J8" i="17"/>
  <c r="Q9" i="17"/>
  <c r="AE8" i="17"/>
  <c r="E16" i="17"/>
  <c r="AC17" i="17"/>
  <c r="F8" i="17"/>
  <c r="S8" i="17"/>
  <c r="X10" i="17"/>
  <c r="G10" i="17"/>
  <c r="L10" i="17"/>
  <c r="T8" i="17"/>
  <c r="H10" i="17"/>
  <c r="AF8" i="17"/>
  <c r="N18" i="17"/>
  <c r="Z17" i="17"/>
  <c r="O17" i="17"/>
  <c r="Y17" i="17"/>
  <c r="U9" i="17"/>
  <c r="I18" i="17"/>
  <c r="C16" i="17"/>
  <c r="G17" i="17"/>
  <c r="P18" i="17"/>
  <c r="AF16" i="17"/>
  <c r="H16" i="17"/>
  <c r="AA16" i="17"/>
  <c r="T18" i="17"/>
  <c r="V17" i="17"/>
  <c r="E11" i="17"/>
  <c r="U16" i="17"/>
  <c r="W8" i="17"/>
  <c r="I11" i="17"/>
  <c r="Y11" i="17"/>
  <c r="M18" i="17"/>
  <c r="AC8" i="17"/>
  <c r="Z11" i="17"/>
  <c r="K17" i="17"/>
  <c r="N10" i="17"/>
  <c r="L18" i="17"/>
  <c r="X17" i="17"/>
  <c r="O8" i="17"/>
  <c r="F13" i="17"/>
  <c r="K12" i="17"/>
  <c r="S13" i="17"/>
  <c r="X12" i="17"/>
  <c r="Z15" i="17"/>
  <c r="G20" i="17"/>
  <c r="L20" i="17"/>
  <c r="T19" i="17"/>
  <c r="Y19" i="17"/>
  <c r="G13" i="17"/>
  <c r="L13" i="17"/>
  <c r="T12" i="17"/>
  <c r="Y13" i="17"/>
  <c r="I14" i="17"/>
  <c r="O14" i="17"/>
  <c r="U14" i="17"/>
  <c r="AA14" i="17"/>
  <c r="AF20" i="17"/>
  <c r="C13" i="17"/>
  <c r="M12" i="17"/>
  <c r="P12" i="17"/>
  <c r="V13" i="17"/>
  <c r="AB12" i="17"/>
  <c r="F15" i="17"/>
  <c r="K15" i="17"/>
  <c r="S14" i="17"/>
  <c r="X15" i="17"/>
  <c r="D20" i="17"/>
  <c r="J19" i="17"/>
  <c r="AE20" i="17"/>
  <c r="AE12" i="17"/>
  <c r="D14" i="17"/>
  <c r="W14" i="17"/>
  <c r="F19" i="17"/>
  <c r="P19" i="17"/>
  <c r="Z20" i="17"/>
  <c r="AF12" i="17"/>
  <c r="AF15" i="17"/>
  <c r="I20" i="17"/>
  <c r="H14" i="17"/>
  <c r="M19" i="17"/>
  <c r="K20" i="17"/>
  <c r="N20" i="17"/>
  <c r="C15" i="17"/>
  <c r="D13" i="17"/>
  <c r="N13" i="17"/>
  <c r="W12" i="17"/>
  <c r="E14" i="17"/>
  <c r="P15" i="17"/>
  <c r="Y14" i="17"/>
  <c r="R19" i="17"/>
  <c r="AA19" i="17"/>
  <c r="E13" i="17"/>
  <c r="O12" i="17"/>
  <c r="G14" i="17"/>
  <c r="AB19" i="17"/>
  <c r="Z13" i="17"/>
  <c r="AB15" i="17"/>
  <c r="V15" i="17"/>
  <c r="U13" i="17"/>
  <c r="E20" i="17"/>
  <c r="X19" i="17"/>
  <c r="Q14" i="17"/>
  <c r="S19" i="17"/>
  <c r="H12" i="17"/>
  <c r="Q13" i="17"/>
  <c r="J13" i="17"/>
  <c r="C20" i="17"/>
  <c r="L14" i="17"/>
  <c r="R12" i="17"/>
  <c r="AA13" i="17"/>
  <c r="M14" i="17"/>
  <c r="T14" i="17"/>
  <c r="AC19" i="17"/>
  <c r="U20" i="17"/>
  <c r="I12" i="17"/>
  <c r="J14" i="17"/>
  <c r="V19" i="17"/>
  <c r="AC15" i="17"/>
  <c r="W19" i="17"/>
  <c r="AC12" i="17"/>
  <c r="AE14" i="17"/>
  <c r="O19" i="17"/>
  <c r="H8" i="17"/>
  <c r="T10" i="17"/>
  <c r="F9" i="17"/>
  <c r="K9" i="17"/>
  <c r="S9" i="17"/>
  <c r="X9" i="17"/>
  <c r="R11" i="17"/>
  <c r="N15" i="17"/>
  <c r="T17" i="17"/>
  <c r="U8" i="17"/>
  <c r="AA8" i="17"/>
  <c r="H9" i="17"/>
  <c r="L11" i="17"/>
  <c r="T11" i="17"/>
  <c r="H18" i="17"/>
  <c r="R8" i="17"/>
  <c r="J10" i="17"/>
  <c r="Q10" i="17"/>
  <c r="M9" i="17"/>
  <c r="P9" i="17"/>
  <c r="V9" i="17"/>
  <c r="U11" i="17"/>
  <c r="AA11" i="17"/>
  <c r="AC16" i="17"/>
  <c r="R16" i="17"/>
  <c r="W16" i="17"/>
  <c r="J17" i="17"/>
  <c r="Q17" i="17"/>
  <c r="V18" i="17"/>
  <c r="AB18" i="17"/>
  <c r="D9" i="17"/>
  <c r="R10" i="17"/>
  <c r="AA10" i="17"/>
  <c r="F11" i="17"/>
  <c r="P11" i="17"/>
  <c r="Q16" i="17"/>
  <c r="Z16" i="17"/>
  <c r="AA18" i="17"/>
  <c r="Q19" i="17"/>
  <c r="D10" i="17"/>
  <c r="C18" i="17"/>
  <c r="S10" i="17"/>
  <c r="AB10" i="17"/>
  <c r="AE9" i="17"/>
  <c r="H11" i="17"/>
  <c r="Q11" i="17"/>
  <c r="S16" i="17"/>
  <c r="AB16" i="17"/>
  <c r="F18" i="17"/>
  <c r="D18" i="17"/>
  <c r="P8" i="17"/>
  <c r="M10" i="17"/>
  <c r="S11" i="17"/>
  <c r="W17" i="17"/>
  <c r="O18" i="17"/>
  <c r="AE18" i="17"/>
  <c r="Q8" i="17"/>
  <c r="U10" i="17"/>
  <c r="M11" i="17"/>
  <c r="S12" i="17"/>
  <c r="V14" i="17"/>
  <c r="J16" i="17"/>
  <c r="Q18" i="17"/>
  <c r="W18" i="17"/>
  <c r="H20" i="17"/>
  <c r="C9" i="17"/>
  <c r="G8" i="17"/>
  <c r="K10" i="17"/>
  <c r="V10" i="17"/>
  <c r="G9" i="17"/>
  <c r="Z9" i="17"/>
  <c r="J11" i="17"/>
  <c r="R15" i="17"/>
  <c r="K16" i="17"/>
  <c r="F17" i="17"/>
  <c r="P17" i="17"/>
  <c r="AF17" i="17"/>
  <c r="R18" i="17"/>
  <c r="R9" i="17"/>
  <c r="AA9" i="17"/>
  <c r="K11" i="17"/>
  <c r="V11" i="17"/>
  <c r="N14" i="17"/>
  <c r="H17" i="17"/>
  <c r="R17" i="17"/>
  <c r="J18" i="17"/>
  <c r="S18" i="17"/>
  <c r="Y18" i="17"/>
  <c r="Q20" i="17"/>
  <c r="E8" i="17"/>
  <c r="D17" i="17"/>
  <c r="O10" i="17"/>
  <c r="I9" i="17"/>
  <c r="T9" i="17"/>
  <c r="AE11" i="17"/>
  <c r="H13" i="17"/>
  <c r="N16" i="17"/>
  <c r="X16" i="17"/>
  <c r="S17" i="17"/>
  <c r="AB17" i="17"/>
  <c r="AC18" i="17"/>
  <c r="AF18" i="17"/>
  <c r="H19" i="17"/>
  <c r="E17" i="17"/>
  <c r="K8" i="17"/>
  <c r="V8" i="17"/>
  <c r="F10" i="17"/>
  <c r="P10" i="17"/>
  <c r="I13" i="17"/>
  <c r="T13" i="17"/>
  <c r="AB13" i="17"/>
  <c r="R14" i="17"/>
  <c r="Z14" i="17"/>
  <c r="F16" i="17"/>
  <c r="P16" i="17"/>
  <c r="M17" i="17"/>
  <c r="K18" i="17"/>
  <c r="Z18" i="17"/>
  <c r="C10" i="17"/>
  <c r="D11" i="17"/>
  <c r="E12" i="17"/>
  <c r="AF4" i="17"/>
  <c r="O5" i="17"/>
  <c r="Z4" i="17"/>
  <c r="AB4" i="17"/>
  <c r="H5" i="17"/>
  <c r="Y5" i="17"/>
  <c r="AA5" i="17"/>
  <c r="C3" i="17"/>
  <c r="B15" i="17" l="1"/>
  <c r="B13" i="17"/>
  <c r="B18" i="17"/>
  <c r="B16" i="17"/>
  <c r="B19" i="17"/>
  <c r="B10" i="17"/>
  <c r="B8" i="17"/>
  <c r="B9" i="17"/>
  <c r="B11" i="17"/>
  <c r="V2" i="17"/>
  <c r="N3" i="17"/>
  <c r="Q3" i="17"/>
  <c r="P3" i="17"/>
  <c r="I3" i="17"/>
  <c r="K3" i="17"/>
  <c r="T3" i="17"/>
  <c r="J2" i="17"/>
  <c r="G2" i="17"/>
  <c r="U3" i="17"/>
  <c r="L3" i="17"/>
  <c r="AE5" i="17"/>
  <c r="Z8" i="17"/>
  <c r="W10" i="17"/>
  <c r="T16" i="17"/>
  <c r="AE10" i="17"/>
  <c r="W11" i="17"/>
  <c r="W20" i="17"/>
  <c r="C17" i="17"/>
  <c r="W9" i="17"/>
  <c r="Z10" i="17"/>
  <c r="O16" i="17"/>
  <c r="E19" i="17"/>
  <c r="P20" i="17"/>
  <c r="K14" i="17"/>
  <c r="B20" i="17"/>
  <c r="X20" i="17"/>
  <c r="AF19" i="17"/>
  <c r="X14" i="17"/>
  <c r="C12" i="17"/>
  <c r="K19" i="17"/>
  <c r="J9" i="17"/>
  <c r="C11" i="17"/>
  <c r="AE16" i="17"/>
  <c r="G15" i="17"/>
  <c r="E18" i="17"/>
  <c r="G18" i="17"/>
  <c r="Y12" i="17"/>
  <c r="X8" i="17"/>
  <c r="G16" i="17"/>
  <c r="L8" i="17"/>
  <c r="AB9" i="17"/>
  <c r="I16" i="17"/>
  <c r="AF10" i="17"/>
  <c r="I17" i="17"/>
  <c r="D19" i="17"/>
  <c r="G19" i="17"/>
  <c r="T15" i="17"/>
  <c r="V16" i="17"/>
  <c r="AC10" i="17"/>
  <c r="F12" i="17"/>
  <c r="B17" i="17"/>
  <c r="AF11" i="17"/>
  <c r="K13" i="17"/>
  <c r="Y16" i="17"/>
  <c r="X11" i="17"/>
  <c r="P14" i="17"/>
  <c r="AB8" i="17"/>
  <c r="S15" i="17"/>
  <c r="Z19" i="17"/>
  <c r="N11" i="17"/>
  <c r="AA17" i="17"/>
  <c r="L9" i="17"/>
  <c r="M20" i="17"/>
  <c r="F20" i="17"/>
  <c r="Y10" i="17"/>
  <c r="J12" i="17"/>
  <c r="N17" i="17"/>
  <c r="O11" i="17"/>
  <c r="AE19" i="17"/>
  <c r="F14" i="17"/>
  <c r="O9" i="17"/>
  <c r="U12" i="17"/>
  <c r="AD20" i="17"/>
  <c r="E15" i="17"/>
  <c r="I15" i="17"/>
  <c r="O20" i="17"/>
  <c r="AB20" i="17"/>
  <c r="J15" i="17"/>
  <c r="M15" i="17"/>
  <c r="AD8" i="17"/>
  <c r="AD16" i="17"/>
  <c r="AD12" i="17"/>
  <c r="AD17" i="17"/>
  <c r="AD9" i="17"/>
  <c r="AD14" i="17"/>
  <c r="AD6" i="17"/>
  <c r="AD7" i="17"/>
  <c r="AD10" i="17"/>
  <c r="AD5" i="17"/>
  <c r="B12" i="17"/>
  <c r="N9" i="17"/>
  <c r="C19" i="17"/>
  <c r="L19" i="17"/>
  <c r="Q15" i="17"/>
  <c r="Y9" i="17"/>
  <c r="E9" i="17"/>
  <c r="Z12" i="17"/>
  <c r="E10" i="17"/>
  <c r="AC20" i="17"/>
  <c r="G12" i="17"/>
  <c r="B14" i="17"/>
  <c r="L15" i="17"/>
  <c r="AF14" i="17"/>
  <c r="AB14" i="17"/>
  <c r="X13" i="17"/>
  <c r="V20" i="17"/>
  <c r="Y20" i="17"/>
  <c r="N19" i="17"/>
  <c r="T20" i="17"/>
  <c r="AC14" i="17"/>
  <c r="X18" i="17"/>
  <c r="AA15" i="17"/>
  <c r="I19" i="17"/>
  <c r="U15" i="17"/>
  <c r="AF13" i="17"/>
  <c r="N8" i="17"/>
  <c r="D12" i="17"/>
  <c r="L16" i="17"/>
  <c r="P13" i="17"/>
  <c r="H15" i="17"/>
  <c r="Y15" i="17"/>
  <c r="R20" i="17"/>
  <c r="L17" i="17"/>
  <c r="AC11" i="17"/>
  <c r="J20" i="17"/>
  <c r="Y8" i="17"/>
  <c r="C14" i="17"/>
  <c r="G11" i="17"/>
  <c r="V12" i="17"/>
  <c r="L12" i="17"/>
  <c r="D15" i="17"/>
  <c r="M16" i="17"/>
  <c r="U18" i="17"/>
  <c r="W15" i="17"/>
  <c r="U17" i="17"/>
  <c r="AC9" i="17"/>
  <c r="AF9" i="17"/>
  <c r="T5" i="17"/>
  <c r="AA20" i="17"/>
  <c r="AB5" i="17"/>
  <c r="B3" i="17"/>
  <c r="S20" i="17"/>
  <c r="V4" i="17"/>
  <c r="I8" i="17"/>
  <c r="Q12" i="17"/>
  <c r="AE15" i="17"/>
  <c r="M13" i="17"/>
  <c r="J5" i="17"/>
  <c r="N5" i="17"/>
  <c r="AE13" i="17"/>
  <c r="AA4" i="17"/>
  <c r="O13" i="17"/>
  <c r="O15" i="17"/>
  <c r="AC13" i="17"/>
  <c r="I10" i="17"/>
  <c r="AC7" i="17"/>
  <c r="AC6" i="17"/>
  <c r="X7" i="17"/>
  <c r="X6" i="17"/>
  <c r="P7" i="17"/>
  <c r="P6" i="17"/>
  <c r="B6" i="17"/>
  <c r="Q7" i="17"/>
  <c r="Q6" i="17"/>
  <c r="Z5" i="17"/>
  <c r="R13" i="17"/>
  <c r="Y4" i="17"/>
  <c r="U5" i="17"/>
  <c r="W13" i="17"/>
  <c r="U19" i="17"/>
  <c r="AF5" i="17"/>
  <c r="R5" i="17"/>
  <c r="G7" i="17"/>
  <c r="G6" i="17"/>
  <c r="AC5" i="17"/>
  <c r="AE6" i="17"/>
  <c r="AE7" i="17"/>
  <c r="W6" i="17"/>
  <c r="W7" i="17"/>
  <c r="Q5" i="17"/>
  <c r="M6" i="17"/>
  <c r="M7" i="17"/>
  <c r="I5" i="17"/>
  <c r="E6" i="17"/>
  <c r="E7" i="17"/>
  <c r="AA7" i="17"/>
  <c r="AA6" i="17"/>
  <c r="X4" i="17"/>
  <c r="V5" i="17"/>
  <c r="I6" i="17"/>
  <c r="I7" i="17"/>
  <c r="H6" i="17"/>
  <c r="H7" i="17"/>
  <c r="P5" i="17"/>
  <c r="C7" i="17"/>
  <c r="C6" i="17"/>
  <c r="G5" i="17"/>
  <c r="K6" i="17"/>
  <c r="K7" i="17"/>
  <c r="L7" i="17"/>
  <c r="L6" i="17"/>
  <c r="L5" i="17"/>
  <c r="AA12" i="17"/>
  <c r="W4" i="17"/>
  <c r="M5" i="17"/>
  <c r="U6" i="17"/>
  <c r="U7" i="17"/>
  <c r="S7" i="17"/>
  <c r="S6" i="17"/>
  <c r="Z7" i="17"/>
  <c r="Z6" i="17"/>
  <c r="O7" i="17"/>
  <c r="O6" i="17"/>
  <c r="T7" i="17"/>
  <c r="T6" i="17"/>
  <c r="N7" i="17"/>
  <c r="N6" i="17"/>
  <c r="AB7" i="17"/>
  <c r="AB6" i="17"/>
  <c r="J6" i="17"/>
  <c r="J7" i="17"/>
  <c r="X5" i="17"/>
  <c r="E5" i="17"/>
  <c r="S5" i="17"/>
  <c r="R6" i="17"/>
  <c r="R7" i="17"/>
  <c r="Y6" i="17"/>
  <c r="Y7" i="17"/>
  <c r="F7" i="17"/>
  <c r="F6" i="17"/>
  <c r="D7" i="17"/>
  <c r="D6" i="17"/>
  <c r="V6" i="17"/>
  <c r="V7" i="17"/>
  <c r="AF7" i="17"/>
  <c r="AF6" i="17"/>
  <c r="B5" i="17"/>
  <c r="K5" i="17"/>
  <c r="U4" i="17"/>
  <c r="C5" i="17"/>
  <c r="F5" i="17"/>
  <c r="W5" i="17"/>
  <c r="AC4" i="17"/>
  <c r="AE4" i="17"/>
  <c r="G3" i="17" l="1"/>
  <c r="I2" i="17"/>
  <c r="AB2" i="17"/>
  <c r="J3" i="17"/>
  <c r="D2" i="17"/>
  <c r="W3" i="17"/>
  <c r="K2" i="17"/>
  <c r="L2" i="17"/>
  <c r="F3" i="17"/>
  <c r="AA3" i="17"/>
  <c r="Y3" i="17"/>
  <c r="AA2" i="17"/>
  <c r="S2" i="17"/>
  <c r="T2" i="17"/>
  <c r="U2" i="17"/>
  <c r="AF2" i="17"/>
  <c r="O3" i="17"/>
  <c r="X3" i="17"/>
  <c r="V3" i="17"/>
  <c r="AD2" i="17"/>
  <c r="Z2" i="17"/>
  <c r="D3" i="17"/>
  <c r="H2" i="17"/>
  <c r="AE3" i="17"/>
  <c r="E3" i="17"/>
  <c r="F2" i="17"/>
  <c r="O2" i="17"/>
  <c r="AD3" i="17"/>
  <c r="M2" i="17"/>
  <c r="AC3" i="17"/>
  <c r="AF3" i="17"/>
  <c r="AE2" i="17"/>
  <c r="Z3" i="17"/>
  <c r="X2" i="17"/>
  <c r="H3" i="17"/>
  <c r="E2" i="17"/>
  <c r="Q2" i="17"/>
  <c r="S3" i="17"/>
  <c r="AB3" i="17"/>
  <c r="M3" i="17"/>
  <c r="W2" i="17"/>
  <c r="P2" i="17"/>
  <c r="Y2" i="17"/>
  <c r="R3" i="17"/>
  <c r="R2" i="17"/>
  <c r="AC2" i="17"/>
  <c r="N2"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tc={D90F11CC-A4FC-9246-93EA-96B61184373F}</author>
    <author>tc={64F0EAD5-E5E9-CC4E-95C5-57487D3AEABE}</author>
    <author>tc={CE3372F4-97F7-A742-A008-899FB535AD6C}</author>
    <author>tc={99B8F06F-4EFD-9149-B549-191478E0979B}</author>
  </authors>
  <commentList>
    <comment ref="B48" authorId="0" shapeId="0" xr:uid="{D90F11CC-A4FC-9246-93EA-96B61184373F}">
      <text>
        <t>[Threaded comment]
Your version of Excel allows you to read this threaded comment; however, any edits to it will get removed if the file is opened in a newer version of Excel. Learn more: https://go.microsoft.com/fwlink/?linkid=870924
Comment:
    Hier moet geothermal nog bij voor het ETM
Reply:
    Oplossing: buiten beschouwing laten.
Voor  hele EU in 2019: geothermal = 2PJ, Heat = ca 9000 PJ, dus aandeel geothermal verwaarloosbaar klein.</t>
      </text>
    </comment>
    <comment ref="B49" authorId="1" shapeId="0" xr:uid="{64F0EAD5-E5E9-CC4E-95C5-57487D3AEABE}">
      <text>
        <t>[Threaded comment]
Your version of Excel allows you to read this threaded comment; however, any edits to it will get removed if the file is opened in a newer version of Excel. Learn more: https://go.microsoft.com/fwlink/?linkid=870924
Comment:
    Niet consistent met Eurostat energiebalans maar niet relevant hier</t>
      </text>
    </comment>
    <comment ref="E50" authorId="2" shapeId="0" xr:uid="{CE3372F4-97F7-A742-A008-899FB535AD6C}">
      <text>
        <t>[Threaded comment]
Your version of Excel allows you to read this threaded comment; however, any edits to it will get removed if the file is opened in a newer version of Excel. Learn more: https://go.microsoft.com/fwlink/?linkid=870924
Comment:
    Wordt kerosine niet dubbel geteld nu? Valt onder Oil products —&gt; Oil and petroleum products</t>
      </text>
    </comment>
    <comment ref="B57" authorId="3" shapeId="0" xr:uid="{99B8F06F-4EFD-9149-B549-191478E0979B}">
      <text>
        <t>[Threaded comment]
Your version of Excel allows you to read this threaded comment; however, any edits to it will get removed if the file is opened in a newer version of Excel. Learn more: https://go.microsoft.com/fwlink/?linkid=870924
Comment:
    Oil shale en oil sands vallen volgens ETM onder oil.
Voor nu: toch onder kolen scharen, want niet gebruikt in gebouwde omgeving</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F2812CA-4092-BA41-B28D-625E4D807941}" name="exported_data1" type="6" refreshedVersion="8" background="1" saveData="1">
    <textPr sourceFile="/Users/koenvanbemmelen/work/etdataset/eu_datasets/additional_data/Sources/exported_data.csv" comma="1" semicolon="1">
      <textFields count="49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D42DFBA7-779D-6642-A593-AD2F6F8E6D55}" name="nrg_d_hhq__custom_11053702_linear" type="6" refreshedVersion="8" background="1" saveData="1">
    <textPr sourceFile="/Users/koenvanbemmelen/Downloads/nrg_d_hhq__custom_11053702_linear.csv" comma="1">
      <textFields count="10">
        <textField/>
        <textField/>
        <textField/>
        <textField/>
        <textField/>
        <textField/>
        <textField/>
        <textField/>
        <textField/>
        <textField/>
      </textFields>
    </textPr>
  </connection>
  <connection id="3" xr16:uid="{02CF2A2C-FD9A-3E43-BE65-32DB5FCBBCF7}" name="nrg_d_hhq__custom_11395350_tabular" type="6" refreshedVersion="8" background="1" saveData="1">
    <textPr sourceFile="/Users/koenvanbemmelen/Downloads/nrg_d_hhq__custom_11395350_tabular.tsv" comma="1">
      <textFields count="6">
        <textField/>
        <textField/>
        <textField/>
        <textField/>
        <textField/>
        <textField/>
      </textFields>
    </textP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<sst xmlns="http://schemas.openxmlformats.org/spreadsheetml/2006/main" count="14655" uniqueCount="919">
  <si>
    <t>1. Paste CSV with final energy consumption for households here</t>
  </si>
  <si>
    <t>Source: https://doi.org/10.2908/NRG_D_HHQ</t>
  </si>
  <si>
    <t>DATAFLOW</t>
  </si>
  <si>
    <t>LAST UPDATE</t>
  </si>
  <si>
    <t>freq</t>
  </si>
  <si>
    <t>nrg_bal</t>
  </si>
  <si>
    <t>siec</t>
  </si>
  <si>
    <t>unit</t>
  </si>
  <si>
    <t>geo</t>
  </si>
  <si>
    <t>TIME_PERIOD</t>
  </si>
  <si>
    <t>OBS_VALUE</t>
  </si>
  <si>
    <t>OBS_FLAG</t>
  </si>
  <si>
    <t>ESTAT:NRG_D_HHQ(1.0)</t>
  </si>
  <si>
    <t>A</t>
  </si>
  <si>
    <t>FC_OTH_HH_E</t>
  </si>
  <si>
    <t>E7000</t>
  </si>
  <si>
    <t>TJ</t>
  </si>
  <si>
    <t>AL</t>
  </si>
  <si>
    <t>AT</t>
  </si>
  <si>
    <t>BA</t>
  </si>
  <si>
    <t>BE</t>
  </si>
  <si>
    <t>BG</t>
  </si>
  <si>
    <t>CY</t>
  </si>
  <si>
    <t>CZ</t>
  </si>
  <si>
    <t>DE</t>
  </si>
  <si>
    <t>DK</t>
  </si>
  <si>
    <t>EA20</t>
  </si>
  <si>
    <t>EE</t>
  </si>
  <si>
    <t>EL</t>
  </si>
  <si>
    <t>ES</t>
  </si>
  <si>
    <t>EU27_2020</t>
  </si>
  <si>
    <t>FI</t>
  </si>
  <si>
    <t>FR</t>
  </si>
  <si>
    <t>GE</t>
  </si>
  <si>
    <t>HR</t>
  </si>
  <si>
    <t>HU</t>
  </si>
  <si>
    <t>IE</t>
  </si>
  <si>
    <t>IT</t>
  </si>
  <si>
    <t>LT</t>
  </si>
  <si>
    <t>LU</t>
  </si>
  <si>
    <t>LV</t>
  </si>
  <si>
    <t>MD</t>
  </si>
  <si>
    <t>MK</t>
  </si>
  <si>
    <t>MT</t>
  </si>
  <si>
    <t>NL</t>
  </si>
  <si>
    <t>NO</t>
  </si>
  <si>
    <t>PL</t>
  </si>
  <si>
    <t>PT</t>
  </si>
  <si>
    <t>RO</t>
  </si>
  <si>
    <t>RS</t>
  </si>
  <si>
    <t>SE</t>
  </si>
  <si>
    <t>SI</t>
  </si>
  <si>
    <t>SK</t>
  </si>
  <si>
    <t>UA</t>
  </si>
  <si>
    <t>XK</t>
  </si>
  <si>
    <t>G3000</t>
  </si>
  <si>
    <t>G3200</t>
  </si>
  <si>
    <t>H8000</t>
  </si>
  <si>
    <t>O4000</t>
  </si>
  <si>
    <t>O4669</t>
  </si>
  <si>
    <t>O4671</t>
  </si>
  <si>
    <t>R5110-5150_W6000RI</t>
  </si>
  <si>
    <t>R5300</t>
  </si>
  <si>
    <t>RA000</t>
  </si>
  <si>
    <t>RA410</t>
  </si>
  <si>
    <t>RA600</t>
  </si>
  <si>
    <t>SFF_P1000_S2000</t>
  </si>
  <si>
    <t>TOTAL</t>
  </si>
  <si>
    <t>FC_OTH_HH_E_CK</t>
  </si>
  <si>
    <t>FC_OTH_HH_E_LE</t>
  </si>
  <si>
    <t>FC_OTH_HH_E_OE</t>
  </si>
  <si>
    <t>FC_OTH_HH_E_SC</t>
  </si>
  <si>
    <t>FC_OTH_HH_E_SH</t>
  </si>
  <si>
    <t>FC_OTH_HH_E_WH</t>
  </si>
  <si>
    <t>Total</t>
  </si>
  <si>
    <t>Natural gas</t>
  </si>
  <si>
    <t>Liquefied natural gas</t>
  </si>
  <si>
    <t>Oil and petroleum products</t>
  </si>
  <si>
    <t>Other kerosene</t>
  </si>
  <si>
    <t>Gas oil and diesel oil</t>
  </si>
  <si>
    <t>Renewables and biofuels</t>
  </si>
  <si>
    <t>Solar thermal</t>
  </si>
  <si>
    <t>Ambient heat (heat pumps)</t>
  </si>
  <si>
    <t>Primary solid biofuels</t>
  </si>
  <si>
    <t>Biogases</t>
  </si>
  <si>
    <t>Electricity</t>
  </si>
  <si>
    <t>Heat</t>
  </si>
  <si>
    <t>Solid fossil fuels, peat, peat products, oil shale and oil sands</t>
  </si>
  <si>
    <t>Final consumption - other sectors - households - energy use</t>
  </si>
  <si>
    <t>Final consumption - other sectors - households - energy use - space heating</t>
  </si>
  <si>
    <t>Final consumption - other sectors - households - energy use - space cooling</t>
  </si>
  <si>
    <t>Final consumption - other sectors - households - energy use - water heating</t>
  </si>
  <si>
    <t>Final consumption - other sectors - households - energy use - cooking</t>
  </si>
  <si>
    <t>Final consumption - other sectors - households - energy use - lighting and electrical appliances</t>
  </si>
  <si>
    <t>Final consumption - other sectors - households - energy use - other end use</t>
  </si>
  <si>
    <t>European Union - 27 countries (from 2020)</t>
  </si>
  <si>
    <t>Belgium</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</si>
  <si>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</si>
  <si>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</si>
  <si>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</si>
  <si>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</si>
  <si>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</si>
  <si>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</si>
  <si>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</si>
  <si>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</si>
  <si>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</si>
  <si>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</si>
  <si>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</si>
  <si>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</si>
  <si>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</si>
  <si>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</si>
  <si>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</si>
  <si>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</si>
  <si>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</si>
  <si>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</si>
  <si>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</si>
  <si>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Romania</t>
  </si>
  <si>
    <t>Slovenia</t>
  </si>
  <si>
    <t>Slovakia</t>
  </si>
  <si>
    <t>Finland</t>
  </si>
  <si>
    <t>Sweden</t>
  </si>
  <si>
    <t>Norway</t>
  </si>
  <si>
    <t>UK</t>
  </si>
  <si>
    <t>United Kingdom</t>
  </si>
  <si>
    <t>Bosnia and Herzegovina</t>
  </si>
  <si>
    <t>Moldova</t>
  </si>
  <si>
    <t>North Macedonia</t>
  </si>
  <si>
    <t>Albania</t>
  </si>
  <si>
    <t>Serbia</t>
  </si>
  <si>
    <t>Ukraine</t>
  </si>
  <si>
    <t>Georgia</t>
  </si>
  <si>
    <t>Eurostat</t>
  </si>
  <si>
    <t>Country</t>
  </si>
  <si>
    <t>Fuel</t>
  </si>
  <si>
    <t>Code</t>
  </si>
  <si>
    <t>SIEC code</t>
  </si>
  <si>
    <t>Name</t>
  </si>
  <si>
    <t>Consumption category</t>
  </si>
  <si>
    <t>energy balance code</t>
  </si>
  <si>
    <t>ETM carrier</t>
  </si>
  <si>
    <t>Source: https://refman.energytransitionmodel.com/publications/2196</t>
  </si>
  <si>
    <t>Relevant for ETM?</t>
  </si>
  <si>
    <t>Tab 'PRODUCTS_TEXT'</t>
  </si>
  <si>
    <r>
      <t>households_final_demand_electricity_demand</t>
    </r>
    <r>
      <rPr>
        <sz val="12"/>
        <color rgb="FFCCCCCC"/>
        <rFont val="Menlo"/>
        <family val="2"/>
      </rPr>
      <t xml:space="preserve">: </t>
    </r>
    <r>
      <rPr>
        <sz val="12"/>
        <color rgb="FFCE9178"/>
        <rFont val="Menlo"/>
        <family val="2"/>
      </rPr>
      <t>Electricity</t>
    </r>
  </si>
  <si>
    <r>
      <t>households_final_demand_network_gas_demand</t>
    </r>
    <r>
      <rPr>
        <sz val="12"/>
        <color rgb="FFCCCCCC"/>
        <rFont val="Menlo"/>
        <family val="2"/>
      </rPr>
      <t xml:space="preserve">: </t>
    </r>
    <r>
      <rPr>
        <sz val="12"/>
        <color rgb="FFCE9178"/>
        <rFont val="Menlo"/>
        <family val="2"/>
      </rPr>
      <t>Gas</t>
    </r>
  </si>
  <si>
    <r>
      <t>input_households_final_demand_steam_hot_water_demand</t>
    </r>
    <r>
      <rPr>
        <sz val="12"/>
        <color rgb="FFCCCCCC"/>
        <rFont val="Menlo"/>
        <family val="2"/>
      </rPr>
      <t xml:space="preserve">: </t>
    </r>
    <r>
      <rPr>
        <sz val="12"/>
        <color rgb="FFCE9178"/>
        <rFont val="Menlo"/>
        <family val="2"/>
      </rPr>
      <t>Heat</t>
    </r>
  </si>
  <si>
    <r>
      <t>households_final_demand_wood_pellets_demand</t>
    </r>
    <r>
      <rPr>
        <sz val="12"/>
        <color rgb="FFCCCCCC"/>
        <rFont val="Menlo"/>
        <family val="2"/>
      </rPr>
      <t xml:space="preserve">: </t>
    </r>
    <r>
      <rPr>
        <sz val="12"/>
        <color rgb="FFCE9178"/>
        <rFont val="Menlo"/>
        <family val="2"/>
      </rPr>
      <t>Solid biomass</t>
    </r>
  </si>
  <si>
    <r>
      <t>input_households_final_demand_crude_oil_demand</t>
    </r>
    <r>
      <rPr>
        <sz val="12"/>
        <color rgb="FFCCCCCC"/>
        <rFont val="Menlo"/>
        <family val="2"/>
      </rPr>
      <t xml:space="preserve">: </t>
    </r>
    <r>
      <rPr>
        <sz val="12"/>
        <color rgb="FFCE9178"/>
        <rFont val="Menlo"/>
        <family val="2"/>
      </rPr>
      <t>Oil</t>
    </r>
  </si>
  <si>
    <r>
      <t>households_final_demand_coal_demand</t>
    </r>
    <r>
      <rPr>
        <sz val="12"/>
        <color rgb="FFCCCCCC"/>
        <rFont val="Menlo"/>
        <family val="2"/>
      </rPr>
      <t xml:space="preserve">: </t>
    </r>
    <r>
      <rPr>
        <sz val="12"/>
        <color rgb="FFCE9178"/>
        <rFont val="Menlo"/>
        <family val="2"/>
      </rPr>
      <t>Coal</t>
    </r>
  </si>
  <si>
    <t>steam_hot_water</t>
  </si>
  <si>
    <t>network_gas</t>
  </si>
  <si>
    <t>electricity</t>
  </si>
  <si>
    <t>crude_oil</t>
  </si>
  <si>
    <t>wood_pellets</t>
  </si>
  <si>
    <t>Part of ETM?</t>
  </si>
  <si>
    <t>ETM key</t>
  </si>
  <si>
    <t>households_final_demand_electricity_households_final_demand_for_cooking_electricity_parent_share</t>
  </si>
  <si>
    <t>households_final_demand_electricity_households_final_demand_for_cooling_electricity_parent_share</t>
  </si>
  <si>
    <t>households_final_demand_electricity_households_final_demand_for_hot_water_electricity_parent_share</t>
  </si>
  <si>
    <t>households_final_demand_electricity_households_final_demand_for_lighting_electricity_parent_share</t>
  </si>
  <si>
    <t>households_final_demand_electricity_households_final_demand_for_space_heating_electricity_parent_share</t>
  </si>
  <si>
    <t>households_final_demand_electricity_demand</t>
  </si>
  <si>
    <t>Simplified / Complete energy balance?</t>
  </si>
  <si>
    <t>Simplified</t>
  </si>
  <si>
    <t>Complete</t>
  </si>
  <si>
    <t>Total consumption</t>
  </si>
  <si>
    <t>Description</t>
  </si>
  <si>
    <t>Sum of cooking, lighting &amp; electrical appliances, space cooling, space heating, water heating</t>
  </si>
  <si>
    <t>Related consumption category</t>
  </si>
  <si>
    <t>households_final_demand_electricity_households_final_demand_for_appliances_electricity_parent_share</t>
  </si>
  <si>
    <t>Lighting share</t>
  </si>
  <si>
    <t>Appliances share</t>
  </si>
  <si>
    <t>households_final_demand_network_gas_households_final_demand_for_cooking_network_gas_parent_share</t>
  </si>
  <si>
    <t>households_final_demand_network_gas_households_final_demand_for_hot_water_network_gas_parent_share</t>
  </si>
  <si>
    <t>households_final_demand_network_gas_households_final_demand_for_space_heating_network_gas_parent_share</t>
  </si>
  <si>
    <t>households_final_demand_network_gas_households_final_demand_for_cooling_network_gas_parent_share</t>
  </si>
  <si>
    <r>
      <t xml:space="preserve">Run the </t>
    </r>
    <r>
      <rPr>
        <b/>
        <i/>
        <sz val="12"/>
        <color theme="1"/>
        <rFont val="Calibri"/>
        <family val="2"/>
        <scheme val="minor"/>
      </rPr>
      <t>extract_eu_etlocal_data_v2.py</t>
    </r>
    <r>
      <rPr>
        <b/>
        <sz val="12"/>
        <color theme="1"/>
        <rFont val="Calibri"/>
        <family val="2"/>
        <scheme val="minor"/>
      </rPr>
      <t xml:space="preserve"> script and paste the resulting csv below</t>
    </r>
  </si>
  <si>
    <t>GEO_ID</t>
  </si>
  <si>
    <t>agriculture_final_demand_electricity_demand</t>
  </si>
  <si>
    <t>agriculture_final_demand_network_gas_demand</t>
  </si>
  <si>
    <t>input_agriculture_final_demand_steam_hot_water_demand</t>
  </si>
  <si>
    <t>agriculture_final_demand_wood_pellets_demand</t>
  </si>
  <si>
    <t>input_agriculture_final_demand_crude_oil_demand</t>
  </si>
  <si>
    <t>agriculture_final_demand_hydrogen_demand</t>
  </si>
  <si>
    <t>input_percentage_of_central_mt_steam_hot_water_agriculture_final_demand_steam_hot_water</t>
  </si>
  <si>
    <t>input_percentage_of_central_ht_steam_hot_water_agriculture_final_demand_steam_hot_water</t>
  </si>
  <si>
    <t>input_percentage_of_local_steam_hot_water_agriculture_final_demand_steam_hot_water</t>
  </si>
  <si>
    <t>input_percentage_of_diesel_agriculture_final_demand_crude_oil</t>
  </si>
  <si>
    <t>input_percentage_of_biodiesel_agriculture_final_demand_crude_oil</t>
  </si>
  <si>
    <t>input_percentage_of_kerosene_agriculture_final_demand_crude_oil</t>
  </si>
  <si>
    <t>input_percentage_of_bio_kerosene_agriculture_final_demand_crude_oil</t>
  </si>
  <si>
    <t>input_percentage_of_lpg_agriculture_final_demand_crude_oil</t>
  </si>
  <si>
    <t>input_percentage_of_bio_oil_agriculture_final_demand_crude_oil</t>
  </si>
  <si>
    <t>input_percentage_of_crude_oil_agriculture_final_demand_crude_oil</t>
  </si>
  <si>
    <t>agriculture_chp_engine_network_gas_dispatchable_demand</t>
  </si>
  <si>
    <t>agriculture_chp_engine_biogas_demand</t>
  </si>
  <si>
    <t>agriculture_chp_wood_pellets_demand</t>
  </si>
  <si>
    <t>analysis_year</t>
  </si>
  <si>
    <t>file_carriers_natural_gas_co2_conversion_per_mj</t>
  </si>
  <si>
    <t>file_carriers_crude_oil_co2_conversion_per_mj</t>
  </si>
  <si>
    <t>file_carriers_coal_co2_conversion_per_mj</t>
  </si>
  <si>
    <t>file_carriers_lignite_co2_conversion_per_mj</t>
  </si>
  <si>
    <t>file_carriers_non_biogenic_waste_co2_conversion_per_mj</t>
  </si>
  <si>
    <t>file_carriers_propane_co2_conversion_per_mj</t>
  </si>
  <si>
    <t>file_carriers_diesel_co2_conversion_per_mj</t>
  </si>
  <si>
    <t>file_carriers_gasoline_co2_conversion_per_mj</t>
  </si>
  <si>
    <t>file_carriers_heavy_fuel_oil_co2_conversion_per_mj</t>
  </si>
  <si>
    <t>file_carriers_kerosene_co2_conversion_per_mj</t>
  </si>
  <si>
    <t>file_carriers_lng_co2_conversion_per_mj</t>
  </si>
  <si>
    <t>file_carriers_lpg_co2_conversion_per_mj</t>
  </si>
  <si>
    <t>file_carriers_imported_electricity_co2_conversion_per_mj</t>
  </si>
  <si>
    <t>file_carriers_imported_heat_co2_conversion_per_mj</t>
  </si>
  <si>
    <t>file_carriers_imported_hydrogen_co2_conversion_per_mj</t>
  </si>
  <si>
    <t>file_carriers_imported_ammonia_co2_conversion_per_mj</t>
  </si>
  <si>
    <t>co2_emission_1990</t>
  </si>
  <si>
    <t>co2_emission_1990_aviation_bunkers</t>
  </si>
  <si>
    <t>co2_emission_1990_marine_bunkers</t>
  </si>
  <si>
    <t>energetic_emissions_other_ghg_households</t>
  </si>
  <si>
    <t>energetic_emissions_other_ghg_buildings</t>
  </si>
  <si>
    <t>energetic_emissions_other_ghg_transport</t>
  </si>
  <si>
    <t>energetic_emissions_other_ghg_agriculture</t>
  </si>
  <si>
    <t>energetic_emissions_other_ghg_industry</t>
  </si>
  <si>
    <t>energetic_emissions_other_ghg_energy</t>
  </si>
  <si>
    <t>non_energetic_emissions_co2_chemical_industry</t>
  </si>
  <si>
    <t>non_energetic_emissions_co2_waste_management</t>
  </si>
  <si>
    <t>non_energetic_emissions_co2_other_industry</t>
  </si>
  <si>
    <t>non_energetic_emissions_co2_agriculture_manure</t>
  </si>
  <si>
    <t>non_energetic_emissions_co2_agriculture_soil_cultivation</t>
  </si>
  <si>
    <t>indirect_emissions_co2</t>
  </si>
  <si>
    <t>non_energetic_emissions_other_ghg_chemical_industry</t>
  </si>
  <si>
    <t>non_energetic_emissions_other_ghg_waste_management</t>
  </si>
  <si>
    <t>non_energetic_emissions_other_ghg_other_industry</t>
  </si>
  <si>
    <t>non_energetic_emissions_other_ghg_agriculture_manure</t>
  </si>
  <si>
    <t>non_energetic_emissions_other_ghg_agriculture_soil_cultivation</t>
  </si>
  <si>
    <t>non_energetic_emissions_other_ghg_agriculture_fermentation</t>
  </si>
  <si>
    <t>non_energetic_emissions_other_ghg_agriculture_other</t>
  </si>
  <si>
    <t>total_land_area</t>
  </si>
  <si>
    <t>areable_land</t>
  </si>
  <si>
    <t>offshore_suitable_for_wind</t>
  </si>
  <si>
    <t>coast_line</t>
  </si>
  <si>
    <t>lv_net_total_costs_present</t>
  </si>
  <si>
    <t>mv_net_total_costs_present</t>
  </si>
  <si>
    <t>hv_net_total_costs_present</t>
  </si>
  <si>
    <t>lv_mv_trafo_total_costs_present</t>
  </si>
  <si>
    <t>mv_hv_trafo_total_costs_present</t>
  </si>
  <si>
    <t>offshore_net_costs_present</t>
  </si>
  <si>
    <t>interconnection_net_costs_present</t>
  </si>
  <si>
    <t>annual_infrastructure_cost_gas</t>
  </si>
  <si>
    <t>lv_net_spare_capacity</t>
  </si>
  <si>
    <t>mv_net_spare_capacity</t>
  </si>
  <si>
    <t>hv_net_spare_capacity</t>
  </si>
  <si>
    <t>lv_mv_trafo_spare_capacity</t>
  </si>
  <si>
    <t>mv_hv_trafo_spare_capacity</t>
  </si>
  <si>
    <t>interconnector_capacity</t>
  </si>
  <si>
    <t>lv_net_capacity_per_step</t>
  </si>
  <si>
    <t>lv_net_costs_per_capacity_step</t>
  </si>
  <si>
    <t>mv_net_capacity_per_step</t>
  </si>
  <si>
    <t>mv_net_costs_per_capacity_step</t>
  </si>
  <si>
    <t>hv_net_capacity_per_step</t>
  </si>
  <si>
    <t>hv_net_costs_per_capacity_step</t>
  </si>
  <si>
    <t>lv_mv_trafo_capacity_per_step</t>
  </si>
  <si>
    <t>lv_mv_trafo_costs_per_capacity_step</t>
  </si>
  <si>
    <t>mv_hv_trafo_capacity_per_step</t>
  </si>
  <si>
    <t>mv_hv_trafo_costs_per_capacity_step</t>
  </si>
  <si>
    <t>heat_length_of_distribution_pipelines_in_meter_per_residence_object_first_bracket</t>
  </si>
  <si>
    <t>heat_length_of_distribution_pipelines_in_meter_per_residence_object_second_bracket</t>
  </si>
  <si>
    <t>heat_length_of_distribution_pipelines_in_meter_per_residence_object_third_bracket</t>
  </si>
  <si>
    <t>heat_length_of_distribution_pipelines_in_meter_per_residence_object_fourth_bracket</t>
  </si>
  <si>
    <t>heat_length_of_distribution_pipelines_in_meter_per_residence_object_fifth_bracket</t>
  </si>
  <si>
    <t>heat_length_of_connection_pipelines_in_meter_per_residence_first_bracket</t>
  </si>
  <si>
    <t>heat_length_of_connection_pipelines_in_meter_per_residence_second_bracket</t>
  </si>
  <si>
    <t>heat_length_of_connection_pipelines_in_meter_per_residence_third_bracket</t>
  </si>
  <si>
    <t>heat_length_of_connection_pipelines_in_meter_per_residence_fourth_bracket</t>
  </si>
  <si>
    <t>heat_length_of_connection_pipelines_in_meter_per_residence_fifth_bracket</t>
  </si>
  <si>
    <t>buildings_final_demand_electricity_buildings_final_demand_for_lighting_electricity_parent_share</t>
  </si>
  <si>
    <t>buildings_final_demand_electricity_buildings_final_demand_for_space_heating_electricity_parent_share</t>
  </si>
  <si>
    <t>buildings_final_demand_electricity_buildings_final_demand_for_appliances_electricity_parent_share</t>
  </si>
  <si>
    <t>buildings_final_demand_electricity_buildings_final_demand_for_cooling_electricity_parent_share</t>
  </si>
  <si>
    <t>buildings_final_demand_network_gas_buildings_final_demand_for_appliances_network_gas_parent_share</t>
  </si>
  <si>
    <t>buildings_final_demand_network_gas_buildings_final_demand_for_space_heating_network_gas_parent_share</t>
  </si>
  <si>
    <t>buildings_final_demand_network_gas_buildings_final_demand_for_cooling_network_gas_parent_share</t>
  </si>
  <si>
    <t>buildings_final_demand_wood_pellets_buildings_final_demand_for_space_heating_wood_pellets_parent_share</t>
  </si>
  <si>
    <t>buildings_final_demand_wood_pellets_buildings_final_demand_for_appliances_wood_pellets_parent_share</t>
  </si>
  <si>
    <t>buildings_final_demand_coal_buildings_final_demand_for_space_heating_coal_parent_share</t>
  </si>
  <si>
    <t>buildings_final_demand_coal_buildings_final_demand_for_appliances_coal_parent_share</t>
  </si>
  <si>
    <t>buildings_final_demand_crude_oil_buildings_final_demand_for_space_heating_crude_oil_parent_share</t>
  </si>
  <si>
    <t>buildings_final_demand_crude_oil_buildings_final_demand_for_appliances_crude_oil_parent_share</t>
  </si>
  <si>
    <t>buildings_final_demand_for_space_heating_network_gas_buildings_space_heater_heatpump_air_water_network_gas_parent_share</t>
  </si>
  <si>
    <t>buildings_final_demand_for_space_heating_network_gas_buildings_space_heater_hybrid_heatpump_air_water_electricity_parent_share</t>
  </si>
  <si>
    <t>buildings_final_demand_for_space_heating_network_gas_buildings_space_heater_network_gas_parent_share</t>
  </si>
  <si>
    <t>buildings_final_demand_for_space_heating_electricity_buildings_space_heater_collective_heatpump_water_water_ts_electricity_parent_share</t>
  </si>
  <si>
    <t>buildings_final_demand_for_space_heating_electricity_buildings_space_heater_heatpump_air_water_electricity_parent_share</t>
  </si>
  <si>
    <t>buildings_final_demand_for_space_heating_electricity_buildings_space_heater_hybrid_heatpump_air_water_electricity_parent_share</t>
  </si>
  <si>
    <t>buildings_final_demand_for_space_heating_electricity_buildings_space_heater_electricity_parent_share</t>
  </si>
  <si>
    <t>buildings_final_demand_for_lighting_electricity_buildings_lighting_efficient_fluorescent_electricity_parent_share</t>
  </si>
  <si>
    <t>buildings_final_demand_for_lighting_electricity_buildings_lighting_standard_fluorescent_electricity_parent_share</t>
  </si>
  <si>
    <t>buildings_final_demand_for_lighting_electricity_buildings_lighting_led_electricity_parent_share</t>
  </si>
  <si>
    <t>buildings_final_demand_for_cooling_electricity_buildings_cooling_airconditioning_electricity_parent_share</t>
  </si>
  <si>
    <t>buildings_final_demand_for_cooling_electricity_buildings_cooling_heatpump_air_water_electricity_parent_share</t>
  </si>
  <si>
    <t>buildings_final_demand_for_cooling_electricity_buildings_cooling_collective_heatpump_water_water_ts_electricity_parent_share</t>
  </si>
  <si>
    <t>present_number_of_buildings</t>
  </si>
  <si>
    <t>buildings_roof_surface_available_for_pv</t>
  </si>
  <si>
    <t>typical_useful_demand_for_space_heating_buildings_present</t>
  </si>
  <si>
    <t>typical_useful_demand_for_space_heating_buildings_future</t>
  </si>
  <si>
    <t>input_buildings_electricity_demand</t>
  </si>
  <si>
    <t>buildings_final_demand_network_gas_demand</t>
  </si>
  <si>
    <t>input_buildings_final_demand_steam_hot_water_demand</t>
  </si>
  <si>
    <t>buildings_final_demand_wood_pellets_demand</t>
  </si>
  <si>
    <t>buildings_final_demand_coal_demand</t>
  </si>
  <si>
    <t>input_buildings_final_demand_crude_oil_demand</t>
  </si>
  <si>
    <t>buildings_final_demand_solar_thermal_demand</t>
  </si>
  <si>
    <t>input_percentage_of_lt_steam_hot_water_buildings_final_demand_steam_hot_water</t>
  </si>
  <si>
    <t>input_percentage_of_mt_steam_hot_water_buildings_final_demand_steam_hot_water</t>
  </si>
  <si>
    <t>input_percentage_of_ht_steam_hot_water_buildings_final_demand_steam_hot_water</t>
  </si>
  <si>
    <t>input_percentage_of_diesel_buildings_final_demand_crude_oil</t>
  </si>
  <si>
    <t>input_percentage_of_biodiesel_buildings_final_demand_crude_oil</t>
  </si>
  <si>
    <t>input_percentage_of_kerosene_buildings_final_demand_crude_oil</t>
  </si>
  <si>
    <t>input_percentage_of_bio_kerosene_buildings_final_demand_crude_oil</t>
  </si>
  <si>
    <t>input_percentage_of_lpg_buildings_final_demand_crude_oil</t>
  </si>
  <si>
    <t>input_percentage_of_bio_oil_buildings_final_demand_crude_oil</t>
  </si>
  <si>
    <t>input_percentage_of_crude_oil_buildings_final_demand_crude_oil</t>
  </si>
  <si>
    <t>input_buildings_solar_pv_demand</t>
  </si>
  <si>
    <t>energy_greengas_gasification_dry_biomass_energy_distribution_greengas_child_share</t>
  </si>
  <si>
    <t>energy_greengas_gasification_wet_biomass_energy_distribution_greengas_child_share</t>
  </si>
  <si>
    <t>energy_greengas_upgrade_biogas_energy_distribution_greengas_child_share</t>
  </si>
  <si>
    <t>energy_distribution_biogenic_waste_energy_distribution_waste_mix_child_share</t>
  </si>
  <si>
    <t>energy_distribution_non_biogenic_waste_energy_distribution_waste_mix_child_share</t>
  </si>
  <si>
    <t>energy_production_dry_biomass_max_demand</t>
  </si>
  <si>
    <t>energy_production_wet_biomass_max_demand</t>
  </si>
  <si>
    <t>energy_production_oily_biomass_max_demand</t>
  </si>
  <si>
    <t>input_energy_power_supercritical_coal_electricity_output_conversion</t>
  </si>
  <si>
    <t>input_energy_power_ultra_supercritical_coal_electricity_output_conversion</t>
  </si>
  <si>
    <t>input_energy_power_ultra_supercritical_ccs_coal_electricity_output_conversion</t>
  </si>
  <si>
    <t>input_energy_power_ultra_supercritical_cofiring_coal_electricity_output_conversion</t>
  </si>
  <si>
    <t>input_energy_power_combined_cycle_coal_electricity_output_conversion</t>
  </si>
  <si>
    <t>input_energy_power_combined_cycle_ccs_coal_electricity_output_conversion</t>
  </si>
  <si>
    <t>input_energy_power_ultra_supercritical_lignite_electricity_output_conversion</t>
  </si>
  <si>
    <t>input_energy_power_ultra_supercritical_oxyfuel_ccs_lignite_electricity_output_conversion</t>
  </si>
  <si>
    <t>input_energy_chp_ultra_supercritical_cofiring_coal_electricity_output_conversion</t>
  </si>
  <si>
    <t>input_energy_chp_ultra_supercritical_cofiring_coal_steam_hot_water_output_conversion</t>
  </si>
  <si>
    <t>input_energy_chp_ultra_supercritical_coal_electricity_output_conversion</t>
  </si>
  <si>
    <t>input_energy_chp_ultra_supercritical_coal_steam_hot_water_output_conversion</t>
  </si>
  <si>
    <t>input_industry_chp_ultra_supercritical_coal_electricity_output_conversion</t>
  </si>
  <si>
    <t>input_industry_chp_ultra_supercritical_coal_steam_hot_water_output_conversion</t>
  </si>
  <si>
    <t>input_energy_chp_ultra_supercritical_lignite_electricity_output_conversion</t>
  </si>
  <si>
    <t>input_energy_chp_ultra_supercritical_lignite_steam_hot_water_output_conversion</t>
  </si>
  <si>
    <t>input_energy_power_turbine_network_gas_electricity_output_conversion</t>
  </si>
  <si>
    <t>input_energy_power_combined_cycle_network_gas_electricity_output_conversion</t>
  </si>
  <si>
    <t>input_energy_power_combined_cycle_ccs_network_gas_electricity_output_conversion</t>
  </si>
  <si>
    <t>input_energy_power_ultra_supercritical_network_gas_electricity_output_conversion</t>
  </si>
  <si>
    <t>input_energy_power_engine_network_gas_electricity_output_conversion</t>
  </si>
  <si>
    <t>input_energy_chp_combined_cycle_network_gas_electricity_output_conversion</t>
  </si>
  <si>
    <t>input_energy_chp_combined_cycle_network_gas_steam_hot_water_output_conversion</t>
  </si>
  <si>
    <t>input_energy_chp_local_engine_network_gas_electricity_output_conversion</t>
  </si>
  <si>
    <t>input_energy_chp_local_engine_network_gas_steam_hot_water_output_conversion</t>
  </si>
  <si>
    <t>input_industry_chp_engine_gas_power_fuelmix_electricity_output_conversion</t>
  </si>
  <si>
    <t>input_industry_chp_engine_gas_power_fuelmix_steam_hot_water_output_conversion</t>
  </si>
  <si>
    <t>input_agriculture_chp_engine_network_gas_dispatchable_electricity_output_conversion</t>
  </si>
  <si>
    <t>input_agriculture_chp_engine_network_gas_dispatchable_steam_hot_water_output_conversion</t>
  </si>
  <si>
    <t>input_industry_chp_turbine_gas_power_fuelmix_electricity_output_conversion</t>
  </si>
  <si>
    <t>input_industry_chp_turbine_gas_power_fuelmix_steam_hot_water_output_conversion</t>
  </si>
  <si>
    <t>input_industry_chp_combined_cycle_gas_power_fuelmix_electricity_output_conversion</t>
  </si>
  <si>
    <t>input_industry_chp_combined_cycle_gas_power_fuelmix_steam_hot_water_output_conversion</t>
  </si>
  <si>
    <t>input_energy_power_ultra_supercritical_crude_oil_electricity_output_conversion</t>
  </si>
  <si>
    <t>input_energy_power_engine_diesel_electricity_output_conversion</t>
  </si>
  <si>
    <t>input_energy_power_supercritical_waste_mix_electricity_output_conversion</t>
  </si>
  <si>
    <t>input_energy_power_supercritical_ccs_waste_mix_electricity_output_conversion</t>
  </si>
  <si>
    <t>input_energy_power_nuclear_gen2_uranium_oxide_electricity_output_conversion</t>
  </si>
  <si>
    <t>input_energy_power_nuclear_gen3_uranium_oxide_electricity_output_conversion</t>
  </si>
  <si>
    <t>input_energy_chp_local_wood_pellets_electricity_output_conversion</t>
  </si>
  <si>
    <t>input_energy_chp_local_wood_pellets_steam_hot_water_output_conversion</t>
  </si>
  <si>
    <t>input_industry_chp_wood_pellets_electricity_output_conversion</t>
  </si>
  <si>
    <t>input_industry_chp_wood_pellets_steam_hot_water_output_conversion</t>
  </si>
  <si>
    <t>input_agriculture_chp_wood_pellets_electricity_output_conversion</t>
  </si>
  <si>
    <t>input_agriculture_chp_wood_pellets_steam_hot_water_output_conversion</t>
  </si>
  <si>
    <t>input_energy_chp_local_engine_biogas_electricity_output_conversion</t>
  </si>
  <si>
    <t>input_energy_chp_local_engine_biogas_steam_hot_water_output_conversion</t>
  </si>
  <si>
    <t>input_agriculture_chp_engine_biogas_electricity_output_conversion</t>
  </si>
  <si>
    <t>input_agriculture_chp_engine_biogas_steam_hot_water_output_conversion</t>
  </si>
  <si>
    <t>input_energy_chp_supercritical_waste_mix_electricity_output_conversion</t>
  </si>
  <si>
    <t>input_energy_chp_supercritical_waste_mix_steam_hot_water_output_conversion</t>
  </si>
  <si>
    <t>input_industry_chp_turbine_hydrogen_electricity_output_conversion</t>
  </si>
  <si>
    <t>input_industry_chp_turbine_hydrogen_steam_hot_water_output_conversion</t>
  </si>
  <si>
    <t>input_energy_heat_burner_wood_pellets_steam_hot_water_output_conversion</t>
  </si>
  <si>
    <t>input_energy_heat_burner_coal_steam_hot_water_output_conversion</t>
  </si>
  <si>
    <t>input_energy_heat_burner_hydrogen_steam_hot_water_output_conversion</t>
  </si>
  <si>
    <t>input_energy_heat_burner_crude_oil_steam_hot_water_output_conversion</t>
  </si>
  <si>
    <t>input_energy_heat_burner_network_gas_steam_hot_water_output_conversion</t>
  </si>
  <si>
    <t>input_energy_heat_burner_waste_mix_steam_hot_water_output_conversion</t>
  </si>
  <si>
    <t>input_energy_heat_boiler_electricity_steam_hot_water_output_conversion</t>
  </si>
  <si>
    <t>input_industry_heat_burner_lignite_steam_hot_water_output_conversion</t>
  </si>
  <si>
    <t>input_industry_heat_burner_coal_steam_hot_water_output_conversion</t>
  </si>
  <si>
    <t>input_industry_heat_burner_crude_oil_steam_hot_water_output_conversion</t>
  </si>
  <si>
    <t>input_industry_heat_burner_hydrogen_steam_hot_water_output_conversion</t>
  </si>
  <si>
    <t>energy_power_sector_own_use_electricity_demand</t>
  </si>
  <si>
    <t>energy_power_hv_network_loss_demand</t>
  </si>
  <si>
    <t>energy_distribution_greengas_demand</t>
  </si>
  <si>
    <t>energy_regasification_lng_energy_national_gas_network_natural_gas_demand</t>
  </si>
  <si>
    <t>energy_distribution_network_gas_loss_demand</t>
  </si>
  <si>
    <t>input_energy_heat_distribution_ht_loss_share</t>
  </si>
  <si>
    <t>input_energy_heat_distribution_mt_loss_share</t>
  </si>
  <si>
    <t>input_energy_heat_distribution_lt_loss_share</t>
  </si>
  <si>
    <t>input_energy_power_ultra_supercritical_coal_production</t>
  </si>
  <si>
    <t>input_energy_power_supercritical_coal_production</t>
  </si>
  <si>
    <t>input_energy_power_combined_cycle_coal_production</t>
  </si>
  <si>
    <t>input_energy_power_ultra_supercritical_cofiring_coal_production</t>
  </si>
  <si>
    <t>input_energy_power_combined_cycle_ccs_coal_production</t>
  </si>
  <si>
    <t>input_energy_power_ultra_supercritical_ccs_coal_production</t>
  </si>
  <si>
    <t>input_energy_chp_ultra_supercritical_ht_coal_production</t>
  </si>
  <si>
    <t>input_energy_chp_ultra_supercritical_mt_coal_production</t>
  </si>
  <si>
    <t>input_energy_chp_ultra_supercritical_cofiring_ht_coal_production</t>
  </si>
  <si>
    <t>input_energy_chp_ultra_supercritical_cofiring_mt_coal_production</t>
  </si>
  <si>
    <t>input_energy_power_ultra_supercritical_lignite_production</t>
  </si>
  <si>
    <t>input_energy_chp_ultra_supercritical_ht_lignite_production</t>
  </si>
  <si>
    <t>input_energy_chp_ultra_supercritical_mt_lignite_production</t>
  </si>
  <si>
    <t>input_energy_power_ultra_supercritical_oxyfuel_ccs_lignite_production</t>
  </si>
  <si>
    <t>input_energy_power_ultra_supercritical_network_gas_production</t>
  </si>
  <si>
    <t>input_energy_power_turbine_network_gas_production</t>
  </si>
  <si>
    <t>input_energy_power_engine_network_gas_production</t>
  </si>
  <si>
    <t>input_energy_power_combined_cycle_network_gas_production</t>
  </si>
  <si>
    <t>input_energy_power_combined_cycle_ccs_network_gas_production</t>
  </si>
  <si>
    <t>input_energy_chp_combined_cycle_ht_network_gas_production</t>
  </si>
  <si>
    <t>input_energy_chp_combined_cycle_mt_network_gas_production</t>
  </si>
  <si>
    <t>input_energy_chp_local_engine_ht_network_gas_production</t>
  </si>
  <si>
    <t>input_energy_chp_local_engine_mt_network_gas_production</t>
  </si>
  <si>
    <t>input_energy_power_nuclear_gen2_uranium_oxide_production</t>
  </si>
  <si>
    <t>input_energy_power_nuclear_gen3_uranium_oxide_production</t>
  </si>
  <si>
    <t>input_energy_power_ultra_supercritical_crude_oil_production</t>
  </si>
  <si>
    <t>input_energy_power_engine_diesel_production</t>
  </si>
  <si>
    <t>energy_extraction_coal_demand</t>
  </si>
  <si>
    <t>energy_extraction_lignite_demand</t>
  </si>
  <si>
    <t>energy_extraction_crude_oil_demand</t>
  </si>
  <si>
    <t>energy_extraction_natural_gas_demand</t>
  </si>
  <si>
    <t>energy_extraction_uranium_oxide_demand</t>
  </si>
  <si>
    <t>energy_power_combined_cycle_network_gas_full_load_hours</t>
  </si>
  <si>
    <t>energy_power_ultra_supercritical_network_gas_full_load_hours</t>
  </si>
  <si>
    <t>energy_power_turbine_network_gas_full_load_hours</t>
  </si>
  <si>
    <t>energy_power_engine_network_gas_full_load_hours</t>
  </si>
  <si>
    <t>energy_power_supercritical_coal_full_load_hours</t>
  </si>
  <si>
    <t>energy_power_combined_cycle_coal_gas_full_load_hours</t>
  </si>
  <si>
    <t>energy_power_ultra_supercritical_ccs_coal_full_load_hours</t>
  </si>
  <si>
    <t>energy_power_ultra_supercritical_coal_full_load_hours</t>
  </si>
  <si>
    <t>energy_power_ultra_supercritical_cofiring_coal_full_load_hours</t>
  </si>
  <si>
    <t>energy_power_ultra_supercritical_lignite_full_load_hours</t>
  </si>
  <si>
    <t>energy_power_ultra_supercritical_oxyfuel_ccs_lignite_full_load_hours</t>
  </si>
  <si>
    <t>energy_power_engine_diesel_full_load_hours</t>
  </si>
  <si>
    <t>energy_power_ultra_supercritical_crude_oil_full_load_hours</t>
  </si>
  <si>
    <t>energy_power_nuclear_gen2_uranium_oxide_full_load_hours</t>
  </si>
  <si>
    <t>energy_power_nuclear_gen3_uranium_oxide_full_load_hours</t>
  </si>
  <si>
    <t>energy_power_wind_turbine_inland_full_load_hours</t>
  </si>
  <si>
    <t>energy_power_wind_turbine_coastal_full_load_hours</t>
  </si>
  <si>
    <t>energy_power_wind_turbine_offshore_full_load_hours</t>
  </si>
  <si>
    <t>input_solar_panels_roofs_and_parks_full_load_hours</t>
  </si>
  <si>
    <t>energy_power_geothermal_full_load_hours</t>
  </si>
  <si>
    <t>energy_power_hydro_mountain_full_load_hours</t>
  </si>
  <si>
    <t>energy_power_hydro_river_full_load_hours</t>
  </si>
  <si>
    <t>energy_power_supercritical_waste_mix_full_load_hours</t>
  </si>
  <si>
    <t>energy_power_supercritical_ccs_waste_mix_full_load_hours</t>
  </si>
  <si>
    <t>flh_solar_pv_solar_radiation_max</t>
  </si>
  <si>
    <t>energy_chp_coal_gas_full_load_hours</t>
  </si>
  <si>
    <t>industry_chp_turbine_gas_power_fuelmix_full_load_hours</t>
  </si>
  <si>
    <t>industry_chp_combined_cycle_gas_power_fuelmix_full_load_hours</t>
  </si>
  <si>
    <t>industry_chp_engine_gas_power_fuelmix_full_load_hours</t>
  </si>
  <si>
    <t>agriculture_chp_engine_network_gas_dispatchable_full_load_hours</t>
  </si>
  <si>
    <t>input_energy_chp_local_engine_network_gas_full_load_hours</t>
  </si>
  <si>
    <t>input_energy_chp_combined_cycle_network_gas_full_load_hours</t>
  </si>
  <si>
    <t>input_energy_chp_ultra_supercritical_cofiring_coal_full_load_hours</t>
  </si>
  <si>
    <t>input_energy_chp_ultra_supercritical_coal_full_load_hours</t>
  </si>
  <si>
    <t>input_energy_chp_ultra_supercritical_lignite_full_load_hours</t>
  </si>
  <si>
    <t>industry_chp_ultra_supercritical_coal_full_load_hours</t>
  </si>
  <si>
    <t>input_energy_chp_local_wood_pellets_full_load_hours</t>
  </si>
  <si>
    <t>industry_chp_wood_pellets_full_load_hours</t>
  </si>
  <si>
    <t>agriculture_chp_wood_pellets_full_load_hours</t>
  </si>
  <si>
    <t>input_energy_chp_local_engine_biogas_full_load_hours</t>
  </si>
  <si>
    <t>agriculture_chp_engine_biogas_full_load_hours</t>
  </si>
  <si>
    <t>input_energy_chp_supercritical_waste_mix_full_load_hours</t>
  </si>
  <si>
    <t>industry_chp_turbine_hydrogen_full_load_hours</t>
  </si>
  <si>
    <t>input_energy_heat_burner_coal_full_load_hours</t>
  </si>
  <si>
    <t>industry_heat_burner_coal_full_load_hours</t>
  </si>
  <si>
    <t>industry_heat_burner_crude_oil_full_load_hours</t>
  </si>
  <si>
    <t>input_energy_heat_burner_crude_oil_full_load_hours</t>
  </si>
  <si>
    <t>input_energy_heat_burner_network_gas_full_load_hours</t>
  </si>
  <si>
    <t>industry_heat_burner_lignite_full_load_hours</t>
  </si>
  <si>
    <t>input_energy_heat_burner_wood_pellets_full_load_hours</t>
  </si>
  <si>
    <t>input_energy_heat_solar_solar_thermal_full_load_hours</t>
  </si>
  <si>
    <t>input_energy_heat_burner_waste_mix_full_load_hours</t>
  </si>
  <si>
    <t>input_energy_heat_heatpump_water_water_electricity_full_load_hours</t>
  </si>
  <si>
    <t>industry_heat_burner_hydrogen_full_load_hours</t>
  </si>
  <si>
    <t>aquathermal_potential_for_surface_water</t>
  </si>
  <si>
    <t>aquathermal_potential_for_waste_water</t>
  </si>
  <si>
    <t>aquathermal_potential_for_drink_water</t>
  </si>
  <si>
    <t>input_energy_heat_burner_ht_wood_pellets_production</t>
  </si>
  <si>
    <t>input_energy_heat_burner_mt_wood_pellets_production</t>
  </si>
  <si>
    <t>input_energy_heat_burner_ht_coal_production</t>
  </si>
  <si>
    <t>input_energy_heat_burner_mt_coal_production</t>
  </si>
  <si>
    <t>input_energy_heat_burner_ht_crude_oil_production</t>
  </si>
  <si>
    <t>input_energy_heat_burner_mt_crude_oil_production</t>
  </si>
  <si>
    <t>input_energy_heat_heatpump_water_water_ht_electricity_production</t>
  </si>
  <si>
    <t>input_energy_heat_heatpump_water_water_mt_electricity_production</t>
  </si>
  <si>
    <t>input_energy_heat_heatpump_water_water_lt_electricity_production</t>
  </si>
  <si>
    <t>input_energy_heat_boiler_ht_electricity_production</t>
  </si>
  <si>
    <t>input_energy_heat_boiler_mt_electricity_production</t>
  </si>
  <si>
    <t>input_energy_heat_boiler_lt_electricity_production</t>
  </si>
  <si>
    <t>input_energy_heat_well_deep_ht_geothermal_production</t>
  </si>
  <si>
    <t>input_energy_heat_well_deep_mt_geothermal_production</t>
  </si>
  <si>
    <t>input_energy_heat_well_shallow_heatpump_mt_geothermal_production</t>
  </si>
  <si>
    <t>input_energy_heat_well_shallow_lt_geothermal_production</t>
  </si>
  <si>
    <t>input_energy_heat_burner_ht_hydrogen_production</t>
  </si>
  <si>
    <t>input_energy_heat_burner_mt_hydrogen_production</t>
  </si>
  <si>
    <t>input_energy_heat_burner_lt_hydrogen_production</t>
  </si>
  <si>
    <t>input_energy_heat_burner_ht_network_gas_production</t>
  </si>
  <si>
    <t>input_energy_heat_burner_mt_network_gas_production</t>
  </si>
  <si>
    <t>input_energy_heat_solar_ht_solar_thermal_production</t>
  </si>
  <si>
    <t>input_energy_heat_solar_mt_solar_thermal_production</t>
  </si>
  <si>
    <t>input_energy_heat_solar_lt_solar_thermal_production</t>
  </si>
  <si>
    <t>input_energy_heat_burner_ht_waste_mix_production</t>
  </si>
  <si>
    <t>input_energy_heat_burner_mt_waste_mix_production</t>
  </si>
  <si>
    <t>energy_heat_import_ht_steam_hot_water_demand</t>
  </si>
  <si>
    <t>energy_heat_import_mt_steam_hot_water_demand</t>
  </si>
  <si>
    <t>energy_heat_import_lt_steam_hot_water_demand</t>
  </si>
  <si>
    <t>input_energy_power_wind_turbine_inland_production</t>
  </si>
  <si>
    <t>input_energy_power_wind_turbine_coastal_production</t>
  </si>
  <si>
    <t>input_energy_power_wind_turbine_offshore_production</t>
  </si>
  <si>
    <t>input_energy_power_solar_pv_solar_radiation_production</t>
  </si>
  <si>
    <t>input_energy_power_solar_csp_solar_radiation_production</t>
  </si>
  <si>
    <t>input_energy_power_supercritical_waste_mix_production</t>
  </si>
  <si>
    <t>input_energy_chp_supercritical_ht_waste_mix_production</t>
  </si>
  <si>
    <t>input_energy_chp_supercritical_mt_waste_mix_production</t>
  </si>
  <si>
    <t>input_energy_power_supercritical_ccs_waste_mix_production</t>
  </si>
  <si>
    <t>input_energy_chp_local_ht_wood_pellets_production</t>
  </si>
  <si>
    <t>input_energy_chp_local_mt_wood_pellets_production</t>
  </si>
  <si>
    <t>input_energy_chp_local_engine_ht_biogas_production</t>
  </si>
  <si>
    <t>input_energy_chp_local_engine_mt_biogas_production</t>
  </si>
  <si>
    <t>input_energy_power_hydro_river_production</t>
  </si>
  <si>
    <t>input_energy_power_hydro_mountain_production</t>
  </si>
  <si>
    <t>input_energy_power_geothermal_production</t>
  </si>
  <si>
    <t>input_households_final_demand_steam_hot_water_households_final_demand_for_hot_water_steam_hot_water_parent_share</t>
  </si>
  <si>
    <t>input_households_final_demand_steam_hot_water_households_final_demand_for_space_heating_steam_hot_water_parent_share</t>
  </si>
  <si>
    <t>households_final_demand_wood_pellets_households_final_demand_for_hot_water_wood_pellets_parent_share</t>
  </si>
  <si>
    <t>households_final_demand_wood_pellets_households_final_demand_for_space_heating_wood_pellets_parent_share</t>
  </si>
  <si>
    <t>households_final_demand_wood_pellets_households_final_demand_for_cooking_wood_pellets_parent_share</t>
  </si>
  <si>
    <t>households_final_demand_crude_oil_households_final_demand_for_space_heating_crude_oil_parent_share</t>
  </si>
  <si>
    <t>households_final_demand_crude_oil_households_final_demand_for_hot_water_crude_oil_parent_share</t>
  </si>
  <si>
    <t>households_final_demand_coal_households_final_demand_for_space_heating_coal_parent_share</t>
  </si>
  <si>
    <t>households_final_demand_coal_households_final_demand_for_hot_water_coal_parent_share</t>
  </si>
  <si>
    <t>households_final_demand_for_space_heating_network_gas_households_space_heater_combined_network_gas_parent_share</t>
  </si>
  <si>
    <t>households_final_demand_for_space_heating_network_gas_households_space_heater_network_gas_parent_share</t>
  </si>
  <si>
    <t>households_final_demand_for_space_heating_network_gas_households_space_heater_hybrid_heatpump_air_water_electricity_parent_share</t>
  </si>
  <si>
    <t>households_final_demand_for_space_heating_electricity_households_space_heater_electricity_parent_share</t>
  </si>
  <si>
    <t>households_final_demand_for_space_heating_electricity_households_space_heater_heatpump_air_water_electricity_parent_share</t>
  </si>
  <si>
    <t>households_final_demand_for_space_heating_electricity_households_space_heater_hybrid_heatpump_air_water_electricity_parent_share</t>
  </si>
  <si>
    <t>households_final_demand_for_space_heating_electricity_households_space_heater_heatpump_ground_water_electricity_parent_share</t>
  </si>
  <si>
    <t>households_final_demand_for_cooking_electricity_households_cooker_halogen_electricity_parent_share</t>
  </si>
  <si>
    <t>households_final_demand_for_cooking_electricity_households_cooker_induction_electricity_parent_share</t>
  </si>
  <si>
    <t>households_final_demand_for_cooking_electricity_households_cooker_resistive_electricity_parent_share</t>
  </si>
  <si>
    <t>households_final_demand_for_lighting_electricity_households_lighting_incandescent_electricity_parent_share</t>
  </si>
  <si>
    <t>households_final_demand_for_lighting_electricity_households_lighting_efficient_fluorescent_electricity_parent_share</t>
  </si>
  <si>
    <t>households_final_demand_for_lighting_electricity_households_lighting_led_electricity_parent_share</t>
  </si>
  <si>
    <t>households_final_demand_for_appliances_electricity_households_appliances_clothes_dryer_electricity_parent_share</t>
  </si>
  <si>
    <t>households_final_demand_for_appliances_electricity_households_appliances_computer_media_electricity_parent_share</t>
  </si>
  <si>
    <t>households_final_demand_for_appliances_electricity_households_appliances_dishwasher_electricity_parent_share</t>
  </si>
  <si>
    <t>households_final_demand_for_appliances_electricity_households_appliances_fridge_freezer_electricity_parent_share</t>
  </si>
  <si>
    <t>households_final_demand_for_appliances_electricity_households_appliances_other_electricity_parent_share</t>
  </si>
  <si>
    <t>households_final_demand_for_appliances_electricity_households_appliances_television_electricity_parent_share</t>
  </si>
  <si>
    <t>households_final_demand_for_appliances_electricity_households_appliances_vacuum_cleaner_electricity_parent_share</t>
  </si>
  <si>
    <t>households_final_demand_for_appliances_electricity_households_appliances_washing_machine_electricity_parent_share</t>
  </si>
  <si>
    <t>households_final_demand_for_cooling_electricity_households_cooling_airconditioning_electricity_parent_share</t>
  </si>
  <si>
    <t>households_final_demand_for_cooling_electricity_households_cooling_heatpump_ground_water_electricity_parent_share</t>
  </si>
  <si>
    <t>households_final_demand_for_cooling_electricity_households_cooling_heatpump_air_water_electricity_parent_share</t>
  </si>
  <si>
    <t>households_final_demand_network_gas_demand</t>
  </si>
  <si>
    <t>input_households_final_demand_steam_hot_water_demand</t>
  </si>
  <si>
    <t>households_final_demand_wood_pellets_demand</t>
  </si>
  <si>
    <t>households_final_demand_coal_demand</t>
  </si>
  <si>
    <t>input_households_final_demand_crude_oil_demand</t>
  </si>
  <si>
    <t>households_final_demand_solar_thermal_demand</t>
  </si>
  <si>
    <t>input_percentage_of_lt_steam_hot_water_households_final_demand_steam_hot_water</t>
  </si>
  <si>
    <t>input_percentage_of_mt_steam_hot_water_households_final_demand_steam_hot_water</t>
  </si>
  <si>
    <t>input_percentage_of_ht_steam_hot_water_households_final_demand_steam_hot_water</t>
  </si>
  <si>
    <t>input_percentage_of_diesel_households_final_demand_crude_oil</t>
  </si>
  <si>
    <t>input_percentage_of_biodiesel_households_final_demand_crude_oil</t>
  </si>
  <si>
    <t>input_percentage_of_kerosene_households_final_demand_crude_oil</t>
  </si>
  <si>
    <t>input_percentage_of_bio_kerosene_households_final_demand_crude_oil</t>
  </si>
  <si>
    <t>input_percentage_of_lpg_households_final_demand_crude_oil</t>
  </si>
  <si>
    <t>input_percentage_of_bio_oil_households_final_demand_crude_oil</t>
  </si>
  <si>
    <t>input_percentage_of_crude_oil_households_final_demand_crude_oil</t>
  </si>
  <si>
    <t>input_households_solar_pv_demand</t>
  </si>
  <si>
    <t>number_of_inhabitants</t>
  </si>
  <si>
    <t>residences_roof_surface_available_for_pv</t>
  </si>
  <si>
    <t>present_number_of_apartments_before_1945</t>
  </si>
  <si>
    <t>present_number_of_apartments_1945_1964</t>
  </si>
  <si>
    <t>present_number_of_apartments_1965_1984</t>
  </si>
  <si>
    <t>present_number_of_apartments_1985_2004</t>
  </si>
  <si>
    <t>present_number_of_apartments_2005_present</t>
  </si>
  <si>
    <t>present_number_of_detached_houses_before_1945</t>
  </si>
  <si>
    <t>present_number_of_detached_houses_1945_1964</t>
  </si>
  <si>
    <t>present_number_of_detached_houses_1965_1984</t>
  </si>
  <si>
    <t>present_number_of_detached_houses_1985_2004</t>
  </si>
  <si>
    <t>present_number_of_detached_houses_2005_present</t>
  </si>
  <si>
    <t>present_number_of_semi_detached_houses_before_1945</t>
  </si>
  <si>
    <t>present_number_of_semi_detached_houses_1945_1964</t>
  </si>
  <si>
    <t>present_number_of_semi_detached_houses_1965_1984</t>
  </si>
  <si>
    <t>present_number_of_semi_detached_houses_1985_2004</t>
  </si>
  <si>
    <t>present_number_of_semi_detached_houses_2005_present</t>
  </si>
  <si>
    <t>present_number_of_terraced_houses_before_1945</t>
  </si>
  <si>
    <t>present_number_of_terraced_houses_1945_1964</t>
  </si>
  <si>
    <t>present_number_of_terraced_houses_1965_1984</t>
  </si>
  <si>
    <t>present_number_of_terraced_houses_1985_2004</t>
  </si>
  <si>
    <t>present_number_of_terraced_houses_2005_present</t>
  </si>
  <si>
    <t>typical_useful_demand_for_space_heating_apartments_before_1945</t>
  </si>
  <si>
    <t>typical_useful_demand_for_space_heating_apartments_1945_1964</t>
  </si>
  <si>
    <t>typical_useful_demand_for_space_heating_apartments_1965_1984</t>
  </si>
  <si>
    <t>typical_useful_demand_for_space_heating_apartments_1985_2004</t>
  </si>
  <si>
    <t>typical_useful_demand_for_space_heating_apartments_2005_present</t>
  </si>
  <si>
    <t>typical_useful_demand_for_space_heating_apartments_future</t>
  </si>
  <si>
    <t>typical_useful_demand_for_space_heating_detached_houses_before_1945</t>
  </si>
  <si>
    <t>typical_useful_demand_for_space_heating_detached_houses_1945_1964</t>
  </si>
  <si>
    <t>typical_useful_demand_for_space_heating_detached_houses_1965_1984</t>
  </si>
  <si>
    <t>typical_useful_demand_for_space_heating_detached_houses_1985_2004</t>
  </si>
  <si>
    <t>typical_useful_demand_for_space_heating_detached_houses_2005_present</t>
  </si>
  <si>
    <t>typical_useful_demand_for_space_heating_detached_houses_future</t>
  </si>
  <si>
    <t>typical_useful_demand_for_space_heating_semi_detached_houses_before_1945</t>
  </si>
  <si>
    <t>typical_useful_demand_for_space_heating_semi_detached_houses_1945_1964</t>
  </si>
  <si>
    <t>typical_useful_demand_for_space_heating_semi_detached_houses_1965_1984</t>
  </si>
  <si>
    <t>typical_useful_demand_for_space_heating_semi_detached_houses_1985_2004</t>
  </si>
  <si>
    <t>typical_useful_demand_for_space_heating_semi_detached_houses_2005_present</t>
  </si>
  <si>
    <t>typical_useful_demand_for_space_heating_semi_detached_houses_future</t>
  </si>
  <si>
    <t>typical_useful_demand_for_space_heating_terraced_houses_before_1945</t>
  </si>
  <si>
    <t>typical_useful_demand_for_space_heating_terraced_houses_1945_1964</t>
  </si>
  <si>
    <t>typical_useful_demand_for_space_heating_terraced_houses_1965_1984</t>
  </si>
  <si>
    <t>typical_useful_demand_for_space_heating_terraced_houses_1985_2004</t>
  </si>
  <si>
    <t>typical_useful_demand_for_space_heating_terraced_houses_2005_present</t>
  </si>
  <si>
    <t>typical_useful_demand_for_space_heating_terraced_houses_future</t>
  </si>
  <si>
    <t>present_share_of_apartments_before_1945_in_useful_demand_for_space_heating</t>
  </si>
  <si>
    <t>present_share_of_apartments_1945_1964_in_useful_demand_for_space_heating</t>
  </si>
  <si>
    <t>present_share_of_apartments_1965_1984_in_useful_demand_for_space_heating</t>
  </si>
  <si>
    <t>present_share_of_apartments_1985_2004_in_useful_demand_for_space_heating</t>
  </si>
  <si>
    <t>present_share_of_apartments_2005_present_in_useful_demand_for_space_heating</t>
  </si>
  <si>
    <t>present_share_of_detached_houses_before_1945_in_useful_demand_for_space_heating</t>
  </si>
  <si>
    <t>present_share_of_detached_houses_1945_1964_in_useful_demand_for_space_heating</t>
  </si>
  <si>
    <t>present_share_of_detached_houses_1965_1984_in_useful_demand_for_space_heating</t>
  </si>
  <si>
    <t>present_share_of_detached_houses_1985_2004_in_useful_demand_for_space_heating</t>
  </si>
  <si>
    <t>present_share_of_detached_houses_2005_present_in_useful_demand_for_space_heating</t>
  </si>
  <si>
    <t>present_share_of_semi_detached_houses_before_1945_in_useful_demand_for_space_heating</t>
  </si>
  <si>
    <t>present_share_of_semi_detached_houses_1945_1964_in_useful_demand_for_space_heating</t>
  </si>
  <si>
    <t>present_share_of_semi_detached_houses_1965_1984_in_useful_demand_for_space_heating</t>
  </si>
  <si>
    <t>present_share_of_semi_detached_houses_1985_2004_in_useful_demand_for_space_heating</t>
  </si>
  <si>
    <t>present_share_of_semi_detached_houses_2005_present_in_useful_demand_for_space_heating</t>
  </si>
  <si>
    <t>present_share_of_terraced_houses_before_1945_in_useful_demand_for_space_heating</t>
  </si>
  <si>
    <t>present_share_of_terraced_houses_1945_1964_in_useful_demand_for_space_heating</t>
  </si>
  <si>
    <t>present_share_of_terraced_houses_1965_1984_in_useful_demand_for_space_heating</t>
  </si>
  <si>
    <t>present_share_of_terraced_houses_1985_2004_in_useful_demand_for_space_heating</t>
  </si>
  <si>
    <t>present_share_of_terraced_houses_2005_present_in_useful_demand_for_space_heating</t>
  </si>
  <si>
    <t>input_industry_ict_electricity_demand</t>
  </si>
  <si>
    <t>input_industry_metal_aluminium_production</t>
  </si>
  <si>
    <t>input_industry_aluminium_electrolysis_current_electricity_share</t>
  </si>
  <si>
    <t>input_industry_aluminium_smeltoven_electricity_share</t>
  </si>
  <si>
    <t>input_industry_metal_aluminium_electricity_demand</t>
  </si>
  <si>
    <t>input_industry_metal_aluminium_network_gas_demand</t>
  </si>
  <si>
    <t>industry_final_demand_for_metal_aluminium_electricity_industry_aluminium_electrolysis_current_electricity_parent_share</t>
  </si>
  <si>
    <t>industry_final_demand_for_metal_aluminium_electricity_industry_aluminium_smeltoven_electricity_parent_share</t>
  </si>
  <si>
    <t>industry_aluminium_burner_network_gas_industry_aluminium_electrolysis_current_electricity_parent_share</t>
  </si>
  <si>
    <t>industry_aluminium_burner_network_gas_industry_aluminium_smeltoven_electricity_parent_share</t>
  </si>
  <si>
    <t>input_industry_chemical_other_electricity_demand</t>
  </si>
  <si>
    <t>input_industry_chemical_other_network_gas_demand</t>
  </si>
  <si>
    <t>input_industry_chemical_other_steam_hot_water_demand</t>
  </si>
  <si>
    <t>input_industry_chemical_other_wood_pellets_demand</t>
  </si>
  <si>
    <t>input_industry_chemical_other_crude_oil_demand</t>
  </si>
  <si>
    <t>input_industry_chemical_other_coal_demand</t>
  </si>
  <si>
    <t>input_industry_chemical_other_network_gas_non_energetic_demand</t>
  </si>
  <si>
    <t>input_industry_chemical_other_wood_pellets_non_energetic_demand</t>
  </si>
  <si>
    <t>input_industry_chemical_other_crude_oil_non_energetic_demand</t>
  </si>
  <si>
    <t>input_industry_chemical_other_coal_non_energetic_demand</t>
  </si>
  <si>
    <t>input_industry_chemical_fertilizers_electricity_demand</t>
  </si>
  <si>
    <t>input_industry_chemical_fertilizers_network_gas_demand</t>
  </si>
  <si>
    <t>input_industry_chemical_fertilizers_steam_hot_water_demand</t>
  </si>
  <si>
    <t>input_industry_chemical_fertilizers_wood_pellets_demand</t>
  </si>
  <si>
    <t>input_industry_chemical_fertilizers_crude_oil_demand</t>
  </si>
  <si>
    <t>input_industry_chemical_fertilizers_coal_demand</t>
  </si>
  <si>
    <t>input_industry_chemical_fertilizers_network_gas_non_energetic_demand</t>
  </si>
  <si>
    <t>input_industry_chemical_fertilizers_wood_pellets_non_energetic_demand</t>
  </si>
  <si>
    <t>input_industry_chemical_fertilizers_crude_oil_non_energetic_demand</t>
  </si>
  <si>
    <t>input_industry_chemical_fertilizers_coal_non_energetic_demand</t>
  </si>
  <si>
    <t>input_industry_chemical_fertilizers_hydrogen_non_energetic_demand</t>
  </si>
  <si>
    <t>input_industry_food_electricity_demand</t>
  </si>
  <si>
    <t>input_industry_food_network_gas_demand</t>
  </si>
  <si>
    <t>input_industry_food_steam_hot_water_demand</t>
  </si>
  <si>
    <t>input_industry_food_wood_pellets_demand</t>
  </si>
  <si>
    <t>input_industry_food_crude_oil_demand</t>
  </si>
  <si>
    <t>input_industry_food_coal_demand</t>
  </si>
  <si>
    <t>industry_final_demand_for_other_food_electricity_industry_useful_demand_for_other_food_electricity_parent_share</t>
  </si>
  <si>
    <t>industry_final_demand_for_other_food_electricity_industry_other_food_heater_electricity_parent_share</t>
  </si>
  <si>
    <t>industry_chp_combined_cycle_gas_power_fuelmix_demand</t>
  </si>
  <si>
    <t>industry_chp_engine_gas_power_fuelmix_demand</t>
  </si>
  <si>
    <t>industry_chp_turbine_gas_power_fuelmix_demand</t>
  </si>
  <si>
    <t>industry_chp_ultra_supercritical_coal_demand</t>
  </si>
  <si>
    <t>industry_chp_wood_pellets_demand</t>
  </si>
  <si>
    <t>industry_chp_turbine_hydrogen_demand</t>
  </si>
  <si>
    <t>industry_heat_burner_lignite_demand</t>
  </si>
  <si>
    <t>industry_heat_burner_coal_demand</t>
  </si>
  <si>
    <t>industry_heat_well_geothermal_demand</t>
  </si>
  <si>
    <t>industry_heat_burner_crude_oil_demand</t>
  </si>
  <si>
    <t>industry_heat_burner_hydrogen_demand</t>
  </si>
  <si>
    <t>input_share_mixer_gas_fuel_bio_oil</t>
  </si>
  <si>
    <t>input_share_mixer_gas_fuel_oil</t>
  </si>
  <si>
    <t>input_share_mixer_gas_fuel_network_gas</t>
  </si>
  <si>
    <t>input_percentage_of_diesel_industry_final_demand_crude_oil</t>
  </si>
  <si>
    <t>input_percentage_of_biodiesel_industry_final_demand_crude_oil</t>
  </si>
  <si>
    <t>input_percentage_of_kerosene_industry_final_demand_crude_oil</t>
  </si>
  <si>
    <t>input_percentage_of_bio_kerosene_industry_final_demand_crude_oil</t>
  </si>
  <si>
    <t>input_percentage_of_lpg_industry_final_demand_crude_oil</t>
  </si>
  <si>
    <t>input_percentage_of_bio_oil_industry_final_demand_crude_oil</t>
  </si>
  <si>
    <t>input_percentage_of_crude_oil_industry_final_demand_crude_oil</t>
  </si>
  <si>
    <t>input_industry_metal_other_electricity_demand</t>
  </si>
  <si>
    <t>input_industry_metal_other_network_gas_demand</t>
  </si>
  <si>
    <t>input_industry_metal_other_steam_hot_water_demand</t>
  </si>
  <si>
    <t>input_industry_metal_other_crude_oil_demand</t>
  </si>
  <si>
    <t>input_industry_metal_other_coal_demand</t>
  </si>
  <si>
    <t>input_industry_other_electricity_demand</t>
  </si>
  <si>
    <t>input_industry_other_network_gas_demand</t>
  </si>
  <si>
    <t>input_industry_other_steam_hot_water_demand</t>
  </si>
  <si>
    <t>input_industry_other_wood_pellets_demand</t>
  </si>
  <si>
    <t>input_industry_other_crude_oil_demand</t>
  </si>
  <si>
    <t>input_industry_other_coal_demand</t>
  </si>
  <si>
    <t>input_industry_other_cokes_demand</t>
  </si>
  <si>
    <t>input_industry_other_network_gas_non_energetic_demand</t>
  </si>
  <si>
    <t>input_industry_other_wood_pellets_non_energetic_demand</t>
  </si>
  <si>
    <t>input_industry_other_crude_oil_non_energetic_demand</t>
  </si>
  <si>
    <t>input_industry_other_coal_non_energetic_demand</t>
  </si>
  <si>
    <t>input_industry_other_cokes_non_energetic_demand</t>
  </si>
  <si>
    <t>input_industry_paper_electricity_demand</t>
  </si>
  <si>
    <t>input_industry_paper_network_gas_demand</t>
  </si>
  <si>
    <t>input_industry_paper_steam_hot_water_demand</t>
  </si>
  <si>
    <t>input_industry_paper_wood_pellets_demand</t>
  </si>
  <si>
    <t>input_industry_paper_crude_oil_demand</t>
  </si>
  <si>
    <t>input_industry_paper_coal_demand</t>
  </si>
  <si>
    <t>industry_final_demand_for_other_paper_electricity_industry_useful_demand_for_other_paper_electricity_parent_share</t>
  </si>
  <si>
    <t>industry_final_demand_for_other_paper_electricity_industry_other_paper_heater_electricity_parent_share</t>
  </si>
  <si>
    <t>industry_useful_demand_for_chemical_refineries_crude_oil_non_energetic_demand</t>
  </si>
  <si>
    <t>input_industry_chemical_refineries_wood_pellets_non_energetic_demand</t>
  </si>
  <si>
    <t>input_industry_chemical_refineries_network_gas_non_energetic_demand</t>
  </si>
  <si>
    <t>input_industry_chemical_refineries_coal_non_energetic_demand</t>
  </si>
  <si>
    <t>input_industry_chemical_refineries_electricity_demand</t>
  </si>
  <si>
    <t>input_industry_chemical_refineries_network_gas_demand</t>
  </si>
  <si>
    <t>input_industry_chemical_refineries_steam_hot_water_demand</t>
  </si>
  <si>
    <t>input_industry_chemical_refineries_wood_pellets_demand</t>
  </si>
  <si>
    <t>input_industry_chemical_refineries_coal_demand</t>
  </si>
  <si>
    <t>input_industry_chemical_refineries_crude_oil_demand</t>
  </si>
  <si>
    <t>input_industry_refinery_transformation_crude_oil_other_oil_demand</t>
  </si>
  <si>
    <t>input_industry_refinery_transformation_crude_oil_gasoline_demand</t>
  </si>
  <si>
    <t>input_industry_refinery_transformation_crude_oil_heavy_fuel_oil_demand</t>
  </si>
  <si>
    <t>input_industry_refinery_transformation_crude_oil_kerosene_demand</t>
  </si>
  <si>
    <t>input_industry_refinery_transformation_crude_oil_lpg_demand</t>
  </si>
  <si>
    <t>input_industry_refinery_transformation_crude_oil_refinery_gas_demand</t>
  </si>
  <si>
    <t>input_industry_refinery_transformation_crude_oil_diesel_demand</t>
  </si>
  <si>
    <t>energy_distribution_crude_oil_loss_demand</t>
  </si>
  <si>
    <t>input_industry_metal_steel_production</t>
  </si>
  <si>
    <t>input_industry_steel_blastfurnace_bof_share</t>
  </si>
  <si>
    <t>input_industry_steel_scrap_hbi_eaf_share</t>
  </si>
  <si>
    <t>input_industry_metal_steel_coal_demand</t>
  </si>
  <si>
    <t>input_industry_metal_steel_cokes_demand</t>
  </si>
  <si>
    <t>input_industry_metal_steel_coal_gas_demand</t>
  </si>
  <si>
    <t>input_industry_metal_steel_electricity_demand</t>
  </si>
  <si>
    <t>input_industry_metal_steel_network_gas_demand</t>
  </si>
  <si>
    <t>input_industry_metal_steel_steam_hot_water_demand</t>
  </si>
  <si>
    <t>input_industry_metal_steel_crude_oil_demand</t>
  </si>
  <si>
    <t>input_industry_metal_steel_wood_pellets_demand</t>
  </si>
  <si>
    <t>input_energy_cokesoven_transformation_coal_input_demand</t>
  </si>
  <si>
    <t>input_energy_cokesoven_transformation_cokes_output_conversion</t>
  </si>
  <si>
    <t>input_energy_cokesoven_transformation_coal_gas_output_conversion</t>
  </si>
  <si>
    <t>input_energy_cokesoven_transformation_loss_output_conversion</t>
  </si>
  <si>
    <t>input_energy_blastfurnace_transformation_coal_input_demand</t>
  </si>
  <si>
    <t>input_energy_blastfurnace_transformation_cokes_input_demand</t>
  </si>
  <si>
    <t>input_energy_blastfurnace_transformation_coal_gas_output_conversion</t>
  </si>
  <si>
    <t>input_energy_blastfurnace_transformation_loss_output_conversion</t>
  </si>
  <si>
    <t>input_energy_power_combined_cycle_coal_gas_coal_gas_input_demand</t>
  </si>
  <si>
    <t>input_energy_chp_coal_gas_coal_gas_input_demand</t>
  </si>
  <si>
    <t>input_energy_power_combined_cycle_coal_gas_electricity_output_conversion</t>
  </si>
  <si>
    <t>input_energy_power_combined_cycle_coal_gas_loss_output_conversion</t>
  </si>
  <si>
    <t>input_energy_chp_coal_gas_electricity_output_conversion</t>
  </si>
  <si>
    <t>input_energy_chp_coal_gas_steam_hot_water_output_conversion</t>
  </si>
  <si>
    <t>input_energy_chp_coal_gas_loss_output_conversion</t>
  </si>
  <si>
    <t>industry_final_demand_for_metal_steel_coal_industry_steel_blastfurnace_bof_parent_share</t>
  </si>
  <si>
    <t>industry_final_demand_for_metal_steel_coal_industry_steel_scrap_hbi_eaf_parent_share</t>
  </si>
  <si>
    <t>industry_final_demand_for_metal_steel_cokes_industry_steel_blastfurnace_bof_parent_share</t>
  </si>
  <si>
    <t>industry_final_demand_for_metal_steel_cokes_industry_steel_scrap_hbi_eaf_parent_share</t>
  </si>
  <si>
    <t>industry_final_demand_for_metal_steel_crude_oil_industry_steel_blastfurnace_bof_parent_share</t>
  </si>
  <si>
    <t>industry_final_demand_for_metal_steel_crude_oil_industry_steel_scrap_hbi_eaf_parent_share</t>
  </si>
  <si>
    <t>industry_final_demand_for_metal_steel_electricity_industry_steel_blastfurnace_bof_parent_share</t>
  </si>
  <si>
    <t>industry_final_demand_for_metal_steel_electricity_industry_steel_scrap_hbi_eaf_parent_share</t>
  </si>
  <si>
    <t>industry_final_demand_for_metal_steel_network_gas_industry_steel_blastfurnace_bof_parent_share</t>
  </si>
  <si>
    <t>industry_final_demand_for_metal_steel_network_gas_industry_steel_scrap_hbi_eaf_parent_share</t>
  </si>
  <si>
    <t>industry_final_demand_for_metal_steel_steam_hot_water_industry_steel_blastfurnace_bof_parent_share</t>
  </si>
  <si>
    <t>industry_final_demand_for_metal_steel_steam_hot_water_industry_steel_scrap_hbi_eaf_parent_share</t>
  </si>
  <si>
    <t>industry_final_demand_for_metal_steel_wood_pellets_industry_steel_blastfurnace_bof_parent_share</t>
  </si>
  <si>
    <t>industry_final_demand_for_metal_steel_wood_pellets_industry_steel_scrap_hbi_eaf_parent_share</t>
  </si>
  <si>
    <t>other_final_demand_electricity_demand</t>
  </si>
  <si>
    <t>other_final_demand_network_gas_demand</t>
  </si>
  <si>
    <t>input_other_final_demand_steam_hot_water_demand</t>
  </si>
  <si>
    <t>other_final_demand_wood_pellets_demand</t>
  </si>
  <si>
    <t>other_final_demand_coal_demand</t>
  </si>
  <si>
    <t>other_final_demand_crude_oil_demand</t>
  </si>
  <si>
    <t>other_final_demand_crude_oil_non_energetic_demand</t>
  </si>
  <si>
    <t>transport_final_demand_kerosene_demand</t>
  </si>
  <si>
    <t>input_transport_plane_gasoline_demand</t>
  </si>
  <si>
    <t>input_transport_plane_bio_ethanol_demand</t>
  </si>
  <si>
    <t>input_transport_plane_electricity_demand</t>
  </si>
  <si>
    <t>bunkers_total_useful_demand_planes_demand</t>
  </si>
  <si>
    <t>input_transport_rail_electricity_demand</t>
  </si>
  <si>
    <t>input_transport_rail_diesel_demand</t>
  </si>
  <si>
    <t>input_transport_rail_biodiesel_demand</t>
  </si>
  <si>
    <t>transport_final_demand_coal_demand</t>
  </si>
  <si>
    <t>transport_final_demand_for_rail_electricity_transport_freight_train_using_electricity_parent_share</t>
  </si>
  <si>
    <t>transport_final_demand_for_rail_electricity_transport_tram_using_electricity_parent_share</t>
  </si>
  <si>
    <t>transport_final_demand_for_rail_electricity_transport_passenger_train_using_electricity_parent_share</t>
  </si>
  <si>
    <t>transport_rail_mixer_diesel_transport_freight_train_using_diesel_mix_parent_share</t>
  </si>
  <si>
    <t>transport_rail_mixer_diesel_transport_passenger_train_using_diesel_mix_parent_share</t>
  </si>
  <si>
    <t>number_of_cars</t>
  </si>
  <si>
    <t>number_of_vans</t>
  </si>
  <si>
    <t>number_of_busses</t>
  </si>
  <si>
    <t>number_of_trucks</t>
  </si>
  <si>
    <t>input_transport_road_human_powered_bicycle_demand</t>
  </si>
  <si>
    <t>input_transport_road_gasoline_demand</t>
  </si>
  <si>
    <t>input_transport_road_diesel_demand</t>
  </si>
  <si>
    <t>transport_final_demand_lpg_demand</t>
  </si>
  <si>
    <t>input_transport_road_electricity_demand</t>
  </si>
  <si>
    <t>input_transport_road_bio_ethanol_demand</t>
  </si>
  <si>
    <t>input_transport_road_biodiesel_demand</t>
  </si>
  <si>
    <t>transport_final_demand_for_road_compressed_network_gas_demand</t>
  </si>
  <si>
    <t>transport_final_demand_hydrogen_demand</t>
  </si>
  <si>
    <t>transport_final_demand_for_road_lng_demand</t>
  </si>
  <si>
    <t>transport_final_demand_for_road_bio_lng_demand</t>
  </si>
  <si>
    <t>transport_road_mixer_gasoline_transport_car_using_gasoline_mix_parent_share</t>
  </si>
  <si>
    <t>transport_road_mixer_gasoline_transport_van_using_gasoline_mix_parent_share</t>
  </si>
  <si>
    <t>transport_road_mixer_gasoline_transport_bus_using_gasoline_mix_parent_share</t>
  </si>
  <si>
    <t>transport_road_mixer_gasoline_transport_truck_using_gasoline_mix_parent_share</t>
  </si>
  <si>
    <t>transport_road_mixer_gasoline_transport_motorcycle_using_gasoline_mix_parent_share</t>
  </si>
  <si>
    <t>transport_road_mixer_diesel_transport_car_using_diesel_mix_parent_share</t>
  </si>
  <si>
    <t>transport_road_mixer_diesel_transport_van_using_diesel_mix_parent_share</t>
  </si>
  <si>
    <t>transport_road_mixer_diesel_transport_bus_using_diesel_mix_parent_share</t>
  </si>
  <si>
    <t>transport_road_mixer_diesel_transport_truck_using_diesel_mix_parent_share</t>
  </si>
  <si>
    <t>transport_final_demand_for_road_electricity_transport_car_using_electricity_parent_share</t>
  </si>
  <si>
    <t>transport_final_demand_for_road_electricity_transport_van_using_electricity_parent_share</t>
  </si>
  <si>
    <t>transport_final_demand_for_road_electricity_transport_bus_using_electricity_parent_share</t>
  </si>
  <si>
    <t>transport_final_demand_for_road_electricity_transport_motorcycle_using_electricity_parent_share</t>
  </si>
  <si>
    <t>transport_final_demand_for_road_electricity_transport_bicycle_using_electricity_parent_share</t>
  </si>
  <si>
    <t>transport_final_demand_for_road_electricity_transport_truck_using_electricity_parent_share</t>
  </si>
  <si>
    <t>transport_road_mixer_compressed_network_gas_transport_bus_using_compressed_natural_gas_parent_share</t>
  </si>
  <si>
    <t>transport_road_mixer_compressed_network_gas_transport_car_using_compressed_natural_gas_parent_share</t>
  </si>
  <si>
    <t>transport_road_mixer_compressed_network_gas_transport_van_using_compressed_natural_gas_parent_share</t>
  </si>
  <si>
    <t>transport_road_mixer_compressed_network_gas_transport_truck_using_compressed_natural_gas_parent_share</t>
  </si>
  <si>
    <t>input_transport_road_car_hydrogen_share</t>
  </si>
  <si>
    <t>transport_final_demand_for_road_hydrogen_transport_van_using_hydrogen_parent_share</t>
  </si>
  <si>
    <t>transport_final_demand_for_road_hydrogen_transport_bus_using_hydrogen_parent_share</t>
  </si>
  <si>
    <t>transport_final_demand_for_road_hydrogen_transport_truck_using_hydrogen_parent_share</t>
  </si>
  <si>
    <t>transport_road_mixer_lng_transport_bus_using_lng_mix_parent_share</t>
  </si>
  <si>
    <t>transport_road_mixer_lng_transport_truck_using_lng_mix_parent_share</t>
  </si>
  <si>
    <t>transport_final_demand_for_road_lpg_transport_car_using_lpg_parent_share</t>
  </si>
  <si>
    <t>transport_final_demand_for_road_lpg_transport_van_using_lpg_parent_share</t>
  </si>
  <si>
    <t>input_transport_ship_diesel_demand</t>
  </si>
  <si>
    <t>input_transport_ship_biodiesel_demand</t>
  </si>
  <si>
    <t>transport_final_demand_for_shipping_lng_demand</t>
  </si>
  <si>
    <t>transport_final_demand_for_shipping_bio_lng_demand</t>
  </si>
  <si>
    <t>input_transport_ship_bio_ethanol_demand</t>
  </si>
  <si>
    <t>transport_final_demand_heavy_fuel_oil_demand</t>
  </si>
  <si>
    <t>input_transport_ship_electricity_demand</t>
  </si>
  <si>
    <t>bunkers_total_useful_demand_ships_demand</t>
  </si>
  <si>
    <t>area</t>
  </si>
  <si>
    <t>base_dataset</t>
  </si>
  <si>
    <t>group</t>
  </si>
  <si>
    <t>AT_austria</t>
  </si>
  <si>
    <t>eu</t>
  </si>
  <si>
    <t>country</t>
  </si>
  <si>
    <t>BE_belgium</t>
  </si>
  <si>
    <t>BG_bulgaria</t>
  </si>
  <si>
    <t>CY_cyprus</t>
  </si>
  <si>
    <t>CZ_czechia</t>
  </si>
  <si>
    <t>DE_germany</t>
  </si>
  <si>
    <t>DK_denmark</t>
  </si>
  <si>
    <t>EE_estonia</t>
  </si>
  <si>
    <t>ES_spain</t>
  </si>
  <si>
    <t>FI_finland</t>
  </si>
  <si>
    <t>FR_france</t>
  </si>
  <si>
    <t>EL_greece</t>
  </si>
  <si>
    <t>HR_croatia</t>
  </si>
  <si>
    <t>HU_hungary</t>
  </si>
  <si>
    <t>IE_ireland</t>
  </si>
  <si>
    <t>IT_italy</t>
  </si>
  <si>
    <t>LT_lithuania</t>
  </si>
  <si>
    <t>LU_luxembourg</t>
  </si>
  <si>
    <t>LV_latvia</t>
  </si>
  <si>
    <t>MT_malta</t>
  </si>
  <si>
    <t>NL_netherlands</t>
  </si>
  <si>
    <t>PL_poland</t>
  </si>
  <si>
    <t>PT_portugal</t>
  </si>
  <si>
    <t>RO_romania</t>
  </si>
  <si>
    <t>SE_sweden</t>
  </si>
  <si>
    <t>SI_slovenia</t>
  </si>
  <si>
    <t>SK_slovakia</t>
  </si>
  <si>
    <t>UK_united_kingdom</t>
  </si>
  <si>
    <t>ETLocal (POTenCIA)</t>
  </si>
  <si>
    <t>EU27</t>
  </si>
  <si>
    <t>EU27_european_union_27_countries</t>
  </si>
  <si>
    <t>coal</t>
  </si>
  <si>
    <t>Data source</t>
  </si>
  <si>
    <t>Sum of space heating, water heating</t>
  </si>
  <si>
    <t>Sum of cooking, space heating, water heating</t>
  </si>
  <si>
    <t>Natural gas + Biogases</t>
  </si>
  <si>
    <t>Sum of cooking, space cooling, space heating, water heating</t>
  </si>
  <si>
    <t>Note</t>
  </si>
  <si>
    <t>Take relative share of lighting in light + appliances shares</t>
  </si>
  <si>
    <t>Take relative share of appliances in light + appliances shares</t>
  </si>
  <si>
    <t>Bulgarua</t>
  </si>
  <si>
    <t>Euro area - 20 countries (from 2023)</t>
  </si>
  <si>
    <t>Portgual</t>
  </si>
  <si>
    <t>Kosovo</t>
  </si>
  <si>
    <t>NO_norway</t>
  </si>
  <si>
    <t>RS_serbia</t>
  </si>
  <si>
    <t>GB</t>
  </si>
  <si>
    <t>Summation of rounded 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</si>
</sst>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00000"/>
    <numFmt numFmtId="165" formatCode="0.0000000000000000"/>
  </numFmts>
  <fonts count="13" x14ac:knownFonts="1">
    <font>
      <sz val="12"/>
      <color theme="1"/>
      <name val="Calibri"/>
      <family val="2"/>
      <scheme val="minor"/>
    </font>
    <font>
      <sz val="12"/>
      <color rgb="FF3F3F76"/>
      <name val="Calibri"/>
      <family val="2"/>
      <scheme val="minor"/>
    </font>
    <font>
      <b/>
      <sz val="12"/>
      <color theme="1"/>
      <name val="Calibri"/>
      <family val="2"/>
      <scheme val="minor"/>
    </font>
    <font>
      <i/>
      <sz val="12"/>
      <color theme="6"/>
      <name val="Calibri"/>
      <family val="2"/>
      <scheme val="minor"/>
    </font>
    <font>
      <sz val="12"/>
      <color theme="6"/>
      <name val="Calibri"/>
      <family val="2"/>
      <scheme val="minor"/>
    </font>
    <font>
      <sz val="12"/>
      <color rgb="FFCCCCCC"/>
      <name val="Menlo"/>
      <family val="2"/>
    </font>
    <font>
      <sz val="12"/>
      <color rgb="FF569CD6"/>
      <name val="Menlo"/>
      <family val="2"/>
    </font>
    <font>
      <sz val="12"/>
      <color rgb="FFCE9178"/>
      <name val="Menlo"/>
      <family val="2"/>
    </font>
    <font>
      <sz val="12"/>
      <color rgb="FF000000"/>
      <name val="Calibri"/>
      <family val="2"/>
      <scheme val="minor"/>
    </font>
    <font>
      <sz val="12"/>
      <color theme="5"/>
      <name val="Calibri"/>
      <family val="2"/>
      <scheme val="minor"/>
    </font>
    <font>
      <b/>
      <i/>
      <sz val="12"/>
      <color theme="1"/>
      <name val="Calibri"/>
      <family val="2"/>
      <scheme val="minor"/>
    </font>
    <font>
      <sz val="12"/>
      <color rgb="FF006100"/>
      <name val="Calibri"/>
      <family val="2"/>
      <scheme val="minor"/>
    </font>
    <font>
      <sz val="12"/>
      <color rgb="FF9C0006"/>
      <name val="Calibri"/>
      <family val="2"/>
      <scheme val="minor"/>
    </font>
  </fonts>
  <fills count="5">
    <fill>
      <patternFill patternType="none"/>
    </fill>
    <fill>
      <patternFill patternType="gray125"/>
    </fill>
    <fill>
      <patternFill patternType="solid">
        <fgColor rgb="FFFFCC99"/>
      </patternFill>
    </fill>
    <fill>
      <patternFill patternType="solid">
        <fgColor rgb="FFC6EFCE"/>
      </patternFill>
    </fill>
    <fill>
      <patternFill patternType="solid">
        <fgColor rgb="FFFFC7CE"/>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1" fillId="2" borderId="1" applyNumberFormat="0" applyAlignment="0" applyProtection="0"/>
    <xf numFmtId="0" fontId="11" fillId="3" borderId="0" applyNumberFormat="0" applyBorder="0" applyAlignment="0" applyProtection="0"/>
    <xf numFmtId="0" fontId="12" fillId="4" borderId="0" applyNumberFormat="0" applyBorder="0" applyAlignment="0" applyProtection="0"/>
  </cellStyleXfs>
  <cellXfs count="17">
    <xf numFmtId="0" fontId="0" fillId="0" borderId="0" xfId="0"/>
    <xf numFmtId="0" fontId="2" fillId="0" borderId="0" xfId="0" applyFont="1"/>
    <xf numFmtId="0" fontId="1" fillId="2" borderId="1" xfId="1"/>
    <xf numFmtId="22" fontId="1" fillId="2" borderId="1" xfId="1" applyNumberFormat="1"/>
    <xf numFmtId="0" fontId="3" fillId="0" borderId="0" xfId="0" applyFont="1"/>
    <xf numFmtId="0" fontId="4" fillId="0" borderId="0" xfId="0" applyFont="1"/>
    <xf numFmtId="0" fontId="6" fillId="0" borderId="0" xfId="0" applyFont="1"/>
    <xf numFmtId="0" fontId="8" fillId="0" borderId="0" xfId="0" applyFont="1"/>
    <xf numFmtId="0" fontId="9" fillId="0" borderId="0" xfId="0" applyFont="1"/>
    <xf numFmtId="11" fontId="1" fillId="2" borderId="1" xfId="1" applyNumberFormat="1"/>
    <xf numFmtId="2" fontId="1" fillId="2" borderId="1" xfId="1" applyNumberFormat="1"/>
    <xf numFmtId="0" fontId="1" fillId="2" borderId="1" xfId="1" quotePrefix="1"/>
    <xf numFmtId="11" fontId="1" fillId="2" borderId="1" xfId="1" quotePrefix="1" applyNumberFormat="1"/>
    <xf numFmtId="164" fontId="0" fillId="0" borderId="0" xfId="0" applyNumberFormat="1"/>
    <xf numFmtId="165" fontId="0" fillId="0" borderId="0" xfId="0" applyNumberFormat="1"/>
    <xf numFmtId="0" fontId="11" fillId="3" borderId="0" xfId="2"/>
    <xf numFmtId="0" fontId="12" fillId="4" borderId="0" xfId="3"/>
  </cellXfs>
  <cellStyles count="4">
    <cellStyle name="Bad" xfId="3" builtinId="27"/>
    <cellStyle name="Good" xfId="2" builtinId="26"/>
    <cellStyle name="Input" xfId="1" builtinId="20"/>
    <cellStyle name="Normal" xfId="0" builtinId="0"/>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535541</xdr:colOff>
      <xdr:row>6</xdr:row>
      <xdr:rowOff>30602</xdr:rowOff>
    </xdr:from>
    <xdr:to>
      <xdr:col>9</xdr:col>
      <xdr:colOff>30601</xdr:colOff>
      <xdr:row>58</xdr:row>
      <xdr:rowOff>193040</xdr:rowOff>
    </xdr:to>
    <xdr:sp macro="" textlink="">
      <xdr:nvSpPr>
        <xdr:cNvPr id="2" name="TextBox 1">
          <a:extLst>
            <a:ext uri="{FF2B5EF4-FFF2-40B4-BE49-F238E27FC236}">
              <a16:creationId xmlns:a16="http://schemas.microsoft.com/office/drawing/2014/main" id="{085A8766-88D6-A84C-A206-6E69F519B342}"/>
            </a:ext>
          </a:extLst>
        </xdr:cNvPr>
        <xdr:cNvSpPr txBox="1"/>
      </xdr:nvSpPr>
      <xdr:spPr>
        <a:xfrm>
          <a:off x="1358501" y="1249802"/>
          <a:ext cx="6078740" cy="10728838"/>
        </a:xfrm>
        <a:prstGeom prst="rect">
          <a:avLst/>
        </a:prstGeom>
        <a:solidFill>
          <a:schemeClr val="accent6">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aseline="0"/>
            <a:t>This excel contains the data transformation for the energy consumption split in households.</a:t>
          </a:r>
        </a:p>
        <a:p>
          <a:r>
            <a:rPr lang="en-GB" sz="1100" baseline="0"/>
            <a:t>The source data comes from the Eurostat table : </a:t>
          </a:r>
        </a:p>
        <a:p>
          <a:r>
            <a:rPr lang="en-GB" sz="1100" baseline="0"/>
            <a:t>Disaggregated final energy consumption in households - quantities.</a:t>
          </a:r>
        </a:p>
        <a:p>
          <a:r>
            <a:rPr lang="en-GB" sz="1100" baseline="0"/>
            <a:t>The dataset can be found with the following link: </a:t>
          </a:r>
        </a:p>
        <a:p>
          <a:r>
            <a:rPr lang="en-GB" sz="1100" baseline="0"/>
            <a:t>https://doi.org/10.2908/NRG_D_HHQ .</a:t>
          </a:r>
        </a:p>
        <a:p>
          <a:endParaRPr lang="en-GB" sz="1100" baseline="0"/>
        </a:p>
        <a:p>
          <a:r>
            <a:rPr lang="en-GB" sz="1100" baseline="0"/>
            <a:t>The year that is taken for this source data is 2019.</a:t>
          </a:r>
        </a:p>
        <a:p>
          <a:endParaRPr lang="en-GB" sz="1100" baseline="0"/>
        </a:p>
        <a:p>
          <a:r>
            <a:rPr lang="en-GB" sz="1100" baseline="0"/>
            <a:t>There are 5 sheets in this excel, the </a:t>
          </a: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input_eurostat_fec_RAW: </a:t>
          </a:r>
        </a:p>
        <a:p>
          <a:r>
            <a:rPr lang="en-GB" sz="1100" baseline="0"/>
            <a:t>The complete data from the table can be found in a list here.</a:t>
          </a:r>
        </a:p>
        <a:p>
          <a:endParaRPr lang="en-GB" sz="1100" baseline="0"/>
        </a:p>
        <a:p>
          <a:r>
            <a:rPr lang="en-GB" sz="1100" baseline="0"/>
            <a:t>1_input_general_information:</a:t>
          </a:r>
        </a:p>
        <a:p>
          <a:r>
            <a:rPr lang="en-GB" sz="1100" baseline="0"/>
            <a:t>In here there are three inputs that are used in the data transformation.</a:t>
          </a:r>
        </a:p>
        <a:p>
          <a:r>
            <a:rPr lang="en-GB" sz="1100" baseline="0"/>
            <a:t>1. Country code and country translation.</a:t>
          </a:r>
        </a:p>
        <a:p>
          <a:r>
            <a:rPr lang="en-GB" sz="1100" baseline="0"/>
            <a:t>This is a list of all the country codes in the dataset with the respective country that is refered to.</a:t>
          </a:r>
        </a:p>
        <a:p>
          <a:r>
            <a:rPr lang="en-GB" sz="1100" baseline="0"/>
            <a:t>2. Carrier mapping</a:t>
          </a:r>
        </a:p>
        <a:p>
          <a:r>
            <a:rPr lang="en-GB" sz="1100" baseline="0"/>
            <a:t>This table describes the carrier mapping from Eurostat labels to the ETM-labels.</a:t>
          </a:r>
        </a:p>
        <a:p>
          <a:r>
            <a:rPr lang="en-GB" sz="1100" baseline="0"/>
            <a:t>3. Dataset extraction</a:t>
          </a:r>
        </a:p>
        <a:p>
          <a:r>
            <a:rPr lang="en-GB" sz="1100" baseline="0"/>
            <a:t>This is an overview of the current ETM datasets. This is later used to make assumptions about the lighting and appliances split. </a:t>
          </a:r>
        </a:p>
        <a:p>
          <a:endParaRPr lang="en-GB" sz="1100" baseline="0"/>
        </a:p>
        <a:p>
          <a:r>
            <a:rPr lang="en-GB" sz="1100" baseline="0"/>
            <a:t>2_overview_fec_intermidate:</a:t>
          </a:r>
        </a:p>
        <a:p>
          <a:r>
            <a:rPr lang="en-GB" sz="1100" baseline="0"/>
            <a:t>Inputs 1 and 2, together with input_eurostat_fec_RAW create sheet 2_overview_fec_intermidate. </a:t>
          </a:r>
        </a:p>
        <a:p>
          <a:r>
            <a:rPr lang="en-GB" sz="1100" baseline="0"/>
            <a:t>This is the Eurostat data in a tabalur form with extra information necessary for the ETM.</a:t>
          </a:r>
        </a:p>
        <a:p>
          <a:endParaRPr lang="en-GB" sz="1100" baseline="0"/>
        </a:p>
        <a:p>
          <a:r>
            <a:rPr lang="en-GB" sz="1100" baseline="0"/>
            <a:t>3_calculation_ETM_keys:</a:t>
          </a:r>
        </a:p>
        <a:p>
          <a:r>
            <a:rPr lang="en-GB" sz="1100" baseline="0"/>
            <a:t>This sheet contains 3 tables which represent 3 data transformations:</a:t>
          </a:r>
        </a:p>
        <a:p>
          <a:r>
            <a:rPr lang="en-GB" sz="1100" baseline="0"/>
            <a:t>1.In the table below, the data from 2_overview_fec_intermidate is taken and transformed to the carrier shares.</a:t>
          </a:r>
        </a:p>
        <a:p>
          <a:r>
            <a:rPr lang="en-GB" sz="1100" baseline="0"/>
            <a:t>2. In the table in the middle the data from the table below is combined with 2_overview_fec_intermidate to create the shares allocated to both application and carrier.</a:t>
          </a:r>
        </a:p>
        <a:p>
          <a:r>
            <a:rPr lang="en-GB" sz="1100" baseline="0"/>
            <a:t>3. In the table above, the data from the table in the middle is taken, in addition an assumption about the lighting and application split is added.</a:t>
          </a:r>
        </a:p>
        <a:p>
          <a:endParaRPr lang="en-GB" sz="1100" baseline="0"/>
        </a:p>
        <a:p>
          <a:r>
            <a:rPr lang="en-GB" sz="1100" baseline="0"/>
            <a:t>4_rounding_correction</a:t>
          </a:r>
        </a:p>
        <a:p>
          <a:r>
            <a:rPr lang="en-GB" sz="1100" baseline="0"/>
            <a:t>This sheet contains the output. </a:t>
          </a:r>
        </a:p>
        <a:p>
          <a:r>
            <a:rPr lang="en-GB" sz="1100" baseline="0"/>
            <a:t>It differs in 2 ways to the 3rd table in sheet 3_calculation_ETM_keys:</a:t>
          </a:r>
        </a:p>
        <a:p>
          <a:r>
            <a:rPr lang="en-GB" sz="1100" baseline="0"/>
            <a:t>1. Only the countries that have a dataset in the ETM are included.</a:t>
          </a:r>
        </a:p>
        <a:p>
          <a:r>
            <a:rPr lang="en-GB" sz="1100" baseline="0"/>
            <a:t>2. A check is added whether all application splits add up to 100%. </a:t>
          </a:r>
        </a:p>
        <a:p>
          <a:r>
            <a:rPr lang="en-GB" sz="1100" baseline="0"/>
            <a:t>If this is not the case, for electricity it is assumed that all electricity will go to appliances, since this application has the highest demand for this carrier across all countries.</a:t>
          </a:r>
        </a:p>
        <a:p>
          <a:r>
            <a:rPr lang="en-GB" sz="1100" baseline="0"/>
            <a:t>For all other carriers it is assumed that all carriers will go to space heating, since this application has the highest demand for this carrier across all countries.</a:t>
          </a:r>
        </a:p>
        <a:p>
          <a:r>
            <a:rPr lang="en-GB" sz="1100" baseline="0"/>
            <a:t>3. After this, all values are rounded to 6 decimals. This could lead to some errors, all shares within an application need to add up to 1.0, this can lead to very minor differences.</a:t>
          </a:r>
        </a:p>
        <a:p>
          <a:r>
            <a:rPr lang="en-GB" sz="1100" baseline="0"/>
            <a:t>If an application split does not add up to 1.0, a correction is done so that all application splits add up to 1.0</a:t>
          </a:r>
        </a:p>
        <a:p>
          <a:endParaRPr lang="en-GB" sz="1100" baseline="0"/>
        </a:p>
        <a:p>
          <a:r>
            <a:rPr lang="en-GB" sz="1100" baseline="0"/>
            <a:t>5_Output_ETM_keys</a:t>
          </a:r>
        </a:p>
        <a:p>
          <a:r>
            <a:rPr lang="en-GB" sz="1100" baseline="0"/>
            <a:t>This sheet contains all the endproduct data.</a:t>
          </a:r>
        </a:p>
        <a:p>
          <a:endParaRPr lang="en-GB" sz="1100" baseline="0"/>
        </a:p>
        <a:p>
          <a:endParaRPr lang="en-GB" sz="1100" baseline="0"/>
        </a:p>
        <a:p>
          <a:endParaRPr lang="en-GB" sz="1100" baseline="0"/>
        </a:p>
        <a:p>
          <a:r>
            <a:rPr lang="en-GB" sz="1100" b="1" baseline="0"/>
            <a:t>TO-DO:</a:t>
          </a:r>
          <a:endParaRPr lang="en-GB" sz="1100" b="0" baseline="0"/>
        </a:p>
        <a:p>
          <a:r>
            <a:rPr lang="en-GB" sz="1100" b="0" baseline="0"/>
            <a:t>The assumption for application splits should be refined. This method could lead to application splits of 100%+</a:t>
          </a:r>
        </a:p>
        <a:p>
          <a:r>
            <a:rPr lang="en-GB" sz="1100" b="0" baseline="0"/>
            <a:t>For now, this is fine since the only time the application splits do not add up to 100% is when there is no demand for the carrier, leading to the fact that all application splits are set to 0.0. When 1 carrier is set to 100% in this situation, the sum of all application split becomes 100%.</a:t>
          </a:r>
        </a:p>
        <a:p>
          <a:endParaRPr lang="en-GB" sz="1100" b="0" baseline="0"/>
        </a:p>
        <a:p>
          <a:endParaRPr lang="en-GB" sz="1100" b="0" baseline="0"/>
        </a:p>
        <a:p>
          <a:endParaRPr lang="en-GB" sz="1100" baseline="0"/>
        </a:p>
        <a:p>
          <a:endParaRPr lang="en-GB" sz="11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635000</xdr:colOff>
      <xdr:row>8</xdr:row>
      <xdr:rowOff>139700</xdr:rowOff>
    </xdr:from>
    <xdr:to>
      <xdr:col>15</xdr:col>
      <xdr:colOff>50800</xdr:colOff>
      <xdr:row>24</xdr:row>
      <xdr:rowOff>12700</xdr:rowOff>
    </xdr:to>
    <xdr:sp macro="" textlink="">
      <xdr:nvSpPr>
        <xdr:cNvPr id="2" name="TextBox 1">
          <a:extLst>
            <a:ext uri="{FF2B5EF4-FFF2-40B4-BE49-F238E27FC236}">
              <a16:creationId xmlns:a16="http://schemas.microsoft.com/office/drawing/2014/main" id="{F7E07DBB-19F4-D821-87BC-AA4A17ECE0F0}"/>
            </a:ext>
          </a:extLst>
        </xdr:cNvPr>
        <xdr:cNvSpPr txBox="1"/>
      </xdr:nvSpPr>
      <xdr:spPr>
        <a:xfrm>
          <a:off x="6413500" y="1765300"/>
          <a:ext cx="6019800" cy="312420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Here I have listed the unique values of the countries in the input_eurostat_fec tab.</a:t>
          </a:r>
        </a:p>
        <a:p>
          <a:endParaRPr lang="en-GB" sz="1100"/>
        </a:p>
        <a:p>
          <a:r>
            <a:rPr lang="en-GB" sz="1100"/>
            <a:t>Toe te voegen: </a:t>
          </a:r>
        </a:p>
        <a:p>
          <a:r>
            <a:rPr lang="en-GB" sz="1100"/>
            <a:t>-</a:t>
          </a:r>
          <a:r>
            <a:rPr lang="en-GB" sz="1100" baseline="0"/>
            <a:t> tab 'Input ETM dataset countries'</a:t>
          </a:r>
        </a:p>
        <a:p>
          <a:r>
            <a:rPr lang="en-GB" sz="1100" baseline="0"/>
            <a:t>- kolom waarmee de landen die in het ETM voorkomen op 'True' worden gezet (filter voor overview_fec_raw)</a:t>
          </a:r>
        </a:p>
        <a:p>
          <a:endParaRPr lang="en-GB" sz="1100"/>
        </a:p>
      </xdr:txBody>
    </xdr:sp>
    <xdr:clientData/>
  </xdr:twoCellAnchor>
  <xdr:twoCellAnchor>
    <xdr:from>
      <xdr:col>7</xdr:col>
      <xdr:colOff>114300</xdr:colOff>
      <xdr:row>45</xdr:row>
      <xdr:rowOff>200948</xdr:rowOff>
    </xdr:from>
    <xdr:to>
      <xdr:col>12</xdr:col>
      <xdr:colOff>266700</xdr:colOff>
      <xdr:row>80</xdr:row>
      <xdr:rowOff>88416</xdr:rowOff>
    </xdr:to>
    <xdr:sp macro="" textlink="">
      <xdr:nvSpPr>
        <xdr:cNvPr id="3" name="TextBox 2">
          <a:extLst>
            <a:ext uri="{FF2B5EF4-FFF2-40B4-BE49-F238E27FC236}">
              <a16:creationId xmlns:a16="http://schemas.microsoft.com/office/drawing/2014/main" id="{7472EAF1-4655-6442-990B-57DA08C90CD6}"/>
            </a:ext>
          </a:extLst>
        </xdr:cNvPr>
        <xdr:cNvSpPr txBox="1"/>
      </xdr:nvSpPr>
      <xdr:spPr>
        <a:xfrm>
          <a:off x="13119100" y="607348"/>
          <a:ext cx="4279900" cy="699946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Here</a:t>
          </a:r>
          <a:r>
            <a:rPr lang="en-GB" sz="1100" baseline="0"/>
            <a:t> I have</a:t>
          </a:r>
        </a:p>
        <a:p>
          <a:r>
            <a:rPr lang="en-GB" sz="1100" baseline="0"/>
            <a:t>1. listed the unique values  of the SIEC codes from the input_eurostat_fec tab (columns A and B)</a:t>
          </a:r>
        </a:p>
        <a:p>
          <a:r>
            <a:rPr lang="en-GB" sz="1100" baseline="0"/>
            <a:t>2. manually added the corresponding ETM carrier based on the 'households_energy_demand.yml' file on ETLocal (columns C and E)</a:t>
          </a:r>
        </a:p>
        <a:p>
          <a:endParaRPr lang="en-GB" sz="1100" baseline="0"/>
        </a:p>
        <a:p>
          <a:r>
            <a:rPr lang="en-GB" sz="1100" baseline="0"/>
            <a:t>The unique SIEC codes from input_eurostat_fec contain a mix of fuels from the 'Simplified energy balance' list and the 'Complete' list (see screenshots). For example, the Complete 'Gas oil and diesel oil' category is part of 'Oil products' (not reported), which is in itself part of the Simple category 'Oil and petroleum products'.</a:t>
          </a:r>
        </a:p>
        <a:p>
          <a:r>
            <a:rPr lang="en-GB" sz="1100" baseline="0"/>
            <a:t>See https://refman.energytransitionmodel.com/publications/2196, tab 'PRODUCTS_TEXT' for a complete breakdown.</a:t>
          </a:r>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t>The simplified energy balance fuels add up to the TOTAL category; see column D.</a:t>
          </a:r>
        </a:p>
        <a:p>
          <a:endParaRPr lang="en-GB" sz="1100" baseline="0"/>
        </a:p>
        <a:p>
          <a:r>
            <a:rPr lang="en-GB" sz="1100" baseline="0"/>
            <a:t>However, not all Complete constituents of the 'Simplified energy balance' fuel categories are reported. This results in a problem for the Simple 'Renewables and biofuels' category, which contains non-relevant fuels for the ETM:</a:t>
          </a:r>
        </a:p>
        <a:p>
          <a:r>
            <a:rPr lang="en-GB" sz="1100" baseline="0"/>
            <a:t>'Renewables and biofuels' &gt; </a:t>
          </a:r>
          <a:r>
            <a:rPr lang="en-GB" sz="1100" i="0" baseline="0"/>
            <a:t>'Solar thermal + Biogases + Ambient heat + Primary solid biofuels (but only slightly)</a:t>
          </a:r>
        </a:p>
        <a:p>
          <a:endParaRPr lang="en-GB" sz="1100" i="0" baseline="0"/>
        </a:p>
        <a:p>
          <a:r>
            <a:rPr lang="en-GB" sz="1100" i="0" baseline="0"/>
            <a:t>Solution: we have excluded the Renewables and biofuels category and only use the 'Primary solid biofuels' category to report household final energy consumption.</a:t>
          </a:r>
          <a:endParaRPr lang="en-GB" sz="1100" i="1" baseline="0"/>
        </a:p>
        <a:p>
          <a:endParaRPr lang="en-GB" sz="1100" baseline="0"/>
        </a:p>
        <a:p>
          <a:endParaRPr lang="en-GB" sz="1100" baseline="0"/>
        </a:p>
      </xdr:txBody>
    </xdr:sp>
    <xdr:clientData/>
  </xdr:twoCellAnchor>
  <xdr:twoCellAnchor editAs="oneCell">
    <xdr:from>
      <xdr:col>6</xdr:col>
      <xdr:colOff>720041</xdr:colOff>
      <xdr:row>75</xdr:row>
      <xdr:rowOff>150632</xdr:rowOff>
    </xdr:from>
    <xdr:to>
      <xdr:col>15</xdr:col>
      <xdr:colOff>539830</xdr:colOff>
      <xdr:row>111</xdr:row>
      <xdr:rowOff>125232</xdr:rowOff>
    </xdr:to>
    <xdr:pic>
      <xdr:nvPicPr>
        <xdr:cNvPr id="4" name="Picture 3">
          <a:extLst>
            <a:ext uri="{FF2B5EF4-FFF2-40B4-BE49-F238E27FC236}">
              <a16:creationId xmlns:a16="http://schemas.microsoft.com/office/drawing/2014/main" id="{B075DB72-CEA6-124E-85EF-B40413F177D9}"/>
            </a:ext>
          </a:extLst>
        </xdr:cNvPr>
        <xdr:cNvPicPr>
          <a:picLocks noChangeAspect="1"/>
        </xdr:cNvPicPr>
      </xdr:nvPicPr>
      <xdr:blipFill>
        <a:blip xmlns:r="http://schemas.openxmlformats.org/officeDocument/2006/relationships" r:embed="rId1"/>
        <a:stretch>
          <a:fillRect/>
        </a:stretch>
      </xdr:blipFill>
      <xdr:spPr>
        <a:xfrm>
          <a:off x="12899341" y="6653032"/>
          <a:ext cx="7363589" cy="7289800"/>
        </a:xfrm>
        <a:prstGeom prst="rect">
          <a:avLst/>
        </a:prstGeom>
      </xdr:spPr>
    </xdr:pic>
    <xdr:clientData/>
  </xdr:twoCellAnchor>
  <xdr:twoCellAnchor editAs="oneCell">
    <xdr:from>
      <xdr:col>16</xdr:col>
      <xdr:colOff>292100</xdr:colOff>
      <xdr:row>56</xdr:row>
      <xdr:rowOff>0</xdr:rowOff>
    </xdr:from>
    <xdr:to>
      <xdr:col>23</xdr:col>
      <xdr:colOff>279400</xdr:colOff>
      <xdr:row>98</xdr:row>
      <xdr:rowOff>50800</xdr:rowOff>
    </xdr:to>
    <xdr:pic>
      <xdr:nvPicPr>
        <xdr:cNvPr id="5" name="Picture 4">
          <a:extLst>
            <a:ext uri="{FF2B5EF4-FFF2-40B4-BE49-F238E27FC236}">
              <a16:creationId xmlns:a16="http://schemas.microsoft.com/office/drawing/2014/main" id="{F163A577-97E7-6A48-BDF3-09E22049BFCE}"/>
            </a:ext>
          </a:extLst>
        </xdr:cNvPr>
        <xdr:cNvPicPr>
          <a:picLocks noChangeAspect="1"/>
        </xdr:cNvPicPr>
      </xdr:nvPicPr>
      <xdr:blipFill>
        <a:blip xmlns:r="http://schemas.openxmlformats.org/officeDocument/2006/relationships" r:embed="rId2"/>
        <a:stretch>
          <a:fillRect/>
        </a:stretch>
      </xdr:blipFill>
      <xdr:spPr>
        <a:xfrm>
          <a:off x="20726400" y="2641600"/>
          <a:ext cx="5854700" cy="8585200"/>
        </a:xfrm>
        <a:prstGeom prst="rect">
          <a:avLst/>
        </a:prstGeom>
      </xdr:spPr>
    </xdr:pic>
    <xdr:clientData/>
  </xdr:twoCellAnchor>
  <xdr:twoCellAnchor editAs="oneCell">
    <xdr:from>
      <xdr:col>23</xdr:col>
      <xdr:colOff>431800</xdr:colOff>
      <xdr:row>55</xdr:row>
      <xdr:rowOff>114300</xdr:rowOff>
    </xdr:from>
    <xdr:to>
      <xdr:col>30</xdr:col>
      <xdr:colOff>368300</xdr:colOff>
      <xdr:row>82</xdr:row>
      <xdr:rowOff>152400</xdr:rowOff>
    </xdr:to>
    <xdr:pic>
      <xdr:nvPicPr>
        <xdr:cNvPr id="6" name="Picture 5">
          <a:extLst>
            <a:ext uri="{FF2B5EF4-FFF2-40B4-BE49-F238E27FC236}">
              <a16:creationId xmlns:a16="http://schemas.microsoft.com/office/drawing/2014/main" id="{36E44EE1-7E57-3C4D-93E3-5DA19BFB6101}"/>
            </a:ext>
          </a:extLst>
        </xdr:cNvPr>
        <xdr:cNvPicPr>
          <a:picLocks noChangeAspect="1"/>
        </xdr:cNvPicPr>
      </xdr:nvPicPr>
      <xdr:blipFill>
        <a:blip xmlns:r="http://schemas.openxmlformats.org/officeDocument/2006/relationships" r:embed="rId3"/>
        <a:stretch>
          <a:fillRect/>
        </a:stretch>
      </xdr:blipFill>
      <xdr:spPr>
        <a:xfrm>
          <a:off x="26644600" y="2552700"/>
          <a:ext cx="5803900" cy="5524500"/>
        </a:xfrm>
        <a:prstGeom prst="rect">
          <a:avLst/>
        </a:prstGeom>
      </xdr:spPr>
    </xdr:pic>
    <xdr:clientData/>
  </xdr:twoCellAnchor>
  <xdr:twoCellAnchor editAs="oneCell">
    <xdr:from>
      <xdr:col>13</xdr:col>
      <xdr:colOff>277045</xdr:colOff>
      <xdr:row>43</xdr:row>
      <xdr:rowOff>0</xdr:rowOff>
    </xdr:from>
    <xdr:to>
      <xdr:col>30</xdr:col>
      <xdr:colOff>571499</xdr:colOff>
      <xdr:row>53</xdr:row>
      <xdr:rowOff>165100</xdr:rowOff>
    </xdr:to>
    <xdr:pic>
      <xdr:nvPicPr>
        <xdr:cNvPr id="7" name="Picture 6">
          <a:extLst>
            <a:ext uri="{FF2B5EF4-FFF2-40B4-BE49-F238E27FC236}">
              <a16:creationId xmlns:a16="http://schemas.microsoft.com/office/drawing/2014/main" id="{C545214F-0167-1748-820D-C8AD2D89BACC}"/>
            </a:ext>
          </a:extLst>
        </xdr:cNvPr>
        <xdr:cNvPicPr>
          <a:picLocks noChangeAspect="1"/>
        </xdr:cNvPicPr>
      </xdr:nvPicPr>
      <xdr:blipFill>
        <a:blip xmlns:r="http://schemas.openxmlformats.org/officeDocument/2006/relationships" r:embed="rId4"/>
        <a:stretch>
          <a:fillRect/>
        </a:stretch>
      </xdr:blipFill>
      <xdr:spPr>
        <a:xfrm>
          <a:off x="18234845" y="0"/>
          <a:ext cx="14543854" cy="21971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oen van Bemmelen" id="{D03D2511-FD13-DE4C-B938-57EA82E720BD}" userId="S::koen.vanbemmelen@quintel.com::3e1b4bb7-59fe-4b2c-b92b-6e594f408859" providerId="AD"/>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ported_data_1_1" connectionId="1" xr16:uid="{775E55EC-F191-8E40-940B-EB56E06FED0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nrg_d_hhq__custom_11053702_linear" connectionId="2" xr16:uid="{A98A4BEB-5D48-8941-9E8E-3C0C6442024C}"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nrg_d_hhq__custom_11395350_tabular" connectionId="3" xr16:uid="{7EABE6C9-C14D-D74E-A89C-2C4E3AC5CD93}" autoFormatId="16" applyNumberFormats="0" applyBorderFormats="0" applyFontFormats="1" applyPatternFormats="1" applyAlignmentFormats="0" applyWidthHeightFormats="0"/>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8" dT="2024-05-01T11:43:55.36" personId="{D03D2511-FD13-DE4C-B938-57EA82E720BD}" id="{D90F11CC-A4FC-9246-93EA-96B61184373F}">
    <text>Hier moet geothermal nog bij voor het ETM</text>
  </threadedComment>
  <threadedComment ref="B48" dT="2024-05-01T11:55:45.32" personId="{D03D2511-FD13-DE4C-B938-57EA82E720BD}" id="{5322B219-AE0F-624F-A937-3EDF921714ED}" parentId="{D90F11CC-A4FC-9246-93EA-96B61184373F}">
    <text>Oplossing: buiten beschouwing laten.
Voor  hele EU in 2019: geothermal = 2PJ, Heat = ca 9000 PJ, dus aandeel geothermal verwaarloosbaar klein.</text>
  </threadedComment>
  <threadedComment ref="B49" dT="2024-05-01T11:52:09.19" personId="{D03D2511-FD13-DE4C-B938-57EA82E720BD}" id="{64F0EAD5-E5E9-CC4E-95C5-57487D3AEABE}">
    <text>Niet consistent met Eurostat energiebalans maar niet relevant hier</text>
  </threadedComment>
  <threadedComment ref="E50" dT="2024-05-01T11:31:00.27" personId="{D03D2511-FD13-DE4C-B938-57EA82E720BD}" id="{CE3372F4-97F7-A742-A008-899FB535AD6C}">
    <text>Wordt kerosine niet dubbel geteld nu? Valt onder Oil products —&gt; Oil and petroleum products</text>
  </threadedComment>
  <threadedComment ref="B57" dT="2024-05-01T11:46:12.11" personId="{D03D2511-FD13-DE4C-B938-57EA82E720BD}" id="{99B8F06F-4EFD-9149-B549-191478E0979B}">
    <text>Oil shale en oil sands vallen volgens ETM onder oil.
Voor nu: toch onder kolen scharen, want niet gebruikt in gebouwde omgeving</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drawing" Target="../drawings/drawing2.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7914B-6B97-7642-86DA-F03E39BD922E}">
  <dimension ref="A1"/>
  <sheetViews>
    <sheetView tabSelected="1" topLeftCell="A6" zoomScale="125" workbookViewId="0">
      <selection activeCell="G76" sqref="G76"/>
    </sheetView>
  </sheetViews>
  <sheetFormatPr baseColWidth="10" defaultRowHeight="16"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9C93A-1485-F046-B271-077085B02F3D}">
  <dimension ref="A1:AG20"/>
  <sheetViews>
    <sheetView workbookViewId="0">
      <selection activeCell="B12" sqref="B12"/>
    </sheetView>
  </sheetViews>
  <sheetFormatPr baseColWidth="10" defaultRowHeight="16" x14ac:dyDescent="0.2"/>
  <cols>
    <col min="1" max="1" width="112.83203125" bestFit="1" customWidth="1"/>
  </cols>
  <sheetData>
    <row r="1" spans="1:33" x14ac:dyDescent="0.2">
      <c r="A1" s="1" t="s">
        <v>155</v>
      </c>
      <c r="B1" s="1" t="s">
        <v>18</v>
      </c>
      <c r="C1" s="1" t="s">
        <v>20</v>
      </c>
      <c r="D1" s="1" t="s">
        <v>21</v>
      </c>
      <c r="E1" s="1" t="s">
        <v>22</v>
      </c>
      <c r="F1" s="1" t="s">
        <v>23</v>
      </c>
      <c r="G1" s="1" t="s">
        <v>24</v>
      </c>
      <c r="H1" s="1" t="s">
        <v>25</v>
      </c>
      <c r="I1" s="1" t="s">
        <v>27</v>
      </c>
      <c r="J1" s="1" t="s">
        <v>29</v>
      </c>
      <c r="K1" s="1" t="s">
        <v>31</v>
      </c>
      <c r="L1" s="1" t="s">
        <v>32</v>
      </c>
      <c r="M1" s="1" t="s">
        <v>28</v>
      </c>
      <c r="N1" s="1" t="s">
        <v>34</v>
      </c>
      <c r="O1" s="1" t="s">
        <v>35</v>
      </c>
      <c r="P1" s="1" t="s">
        <v>36</v>
      </c>
      <c r="Q1" s="1" t="s">
        <v>37</v>
      </c>
      <c r="R1" s="1" t="s">
        <v>38</v>
      </c>
      <c r="S1" s="1" t="s">
        <v>39</v>
      </c>
      <c r="T1" s="1" t="s">
        <v>40</v>
      </c>
      <c r="U1" s="1" t="s">
        <v>43</v>
      </c>
      <c r="V1" s="1" t="s">
        <v>44</v>
      </c>
      <c r="W1" s="1" t="s">
        <v>46</v>
      </c>
      <c r="X1" s="1" t="s">
        <v>47</v>
      </c>
      <c r="Y1" s="1" t="s">
        <v>48</v>
      </c>
      <c r="Z1" s="1" t="s">
        <v>50</v>
      </c>
      <c r="AA1" s="1" t="s">
        <v>51</v>
      </c>
      <c r="AB1" s="1" t="s">
        <v>52</v>
      </c>
      <c r="AC1" s="1" t="s">
        <v>900</v>
      </c>
      <c r="AD1" s="1" t="s">
        <v>122</v>
      </c>
      <c r="AE1" s="1" t="s">
        <v>45</v>
      </c>
      <c r="AF1" s="1" t="s">
        <v>49</v>
      </c>
      <c r="AG1" s="1" t="s">
        <v>917</v>
      </c>
    </row>
    <row r="2" spans="1:33" x14ac:dyDescent="0.2">
      <c r="A2" t="s">
        <v>156</v>
      </c>
      <c r="B2">
        <f>INDEX('4_rounding_correction'!$A$45:$AF$65, MATCH($A2, '4_rounding_correction'!$A$45:$A$65, 0), MATCH(B$1, '4_rounding_correction'!$A$45:$AF$45, 0))</f>
        <v>0.11916900000000002</v>
      </c>
      <c r="C2">
        <f>INDEX('4_rounding_correction'!$A$45:$AF$65, MATCH($A2, '4_rounding_correction'!$A$45:$A$65, 0), MATCH(C$1, '4_rounding_correction'!$A$45:$AF$45, 0))</f>
        <v>5.5988999999999997E-2</v>
      </c>
      <c r="D2">
        <f>INDEX('4_rounding_correction'!$A$45:$AF$65, MATCH($A2, '4_rounding_correction'!$A$45:$A$65, 0), MATCH(D$1, '4_rounding_correction'!$A$45:$AF$45, 0))</f>
        <v>0.14929799999999999</v>
      </c>
      <c r="E2">
        <f>INDEX('4_rounding_correction'!$A$45:$AF$65, MATCH($A2, '4_rounding_correction'!$A$45:$A$65, 0), MATCH(E$1, '4_rounding_correction'!$A$45:$AF$45, 0))</f>
        <v>7.0000000000000007E-2</v>
      </c>
      <c r="F2">
        <f>INDEX('4_rounding_correction'!$A$45:$AF$65, MATCH($A2, '4_rounding_correction'!$A$45:$A$65, 0), MATCH(F$1, '4_rounding_correction'!$A$45:$AF$45, 0))</f>
        <v>0.169602</v>
      </c>
      <c r="G2">
        <f>INDEX('4_rounding_correction'!$A$45:$AF$65, MATCH($A2, '4_rounding_correction'!$A$45:$A$65, 0), MATCH(G$1, '4_rounding_correction'!$A$45:$AF$45, 0))</f>
        <v>0.31708599999999992</v>
      </c>
      <c r="H2">
        <f>INDEX('4_rounding_correction'!$A$45:$AF$65, MATCH($A2, '4_rounding_correction'!$A$45:$A$65, 0), MATCH(H$1, '4_rounding_correction'!$A$45:$AF$45, 0))</f>
        <v>8.2605999999999999E-2</v>
      </c>
      <c r="I2">
        <f>INDEX('4_rounding_correction'!$A$45:$AF$65, MATCH($A2, '4_rounding_correction'!$A$45:$A$65, 0), MATCH(I$1, '4_rounding_correction'!$A$45:$AF$45, 0))</f>
        <v>0.11942899999999999</v>
      </c>
      <c r="J2">
        <f>INDEX('4_rounding_correction'!$A$45:$AF$65, MATCH($A2, '4_rounding_correction'!$A$45:$A$65, 0), MATCH(J$1, '4_rounding_correction'!$A$45:$AF$45, 0))</f>
        <v>9.2895000000000005E-2</v>
      </c>
      <c r="K2">
        <f>INDEX('4_rounding_correction'!$A$45:$AF$65, MATCH($A2, '4_rounding_correction'!$A$45:$A$65, 0), MATCH(K$1, '4_rounding_correction'!$A$45:$AF$45, 0))</f>
        <v>2.8144000000000082E-2</v>
      </c>
      <c r="L2">
        <f>INDEX('4_rounding_correction'!$A$45:$AF$65, MATCH($A2, '4_rounding_correction'!$A$45:$A$65, 0), MATCH(L$1, '4_rounding_correction'!$A$45:$AF$45, 0))</f>
        <v>7.0221999999999923E-2</v>
      </c>
      <c r="M2">
        <f>INDEX('4_rounding_correction'!$A$45:$AF$65, MATCH($A2, '4_rounding_correction'!$A$45:$A$65, 0), MATCH(M$1, '4_rounding_correction'!$A$45:$AF$45, 0))</f>
        <v>0.14160199999999992</v>
      </c>
      <c r="N2">
        <f>INDEX('4_rounding_correction'!$A$45:$AF$65, MATCH($A2, '4_rounding_correction'!$A$45:$A$65, 0), MATCH(N$1, '4_rounding_correction'!$A$45:$AF$45, 0))</f>
        <v>0.10305900000000008</v>
      </c>
      <c r="O2">
        <f>INDEX('4_rounding_correction'!$A$45:$AF$65, MATCH($A2, '4_rounding_correction'!$A$45:$A$65, 0), MATCH(O$1, '4_rounding_correction'!$A$45:$AF$45, 0))</f>
        <v>3.5227000000000001E-2</v>
      </c>
      <c r="P2">
        <f>INDEX('4_rounding_correction'!$A$45:$AF$65, MATCH($A2, '4_rounding_correction'!$A$45:$A$65, 0), MATCH(P$1, '4_rounding_correction'!$A$45:$AF$45, 0))</f>
        <v>7.2620000000000004E-2</v>
      </c>
      <c r="Q2">
        <f>INDEX('4_rounding_correction'!$A$45:$AF$65, MATCH($A2, '4_rounding_correction'!$A$45:$A$65, 0), MATCH(Q$1, '4_rounding_correction'!$A$45:$AF$45, 0))</f>
        <v>6.1705999999999858E-2</v>
      </c>
      <c r="R2">
        <f>INDEX('4_rounding_correction'!$A$45:$AF$65, MATCH($A2, '4_rounding_correction'!$A$45:$A$65, 0), MATCH(R$1, '4_rounding_correction'!$A$45:$AF$45, 0))</f>
        <v>5.7987999999999915E-2</v>
      </c>
      <c r="S2">
        <f>INDEX('4_rounding_correction'!$A$45:$AF$65, MATCH($A2, '4_rounding_correction'!$A$45:$A$65, 0), MATCH(S$1, '4_rounding_correction'!$A$45:$AF$45, 0))</f>
        <v>0.100165</v>
      </c>
      <c r="T2">
        <f>INDEX('4_rounding_correction'!$A$45:$AF$65, MATCH($A2, '4_rounding_correction'!$A$45:$A$65, 0), MATCH(T$1, '4_rounding_correction'!$A$45:$AF$45, 0))</f>
        <v>8.8742000000000001E-2</v>
      </c>
      <c r="U2">
        <f>INDEX('4_rounding_correction'!$A$45:$AF$65, MATCH($A2, '4_rounding_correction'!$A$45:$A$65, 0), MATCH(U$1, '4_rounding_correction'!$A$45:$AF$45, 0))</f>
        <v>3.6115000000000001E-2</v>
      </c>
      <c r="V2">
        <f>INDEX('4_rounding_correction'!$A$45:$AF$65, MATCH($A2, '4_rounding_correction'!$A$45:$A$65, 0), MATCH(V$1, '4_rounding_correction'!$A$45:$AF$45, 0))</f>
        <v>3.7047999999999998E-2</v>
      </c>
      <c r="W2">
        <f>INDEX('4_rounding_correction'!$A$45:$AF$65, MATCH($A2, '4_rounding_correction'!$A$45:$A$65, 0), MATCH(W$1, '4_rounding_correction'!$A$45:$AF$45, 0))</f>
        <v>0.10819000000000002</v>
      </c>
      <c r="X2">
        <f>INDEX('4_rounding_correction'!$A$45:$AF$65, MATCH($A2, '4_rounding_correction'!$A$45:$A$65, 0), MATCH(X$1, '4_rounding_correction'!$A$45:$AF$45, 0))</f>
        <v>0.42699999999999999</v>
      </c>
      <c r="Y2">
        <f>INDEX('4_rounding_correction'!$A$45:$AF$65, MATCH($A2, '4_rounding_correction'!$A$45:$A$65, 0), MATCH(Y$1, '4_rounding_correction'!$A$45:$AF$45, 0))</f>
        <v>4.8499999999991773E-4</v>
      </c>
      <c r="Z2">
        <f>INDEX('4_rounding_correction'!$A$45:$AF$65, MATCH($A2, '4_rounding_correction'!$A$45:$A$65, 0), MATCH(Z$1, '4_rounding_correction'!$A$45:$AF$45, 0))</f>
        <v>3.6978999999999998E-2</v>
      </c>
      <c r="AA2">
        <f>INDEX('4_rounding_correction'!$A$45:$AF$65, MATCH($A2, '4_rounding_correction'!$A$45:$A$65, 0), MATCH(AA$1, '4_rounding_correction'!$A$45:$AF$45, 0))</f>
        <v>7.8456000000000026E-2</v>
      </c>
      <c r="AB2">
        <f>INDEX('4_rounding_correction'!$A$45:$AF$65, MATCH($A2, '4_rounding_correction'!$A$45:$A$65, 0), MATCH(AB$1, '4_rounding_correction'!$A$45:$AF$45, 0))</f>
        <v>6.2168000000000001E-2</v>
      </c>
      <c r="AC2">
        <f>INDEX('4_rounding_correction'!$A$45:$AF$65, MATCH($A2, '4_rounding_correction'!$A$45:$A$65, 0), MATCH(AC$1, '4_rounding_correction'!$A$45:$AF$45, 0))</f>
        <v>0.125115</v>
      </c>
      <c r="AD2">
        <f>INDEX('4_rounding_correction'!$A$45:$AF$65, MATCH($A2, '4_rounding_correction'!$A$45:$A$65, 0), MATCH(AD$1, '4_rounding_correction'!$A$45:$AF$45, 0))</f>
        <v>5.4384000000000002E-2</v>
      </c>
      <c r="AE2">
        <f>INDEX('4_rounding_correction'!$A$45:$AF$65, MATCH($A2, '4_rounding_correction'!$A$45:$A$65, 0), MATCH(AE$1, '4_rounding_correction'!$A$45:$AF$45, 0))</f>
        <v>2.0795000000000001E-2</v>
      </c>
      <c r="AF2">
        <f>INDEX('4_rounding_correction'!$A$45:$AF$65, MATCH($A2, '4_rounding_correction'!$A$45:$A$65, 0), MATCH(AF$1, '4_rounding_correction'!$A$45:$AF$45, 0))</f>
        <v>0.10800000000000011</v>
      </c>
      <c r="AG2">
        <f>AD2</f>
        <v>5.4384000000000002E-2</v>
      </c>
    </row>
    <row r="3" spans="1:33" x14ac:dyDescent="0.2">
      <c r="A3" t="s">
        <v>157</v>
      </c>
      <c r="B3">
        <f>INDEX('4_rounding_correction'!$A$45:$AF$65, MATCH($A3, '4_rounding_correction'!$A$45:$A$65, 0), MATCH(B$1, '4_rounding_correction'!$A$45:$AF$45, 0))</f>
        <v>5.2499999999999997E-4</v>
      </c>
      <c r="C3">
        <f>INDEX('4_rounding_correction'!$A$45:$AF$65, MATCH($A3, '4_rounding_correction'!$A$45:$A$65, 0), MATCH(C$1, '4_rounding_correction'!$A$45:$AF$45, 0))</f>
        <v>3.2680000000000001E-3</v>
      </c>
      <c r="D3">
        <f>INDEX('4_rounding_correction'!$A$45:$AF$65, MATCH($A3, '4_rounding_correction'!$A$45:$A$65, 0), MATCH(D$1, '4_rounding_correction'!$A$45:$AF$45, 0))</f>
        <v>1.1022000000000001E-2</v>
      </c>
      <c r="E3">
        <f>INDEX('4_rounding_correction'!$A$45:$AF$65, MATCH($A3, '4_rounding_correction'!$A$45:$A$65, 0), MATCH(E$1, '4_rounding_correction'!$A$45:$AF$45, 0))</f>
        <v>0.25</v>
      </c>
      <c r="F3">
        <f>INDEX('4_rounding_correction'!$A$45:$AF$65, MATCH($A3, '4_rounding_correction'!$A$45:$A$65, 0), MATCH(F$1, '4_rounding_correction'!$A$45:$AF$45, 0))</f>
        <v>4.8780000000000004E-3</v>
      </c>
      <c r="G3">
        <f>INDEX('4_rounding_correction'!$A$45:$AF$65, MATCH($A3, '4_rounding_correction'!$A$45:$A$65, 0), MATCH(G$1, '4_rounding_correction'!$A$45:$AF$45, 0))</f>
        <v>1.0347E-2</v>
      </c>
      <c r="H3">
        <f>INDEX('4_rounding_correction'!$A$45:$AF$65, MATCH($A3, '4_rounding_correction'!$A$45:$A$65, 0), MATCH(H$1, '4_rounding_correction'!$A$45:$AF$45, 0))</f>
        <v>0</v>
      </c>
      <c r="I3">
        <f>INDEX('4_rounding_correction'!$A$45:$AF$65, MATCH($A3, '4_rounding_correction'!$A$45:$A$65, 0), MATCH(I$1, '4_rounding_correction'!$A$45:$AF$45, 0))</f>
        <v>0</v>
      </c>
      <c r="J3">
        <f>INDEX('4_rounding_correction'!$A$45:$AF$65, MATCH($A3, '4_rounding_correction'!$A$45:$A$65, 0), MATCH(J$1, '4_rounding_correction'!$A$45:$AF$45, 0))</f>
        <v>2.3342999999999999E-2</v>
      </c>
      <c r="K3">
        <f>INDEX('4_rounding_correction'!$A$45:$AF$65, MATCH($A3, '4_rounding_correction'!$A$45:$A$65, 0), MATCH(K$1, '4_rounding_correction'!$A$45:$AF$45, 0))</f>
        <v>4.8789999999999997E-3</v>
      </c>
      <c r="L3">
        <f>INDEX('4_rounding_correction'!$A$45:$AF$65, MATCH($A3, '4_rounding_correction'!$A$45:$A$65, 0), MATCH(L$1, '4_rounding_correction'!$A$45:$AF$45, 0))</f>
        <v>1.2441000000000001E-2</v>
      </c>
      <c r="M3">
        <f>INDEX('4_rounding_correction'!$A$45:$AF$65, MATCH($A3, '4_rounding_correction'!$A$45:$A$65, 0), MATCH(M$1, '4_rounding_correction'!$A$45:$AF$45, 0))</f>
        <v>0.13548399999999999</v>
      </c>
      <c r="N3">
        <f>INDEX('4_rounding_correction'!$A$45:$AF$65, MATCH($A3, '4_rounding_correction'!$A$45:$A$65, 0), MATCH(N$1, '4_rounding_correction'!$A$45:$AF$45, 0))</f>
        <v>8.4406999999999996E-2</v>
      </c>
      <c r="O3">
        <f>INDEX('4_rounding_correction'!$A$45:$AF$65, MATCH($A3, '4_rounding_correction'!$A$45:$A$65, 0), MATCH(O$1, '4_rounding_correction'!$A$45:$AF$45, 0))</f>
        <v>1.3613999999999999E-2</v>
      </c>
      <c r="P3">
        <f>INDEX('4_rounding_correction'!$A$45:$AF$65, MATCH($A3, '4_rounding_correction'!$A$45:$A$65, 0), MATCH(P$1, '4_rounding_correction'!$A$45:$AF$45, 0))</f>
        <v>0</v>
      </c>
      <c r="Q3">
        <f>INDEX('4_rounding_correction'!$A$45:$AF$65, MATCH($A3, '4_rounding_correction'!$A$45:$A$65, 0), MATCH(Q$1, '4_rounding_correction'!$A$45:$AF$45, 0))</f>
        <v>5.0615E-2</v>
      </c>
      <c r="R3">
        <f>INDEX('4_rounding_correction'!$A$45:$AF$65, MATCH($A3, '4_rounding_correction'!$A$45:$A$65, 0), MATCH(R$1, '4_rounding_correction'!$A$45:$AF$45, 0))</f>
        <v>0</v>
      </c>
      <c r="S3">
        <f>INDEX('4_rounding_correction'!$A$45:$AF$65, MATCH($A3, '4_rounding_correction'!$A$45:$A$65, 0), MATCH(S$1, '4_rounding_correction'!$A$45:$AF$45, 0))</f>
        <v>2.6823E-2</v>
      </c>
      <c r="T3">
        <f>INDEX('4_rounding_correction'!$A$45:$AF$65, MATCH($A3, '4_rounding_correction'!$A$45:$A$65, 0), MATCH(T$1, '4_rounding_correction'!$A$45:$AF$45, 0))</f>
        <v>0</v>
      </c>
      <c r="U3">
        <f>INDEX('4_rounding_correction'!$A$45:$AF$65, MATCH($A3, '4_rounding_correction'!$A$45:$A$65, 0), MATCH(U$1, '4_rounding_correction'!$A$45:$AF$45, 0))</f>
        <v>0.163553</v>
      </c>
      <c r="V3">
        <f>INDEX('4_rounding_correction'!$A$45:$AF$65, MATCH($A3, '4_rounding_correction'!$A$45:$A$65, 0), MATCH(V$1, '4_rounding_correction'!$A$45:$AF$45, 0))</f>
        <v>1.2432E-2</v>
      </c>
      <c r="W3">
        <f>INDEX('4_rounding_correction'!$A$45:$AF$65, MATCH($A3, '4_rounding_correction'!$A$45:$A$65, 0), MATCH(W$1, '4_rounding_correction'!$A$45:$AF$45, 0))</f>
        <v>0</v>
      </c>
      <c r="X3">
        <f>INDEX('4_rounding_correction'!$A$45:$AF$65, MATCH($A3, '4_rounding_correction'!$A$45:$A$65, 0), MATCH(X$1, '4_rounding_correction'!$A$45:$AF$45, 0))</f>
        <v>2.1999999999999999E-2</v>
      </c>
      <c r="Y3">
        <f>INDEX('4_rounding_correction'!$A$45:$AF$65, MATCH($A3, '4_rounding_correction'!$A$45:$A$65, 0), MATCH(Y$1, '4_rounding_correction'!$A$45:$AF$45, 0))</f>
        <v>2.2714999999999999E-2</v>
      </c>
      <c r="Z3">
        <f>INDEX('4_rounding_correction'!$A$45:$AF$65, MATCH($A3, '4_rounding_correction'!$A$45:$A$65, 0), MATCH(Z$1, '4_rounding_correction'!$A$45:$AF$45, 0))</f>
        <v>0</v>
      </c>
      <c r="AA3">
        <f>INDEX('4_rounding_correction'!$A$45:$AF$65, MATCH($A3, '4_rounding_correction'!$A$45:$A$65, 0), MATCH(AA$1, '4_rounding_correction'!$A$45:$AF$45, 0))</f>
        <v>2.7276999999999999E-2</v>
      </c>
      <c r="AB3">
        <f>INDEX('4_rounding_correction'!$A$45:$AF$65, MATCH($A3, '4_rounding_correction'!$A$45:$A$65, 0), MATCH(AB$1, '4_rounding_correction'!$A$45:$AF$45, 0))</f>
        <v>6.8219999999999999E-3</v>
      </c>
      <c r="AC3">
        <f>INDEX('4_rounding_correction'!$A$45:$AF$65, MATCH($A3, '4_rounding_correction'!$A$45:$A$65, 0), MATCH(AC$1, '4_rounding_correction'!$A$45:$AF$45, 0))</f>
        <v>1.9078000000000001E-2</v>
      </c>
      <c r="AD3">
        <f>INDEX('4_rounding_correction'!$A$45:$AF$65, MATCH($A3, '4_rounding_correction'!$A$45:$A$65, 0), MATCH(AD$1, '4_rounding_correction'!$A$45:$AF$45, 0))</f>
        <v>0</v>
      </c>
      <c r="AE3">
        <f>INDEX('4_rounding_correction'!$A$45:$AF$65, MATCH($A3, '4_rounding_correction'!$A$45:$A$65, 0), MATCH(AE$1, '4_rounding_correction'!$A$45:$AF$45, 0))</f>
        <v>1.248E-3</v>
      </c>
      <c r="AF3">
        <f>INDEX('4_rounding_correction'!$A$45:$AF$65, MATCH($A3, '4_rounding_correction'!$A$45:$A$65, 0), MATCH(AF$1, '4_rounding_correction'!$A$45:$AF$45, 0))</f>
        <v>1.2E-2</v>
      </c>
      <c r="AG3">
        <f t="shared" ref="AG3:AG20" si="0">AD3</f>
        <v>0</v>
      </c>
    </row>
    <row r="4" spans="1:33" x14ac:dyDescent="0.2">
      <c r="A4" t="s">
        <v>160</v>
      </c>
      <c r="B4">
        <f>INDEX('4_rounding_correction'!$A$45:$AF$65, MATCH($A4, '4_rounding_correction'!$A$45:$A$65, 0), MATCH(B$1, '4_rounding_correction'!$A$45:$AF$45, 0))</f>
        <v>0.16192200000000001</v>
      </c>
      <c r="C4">
        <f>INDEX('4_rounding_correction'!$A$45:$AF$65, MATCH($A4, '4_rounding_correction'!$A$45:$A$65, 0), MATCH(C$1, '4_rounding_correction'!$A$45:$AF$45, 0))</f>
        <v>0.11974</v>
      </c>
      <c r="D4">
        <f>INDEX('4_rounding_correction'!$A$45:$AF$65, MATCH($A4, '4_rounding_correction'!$A$45:$A$65, 0), MATCH(D$1, '4_rounding_correction'!$A$45:$AF$45, 0))</f>
        <v>0.114228</v>
      </c>
      <c r="E4">
        <f>INDEX('4_rounding_correction'!$A$45:$AF$65, MATCH($A4, '4_rounding_correction'!$A$45:$A$65, 0), MATCH(E$1, '4_rounding_correction'!$A$45:$AF$45, 0))</f>
        <v>0.13</v>
      </c>
      <c r="F4">
        <f>INDEX('4_rounding_correction'!$A$45:$AF$65, MATCH($A4, '4_rounding_correction'!$A$45:$A$65, 0), MATCH(F$1, '4_rounding_correction'!$A$45:$AF$45, 0))</f>
        <v>0.20346700000000001</v>
      </c>
      <c r="G4">
        <f>INDEX('4_rounding_correction'!$A$45:$AF$65, MATCH($A4, '4_rounding_correction'!$A$45:$A$65, 0), MATCH(G$1, '4_rounding_correction'!$A$45:$AF$45, 0))</f>
        <v>6.1163000000000002E-2</v>
      </c>
      <c r="H4">
        <f>INDEX('4_rounding_correction'!$A$45:$AF$65, MATCH($A4, '4_rounding_correction'!$A$45:$A$65, 0), MATCH(H$1, '4_rounding_correction'!$A$45:$AF$45, 0))</f>
        <v>9.9446999999999994E-2</v>
      </c>
      <c r="I4">
        <f>INDEX('4_rounding_correction'!$A$45:$AF$65, MATCH($A4, '4_rounding_correction'!$A$45:$A$65, 0), MATCH(I$1, '4_rounding_correction'!$A$45:$AF$45, 0))</f>
        <v>0.216</v>
      </c>
      <c r="J4">
        <f>INDEX('4_rounding_correction'!$A$45:$AF$65, MATCH($A4, '4_rounding_correction'!$A$45:$A$65, 0), MATCH(J$1, '4_rounding_correction'!$A$45:$AF$45, 0))</f>
        <v>7.3652999999999996E-2</v>
      </c>
      <c r="K4">
        <f>INDEX('4_rounding_correction'!$A$45:$AF$65, MATCH($A4, '4_rounding_correction'!$A$45:$A$65, 0), MATCH(K$1, '4_rounding_correction'!$A$45:$AF$45, 0))</f>
        <v>0.483066</v>
      </c>
      <c r="L4">
        <f>INDEX('4_rounding_correction'!$A$45:$AF$65, MATCH($A4, '4_rounding_correction'!$A$45:$A$65, 0), MATCH(L$1, '4_rounding_correction'!$A$45:$AF$45, 0))</f>
        <v>0.30891800000000003</v>
      </c>
      <c r="M4">
        <f>INDEX('4_rounding_correction'!$A$45:$AF$65, MATCH($A4, '4_rounding_correction'!$A$45:$A$65, 0), MATCH(M$1, '4_rounding_correction'!$A$45:$AF$45, 0))</f>
        <v>4.7856000000000003E-2</v>
      </c>
      <c r="N4">
        <f>INDEX('4_rounding_correction'!$A$45:$AF$65, MATCH($A4, '4_rounding_correction'!$A$45:$A$65, 0), MATCH(N$1, '4_rounding_correction'!$A$45:$AF$45, 0))</f>
        <v>4.0245999999999997E-2</v>
      </c>
      <c r="O4">
        <f>INDEX('4_rounding_correction'!$A$45:$AF$65, MATCH($A4, '4_rounding_correction'!$A$45:$A$65, 0), MATCH(O$1, '4_rounding_correction'!$A$45:$AF$45, 0))</f>
        <v>3.3652000000000001E-2</v>
      </c>
      <c r="P4">
        <f>INDEX('4_rounding_correction'!$A$45:$AF$65, MATCH($A4, '4_rounding_correction'!$A$45:$A$65, 0), MATCH(P$1, '4_rounding_correction'!$A$45:$AF$45, 0))</f>
        <v>9.7786999999999999E-2</v>
      </c>
      <c r="Q4">
        <f>INDEX('4_rounding_correction'!$A$45:$AF$65, MATCH($A4, '4_rounding_correction'!$A$45:$A$65, 0), MATCH(Q$1, '4_rounding_correction'!$A$45:$AF$45, 0))</f>
        <v>1.6778999999999999E-2</v>
      </c>
      <c r="R4">
        <f>INDEX('4_rounding_correction'!$A$45:$AF$65, MATCH($A4, '4_rounding_correction'!$A$45:$A$65, 0), MATCH(R$1, '4_rounding_correction'!$A$45:$AF$45, 0))</f>
        <v>5.5995999999999997E-2</v>
      </c>
      <c r="S4">
        <f>INDEX('4_rounding_correction'!$A$45:$AF$65, MATCH($A4, '4_rounding_correction'!$A$45:$A$65, 0), MATCH(S$1, '4_rounding_correction'!$A$45:$AF$45, 0))</f>
        <v>0.16437599999999999</v>
      </c>
      <c r="T4">
        <f>INDEX('4_rounding_correction'!$A$45:$AF$65, MATCH($A4, '4_rounding_correction'!$A$45:$A$65, 0), MATCH(T$1, '4_rounding_correction'!$A$45:$AF$45, 0))</f>
        <v>4.1062000000000001E-2</v>
      </c>
      <c r="U4">
        <f>INDEX('4_rounding_correction'!$A$45:$AF$65, MATCH($A4, '4_rounding_correction'!$A$45:$A$65, 0), MATCH(U$1, '4_rounding_correction'!$A$45:$AF$45, 0))</f>
        <v>8.6180999999999994E-2</v>
      </c>
      <c r="V4">
        <f>INDEX('4_rounding_correction'!$A$45:$AF$65, MATCH($A4, '4_rounding_correction'!$A$45:$A$65, 0), MATCH(V$1, '4_rounding_correction'!$A$45:$AF$45, 0))</f>
        <v>7.8914999999999999E-2</v>
      </c>
      <c r="W4">
        <f>INDEX('4_rounding_correction'!$A$45:$AF$65, MATCH($A4, '4_rounding_correction'!$A$45:$A$65, 0), MATCH(W$1, '4_rounding_correction'!$A$45:$AF$45, 0))</f>
        <v>4.4398E-2</v>
      </c>
      <c r="X4">
        <f>INDEX('4_rounding_correction'!$A$45:$AF$65, MATCH($A4, '4_rounding_correction'!$A$45:$A$65, 0), MATCH(X$1, '4_rounding_correction'!$A$45:$AF$45, 0))</f>
        <v>4.1000000000000002E-2</v>
      </c>
      <c r="Y4">
        <f>INDEX('4_rounding_correction'!$A$45:$AF$65, MATCH($A4, '4_rounding_correction'!$A$45:$A$65, 0), MATCH(Y$1, '4_rounding_correction'!$A$45:$AF$45, 0))</f>
        <v>8.6049999999999998E-3</v>
      </c>
      <c r="Z4">
        <f>INDEX('4_rounding_correction'!$A$45:$AF$65, MATCH($A4, '4_rounding_correction'!$A$45:$A$65, 0), MATCH(Z$1, '4_rounding_correction'!$A$45:$AF$45, 0))</f>
        <v>0.383992</v>
      </c>
      <c r="AA4">
        <f>INDEX('4_rounding_correction'!$A$45:$AF$65, MATCH($A4, '4_rounding_correction'!$A$45:$A$65, 0), MATCH(AA$1, '4_rounding_correction'!$A$45:$AF$45, 0))</f>
        <v>0.14413000000000001</v>
      </c>
      <c r="AB4">
        <f>INDEX('4_rounding_correction'!$A$45:$AF$65, MATCH($A4, '4_rounding_correction'!$A$45:$A$65, 0), MATCH(AB$1, '4_rounding_correction'!$A$45:$AF$45, 0))</f>
        <v>0.22611400000000001</v>
      </c>
      <c r="AC4">
        <f>INDEX('4_rounding_correction'!$A$45:$AF$65, MATCH($A4, '4_rounding_correction'!$A$45:$A$65, 0), MATCH(AC$1, '4_rounding_correction'!$A$45:$AF$45, 0))</f>
        <v>0.15562400000000001</v>
      </c>
      <c r="AD4">
        <f>INDEX('4_rounding_correction'!$A$45:$AF$65, MATCH($A4, '4_rounding_correction'!$A$45:$A$65, 0), MATCH(AD$1, '4_rounding_correction'!$A$45:$AF$45, 0))</f>
        <v>0.17247499999999999</v>
      </c>
      <c r="AE4">
        <f>INDEX('4_rounding_correction'!$A$45:$AF$65, MATCH($A4, '4_rounding_correction'!$A$45:$A$65, 0), MATCH(AE$1, '4_rounding_correction'!$A$45:$AF$45, 0))</f>
        <v>0.56627000000000005</v>
      </c>
      <c r="AF4">
        <f>INDEX('4_rounding_correction'!$A$45:$AF$65, MATCH($A4, '4_rounding_correction'!$A$45:$A$65, 0), MATCH(AF$1, '4_rounding_correction'!$A$45:$AF$45, 0))</f>
        <v>0.122</v>
      </c>
      <c r="AG4">
        <f t="shared" si="0"/>
        <v>0.17247499999999999</v>
      </c>
    </row>
    <row r="5" spans="1:33" x14ac:dyDescent="0.2">
      <c r="A5" t="s">
        <v>158</v>
      </c>
      <c r="B5">
        <f>INDEX('4_rounding_correction'!$A$45:$AF$65, MATCH($A5, '4_rounding_correction'!$A$45:$A$65, 0), MATCH(B$1, '4_rounding_correction'!$A$45:$AF$45, 0))</f>
        <v>0.20858599999999999</v>
      </c>
      <c r="C5">
        <f>INDEX('4_rounding_correction'!$A$45:$AF$65, MATCH($A5, '4_rounding_correction'!$A$45:$A$65, 0), MATCH(C$1, '4_rounding_correction'!$A$45:$AF$45, 0))</f>
        <v>0.18887999999999999</v>
      </c>
      <c r="D5">
        <f>INDEX('4_rounding_correction'!$A$45:$AF$65, MATCH($A5, '4_rounding_correction'!$A$45:$A$65, 0), MATCH(D$1, '4_rounding_correction'!$A$45:$AF$45, 0))</f>
        <v>0.24549000000000001</v>
      </c>
      <c r="E5">
        <f>INDEX('4_rounding_correction'!$A$45:$AF$65, MATCH($A5, '4_rounding_correction'!$A$45:$A$65, 0), MATCH(E$1, '4_rounding_correction'!$A$45:$AF$45, 0))</f>
        <v>6.1129000000000003E-2</v>
      </c>
      <c r="F5">
        <f>INDEX('4_rounding_correction'!$A$45:$AF$65, MATCH($A5, '4_rounding_correction'!$A$45:$A$65, 0), MATCH(F$1, '4_rounding_correction'!$A$45:$AF$45, 0))</f>
        <v>0.23696999999999999</v>
      </c>
      <c r="G5">
        <f>INDEX('4_rounding_correction'!$A$45:$AF$65, MATCH($A5, '4_rounding_correction'!$A$45:$A$65, 0), MATCH(G$1, '4_rounding_correction'!$A$45:$AF$45, 0))</f>
        <v>0.11795799999999999</v>
      </c>
      <c r="H5">
        <f>INDEX('4_rounding_correction'!$A$45:$AF$65, MATCH($A5, '4_rounding_correction'!$A$45:$A$65, 0), MATCH(H$1, '4_rounding_correction'!$A$45:$AF$45, 0))</f>
        <v>5.0737999999999998E-2</v>
      </c>
      <c r="I5">
        <f>INDEX('4_rounding_correction'!$A$45:$AF$65, MATCH($A5, '4_rounding_correction'!$A$45:$A$65, 0), MATCH(I$1, '4_rounding_correction'!$A$45:$AF$45, 0))</f>
        <v>3.7999999999999999E-2</v>
      </c>
      <c r="J5">
        <f>INDEX('4_rounding_correction'!$A$45:$AF$65, MATCH($A5, '4_rounding_correction'!$A$45:$A$65, 0), MATCH(J$1, '4_rounding_correction'!$A$45:$AF$45, 0))</f>
        <v>7.4680999999999997E-2</v>
      </c>
      <c r="K5">
        <f>INDEX('4_rounding_correction'!$A$45:$AF$65, MATCH($A5, '4_rounding_correction'!$A$45:$A$65, 0), MATCH(K$1, '4_rounding_correction'!$A$45:$AF$45, 0))</f>
        <v>0.116193</v>
      </c>
      <c r="L5">
        <f>INDEX('4_rounding_correction'!$A$45:$AF$65, MATCH($A5, '4_rounding_correction'!$A$45:$A$65, 0), MATCH(L$1, '4_rounding_correction'!$A$45:$AF$45, 0))</f>
        <v>0.14613599999999999</v>
      </c>
      <c r="M5">
        <f>INDEX('4_rounding_correction'!$A$45:$AF$65, MATCH($A5, '4_rounding_correction'!$A$45:$A$65, 0), MATCH(M$1, '4_rounding_correction'!$A$45:$AF$45, 0))</f>
        <v>0.14890700000000001</v>
      </c>
      <c r="N5">
        <f>INDEX('4_rounding_correction'!$A$45:$AF$65, MATCH($A5, '4_rounding_correction'!$A$45:$A$65, 0), MATCH(N$1, '4_rounding_correction'!$A$45:$AF$45, 0))</f>
        <v>0.195156</v>
      </c>
      <c r="O5">
        <f>INDEX('4_rounding_correction'!$A$45:$AF$65, MATCH($A5, '4_rounding_correction'!$A$45:$A$65, 0), MATCH(O$1, '4_rounding_correction'!$A$45:$AF$45, 0))</f>
        <v>0.29526000000000002</v>
      </c>
      <c r="P5">
        <f>INDEX('4_rounding_correction'!$A$45:$AF$65, MATCH($A5, '4_rounding_correction'!$A$45:$A$65, 0), MATCH(P$1, '4_rounding_correction'!$A$45:$AF$45, 0))</f>
        <v>0.12216200000000001</v>
      </c>
      <c r="Q5">
        <f>INDEX('4_rounding_correction'!$A$45:$AF$65, MATCH($A5, '4_rounding_correction'!$A$45:$A$65, 0), MATCH(Q$1, '4_rounding_correction'!$A$45:$AF$45, 0))</f>
        <v>0.1008</v>
      </c>
      <c r="R5">
        <f>INDEX('4_rounding_correction'!$A$45:$AF$65, MATCH($A5, '4_rounding_correction'!$A$45:$A$65, 0), MATCH(R$1, '4_rounding_correction'!$A$45:$AF$45, 0))</f>
        <v>4.7001000000000001E-2</v>
      </c>
      <c r="S5">
        <f>INDEX('4_rounding_correction'!$A$45:$AF$65, MATCH($A5, '4_rounding_correction'!$A$45:$A$65, 0), MATCH(S$1, '4_rounding_correction'!$A$45:$AF$45, 0))</f>
        <v>2.3418999999999999E-2</v>
      </c>
      <c r="T5">
        <f>INDEX('4_rounding_correction'!$A$45:$AF$65, MATCH($A5, '4_rounding_correction'!$A$45:$A$65, 0), MATCH(T$1, '4_rounding_correction'!$A$45:$AF$45, 0))</f>
        <v>0.198351</v>
      </c>
      <c r="U5">
        <f>INDEX('4_rounding_correction'!$A$45:$AF$65, MATCH($A5, '4_rounding_correction'!$A$45:$A$65, 0), MATCH(U$1, '4_rounding_correction'!$A$45:$AF$45, 0))</f>
        <v>0.29975000000000002</v>
      </c>
      <c r="V5">
        <f>INDEX('4_rounding_correction'!$A$45:$AF$65, MATCH($A5, '4_rounding_correction'!$A$45:$A$65, 0), MATCH(V$1, '4_rounding_correction'!$A$45:$AF$45, 0))</f>
        <v>3.5658000000000002E-2</v>
      </c>
      <c r="W5">
        <f>INDEX('4_rounding_correction'!$A$45:$AF$65, MATCH($A5, '4_rounding_correction'!$A$45:$A$65, 0), MATCH(W$1, '4_rounding_correction'!$A$45:$AF$45, 0))</f>
        <v>7.2329000000000004E-2</v>
      </c>
      <c r="X5">
        <f>INDEX('4_rounding_correction'!$A$45:$AF$65, MATCH($A5, '4_rounding_correction'!$A$45:$A$65, 0), MATCH(X$1, '4_rounding_correction'!$A$45:$AF$45, 0))</f>
        <v>1.2999999999999999E-2</v>
      </c>
      <c r="Y5">
        <f>INDEX('4_rounding_correction'!$A$45:$AF$65, MATCH($A5, '4_rounding_correction'!$A$45:$A$65, 0), MATCH(Y$1, '4_rounding_correction'!$A$45:$AF$45, 0))</f>
        <v>1.9229E-2</v>
      </c>
      <c r="Z5">
        <f>INDEX('4_rounding_correction'!$A$45:$AF$65, MATCH($A5, '4_rounding_correction'!$A$45:$A$65, 0), MATCH(Z$1, '4_rounding_correction'!$A$45:$AF$45, 0))</f>
        <v>0.11049399999999999</v>
      </c>
      <c r="AA5">
        <f>INDEX('4_rounding_correction'!$A$45:$AF$65, MATCH($A5, '4_rounding_correction'!$A$45:$A$65, 0), MATCH(AA$1, '4_rounding_correction'!$A$45:$AF$45, 0))</f>
        <v>0.18330199999999999</v>
      </c>
      <c r="AB5">
        <f>INDEX('4_rounding_correction'!$A$45:$AF$65, MATCH($A5, '4_rounding_correction'!$A$45:$A$65, 0), MATCH(AB$1, '4_rounding_correction'!$A$45:$AF$45, 0))</f>
        <v>0.131634</v>
      </c>
      <c r="AC5">
        <f>INDEX('4_rounding_correction'!$A$45:$AF$65, MATCH($A5, '4_rounding_correction'!$A$45:$A$65, 0), MATCH(AC$1, '4_rounding_correction'!$A$45:$AF$45, 0))</f>
        <v>0.121563</v>
      </c>
      <c r="AD5">
        <f>INDEX('4_rounding_correction'!$A$45:$AF$65, MATCH($A5, '4_rounding_correction'!$A$45:$A$65, 0), MATCH(AD$1, '4_rounding_correction'!$A$45:$AF$45, 0))</f>
        <v>4.4526000000000003E-2</v>
      </c>
      <c r="AE5">
        <f>INDEX('4_rounding_correction'!$A$45:$AF$65, MATCH($A5, '4_rounding_correction'!$A$45:$A$65, 0), MATCH(AE$1, '4_rounding_correction'!$A$45:$AF$45, 0))</f>
        <v>0.16636200000000001</v>
      </c>
      <c r="AF5">
        <f>INDEX('4_rounding_correction'!$A$45:$AF$65, MATCH($A5, '4_rounding_correction'!$A$45:$A$65, 0), MATCH(AF$1, '4_rounding_correction'!$A$45:$AF$45, 0))</f>
        <v>0.32900000000000001</v>
      </c>
      <c r="AG5">
        <f t="shared" si="0"/>
        <v>4.4526000000000003E-2</v>
      </c>
    </row>
    <row r="6" spans="1:33" x14ac:dyDescent="0.2">
      <c r="A6" t="s">
        <v>159</v>
      </c>
      <c r="B6">
        <f>INDEX('4_rounding_correction'!$A$45:$AF$65, MATCH($A6, '4_rounding_correction'!$A$45:$A$65, 0), MATCH(B$1, '4_rounding_correction'!$A$45:$AF$45, 0))</f>
        <v>2.7902E-2</v>
      </c>
      <c r="C6">
        <f>INDEX('4_rounding_correction'!$A$45:$AF$65, MATCH($A6, '4_rounding_correction'!$A$45:$A$65, 0), MATCH(C$1, '4_rounding_correction'!$A$45:$AF$45, 0))</f>
        <v>4.1708000000000002E-2</v>
      </c>
      <c r="D6">
        <f>INDEX('4_rounding_correction'!$A$45:$AF$65, MATCH($A6, '4_rounding_correction'!$A$45:$A$65, 0), MATCH(D$1, '4_rounding_correction'!$A$45:$AF$45, 0))</f>
        <v>3.3960999999999998E-2</v>
      </c>
      <c r="E6">
        <f>INDEX('4_rounding_correction'!$A$45:$AF$65, MATCH($A6, '4_rounding_correction'!$A$45:$A$65, 0), MATCH(E$1, '4_rounding_correction'!$A$45:$AF$45, 0))</f>
        <v>2.3987999999999999E-2</v>
      </c>
      <c r="F6">
        <f>INDEX('4_rounding_correction'!$A$45:$AF$65, MATCH($A6, '4_rounding_correction'!$A$45:$A$65, 0), MATCH(F$1, '4_rounding_correction'!$A$45:$AF$45, 0))</f>
        <v>2.7942999999999999E-2</v>
      </c>
      <c r="G6">
        <f>INDEX('4_rounding_correction'!$A$45:$AF$65, MATCH($A6, '4_rounding_correction'!$A$45:$A$65, 0), MATCH(G$1, '4_rounding_correction'!$A$45:$AF$45, 0))</f>
        <v>2.6966E-2</v>
      </c>
      <c r="H6">
        <f>INDEX('4_rounding_correction'!$A$45:$AF$65, MATCH($A6, '4_rounding_correction'!$A$45:$A$65, 0), MATCH(H$1, '4_rounding_correction'!$A$45:$AF$45, 0))</f>
        <v>5.1873000000000002E-2</v>
      </c>
      <c r="I6">
        <f>INDEX('4_rounding_correction'!$A$45:$AF$65, MATCH($A6, '4_rounding_correction'!$A$45:$A$65, 0), MATCH(I$1, '4_rounding_correction'!$A$45:$AF$45, 0))</f>
        <v>3.2599999999999997E-2</v>
      </c>
      <c r="J6">
        <f>INDEX('4_rounding_correction'!$A$45:$AF$65, MATCH($A6, '4_rounding_correction'!$A$45:$A$65, 0), MATCH(J$1, '4_rounding_correction'!$A$45:$AF$45, 0))</f>
        <v>4.0099000000000003E-2</v>
      </c>
      <c r="K6">
        <f>INDEX('4_rounding_correction'!$A$45:$AF$65, MATCH($A6, '4_rounding_correction'!$A$45:$A$65, 0), MATCH(K$1, '4_rounding_correction'!$A$45:$AF$45, 0))</f>
        <v>2.1566999999999999E-2</v>
      </c>
      <c r="L6">
        <f>INDEX('4_rounding_correction'!$A$45:$AF$65, MATCH($A6, '4_rounding_correction'!$A$45:$A$65, 0), MATCH(L$1, '4_rounding_correction'!$A$45:$AF$45, 0))</f>
        <v>2.3621E-2</v>
      </c>
      <c r="M6">
        <f>INDEX('4_rounding_correction'!$A$45:$AF$65, MATCH($A6, '4_rounding_correction'!$A$45:$A$65, 0), MATCH(M$1, '4_rounding_correction'!$A$45:$AF$45, 0))</f>
        <v>3.2050000000000002E-2</v>
      </c>
      <c r="N6">
        <f>INDEX('4_rounding_correction'!$A$45:$AF$65, MATCH($A6, '4_rounding_correction'!$A$45:$A$65, 0), MATCH(N$1, '4_rounding_correction'!$A$45:$AF$45, 0))</f>
        <v>2.9184999999999999E-2</v>
      </c>
      <c r="O6">
        <f>INDEX('4_rounding_correction'!$A$45:$AF$65, MATCH($A6, '4_rounding_correction'!$A$45:$A$65, 0), MATCH(O$1, '4_rounding_correction'!$A$45:$AF$45, 0))</f>
        <v>3.7478999999999998E-2</v>
      </c>
      <c r="P6">
        <f>INDEX('4_rounding_correction'!$A$45:$AF$65, MATCH($A6, '4_rounding_correction'!$A$45:$A$65, 0), MATCH(P$1, '4_rounding_correction'!$A$45:$AF$45, 0))</f>
        <v>3.2829999999999998E-2</v>
      </c>
      <c r="Q6">
        <f>INDEX('4_rounding_correction'!$A$45:$AF$65, MATCH($A6, '4_rounding_correction'!$A$45:$A$65, 0), MATCH(Q$1, '4_rounding_correction'!$A$45:$AF$45, 0))</f>
        <v>4.4697000000000001E-2</v>
      </c>
      <c r="R6">
        <f>INDEX('4_rounding_correction'!$A$45:$AF$65, MATCH($A6, '4_rounding_correction'!$A$45:$A$65, 0), MATCH(R$1, '4_rounding_correction'!$A$45:$AF$45, 0))</f>
        <v>4.9389000000000002E-2</v>
      </c>
      <c r="S6">
        <f>INDEX('4_rounding_correction'!$A$45:$AF$65, MATCH($A6, '4_rounding_correction'!$A$45:$A$65, 0), MATCH(S$1, '4_rounding_correction'!$A$45:$AF$45, 0))</f>
        <v>5.1057999999999999E-2</v>
      </c>
      <c r="T6">
        <f>INDEX('4_rounding_correction'!$A$45:$AF$65, MATCH($A6, '4_rounding_correction'!$A$45:$A$65, 0), MATCH(T$1, '4_rounding_correction'!$A$45:$AF$45, 0))</f>
        <v>3.0168E-2</v>
      </c>
      <c r="U6">
        <f>INDEX('4_rounding_correction'!$A$45:$AF$65, MATCH($A6, '4_rounding_correction'!$A$45:$A$65, 0), MATCH(U$1, '4_rounding_correction'!$A$45:$AF$45, 0))</f>
        <v>2.4486000000000001E-2</v>
      </c>
      <c r="V6">
        <f>INDEX('4_rounding_correction'!$A$45:$AF$65, MATCH($A6, '4_rounding_correction'!$A$45:$A$65, 0), MATCH(V$1, '4_rounding_correction'!$A$45:$AF$45, 0))</f>
        <v>5.6365999999999999E-2</v>
      </c>
      <c r="W6">
        <f>INDEX('4_rounding_correction'!$A$45:$AF$65, MATCH($A6, '4_rounding_correction'!$A$45:$A$65, 0), MATCH(W$1, '4_rounding_correction'!$A$45:$AF$45, 0))</f>
        <v>4.7384000000000003E-2</v>
      </c>
      <c r="X6">
        <f>INDEX('4_rounding_correction'!$A$45:$AF$65, MATCH($A6, '4_rounding_correction'!$A$45:$A$65, 0), MATCH(X$1, '4_rounding_correction'!$A$45:$AF$45, 0))</f>
        <v>2.8434000000000001E-2</v>
      </c>
      <c r="Y6">
        <f>INDEX('4_rounding_correction'!$A$45:$AF$65, MATCH($A6, '4_rounding_correction'!$A$45:$A$65, 0), MATCH(Y$1, '4_rounding_correction'!$A$45:$AF$45, 0))</f>
        <v>4.3406E-2</v>
      </c>
      <c r="Z6">
        <f>INDEX('4_rounding_correction'!$A$45:$AF$65, MATCH($A6, '4_rounding_correction'!$A$45:$A$65, 0), MATCH(Z$1, '4_rounding_correction'!$A$45:$AF$45, 0))</f>
        <v>2.7220999999999999E-2</v>
      </c>
      <c r="AA6">
        <f>INDEX('4_rounding_correction'!$A$45:$AF$65, MATCH($A6, '4_rounding_correction'!$A$45:$A$65, 0), MATCH(AA$1, '4_rounding_correction'!$A$45:$AF$45, 0))</f>
        <v>2.9600999999999999E-2</v>
      </c>
      <c r="AB6">
        <f>INDEX('4_rounding_correction'!$A$45:$AF$65, MATCH($A6, '4_rounding_correction'!$A$45:$A$65, 0), MATCH(AB$1, '4_rounding_correction'!$A$45:$AF$45, 0))</f>
        <v>3.9912000000000003E-2</v>
      </c>
      <c r="AC6">
        <f>INDEX('4_rounding_correction'!$A$45:$AF$65, MATCH($A6, '4_rounding_correction'!$A$45:$A$65, 0), MATCH(AC$1, '4_rounding_correction'!$A$45:$AF$45, 0))</f>
        <v>3.2726999999999999E-2</v>
      </c>
      <c r="AD6">
        <f>INDEX('4_rounding_correction'!$A$45:$AF$65, MATCH($A6, '4_rounding_correction'!$A$45:$A$65, 0), MATCH(AD$1, '4_rounding_correction'!$A$45:$AF$45, 0))</f>
        <v>4.2092999999999998E-2</v>
      </c>
      <c r="AE6">
        <f>INDEX('4_rounding_correction'!$A$45:$AF$65, MATCH($A6, '4_rounding_correction'!$A$45:$A$65, 0), MATCH(AE$1, '4_rounding_correction'!$A$45:$AF$45, 0))</f>
        <v>1.3875999999999999E-2</v>
      </c>
      <c r="AF6">
        <f>INDEX('4_rounding_correction'!$A$45:$AF$65, MATCH($A6, '4_rounding_correction'!$A$45:$A$65, 0), MATCH(AF$1, '4_rounding_correction'!$A$45:$AF$45, 0))</f>
        <v>2.4264000000000001E-2</v>
      </c>
      <c r="AG6">
        <f t="shared" si="0"/>
        <v>4.2092999999999998E-2</v>
      </c>
    </row>
    <row r="7" spans="1:33" x14ac:dyDescent="0.2">
      <c r="A7" t="s">
        <v>169</v>
      </c>
      <c r="B7">
        <f>INDEX('4_rounding_correction'!$A$45:$AF$65, MATCH($A7, '4_rounding_correction'!$A$45:$A$65, 0), MATCH(B$1, '4_rounding_correction'!$A$45:$AF$45, 0))</f>
        <v>0.48189599999999999</v>
      </c>
      <c r="C7">
        <f>INDEX('4_rounding_correction'!$A$45:$AF$65, MATCH($A7, '4_rounding_correction'!$A$45:$A$65, 0), MATCH(C$1, '4_rounding_correction'!$A$45:$AF$45, 0))</f>
        <v>0.59041500000000002</v>
      </c>
      <c r="D7">
        <f>INDEX('4_rounding_correction'!$A$45:$AF$65, MATCH($A7, '4_rounding_correction'!$A$45:$A$65, 0), MATCH(D$1, '4_rounding_correction'!$A$45:$AF$45, 0))</f>
        <v>0.44600099999999998</v>
      </c>
      <c r="E7">
        <f>INDEX('4_rounding_correction'!$A$45:$AF$65, MATCH($A7, '4_rounding_correction'!$A$45:$A$65, 0), MATCH(E$1, '4_rounding_correction'!$A$45:$AF$45, 0))</f>
        <v>0.46488299999999999</v>
      </c>
      <c r="F7">
        <f>INDEX('4_rounding_correction'!$A$45:$AF$65, MATCH($A7, '4_rounding_correction'!$A$45:$A$65, 0), MATCH(F$1, '4_rounding_correction'!$A$45:$AF$45, 0))</f>
        <v>0.35714000000000001</v>
      </c>
      <c r="G7">
        <f>INDEX('4_rounding_correction'!$A$45:$AF$65, MATCH($A7, '4_rounding_correction'!$A$45:$A$65, 0), MATCH(G$1, '4_rounding_correction'!$A$45:$AF$45, 0))</f>
        <v>0.46648000000000001</v>
      </c>
      <c r="H7">
        <f>INDEX('4_rounding_correction'!$A$45:$AF$65, MATCH($A7, '4_rounding_correction'!$A$45:$A$65, 0), MATCH(H$1, '4_rounding_correction'!$A$45:$AF$45, 0))</f>
        <v>0.71533599999999997</v>
      </c>
      <c r="I7">
        <f>INDEX('4_rounding_correction'!$A$45:$AF$65, MATCH($A7, '4_rounding_correction'!$A$45:$A$65, 0), MATCH(I$1, '4_rounding_correction'!$A$45:$AF$45, 0))</f>
        <v>0.59397100000000003</v>
      </c>
      <c r="J7">
        <f>INDEX('4_rounding_correction'!$A$45:$AF$65, MATCH($A7, '4_rounding_correction'!$A$45:$A$65, 0), MATCH(J$1, '4_rounding_correction'!$A$45:$AF$45, 0))</f>
        <v>0.69532899999999997</v>
      </c>
      <c r="K7">
        <f>INDEX('4_rounding_correction'!$A$45:$AF$65, MATCH($A7, '4_rounding_correction'!$A$45:$A$65, 0), MATCH(K$1, '4_rounding_correction'!$A$45:$AF$45, 0))</f>
        <v>0.34615099999999999</v>
      </c>
      <c r="L7">
        <f>INDEX('4_rounding_correction'!$A$45:$AF$65, MATCH($A7, '4_rounding_correction'!$A$45:$A$65, 0), MATCH(L$1, '4_rounding_correction'!$A$45:$AF$45, 0))</f>
        <v>0.438662</v>
      </c>
      <c r="M7">
        <f>INDEX('4_rounding_correction'!$A$45:$AF$65, MATCH($A7, '4_rounding_correction'!$A$45:$A$65, 0), MATCH(M$1, '4_rounding_correction'!$A$45:$AF$45, 0))</f>
        <v>0.49410100000000001</v>
      </c>
      <c r="N7">
        <f>INDEX('4_rounding_correction'!$A$45:$AF$65, MATCH($A7, '4_rounding_correction'!$A$45:$A$65, 0), MATCH(N$1, '4_rounding_correction'!$A$45:$AF$45, 0))</f>
        <v>0.54794699999999996</v>
      </c>
      <c r="O7">
        <f>INDEX('4_rounding_correction'!$A$45:$AF$65, MATCH($A7, '4_rounding_correction'!$A$45:$A$65, 0), MATCH(O$1, '4_rounding_correction'!$A$45:$AF$45, 0))</f>
        <v>0.58476799999999995</v>
      </c>
      <c r="P7">
        <f>INDEX('4_rounding_correction'!$A$45:$AF$65, MATCH($A7, '4_rounding_correction'!$A$45:$A$65, 0), MATCH(P$1, '4_rounding_correction'!$A$45:$AF$45, 0))</f>
        <v>0.67460100000000001</v>
      </c>
      <c r="Q7">
        <f>INDEX('4_rounding_correction'!$A$45:$AF$65, MATCH($A7, '4_rounding_correction'!$A$45:$A$65, 0), MATCH(Q$1, '4_rounding_correction'!$A$45:$AF$45, 0))</f>
        <v>0.72540300000000002</v>
      </c>
      <c r="R7">
        <f>INDEX('4_rounding_correction'!$A$45:$AF$65, MATCH($A7, '4_rounding_correction'!$A$45:$A$65, 0), MATCH(R$1, '4_rounding_correction'!$A$45:$AF$45, 0))</f>
        <v>0.78962600000000005</v>
      </c>
      <c r="S7">
        <f>INDEX('4_rounding_correction'!$A$45:$AF$65, MATCH($A7, '4_rounding_correction'!$A$45:$A$65, 0), MATCH(S$1, '4_rounding_correction'!$A$45:$AF$45, 0))</f>
        <v>0.63415900000000003</v>
      </c>
      <c r="T7">
        <f>INDEX('4_rounding_correction'!$A$45:$AF$65, MATCH($A7, '4_rounding_correction'!$A$45:$A$65, 0), MATCH(T$1, '4_rounding_correction'!$A$45:$AF$45, 0))</f>
        <v>0.64167700000000005</v>
      </c>
      <c r="U7">
        <f>INDEX('4_rounding_correction'!$A$45:$AF$65, MATCH($A7, '4_rounding_correction'!$A$45:$A$65, 0), MATCH(U$1, '4_rounding_correction'!$A$45:$AF$45, 0))</f>
        <v>0.38991500000000001</v>
      </c>
      <c r="V7">
        <f>INDEX('4_rounding_correction'!$A$45:$AF$65, MATCH($A7, '4_rounding_correction'!$A$45:$A$65, 0), MATCH(V$1, '4_rounding_correction'!$A$45:$AF$45, 0))</f>
        <v>0.77958099999999997</v>
      </c>
      <c r="W7">
        <f>INDEX('4_rounding_correction'!$A$45:$AF$65, MATCH($A7, '4_rounding_correction'!$A$45:$A$65, 0), MATCH(W$1, '4_rounding_correction'!$A$45:$AF$45, 0))</f>
        <v>0.72769899999999998</v>
      </c>
      <c r="X7">
        <f>INDEX('4_rounding_correction'!$A$45:$AF$65, MATCH($A7, '4_rounding_correction'!$A$45:$A$65, 0), MATCH(X$1, '4_rounding_correction'!$A$45:$AF$45, 0))</f>
        <v>0.46856599999999998</v>
      </c>
      <c r="Y7">
        <f>INDEX('4_rounding_correction'!$A$45:$AF$65, MATCH($A7, '4_rounding_correction'!$A$45:$A$65, 0), MATCH(Y$1, '4_rounding_correction'!$A$45:$AF$45, 0))</f>
        <v>0.90556000000000003</v>
      </c>
      <c r="Z7">
        <f>INDEX('4_rounding_correction'!$A$45:$AF$65, MATCH($A7, '4_rounding_correction'!$A$45:$A$65, 0), MATCH(Z$1, '4_rounding_correction'!$A$45:$AF$45, 0))</f>
        <v>0.44131399999999998</v>
      </c>
      <c r="AA7">
        <f>INDEX('4_rounding_correction'!$A$45:$AF$65, MATCH($A7, '4_rounding_correction'!$A$45:$A$65, 0), MATCH(AA$1, '4_rounding_correction'!$A$45:$AF$45, 0))</f>
        <v>0.53723399999999999</v>
      </c>
      <c r="AB7">
        <f>INDEX('4_rounding_correction'!$A$45:$AF$65, MATCH($A7, '4_rounding_correction'!$A$45:$A$65, 0), MATCH(AB$1, '4_rounding_correction'!$A$45:$AF$45, 0))</f>
        <v>0.53334999999999999</v>
      </c>
      <c r="AC7">
        <f>INDEX('4_rounding_correction'!$A$45:$AF$65, MATCH($A7, '4_rounding_correction'!$A$45:$A$65, 0), MATCH(AC$1, '4_rounding_correction'!$A$45:$AF$45, 0))</f>
        <v>0.54589299999999996</v>
      </c>
      <c r="AD7">
        <f>INDEX('4_rounding_correction'!$A$45:$AF$65, MATCH($A7, '4_rounding_correction'!$A$45:$A$65, 0), MATCH(AD$1, '4_rounding_correction'!$A$45:$AF$45, 0))</f>
        <v>0.68652199999999997</v>
      </c>
      <c r="AE7">
        <f>INDEX('4_rounding_correction'!$A$45:$AF$65, MATCH($A7, '4_rounding_correction'!$A$45:$A$65, 0), MATCH(AE$1, '4_rounding_correction'!$A$45:$AF$45, 0))</f>
        <v>0.23144899999999999</v>
      </c>
      <c r="AF7">
        <f>INDEX('4_rounding_correction'!$A$45:$AF$65, MATCH($A7, '4_rounding_correction'!$A$45:$A$65, 0), MATCH(AF$1, '4_rounding_correction'!$A$45:$AF$45, 0))</f>
        <v>0.40473599999999998</v>
      </c>
      <c r="AG7">
        <f t="shared" si="0"/>
        <v>0.68652199999999997</v>
      </c>
    </row>
    <row r="8" spans="1:33" x14ac:dyDescent="0.2">
      <c r="A8" t="s">
        <v>172</v>
      </c>
      <c r="B8">
        <f>INDEX('4_rounding_correction'!$A$45:$AF$65, MATCH($A8, '4_rounding_correction'!$A$45:$A$65, 0), MATCH(B$1, '4_rounding_correction'!$A$45:$AF$45, 0))</f>
        <v>6.4700000000000001E-3</v>
      </c>
      <c r="C8">
        <f>INDEX('4_rounding_correction'!$A$45:$AF$65, MATCH($A8, '4_rounding_correction'!$A$45:$A$65, 0), MATCH(C$1, '4_rounding_correction'!$A$45:$AF$45, 0))</f>
        <v>1.077E-2</v>
      </c>
      <c r="D8">
        <f>INDEX('4_rounding_correction'!$A$45:$AF$65, MATCH($A8, '4_rounding_correction'!$A$45:$A$65, 0), MATCH(D$1, '4_rounding_correction'!$A$45:$AF$45, 0))</f>
        <v>5.6422E-2</v>
      </c>
      <c r="E8">
        <f>INDEX('4_rounding_correction'!$A$45:$AF$65, MATCH($A8, '4_rounding_correction'!$A$45:$A$65, 0), MATCH(E$1, '4_rounding_correction'!$A$45:$AF$45, 0))</f>
        <v>0</v>
      </c>
      <c r="F8">
        <f>INDEX('4_rounding_correction'!$A$45:$AF$65, MATCH($A8, '4_rounding_correction'!$A$45:$A$65, 0), MATCH(F$1, '4_rounding_correction'!$A$45:$AF$45, 0))</f>
        <v>0.115048</v>
      </c>
      <c r="G8">
        <f>INDEX('4_rounding_correction'!$A$45:$AF$65, MATCH($A8, '4_rounding_correction'!$A$45:$A$65, 0), MATCH(G$1, '4_rounding_correction'!$A$45:$AF$45, 0))</f>
        <v>4.6039999999999996E-3</v>
      </c>
      <c r="H8">
        <f>INDEX('4_rounding_correction'!$A$45:$AF$65, MATCH($A8, '4_rounding_correction'!$A$45:$A$65, 0), MATCH(H$1, '4_rounding_correction'!$A$45:$AF$45, 0))</f>
        <v>3.5469999999999998E-3</v>
      </c>
      <c r="I8">
        <f>INDEX('4_rounding_correction'!$A$45:$AF$65, MATCH($A8, '4_rounding_correction'!$A$45:$A$65, 0), MATCH(I$1, '4_rounding_correction'!$A$45:$AF$45, 0))</f>
        <v>0.13852200000000001</v>
      </c>
      <c r="J8">
        <f>INDEX('4_rounding_correction'!$A$45:$AF$65, MATCH($A8, '4_rounding_correction'!$A$45:$A$65, 0), MATCH(J$1, '4_rounding_correction'!$A$45:$AF$45, 0))</f>
        <v>0.10900099999999992</v>
      </c>
      <c r="K8">
        <f>INDEX('4_rounding_correction'!$A$45:$AF$65, MATCH($A8, '4_rounding_correction'!$A$45:$A$65, 0), MATCH(K$1, '4_rounding_correction'!$A$45:$AF$45, 0))</f>
        <v>1.6129000000000001E-2</v>
      </c>
      <c r="L8">
        <f>INDEX('4_rounding_correction'!$A$45:$AF$65, MATCH($A8, '4_rounding_correction'!$A$45:$A$65, 0), MATCH(L$1, '4_rounding_correction'!$A$45:$AF$45, 0))</f>
        <v>6.2309000000000031E-2</v>
      </c>
      <c r="M8">
        <f>INDEX('4_rounding_correction'!$A$45:$AF$65, MATCH($A8, '4_rounding_correction'!$A$45:$A$65, 0), MATCH(M$1, '4_rounding_correction'!$A$45:$AF$45, 0))</f>
        <v>6.7650000000000288E-3</v>
      </c>
      <c r="N8">
        <f>INDEX('4_rounding_correction'!$A$45:$AF$65, MATCH($A8, '4_rounding_correction'!$A$45:$A$65, 0), MATCH(N$1, '4_rounding_correction'!$A$45:$AF$45, 0))</f>
        <v>7.3746000000000006E-2</v>
      </c>
      <c r="O8">
        <f>INDEX('4_rounding_correction'!$A$45:$AF$65, MATCH($A8, '4_rounding_correction'!$A$45:$A$65, 0), MATCH(O$1, '4_rounding_correction'!$A$45:$AF$45, 0))</f>
        <v>6.9183999999999996E-2</v>
      </c>
      <c r="P8">
        <f>INDEX('4_rounding_correction'!$A$45:$AF$65, MATCH($A8, '4_rounding_correction'!$A$45:$A$65, 0), MATCH(P$1, '4_rounding_correction'!$A$45:$AF$45, 0))</f>
        <v>2.4457000000000027E-2</v>
      </c>
      <c r="Q8">
        <f>INDEX('4_rounding_correction'!$A$45:$AF$65, MATCH($A8, '4_rounding_correction'!$A$45:$A$65, 0), MATCH(Q$1, '4_rounding_correction'!$A$45:$AF$45, 0))</f>
        <v>8.7146000000000001E-2</v>
      </c>
      <c r="R8">
        <f>INDEX('4_rounding_correction'!$A$45:$AF$65, MATCH($A8, '4_rounding_correction'!$A$45:$A$65, 0), MATCH(R$1, '4_rounding_correction'!$A$45:$AF$45, 0))</f>
        <v>0.22794400000000001</v>
      </c>
      <c r="S8">
        <f>INDEX('4_rounding_correction'!$A$45:$AF$65, MATCH($A8, '4_rounding_correction'!$A$45:$A$65, 0), MATCH(S$1, '4_rounding_correction'!$A$45:$AF$45, 0))</f>
        <v>3.0116000000000084E-2</v>
      </c>
      <c r="T8">
        <f>INDEX('4_rounding_correction'!$A$45:$AF$65, MATCH($A8, '4_rounding_correction'!$A$45:$A$65, 0), MATCH(T$1, '4_rounding_correction'!$A$45:$AF$45, 0))</f>
        <v>0.28986400000000001</v>
      </c>
      <c r="U8">
        <f>INDEX('4_rounding_correction'!$A$45:$AF$65, MATCH($A8, '4_rounding_correction'!$A$45:$A$65, 0), MATCH(U$1, '4_rounding_correction'!$A$45:$AF$45, 0))</f>
        <v>0</v>
      </c>
      <c r="V8">
        <f>INDEX('4_rounding_correction'!$A$45:$AF$65, MATCH($A8, '4_rounding_correction'!$A$45:$A$65, 0), MATCH(V$1, '4_rounding_correction'!$A$45:$AF$45, 0))</f>
        <v>2.0029000000000029E-2</v>
      </c>
      <c r="W8">
        <f>INDEX('4_rounding_correction'!$A$45:$AF$65, MATCH($A8, '4_rounding_correction'!$A$45:$A$65, 0), MATCH(W$1, '4_rounding_correction'!$A$45:$AF$45, 0))</f>
        <v>0.20072000000000001</v>
      </c>
      <c r="X8">
        <f>INDEX('4_rounding_correction'!$A$45:$AF$65, MATCH($A8, '4_rounding_correction'!$A$45:$A$65, 0), MATCH(X$1, '4_rounding_correction'!$A$45:$AF$45, 0))</f>
        <v>0.32100000000000001</v>
      </c>
      <c r="Y8">
        <f>INDEX('4_rounding_correction'!$A$45:$AF$65, MATCH($A8, '4_rounding_correction'!$A$45:$A$65, 0), MATCH(Y$1, '4_rounding_correction'!$A$45:$AF$45, 0))</f>
        <v>0.18718000000000007</v>
      </c>
      <c r="Z8">
        <f>INDEX('4_rounding_correction'!$A$45:$AF$65, MATCH($A8, '4_rounding_correction'!$A$45:$A$65, 0), MATCH(Z$1, '4_rounding_correction'!$A$45:$AF$45, 0))</f>
        <v>3.9121999999999997E-2</v>
      </c>
      <c r="AA8">
        <f>INDEX('4_rounding_correction'!$A$45:$AF$65, MATCH($A8, '4_rounding_correction'!$A$45:$A$65, 0), MATCH(AA$1, '4_rounding_correction'!$A$45:$AF$45, 0))</f>
        <v>4.2097999999999997E-2</v>
      </c>
      <c r="AB8">
        <f>INDEX('4_rounding_correction'!$A$45:$AF$65, MATCH($A8, '4_rounding_correction'!$A$45:$A$65, 0), MATCH(AB$1, '4_rounding_correction'!$A$45:$AF$45, 0))</f>
        <v>7.0343000000000003E-2</v>
      </c>
      <c r="AC8">
        <f>INDEX('4_rounding_correction'!$A$45:$AF$65, MATCH($A8, '4_rounding_correction'!$A$45:$A$65, 0), MATCH(AC$1, '4_rounding_correction'!$A$45:$AF$45, 0))</f>
        <v>5.8675999999999999E-2</v>
      </c>
      <c r="AD8">
        <f>INDEX('4_rounding_correction'!$A$45:$AF$65, MATCH($A8, '4_rounding_correction'!$A$45:$A$65, 0), MATCH(AD$1, '4_rounding_correction'!$A$45:$AF$45, 0))</f>
        <v>2.3926000000000027E-2</v>
      </c>
      <c r="AE8">
        <f>INDEX('4_rounding_correction'!$A$45:$AF$65, MATCH($A8, '4_rounding_correction'!$A$45:$A$65, 0), MATCH(AE$1, '4_rounding_correction'!$A$45:$AF$45, 0))</f>
        <v>0</v>
      </c>
      <c r="AF8">
        <f>INDEX('4_rounding_correction'!$A$45:$AF$65, MATCH($A8, '4_rounding_correction'!$A$45:$A$65, 0), MATCH(AF$1, '4_rounding_correction'!$A$45:$AF$45, 0))</f>
        <v>2.7E-2</v>
      </c>
      <c r="AG8">
        <f t="shared" si="0"/>
        <v>2.3926000000000027E-2</v>
      </c>
    </row>
    <row r="9" spans="1:33" x14ac:dyDescent="0.2">
      <c r="A9" t="s">
        <v>173</v>
      </c>
      <c r="B9">
        <f>INDEX('4_rounding_correction'!$A$45:$AF$65, MATCH($A9, '4_rounding_correction'!$A$45:$A$65, 0), MATCH(B$1, '4_rounding_correction'!$A$45:$AF$45, 0))</f>
        <v>0.109525</v>
      </c>
      <c r="C9">
        <f>INDEX('4_rounding_correction'!$A$45:$AF$65, MATCH($A9, '4_rounding_correction'!$A$45:$A$65, 0), MATCH(C$1, '4_rounding_correction'!$A$45:$AF$45, 0))</f>
        <v>0.14523900000000001</v>
      </c>
      <c r="D9">
        <f>INDEX('4_rounding_correction'!$A$45:$AF$65, MATCH($A9, '4_rounding_correction'!$A$45:$A$65, 0), MATCH(D$1, '4_rounding_correction'!$A$45:$AF$45, 0))</f>
        <v>0.143763</v>
      </c>
      <c r="E9">
        <f>INDEX('4_rounding_correction'!$A$45:$AF$65, MATCH($A9, '4_rounding_correction'!$A$45:$A$65, 0), MATCH(E$1, '4_rounding_correction'!$A$45:$AF$45, 0))</f>
        <v>0</v>
      </c>
      <c r="F9">
        <f>INDEX('4_rounding_correction'!$A$45:$AF$65, MATCH($A9, '4_rounding_correction'!$A$45:$A$65, 0), MATCH(F$1, '4_rounding_correction'!$A$45:$AF$45, 0))</f>
        <v>0.22825500000000001</v>
      </c>
      <c r="G9">
        <f>INDEX('4_rounding_correction'!$A$45:$AF$65, MATCH($A9, '4_rounding_correction'!$A$45:$A$65, 0), MATCH(G$1, '4_rounding_correction'!$A$45:$AF$45, 0))</f>
        <v>0.21105499999999999</v>
      </c>
      <c r="H9">
        <f>INDEX('4_rounding_correction'!$A$45:$AF$65, MATCH($A9, '4_rounding_correction'!$A$45:$A$65, 0), MATCH(H$1, '4_rounding_correction'!$A$45:$AF$45, 0))</f>
        <v>0.27344299999999999</v>
      </c>
      <c r="I9">
        <f>INDEX('4_rounding_correction'!$A$45:$AF$65, MATCH($A9, '4_rounding_correction'!$A$45:$A$65, 0), MATCH(I$1, '4_rounding_correction'!$A$45:$AF$45, 0))</f>
        <v>0.12884799999999999</v>
      </c>
      <c r="J9">
        <f>INDEX('4_rounding_correction'!$A$45:$AF$65, MATCH($A9, '4_rounding_correction'!$A$45:$A$65, 0), MATCH(J$1, '4_rounding_correction'!$A$45:$AF$45, 0))</f>
        <v>0.42784899999999998</v>
      </c>
      <c r="K9">
        <f>INDEX('4_rounding_correction'!$A$45:$AF$65, MATCH($A9, '4_rounding_correction'!$A$45:$A$65, 0), MATCH(K$1, '4_rounding_correction'!$A$45:$AF$45, 0))</f>
        <v>0.18951599999999999</v>
      </c>
      <c r="L9">
        <f>INDEX('4_rounding_correction'!$A$45:$AF$65, MATCH($A9, '4_rounding_correction'!$A$45:$A$65, 0), MATCH(L$1, '4_rounding_correction'!$A$45:$AF$45, 0))</f>
        <v>0.11493399999999999</v>
      </c>
      <c r="M9">
        <f>INDEX('4_rounding_correction'!$A$45:$AF$65, MATCH($A9, '4_rounding_correction'!$A$45:$A$65, 0), MATCH(M$1, '4_rounding_correction'!$A$45:$AF$45, 0))</f>
        <v>2.9111999999999999E-2</v>
      </c>
      <c r="N9">
        <f>INDEX('4_rounding_correction'!$A$45:$AF$65, MATCH($A9, '4_rounding_correction'!$A$45:$A$65, 0), MATCH(N$1, '4_rounding_correction'!$A$45:$AF$45, 0))</f>
        <v>0.17317199999999999</v>
      </c>
      <c r="O9">
        <f>INDEX('4_rounding_correction'!$A$45:$AF$65, MATCH($A9, '4_rounding_correction'!$A$45:$A$65, 0), MATCH(O$1, '4_rounding_correction'!$A$45:$AF$45, 0))</f>
        <v>0.10265100000000001</v>
      </c>
      <c r="P9">
        <f>INDEX('4_rounding_correction'!$A$45:$AF$65, MATCH($A9, '4_rounding_correction'!$A$45:$A$65, 0), MATCH(P$1, '4_rounding_correction'!$A$45:$AF$45, 0))</f>
        <v>0.26754600000000001</v>
      </c>
      <c r="Q9">
        <f>INDEX('4_rounding_correction'!$A$45:$AF$65, MATCH($A9, '4_rounding_correction'!$A$45:$A$65, 0), MATCH(Q$1, '4_rounding_correction'!$A$45:$AF$45, 0))</f>
        <v>0.15151500000000001</v>
      </c>
      <c r="R9">
        <f>INDEX('4_rounding_correction'!$A$45:$AF$65, MATCH($A9, '4_rounding_correction'!$A$45:$A$65, 0), MATCH(R$1, '4_rounding_correction'!$A$45:$AF$45, 0))</f>
        <v>0.10498399999999999</v>
      </c>
      <c r="S9">
        <f>INDEX('4_rounding_correction'!$A$45:$AF$65, MATCH($A9, '4_rounding_correction'!$A$45:$A$65, 0), MATCH(S$1, '4_rounding_correction'!$A$45:$AF$45, 0))</f>
        <v>8.7561E-2</v>
      </c>
      <c r="T9">
        <f>INDEX('4_rounding_correction'!$A$45:$AF$65, MATCH($A9, '4_rounding_correction'!$A$45:$A$65, 0), MATCH(T$1, '4_rounding_correction'!$A$45:$AF$45, 0))</f>
        <v>0.188725</v>
      </c>
      <c r="U9">
        <f>INDEX('4_rounding_correction'!$A$45:$AF$65, MATCH($A9, '4_rounding_correction'!$A$45:$A$65, 0), MATCH(U$1, '4_rounding_correction'!$A$45:$AF$45, 0))</f>
        <v>0</v>
      </c>
      <c r="V9">
        <f>INDEX('4_rounding_correction'!$A$45:$AF$65, MATCH($A9, '4_rounding_correction'!$A$45:$A$65, 0), MATCH(V$1, '4_rounding_correction'!$A$45:$AF$45, 0))</f>
        <v>0.21745100000000001</v>
      </c>
      <c r="W9">
        <f>INDEX('4_rounding_correction'!$A$45:$AF$65, MATCH($A9, '4_rounding_correction'!$A$45:$A$65, 0), MATCH(W$1, '4_rounding_correction'!$A$45:$AF$45, 0))</f>
        <v>0.26492199999999999</v>
      </c>
      <c r="X9">
        <f>INDEX('4_rounding_correction'!$A$45:$AF$65, MATCH($A9, '4_rounding_correction'!$A$45:$A$65, 0), MATCH(X$1, '4_rounding_correction'!$A$45:$AF$45, 0))</f>
        <v>0.623</v>
      </c>
      <c r="Y9">
        <f>INDEX('4_rounding_correction'!$A$45:$AF$65, MATCH($A9, '4_rounding_correction'!$A$45:$A$65, 0), MATCH(Y$1, '4_rounding_correction'!$A$45:$AF$45, 0))</f>
        <v>0.22742999999999999</v>
      </c>
      <c r="Z9">
        <f>INDEX('4_rounding_correction'!$A$45:$AF$65, MATCH($A9, '4_rounding_correction'!$A$45:$A$65, 0), MATCH(Z$1, '4_rounding_correction'!$A$45:$AF$45, 0))</f>
        <v>0.14355299999999999</v>
      </c>
      <c r="AA9">
        <f>INDEX('4_rounding_correction'!$A$45:$AF$65, MATCH($A9, '4_rounding_correction'!$A$45:$A$65, 0), MATCH(AA$1, '4_rounding_correction'!$A$45:$AF$45, 0))</f>
        <v>0.23959</v>
      </c>
      <c r="AB9">
        <f>INDEX('4_rounding_correction'!$A$45:$AF$65, MATCH($A9, '4_rounding_correction'!$A$45:$A$65, 0), MATCH(AB$1, '4_rounding_correction'!$A$45:$AF$45, 0))</f>
        <v>0.12221600000000001</v>
      </c>
      <c r="AC9">
        <f>INDEX('4_rounding_correction'!$A$45:$AF$65, MATCH($A9, '4_rounding_correction'!$A$45:$A$65, 0), MATCH(AC$1, '4_rounding_correction'!$A$45:$AF$45, 0))</f>
        <v>0.18962899999999999</v>
      </c>
      <c r="AD9">
        <f>INDEX('4_rounding_correction'!$A$45:$AF$65, MATCH($A9, '4_rounding_correction'!$A$45:$A$65, 0), MATCH(AD$1, '4_rounding_correction'!$A$45:$AF$45, 0))</f>
        <v>0.22082499999999999</v>
      </c>
      <c r="AE9">
        <f>INDEX('4_rounding_correction'!$A$45:$AF$65, MATCH($A9, '4_rounding_correction'!$A$45:$A$65, 0), MATCH(AE$1, '4_rounding_correction'!$A$45:$AF$45, 0))</f>
        <v>0</v>
      </c>
      <c r="AF9">
        <f>INDEX('4_rounding_correction'!$A$45:$AF$65, MATCH($A9, '4_rounding_correction'!$A$45:$A$65, 0), MATCH(AF$1, '4_rounding_correction'!$A$45:$AF$45, 0))</f>
        <v>4.3999999999999997E-2</v>
      </c>
      <c r="AG9">
        <f t="shared" si="0"/>
        <v>0.22082499999999999</v>
      </c>
    </row>
    <row r="10" spans="1:33" x14ac:dyDescent="0.2">
      <c r="A10" t="s">
        <v>174</v>
      </c>
      <c r="B10">
        <f>INDEX('4_rounding_correction'!$A$45:$AF$65, MATCH($A10, '4_rounding_correction'!$A$45:$A$65, 0), MATCH(B$1, '4_rounding_correction'!$A$45:$AF$45, 0))</f>
        <v>0.88400500000000004</v>
      </c>
      <c r="C10">
        <f>INDEX('4_rounding_correction'!$A$45:$AF$65, MATCH($A10, '4_rounding_correction'!$A$45:$A$65, 0), MATCH(C$1, '4_rounding_correction'!$A$45:$AF$45, 0))</f>
        <v>0.84399100000000005</v>
      </c>
      <c r="D10">
        <f>INDEX('4_rounding_correction'!$A$45:$AF$65, MATCH($A10, '4_rounding_correction'!$A$45:$A$65, 0), MATCH(D$1, '4_rounding_correction'!$A$45:$AF$45, 0))</f>
        <v>0.79981500000000005</v>
      </c>
      <c r="E10">
        <f>INDEX('4_rounding_correction'!$A$45:$AF$65, MATCH($A10, '4_rounding_correction'!$A$45:$A$65, 0), MATCH(E$1, '4_rounding_correction'!$A$45:$AF$45, 0))</f>
        <v>1</v>
      </c>
      <c r="F10">
        <f>INDEX('4_rounding_correction'!$A$45:$AF$65, MATCH($A10, '4_rounding_correction'!$A$45:$A$65, 0), MATCH(F$1, '4_rounding_correction'!$A$45:$AF$45, 0))</f>
        <v>0.65669699999999998</v>
      </c>
      <c r="G10">
        <f>INDEX('4_rounding_correction'!$A$45:$AF$65, MATCH($A10, '4_rounding_correction'!$A$45:$A$65, 0), MATCH(G$1, '4_rounding_correction'!$A$45:$AF$45, 0))</f>
        <v>0.78434099999999995</v>
      </c>
      <c r="H10">
        <f>INDEX('4_rounding_correction'!$A$45:$AF$65, MATCH($A10, '4_rounding_correction'!$A$45:$A$65, 0), MATCH(H$1, '4_rounding_correction'!$A$45:$AF$45, 0))</f>
        <v>0.72301000000000004</v>
      </c>
      <c r="I10">
        <f>INDEX('4_rounding_correction'!$A$45:$AF$65, MATCH($A10, '4_rounding_correction'!$A$45:$A$65, 0), MATCH(I$1, '4_rounding_correction'!$A$45:$AF$45, 0))</f>
        <v>0.73263</v>
      </c>
      <c r="J10">
        <f>INDEX('4_rounding_correction'!$A$45:$AF$65, MATCH($A10, '4_rounding_correction'!$A$45:$A$65, 0), MATCH(J$1, '4_rounding_correction'!$A$45:$AF$45, 0))</f>
        <v>0.46315000000000001</v>
      </c>
      <c r="K10">
        <f>INDEX('4_rounding_correction'!$A$45:$AF$65, MATCH($A10, '4_rounding_correction'!$A$45:$A$65, 0), MATCH(K$1, '4_rounding_correction'!$A$45:$AF$45, 0))</f>
        <v>0.79435500000000003</v>
      </c>
      <c r="L10">
        <f>INDEX('4_rounding_correction'!$A$45:$AF$65, MATCH($A10, '4_rounding_correction'!$A$45:$A$65, 0), MATCH(L$1, '4_rounding_correction'!$A$45:$AF$45, 0))</f>
        <v>0.82275699999999996</v>
      </c>
      <c r="M10">
        <f>INDEX('4_rounding_correction'!$A$45:$AF$65, MATCH($A10, '4_rounding_correction'!$A$45:$A$65, 0), MATCH(M$1, '4_rounding_correction'!$A$45:$AF$45, 0))</f>
        <v>0.96412299999999995</v>
      </c>
      <c r="N10">
        <f>INDEX('4_rounding_correction'!$A$45:$AF$65, MATCH($A10, '4_rounding_correction'!$A$45:$A$65, 0), MATCH(N$1, '4_rounding_correction'!$A$45:$AF$45, 0))</f>
        <v>0.75308200000000003</v>
      </c>
      <c r="O10">
        <f>INDEX('4_rounding_correction'!$A$45:$AF$65, MATCH($A10, '4_rounding_correction'!$A$45:$A$65, 0), MATCH(O$1, '4_rounding_correction'!$A$45:$AF$45, 0))</f>
        <v>0.82816500000000004</v>
      </c>
      <c r="P10">
        <f>INDEX('4_rounding_correction'!$A$45:$AF$65, MATCH($A10, '4_rounding_correction'!$A$45:$A$65, 0), MATCH(P$1, '4_rounding_correction'!$A$45:$AF$45, 0))</f>
        <v>0.70799699999999999</v>
      </c>
      <c r="Q10">
        <f>INDEX('4_rounding_correction'!$A$45:$AF$65, MATCH($A10, '4_rounding_correction'!$A$45:$A$65, 0), MATCH(Q$1, '4_rounding_correction'!$A$45:$AF$45, 0))</f>
        <v>0.76133899999999999</v>
      </c>
      <c r="R10">
        <f>INDEX('4_rounding_correction'!$A$45:$AF$65, MATCH($A10, '4_rounding_correction'!$A$45:$A$65, 0), MATCH(R$1, '4_rounding_correction'!$A$45:$AF$45, 0))</f>
        <v>0.667072</v>
      </c>
      <c r="S10">
        <f>INDEX('4_rounding_correction'!$A$45:$AF$65, MATCH($A10, '4_rounding_correction'!$A$45:$A$65, 0), MATCH(S$1, '4_rounding_correction'!$A$45:$AF$45, 0))</f>
        <v>0.88232299999999997</v>
      </c>
      <c r="T10">
        <f>INDEX('4_rounding_correction'!$A$45:$AF$65, MATCH($A10, '4_rounding_correction'!$A$45:$A$65, 0), MATCH(T$1, '4_rounding_correction'!$A$45:$AF$45, 0))</f>
        <v>0.52141099999999996</v>
      </c>
      <c r="U10">
        <f>INDEX('4_rounding_correction'!$A$45:$AF$65, MATCH($A10, '4_rounding_correction'!$A$45:$A$65, 0), MATCH(U$1, '4_rounding_correction'!$A$45:$AF$45, 0))</f>
        <v>1</v>
      </c>
      <c r="V10">
        <f>INDEX('4_rounding_correction'!$A$45:$AF$65, MATCH($A10, '4_rounding_correction'!$A$45:$A$65, 0), MATCH(V$1, '4_rounding_correction'!$A$45:$AF$45, 0))</f>
        <v>0.76251999999999998</v>
      </c>
      <c r="W10">
        <f>INDEX('4_rounding_correction'!$A$45:$AF$65, MATCH($A10, '4_rounding_correction'!$A$45:$A$65, 0), MATCH(W$1, '4_rounding_correction'!$A$45:$AF$45, 0))</f>
        <v>0.534358</v>
      </c>
      <c r="X10">
        <f>INDEX('4_rounding_correction'!$A$45:$AF$65, MATCH($A10, '4_rounding_correction'!$A$45:$A$65, 0), MATCH(X$1, '4_rounding_correction'!$A$45:$AF$45, 0))</f>
        <v>5.6000000000000001E-2</v>
      </c>
      <c r="Y10">
        <f>INDEX('4_rounding_correction'!$A$45:$AF$65, MATCH($A10, '4_rounding_correction'!$A$45:$A$65, 0), MATCH(Y$1, '4_rounding_correction'!$A$45:$AF$45, 0))</f>
        <v>0.58538999999999997</v>
      </c>
      <c r="Z10">
        <f>INDEX('4_rounding_correction'!$A$45:$AF$65, MATCH($A10, '4_rounding_correction'!$A$45:$A$65, 0), MATCH(Z$1, '4_rounding_correction'!$A$45:$AF$45, 0))</f>
        <v>0.81732499999999997</v>
      </c>
      <c r="AA10">
        <f>INDEX('4_rounding_correction'!$A$45:$AF$65, MATCH($A10, '4_rounding_correction'!$A$45:$A$65, 0), MATCH(AA$1, '4_rounding_correction'!$A$45:$AF$45, 0))</f>
        <v>0.71831199999999995</v>
      </c>
      <c r="AB10">
        <f>INDEX('4_rounding_correction'!$A$45:$AF$65, MATCH($A10, '4_rounding_correction'!$A$45:$A$65, 0), MATCH(AB$1, '4_rounding_correction'!$A$45:$AF$45, 0))</f>
        <v>0.80744099999999996</v>
      </c>
      <c r="AC10">
        <f>INDEX('4_rounding_correction'!$A$45:$AF$65, MATCH($A10, '4_rounding_correction'!$A$45:$A$65, 0), MATCH(AC$1, '4_rounding_correction'!$A$45:$AF$45, 0))</f>
        <v>0.751695</v>
      </c>
      <c r="AD10">
        <f>INDEX('4_rounding_correction'!$A$45:$AF$65, MATCH($A10, '4_rounding_correction'!$A$45:$A$65, 0), MATCH(AD$1, '4_rounding_correction'!$A$45:$AF$45, 0))</f>
        <v>0.75524899999999995</v>
      </c>
      <c r="AE10">
        <f>INDEX('4_rounding_correction'!$A$45:$AF$65, MATCH($A10, '4_rounding_correction'!$A$45:$A$65, 0), MATCH(AE$1, '4_rounding_correction'!$A$45:$AF$45, 0))</f>
        <v>1</v>
      </c>
      <c r="AF10">
        <f>INDEX('4_rounding_correction'!$A$45:$AF$65, MATCH($A10, '4_rounding_correction'!$A$45:$A$65, 0), MATCH(AF$1, '4_rounding_correction'!$A$45:$AF$45, 0))</f>
        <v>0.92900000000000005</v>
      </c>
      <c r="AG10">
        <f t="shared" si="0"/>
        <v>0.75524899999999995</v>
      </c>
    </row>
    <row r="11" spans="1:33" x14ac:dyDescent="0.2">
      <c r="A11" t="s">
        <v>175</v>
      </c>
      <c r="B11">
        <f>INDEX('4_rounding_correction'!$A$45:$AF$65, MATCH($A11, '4_rounding_correction'!$A$45:$A$65, 0), MATCH(B$1, '4_rounding_correction'!$A$45:$AF$45, 0))</f>
        <v>0</v>
      </c>
      <c r="C11">
        <f>INDEX('4_rounding_correction'!$A$45:$AF$65, MATCH($A11, '4_rounding_correction'!$A$45:$A$65, 0), MATCH(C$1, '4_rounding_correction'!$A$45:$AF$45, 0))</f>
        <v>0</v>
      </c>
      <c r="D11">
        <f>INDEX('4_rounding_correction'!$A$45:$AF$65, MATCH($A11, '4_rounding_correction'!$A$45:$A$65, 0), MATCH(D$1, '4_rounding_correction'!$A$45:$AF$45, 0))</f>
        <v>0</v>
      </c>
      <c r="E11">
        <f>INDEX('4_rounding_correction'!$A$45:$AF$65, MATCH($A11, '4_rounding_correction'!$A$45:$A$65, 0), MATCH(E$1, '4_rounding_correction'!$A$45:$AF$45, 0))</f>
        <v>0</v>
      </c>
      <c r="F11">
        <f>INDEX('4_rounding_correction'!$A$45:$AF$65, MATCH($A11, '4_rounding_correction'!$A$45:$A$65, 0), MATCH(F$1, '4_rounding_correction'!$A$45:$AF$45, 0))</f>
        <v>0</v>
      </c>
      <c r="G11">
        <f>INDEX('4_rounding_correction'!$A$45:$AF$65, MATCH($A11, '4_rounding_correction'!$A$45:$A$65, 0), MATCH(G$1, '4_rounding_correction'!$A$45:$AF$45, 0))</f>
        <v>0</v>
      </c>
      <c r="H11">
        <f>INDEX('4_rounding_correction'!$A$45:$AF$65, MATCH($A11, '4_rounding_correction'!$A$45:$A$65, 0), MATCH(H$1, '4_rounding_correction'!$A$45:$AF$45, 0))</f>
        <v>0</v>
      </c>
      <c r="I11">
        <f>INDEX('4_rounding_correction'!$A$45:$AF$65, MATCH($A11, '4_rounding_correction'!$A$45:$A$65, 0), MATCH(I$1, '4_rounding_correction'!$A$45:$AF$45, 0))</f>
        <v>0</v>
      </c>
      <c r="J11">
        <f>INDEX('4_rounding_correction'!$A$45:$AF$65, MATCH($A11, '4_rounding_correction'!$A$45:$A$65, 0), MATCH(J$1, '4_rounding_correction'!$A$45:$AF$45, 0))</f>
        <v>0</v>
      </c>
      <c r="K11">
        <f>INDEX('4_rounding_correction'!$A$45:$AF$65, MATCH($A11, '4_rounding_correction'!$A$45:$A$65, 0), MATCH(K$1, '4_rounding_correction'!$A$45:$AF$45, 0))</f>
        <v>0</v>
      </c>
      <c r="L11">
        <f>INDEX('4_rounding_correction'!$A$45:$AF$65, MATCH($A11, '4_rounding_correction'!$A$45:$A$65, 0), MATCH(L$1, '4_rounding_correction'!$A$45:$AF$45, 0))</f>
        <v>0</v>
      </c>
      <c r="M11">
        <f>INDEX('4_rounding_correction'!$A$45:$AF$65, MATCH($A11, '4_rounding_correction'!$A$45:$A$65, 0), MATCH(M$1, '4_rounding_correction'!$A$45:$AF$45, 0))</f>
        <v>0</v>
      </c>
      <c r="N11">
        <f>INDEX('4_rounding_correction'!$A$45:$AF$65, MATCH($A11, '4_rounding_correction'!$A$45:$A$65, 0), MATCH(N$1, '4_rounding_correction'!$A$45:$AF$45, 0))</f>
        <v>0</v>
      </c>
      <c r="O11">
        <f>INDEX('4_rounding_correction'!$A$45:$AF$65, MATCH($A11, '4_rounding_correction'!$A$45:$A$65, 0), MATCH(O$1, '4_rounding_correction'!$A$45:$AF$45, 0))</f>
        <v>0</v>
      </c>
      <c r="P11">
        <f>INDEX('4_rounding_correction'!$A$45:$AF$65, MATCH($A11, '4_rounding_correction'!$A$45:$A$65, 0), MATCH(P$1, '4_rounding_correction'!$A$45:$AF$45, 0))</f>
        <v>0</v>
      </c>
      <c r="Q11">
        <f>INDEX('4_rounding_correction'!$A$45:$AF$65, MATCH($A11, '4_rounding_correction'!$A$45:$A$65, 0), MATCH(Q$1, '4_rounding_correction'!$A$45:$AF$45, 0))</f>
        <v>0</v>
      </c>
      <c r="R11">
        <f>INDEX('4_rounding_correction'!$A$45:$AF$65, MATCH($A11, '4_rounding_correction'!$A$45:$A$65, 0), MATCH(R$1, '4_rounding_correction'!$A$45:$AF$45, 0))</f>
        <v>0</v>
      </c>
      <c r="S11">
        <f>INDEX('4_rounding_correction'!$A$45:$AF$65, MATCH($A11, '4_rounding_correction'!$A$45:$A$65, 0), MATCH(S$1, '4_rounding_correction'!$A$45:$AF$45, 0))</f>
        <v>0</v>
      </c>
      <c r="T11">
        <f>INDEX('4_rounding_correction'!$A$45:$AF$65, MATCH($A11, '4_rounding_correction'!$A$45:$A$65, 0), MATCH(T$1, '4_rounding_correction'!$A$45:$AF$45, 0))</f>
        <v>0</v>
      </c>
      <c r="U11">
        <f>INDEX('4_rounding_correction'!$A$45:$AF$65, MATCH($A11, '4_rounding_correction'!$A$45:$A$65, 0), MATCH(U$1, '4_rounding_correction'!$A$45:$AF$45, 0))</f>
        <v>0</v>
      </c>
      <c r="V11">
        <f>INDEX('4_rounding_correction'!$A$45:$AF$65, MATCH($A11, '4_rounding_correction'!$A$45:$A$65, 0), MATCH(V$1, '4_rounding_correction'!$A$45:$AF$45, 0))</f>
        <v>0</v>
      </c>
      <c r="W11">
        <f>INDEX('4_rounding_correction'!$A$45:$AF$65, MATCH($A11, '4_rounding_correction'!$A$45:$A$65, 0), MATCH(W$1, '4_rounding_correction'!$A$45:$AF$45, 0))</f>
        <v>0</v>
      </c>
      <c r="X11">
        <f>INDEX('4_rounding_correction'!$A$45:$AF$65, MATCH($A11, '4_rounding_correction'!$A$45:$A$65, 0), MATCH(X$1, '4_rounding_correction'!$A$45:$AF$45, 0))</f>
        <v>0</v>
      </c>
      <c r="Y11">
        <f>INDEX('4_rounding_correction'!$A$45:$AF$65, MATCH($A11, '4_rounding_correction'!$A$45:$A$65, 0), MATCH(Y$1, '4_rounding_correction'!$A$45:$AF$45, 0))</f>
        <v>0</v>
      </c>
      <c r="Z11">
        <f>INDEX('4_rounding_correction'!$A$45:$AF$65, MATCH($A11, '4_rounding_correction'!$A$45:$A$65, 0), MATCH(Z$1, '4_rounding_correction'!$A$45:$AF$45, 0))</f>
        <v>0</v>
      </c>
      <c r="AA11">
        <f>INDEX('4_rounding_correction'!$A$45:$AF$65, MATCH($A11, '4_rounding_correction'!$A$45:$A$65, 0), MATCH(AA$1, '4_rounding_correction'!$A$45:$AF$45, 0))</f>
        <v>0</v>
      </c>
      <c r="AB11">
        <f>INDEX('4_rounding_correction'!$A$45:$AF$65, MATCH($A11, '4_rounding_correction'!$A$45:$A$65, 0), MATCH(AB$1, '4_rounding_correction'!$A$45:$AF$45, 0))</f>
        <v>0</v>
      </c>
      <c r="AC11">
        <f>INDEX('4_rounding_correction'!$A$45:$AF$65, MATCH($A11, '4_rounding_correction'!$A$45:$A$65, 0), MATCH(AC$1, '4_rounding_correction'!$A$45:$AF$45, 0))</f>
        <v>0</v>
      </c>
      <c r="AD11">
        <f>INDEX('4_rounding_correction'!$A$45:$AF$65, MATCH($A11, '4_rounding_correction'!$A$45:$A$65, 0), MATCH(AD$1, '4_rounding_correction'!$A$45:$AF$45, 0))</f>
        <v>0</v>
      </c>
      <c r="AE11">
        <f>INDEX('4_rounding_correction'!$A$45:$AF$65, MATCH($A11, '4_rounding_correction'!$A$45:$A$65, 0), MATCH(AE$1, '4_rounding_correction'!$A$45:$AF$45, 0))</f>
        <v>0</v>
      </c>
      <c r="AF11">
        <f>INDEX('4_rounding_correction'!$A$45:$AF$65, MATCH($A11, '4_rounding_correction'!$A$45:$A$65, 0), MATCH(AF$1, '4_rounding_correction'!$A$45:$AF$45, 0))</f>
        <v>0</v>
      </c>
      <c r="AG11">
        <f t="shared" si="0"/>
        <v>0</v>
      </c>
    </row>
    <row r="12" spans="1:33" x14ac:dyDescent="0.2">
      <c r="A12" t="s">
        <v>536</v>
      </c>
      <c r="B12">
        <f>INDEX('4_rounding_correction'!$A$45:$AF$65, MATCH($A12, '4_rounding_correction'!$A$45:$A$65, 0), MATCH(B$1, '4_rounding_correction'!$A$45:$AF$45, 0))</f>
        <v>0.13370099999999999</v>
      </c>
      <c r="C12">
        <f>INDEX('4_rounding_correction'!$A$45:$AF$65, MATCH($A12, '4_rounding_correction'!$A$45:$A$65, 0), MATCH(C$1, '4_rounding_correction'!$A$45:$AF$45, 0))</f>
        <v>0</v>
      </c>
      <c r="D12">
        <f>INDEX('4_rounding_correction'!$A$45:$AF$65, MATCH($A12, '4_rounding_correction'!$A$45:$A$65, 0), MATCH(D$1, '4_rounding_correction'!$A$45:$AF$45, 0))</f>
        <v>0.403225</v>
      </c>
      <c r="E12">
        <f>INDEX('4_rounding_correction'!$A$45:$AF$65, MATCH($A12, '4_rounding_correction'!$A$45:$A$65, 0), MATCH(E$1, '4_rounding_correction'!$A$45:$AF$45, 0))</f>
        <v>0</v>
      </c>
      <c r="F12">
        <f>INDEX('4_rounding_correction'!$A$45:$AF$65, MATCH($A12, '4_rounding_correction'!$A$45:$A$65, 0), MATCH(F$1, '4_rounding_correction'!$A$45:$AF$45, 0))</f>
        <v>0.32566099999999998</v>
      </c>
      <c r="G12">
        <f>INDEX('4_rounding_correction'!$A$45:$AF$65, MATCH($A12, '4_rounding_correction'!$A$45:$A$65, 0), MATCH(G$1, '4_rounding_correction'!$A$45:$AF$45, 0))</f>
        <v>9.0115000000000001E-2</v>
      </c>
      <c r="H12">
        <f>INDEX('4_rounding_correction'!$A$45:$AF$65, MATCH($A12, '4_rounding_correction'!$A$45:$A$65, 0), MATCH(H$1, '4_rounding_correction'!$A$45:$AF$45, 0))</f>
        <v>0.38023400000000002</v>
      </c>
      <c r="I12">
        <f>INDEX('4_rounding_correction'!$A$45:$AF$65, MATCH($A12, '4_rounding_correction'!$A$45:$A$65, 0), MATCH(I$1, '4_rounding_correction'!$A$45:$AF$45, 0))</f>
        <v>0.20585899999999999</v>
      </c>
      <c r="J12">
        <f>INDEX('4_rounding_correction'!$A$45:$AF$65, MATCH($A12, '4_rounding_correction'!$A$45:$A$65, 0), MATCH(J$1, '4_rounding_correction'!$A$45:$AF$45, 0))</f>
        <v>0</v>
      </c>
      <c r="K12">
        <f>INDEX('4_rounding_correction'!$A$45:$AF$65, MATCH($A12, '4_rounding_correction'!$A$45:$A$65, 0), MATCH(K$1, '4_rounding_correction'!$A$45:$AF$45, 0))</f>
        <v>0.30059999999999998</v>
      </c>
      <c r="L12">
        <f>INDEX('4_rounding_correction'!$A$45:$AF$65, MATCH($A12, '4_rounding_correction'!$A$45:$A$65, 0), MATCH(L$1, '4_rounding_correction'!$A$45:$AF$45, 0))</f>
        <v>0.23050899999999999</v>
      </c>
      <c r="M12">
        <f>INDEX('4_rounding_correction'!$A$45:$AF$65, MATCH($A12, '4_rounding_correction'!$A$45:$A$65, 0), MATCH(M$1, '4_rounding_correction'!$A$45:$AF$45, 0))</f>
        <v>6.1615999999999997E-2</v>
      </c>
      <c r="N12">
        <f>INDEX('4_rounding_correction'!$A$45:$AF$65, MATCH($A12, '4_rounding_correction'!$A$45:$A$65, 0), MATCH(N$1, '4_rounding_correction'!$A$45:$AF$45, 0))</f>
        <v>6.8626999999999994E-2</v>
      </c>
      <c r="O12">
        <f>INDEX('4_rounding_correction'!$A$45:$AF$65, MATCH($A12, '4_rounding_correction'!$A$45:$A$65, 0), MATCH(O$1, '4_rounding_correction'!$A$45:$AF$45, 0))</f>
        <v>0.26173200000000002</v>
      </c>
      <c r="P12">
        <f>INDEX('4_rounding_correction'!$A$45:$AF$65, MATCH($A12, '4_rounding_correction'!$A$45:$A$65, 0), MATCH(P$1, '4_rounding_correction'!$A$45:$AF$45, 0))</f>
        <v>0</v>
      </c>
      <c r="Q12">
        <f>INDEX('4_rounding_correction'!$A$45:$AF$65, MATCH($A12, '4_rounding_correction'!$A$45:$A$65, 0), MATCH(Q$1, '4_rounding_correction'!$A$45:$AF$45, 0))</f>
        <v>0.12723000000000001</v>
      </c>
      <c r="R12">
        <f>INDEX('4_rounding_correction'!$A$45:$AF$65, MATCH($A12, '4_rounding_correction'!$A$45:$A$65, 0), MATCH(R$1, '4_rounding_correction'!$A$45:$AF$45, 0))</f>
        <v>0.14502399999999999</v>
      </c>
      <c r="S12">
        <f>INDEX('4_rounding_correction'!$A$45:$AF$65, MATCH($A12, '4_rounding_correction'!$A$45:$A$65, 0), MATCH(S$1, '4_rounding_correction'!$A$45:$AF$45, 0))</f>
        <v>0</v>
      </c>
      <c r="T12">
        <f>INDEX('4_rounding_correction'!$A$45:$AF$65, MATCH($A12, '4_rounding_correction'!$A$45:$A$65, 0), MATCH(T$1, '4_rounding_correction'!$A$45:$AF$45, 0))</f>
        <v>0.27213399999999999</v>
      </c>
      <c r="U12">
        <f>INDEX('4_rounding_correction'!$A$45:$AF$65, MATCH($A12, '4_rounding_correction'!$A$45:$A$65, 0), MATCH(U$1, '4_rounding_correction'!$A$45:$AF$45, 0))</f>
        <v>0</v>
      </c>
      <c r="V12">
        <f>INDEX('4_rounding_correction'!$A$45:$AF$65, MATCH($A12, '4_rounding_correction'!$A$45:$A$65, 0), MATCH(V$1, '4_rounding_correction'!$A$45:$AF$45, 0))</f>
        <v>0.31609700000000002</v>
      </c>
      <c r="W12">
        <f>INDEX('4_rounding_correction'!$A$45:$AF$65, MATCH($A12, '4_rounding_correction'!$A$45:$A$65, 0), MATCH(W$1, '4_rounding_correction'!$A$45:$AF$45, 0))</f>
        <v>0.32730300000000001</v>
      </c>
      <c r="X12">
        <f>INDEX('4_rounding_correction'!$A$45:$AF$65, MATCH($A12, '4_rounding_correction'!$A$45:$A$65, 0), MATCH(X$1, '4_rounding_correction'!$A$45:$AF$45, 0))</f>
        <v>0</v>
      </c>
      <c r="Y12">
        <f>INDEX('4_rounding_correction'!$A$45:$AF$65, MATCH($A12, '4_rounding_correction'!$A$45:$A$65, 0), MATCH(Y$1, '4_rounding_correction'!$A$45:$AF$45, 0))</f>
        <v>0</v>
      </c>
      <c r="Z12">
        <f>INDEX('4_rounding_correction'!$A$45:$AF$65, MATCH($A12, '4_rounding_correction'!$A$45:$A$65, 0), MATCH(Z$1, '4_rounding_correction'!$A$45:$AF$45, 0))</f>
        <v>0.22400300000000001</v>
      </c>
      <c r="AA12">
        <f>INDEX('4_rounding_correction'!$A$45:$AF$65, MATCH($A12, '4_rounding_correction'!$A$45:$A$65, 0), MATCH(AA$1, '4_rounding_correction'!$A$45:$AF$45, 0))</f>
        <v>0.17932300000000001</v>
      </c>
      <c r="AB12">
        <f>INDEX('4_rounding_correction'!$A$45:$AF$65, MATCH($A12, '4_rounding_correction'!$A$45:$A$65, 0), MATCH(AB$1, '4_rounding_correction'!$A$45:$AF$45, 0))</f>
        <v>0.17349600000000001</v>
      </c>
      <c r="AC12">
        <f>INDEX('4_rounding_correction'!$A$45:$AF$65, MATCH($A12, '4_rounding_correction'!$A$45:$A$65, 0), MATCH(AC$1, '4_rounding_correction'!$A$45:$AF$45, 0))</f>
        <v>0.22587599999999999</v>
      </c>
      <c r="AD12">
        <f>INDEX('4_rounding_correction'!$A$45:$AF$65, MATCH($A12, '4_rounding_correction'!$A$45:$A$65, 0), MATCH(AD$1, '4_rounding_correction'!$A$45:$AF$45, 0))</f>
        <v>0</v>
      </c>
      <c r="AE12">
        <f>INDEX('4_rounding_correction'!$A$45:$AF$65, MATCH($A12, '4_rounding_correction'!$A$45:$A$65, 0), MATCH(AE$1, '4_rounding_correction'!$A$45:$AF$45, 0))</f>
        <v>0.2</v>
      </c>
      <c r="AF12">
        <f>INDEX('4_rounding_correction'!$A$45:$AF$65, MATCH($A12, '4_rounding_correction'!$A$45:$A$65, 0), MATCH(AF$1, '4_rounding_correction'!$A$45:$AF$45, 0))</f>
        <v>2.5999999999999999E-2</v>
      </c>
      <c r="AG12">
        <f t="shared" si="0"/>
        <v>0</v>
      </c>
    </row>
    <row r="13" spans="1:33" x14ac:dyDescent="0.2">
      <c r="A13" t="s">
        <v>537</v>
      </c>
      <c r="B13">
        <f>INDEX('4_rounding_correction'!$A$45:$AF$65, MATCH($A13, '4_rounding_correction'!$A$45:$A$65, 0), MATCH(B$1, '4_rounding_correction'!$A$45:$AF$45, 0))</f>
        <v>0.86629900000000004</v>
      </c>
      <c r="C13">
        <f>INDEX('4_rounding_correction'!$A$45:$AF$65, MATCH($A13, '4_rounding_correction'!$A$45:$A$65, 0), MATCH(C$1, '4_rounding_correction'!$A$45:$AF$45, 0))</f>
        <v>1</v>
      </c>
      <c r="D13">
        <f>INDEX('4_rounding_correction'!$A$45:$AF$65, MATCH($A13, '4_rounding_correction'!$A$45:$A$65, 0), MATCH(D$1, '4_rounding_correction'!$A$45:$AF$45, 0))</f>
        <v>0.59677500000000006</v>
      </c>
      <c r="E13">
        <f>INDEX('4_rounding_correction'!$A$45:$AF$65, MATCH($A13, '4_rounding_correction'!$A$45:$A$65, 0), MATCH(E$1, '4_rounding_correction'!$A$45:$AF$45, 0))</f>
        <v>1</v>
      </c>
      <c r="F13">
        <f>INDEX('4_rounding_correction'!$A$45:$AF$65, MATCH($A13, '4_rounding_correction'!$A$45:$A$65, 0), MATCH(F$1, '4_rounding_correction'!$A$45:$AF$45, 0))</f>
        <v>0.67433900000000002</v>
      </c>
      <c r="G13">
        <f>INDEX('4_rounding_correction'!$A$45:$AF$65, MATCH($A13, '4_rounding_correction'!$A$45:$A$65, 0), MATCH(G$1, '4_rounding_correction'!$A$45:$AF$45, 0))</f>
        <v>0.90988500000000005</v>
      </c>
      <c r="H13">
        <f>INDEX('4_rounding_correction'!$A$45:$AF$65, MATCH($A13, '4_rounding_correction'!$A$45:$A$65, 0), MATCH(H$1, '4_rounding_correction'!$A$45:$AF$45, 0))</f>
        <v>0.61976600000000004</v>
      </c>
      <c r="I13">
        <f>INDEX('4_rounding_correction'!$A$45:$AF$65, MATCH($A13, '4_rounding_correction'!$A$45:$A$65, 0), MATCH(I$1, '4_rounding_correction'!$A$45:$AF$45, 0))</f>
        <v>0.79414099999999999</v>
      </c>
      <c r="J13">
        <f>INDEX('4_rounding_correction'!$A$45:$AF$65, MATCH($A13, '4_rounding_correction'!$A$45:$A$65, 0), MATCH(J$1, '4_rounding_correction'!$A$45:$AF$45, 0))</f>
        <v>1</v>
      </c>
      <c r="K13">
        <f>INDEX('4_rounding_correction'!$A$45:$AF$65, MATCH($A13, '4_rounding_correction'!$A$45:$A$65, 0), MATCH(K$1, '4_rounding_correction'!$A$45:$AF$45, 0))</f>
        <v>0.69940000000000002</v>
      </c>
      <c r="L13">
        <f>INDEX('4_rounding_correction'!$A$45:$AF$65, MATCH($A13, '4_rounding_correction'!$A$45:$A$65, 0), MATCH(L$1, '4_rounding_correction'!$A$45:$AF$45, 0))</f>
        <v>0.76949100000000004</v>
      </c>
      <c r="M13">
        <f>INDEX('4_rounding_correction'!$A$45:$AF$65, MATCH($A13, '4_rounding_correction'!$A$45:$A$65, 0), MATCH(M$1, '4_rounding_correction'!$A$45:$AF$45, 0))</f>
        <v>0.938384</v>
      </c>
      <c r="N13">
        <f>INDEX('4_rounding_correction'!$A$45:$AF$65, MATCH($A13, '4_rounding_correction'!$A$45:$A$65, 0), MATCH(N$1, '4_rounding_correction'!$A$45:$AF$45, 0))</f>
        <v>0.93137300000000001</v>
      </c>
      <c r="O13">
        <f>INDEX('4_rounding_correction'!$A$45:$AF$65, MATCH($A13, '4_rounding_correction'!$A$45:$A$65, 0), MATCH(O$1, '4_rounding_correction'!$A$45:$AF$45, 0))</f>
        <v>0.73826800000000004</v>
      </c>
      <c r="P13">
        <f>INDEX('4_rounding_correction'!$A$45:$AF$65, MATCH($A13, '4_rounding_correction'!$A$45:$A$65, 0), MATCH(P$1, '4_rounding_correction'!$A$45:$AF$45, 0))</f>
        <v>1</v>
      </c>
      <c r="Q13">
        <f>INDEX('4_rounding_correction'!$A$45:$AF$65, MATCH($A13, '4_rounding_correction'!$A$45:$A$65, 0), MATCH(Q$1, '4_rounding_correction'!$A$45:$AF$45, 0))</f>
        <v>0.87277000000000005</v>
      </c>
      <c r="R13">
        <f>INDEX('4_rounding_correction'!$A$45:$AF$65, MATCH($A13, '4_rounding_correction'!$A$45:$A$65, 0), MATCH(R$1, '4_rounding_correction'!$A$45:$AF$45, 0))</f>
        <v>0.85497599999999996</v>
      </c>
      <c r="S13">
        <f>INDEX('4_rounding_correction'!$A$45:$AF$65, MATCH($A13, '4_rounding_correction'!$A$45:$A$65, 0), MATCH(S$1, '4_rounding_correction'!$A$45:$AF$45, 0))</f>
        <v>1</v>
      </c>
      <c r="T13">
        <f>INDEX('4_rounding_correction'!$A$45:$AF$65, MATCH($A13, '4_rounding_correction'!$A$45:$A$65, 0), MATCH(T$1, '4_rounding_correction'!$A$45:$AF$45, 0))</f>
        <v>0.72786600000000001</v>
      </c>
      <c r="U13">
        <f>INDEX('4_rounding_correction'!$A$45:$AF$65, MATCH($A13, '4_rounding_correction'!$A$45:$A$65, 0), MATCH(U$1, '4_rounding_correction'!$A$45:$AF$45, 0))</f>
        <v>1</v>
      </c>
      <c r="V13">
        <f>INDEX('4_rounding_correction'!$A$45:$AF$65, MATCH($A13, '4_rounding_correction'!$A$45:$A$65, 0), MATCH(V$1, '4_rounding_correction'!$A$45:$AF$45, 0))</f>
        <v>0.68390300000000004</v>
      </c>
      <c r="W13">
        <f>INDEX('4_rounding_correction'!$A$45:$AF$65, MATCH($A13, '4_rounding_correction'!$A$45:$A$65, 0), MATCH(W$1, '4_rounding_correction'!$A$45:$AF$45, 0))</f>
        <v>0.67269699999999999</v>
      </c>
      <c r="X13">
        <f>INDEX('4_rounding_correction'!$A$45:$AF$65, MATCH($A13, '4_rounding_correction'!$A$45:$A$65, 0), MATCH(X$1, '4_rounding_correction'!$A$45:$AF$45, 0))</f>
        <v>1</v>
      </c>
      <c r="Y13">
        <f>INDEX('4_rounding_correction'!$A$45:$AF$65, MATCH($A13, '4_rounding_correction'!$A$45:$A$65, 0), MATCH(Y$1, '4_rounding_correction'!$A$45:$AF$45, 0))</f>
        <v>1</v>
      </c>
      <c r="Z13">
        <f>INDEX('4_rounding_correction'!$A$45:$AF$65, MATCH($A13, '4_rounding_correction'!$A$45:$A$65, 0), MATCH(Z$1, '4_rounding_correction'!$A$45:$AF$45, 0))</f>
        <v>0.77599700000000005</v>
      </c>
      <c r="AA13">
        <f>INDEX('4_rounding_correction'!$A$45:$AF$65, MATCH($A13, '4_rounding_correction'!$A$45:$A$65, 0), MATCH(AA$1, '4_rounding_correction'!$A$45:$AF$45, 0))</f>
        <v>0.82067699999999999</v>
      </c>
      <c r="AB13">
        <f>INDEX('4_rounding_correction'!$A$45:$AF$65, MATCH($A13, '4_rounding_correction'!$A$45:$A$65, 0), MATCH(AB$1, '4_rounding_correction'!$A$45:$AF$45, 0))</f>
        <v>0.82650400000000002</v>
      </c>
      <c r="AC13">
        <f>INDEX('4_rounding_correction'!$A$45:$AF$65, MATCH($A13, '4_rounding_correction'!$A$45:$A$65, 0), MATCH(AC$1, '4_rounding_correction'!$A$45:$AF$45, 0))</f>
        <v>0.77412400000000003</v>
      </c>
      <c r="AD13">
        <f>INDEX('4_rounding_correction'!$A$45:$AF$65, MATCH($A13, '4_rounding_correction'!$A$45:$A$65, 0), MATCH(AD$1, '4_rounding_correction'!$A$45:$AF$45, 0))</f>
        <v>1</v>
      </c>
      <c r="AE13">
        <f>INDEX('4_rounding_correction'!$A$45:$AF$65, MATCH($A13, '4_rounding_correction'!$A$45:$A$65, 0), MATCH(AE$1, '4_rounding_correction'!$A$45:$AF$45, 0))</f>
        <v>0.8</v>
      </c>
      <c r="AF13">
        <f>INDEX('4_rounding_correction'!$A$45:$AF$65, MATCH($A13, '4_rounding_correction'!$A$45:$A$65, 0), MATCH(AF$1, '4_rounding_correction'!$A$45:$AF$45, 0))</f>
        <v>0.97399999999999998</v>
      </c>
      <c r="AG13">
        <f t="shared" si="0"/>
        <v>1</v>
      </c>
    </row>
    <row r="14" spans="1:33" x14ac:dyDescent="0.2">
      <c r="A14" t="s">
        <v>541</v>
      </c>
      <c r="B14">
        <f>INDEX('4_rounding_correction'!$A$45:$AF$65, MATCH($A14, '4_rounding_correction'!$A$45:$A$65, 0), MATCH(B$1, '4_rounding_correction'!$A$45:$AF$45, 0))</f>
        <v>0.89954199999999995</v>
      </c>
      <c r="C14">
        <f>INDEX('4_rounding_correction'!$A$45:$AF$65, MATCH($A14, '4_rounding_correction'!$A$45:$A$65, 0), MATCH(C$1, '4_rounding_correction'!$A$45:$AF$45, 0))</f>
        <v>0.93792900000000001</v>
      </c>
      <c r="D14">
        <f>INDEX('4_rounding_correction'!$A$45:$AF$65, MATCH($A14, '4_rounding_correction'!$A$45:$A$65, 0), MATCH(D$1, '4_rounding_correction'!$A$45:$AF$45, 0))</f>
        <v>0.62831400000000004</v>
      </c>
      <c r="E14">
        <f>INDEX('4_rounding_correction'!$A$45:$AF$65, MATCH($A14, '4_rounding_correction'!$A$45:$A$65, 0), MATCH(E$1, '4_rounding_correction'!$A$45:$AF$45, 0))</f>
        <v>0.90883199999999997</v>
      </c>
      <c r="F14">
        <f>INDEX('4_rounding_correction'!$A$45:$AF$65, MATCH($A14, '4_rounding_correction'!$A$45:$A$65, 0), MATCH(F$1, '4_rounding_correction'!$A$45:$AF$45, 0))</f>
        <v>1</v>
      </c>
      <c r="G14">
        <f>INDEX('4_rounding_correction'!$A$45:$AF$65, MATCH($A14, '4_rounding_correction'!$A$45:$A$65, 0), MATCH(G$1, '4_rounding_correction'!$A$45:$AF$45, 0))</f>
        <v>0.84460100000000005</v>
      </c>
      <c r="H14">
        <f>INDEX('4_rounding_correction'!$A$45:$AF$65, MATCH($A14, '4_rounding_correction'!$A$45:$A$65, 0), MATCH(H$1, '4_rounding_correction'!$A$45:$AF$45, 0))</f>
        <v>0.53940900000000003</v>
      </c>
      <c r="I14">
        <f>INDEX('4_rounding_correction'!$A$45:$AF$65, MATCH($A14, '4_rounding_correction'!$A$45:$A$65, 0), MATCH(I$1, '4_rounding_correction'!$A$45:$AF$45, 0))</f>
        <v>0.9</v>
      </c>
      <c r="J14">
        <f>INDEX('4_rounding_correction'!$A$45:$AF$65, MATCH($A14, '4_rounding_correction'!$A$45:$A$65, 0), MATCH(J$1, '4_rounding_correction'!$A$45:$AF$45, 0))</f>
        <v>0.77491299999999996</v>
      </c>
      <c r="K14">
        <f>INDEX('4_rounding_correction'!$A$45:$AF$65, MATCH($A14, '4_rounding_correction'!$A$45:$A$65, 0), MATCH(K$1, '4_rounding_correction'!$A$45:$AF$45, 0))</f>
        <v>0.80161899999999997</v>
      </c>
      <c r="L14">
        <f>INDEX('4_rounding_correction'!$A$45:$AF$65, MATCH($A14, '4_rounding_correction'!$A$45:$A$65, 0), MATCH(L$1, '4_rounding_correction'!$A$45:$AF$45, 0))</f>
        <v>0.87549100000000002</v>
      </c>
      <c r="M14">
        <f>INDEX('4_rounding_correction'!$A$45:$AF$65, MATCH($A14, '4_rounding_correction'!$A$45:$A$65, 0), MATCH(M$1, '4_rounding_correction'!$A$45:$AF$45, 0))</f>
        <v>0.95976899999999998</v>
      </c>
      <c r="N14">
        <f>INDEX('4_rounding_correction'!$A$45:$AF$65, MATCH($A14, '4_rounding_correction'!$A$45:$A$65, 0), MATCH(N$1, '4_rounding_correction'!$A$45:$AF$45, 0))</f>
        <v>0.89849999999999997</v>
      </c>
      <c r="O14">
        <f>INDEX('4_rounding_correction'!$A$45:$AF$65, MATCH($A14, '4_rounding_correction'!$A$45:$A$65, 0), MATCH(O$1, '4_rounding_correction'!$A$45:$AF$45, 0))</f>
        <v>0.47343000000000002</v>
      </c>
      <c r="P14">
        <f>INDEX('4_rounding_correction'!$A$45:$AF$65, MATCH($A14, '4_rounding_correction'!$A$45:$A$65, 0), MATCH(P$1, '4_rounding_correction'!$A$45:$AF$45, 0))</f>
        <v>0.77357699999999996</v>
      </c>
      <c r="Q14">
        <f>INDEX('4_rounding_correction'!$A$45:$AF$65, MATCH($A14, '4_rounding_correction'!$A$45:$A$65, 0), MATCH(Q$1, '4_rounding_correction'!$A$45:$AF$45, 0))</f>
        <v>0.83892</v>
      </c>
      <c r="R14">
        <f>INDEX('4_rounding_correction'!$A$45:$AF$65, MATCH($A14, '4_rounding_correction'!$A$45:$A$65, 0), MATCH(R$1, '4_rounding_correction'!$A$45:$AF$45, 0))</f>
        <v>0.77827999999999997</v>
      </c>
      <c r="S14">
        <f>INDEX('4_rounding_correction'!$A$45:$AF$65, MATCH($A14, '4_rounding_correction'!$A$45:$A$65, 0), MATCH(S$1, '4_rounding_correction'!$A$45:$AF$45, 0))</f>
        <v>0.91929000000000005</v>
      </c>
      <c r="T14">
        <f>INDEX('4_rounding_correction'!$A$45:$AF$65, MATCH($A14, '4_rounding_correction'!$A$45:$A$65, 0), MATCH(T$1, '4_rounding_correction'!$A$45:$AF$45, 0))</f>
        <v>0.74425699999999995</v>
      </c>
      <c r="U14">
        <f>INDEX('4_rounding_correction'!$A$45:$AF$65, MATCH($A14, '4_rounding_correction'!$A$45:$A$65, 0), MATCH(U$1, '4_rounding_correction'!$A$45:$AF$45, 0))</f>
        <v>1</v>
      </c>
      <c r="V14">
        <f>INDEX('4_rounding_correction'!$A$45:$AF$65, MATCH($A14, '4_rounding_correction'!$A$45:$A$65, 0), MATCH(V$1, '4_rounding_correction'!$A$45:$AF$45, 0))</f>
        <v>1</v>
      </c>
      <c r="W14">
        <f>INDEX('4_rounding_correction'!$A$45:$AF$65, MATCH($A14, '4_rounding_correction'!$A$45:$A$65, 0), MATCH(W$1, '4_rounding_correction'!$A$45:$AF$45, 0))</f>
        <v>0.70270299999999997</v>
      </c>
      <c r="X14">
        <f>INDEX('4_rounding_correction'!$A$45:$AF$65, MATCH($A14, '4_rounding_correction'!$A$45:$A$65, 0), MATCH(X$1, '4_rounding_correction'!$A$45:$AF$45, 0))</f>
        <v>0.19206300000000001</v>
      </c>
      <c r="Y14">
        <f>INDEX('4_rounding_correction'!$A$45:$AF$65, MATCH($A14, '4_rounding_correction'!$A$45:$A$65, 0), MATCH(Y$1, '4_rounding_correction'!$A$45:$AF$45, 0))</f>
        <v>6.5290000000000001E-3</v>
      </c>
      <c r="Z14">
        <f>INDEX('4_rounding_correction'!$A$45:$AF$65, MATCH($A14, '4_rounding_correction'!$A$45:$A$65, 0), MATCH(Z$1, '4_rounding_correction'!$A$45:$AF$45, 0))</f>
        <v>0.82914600000000005</v>
      </c>
      <c r="AA14">
        <f>INDEX('4_rounding_correction'!$A$45:$AF$65, MATCH($A14, '4_rounding_correction'!$A$45:$A$65, 0), MATCH(AA$1, '4_rounding_correction'!$A$45:$AF$45, 0))</f>
        <v>0.86497999999999997</v>
      </c>
      <c r="AB14">
        <f>INDEX('4_rounding_correction'!$A$45:$AF$65, MATCH($A14, '4_rounding_correction'!$A$45:$A$65, 0), MATCH(AB$1, '4_rounding_correction'!$A$45:$AF$45, 0))</f>
        <v>0.68333299999999997</v>
      </c>
      <c r="AC14">
        <f>INDEX('4_rounding_correction'!$A$45:$AF$65, MATCH($A14, '4_rounding_correction'!$A$45:$A$65, 0), MATCH(AC$1, '4_rounding_correction'!$A$45:$AF$45, 0))</f>
        <v>0.84161699999999995</v>
      </c>
      <c r="AD14">
        <f>INDEX('4_rounding_correction'!$A$45:$AF$65, MATCH($A14, '4_rounding_correction'!$A$45:$A$65, 0), MATCH(AD$1, '4_rounding_correction'!$A$45:$AF$45, 0))</f>
        <v>0.80931399999999998</v>
      </c>
      <c r="AE14">
        <f>INDEX('4_rounding_correction'!$A$45:$AF$65, MATCH($A14, '4_rounding_correction'!$A$45:$A$65, 0), MATCH(AE$1, '4_rounding_correction'!$A$45:$AF$45, 0))</f>
        <v>1</v>
      </c>
      <c r="AF14">
        <f>INDEX('4_rounding_correction'!$A$45:$AF$65, MATCH($A14, '4_rounding_correction'!$A$45:$A$65, 0), MATCH(AF$1, '4_rounding_correction'!$A$45:$AF$45, 0))</f>
        <v>0.98977899999999996</v>
      </c>
      <c r="AG14">
        <f t="shared" si="0"/>
        <v>0.80931399999999998</v>
      </c>
    </row>
    <row r="15" spans="1:33" x14ac:dyDescent="0.2">
      <c r="A15" t="s">
        <v>542</v>
      </c>
      <c r="B15">
        <f>INDEX('4_rounding_correction'!$A$45:$AF$65, MATCH($A15, '4_rounding_correction'!$A$45:$A$65, 0), MATCH(B$1, '4_rounding_correction'!$A$45:$AF$45, 0))</f>
        <v>0.10045800000000001</v>
      </c>
      <c r="C15">
        <f>INDEX('4_rounding_correction'!$A$45:$AF$65, MATCH($A15, '4_rounding_correction'!$A$45:$A$65, 0), MATCH(C$1, '4_rounding_correction'!$A$45:$AF$45, 0))</f>
        <v>6.2071000000000001E-2</v>
      </c>
      <c r="D15">
        <f>INDEX('4_rounding_correction'!$A$45:$AF$65, MATCH($A15, '4_rounding_correction'!$A$45:$A$65, 0), MATCH(D$1, '4_rounding_correction'!$A$45:$AF$45, 0))</f>
        <v>0.37168600000000002</v>
      </c>
      <c r="E15">
        <f>INDEX('4_rounding_correction'!$A$45:$AF$65, MATCH($A15, '4_rounding_correction'!$A$45:$A$65, 0), MATCH(E$1, '4_rounding_correction'!$A$45:$AF$45, 0))</f>
        <v>9.1167999999999999E-2</v>
      </c>
      <c r="F15">
        <f>INDEX('4_rounding_correction'!$A$45:$AF$65, MATCH($A15, '4_rounding_correction'!$A$45:$A$65, 0), MATCH(F$1, '4_rounding_correction'!$A$45:$AF$45, 0))</f>
        <v>0</v>
      </c>
      <c r="G15">
        <f>INDEX('4_rounding_correction'!$A$45:$AF$65, MATCH($A15, '4_rounding_correction'!$A$45:$A$65, 0), MATCH(G$1, '4_rounding_correction'!$A$45:$AF$45, 0))</f>
        <v>0.15539900000000001</v>
      </c>
      <c r="H15">
        <f>INDEX('4_rounding_correction'!$A$45:$AF$65, MATCH($A15, '4_rounding_correction'!$A$45:$A$65, 0), MATCH(H$1, '4_rounding_correction'!$A$45:$AF$45, 0))</f>
        <v>0.46059099999999997</v>
      </c>
      <c r="I15">
        <f>INDEX('4_rounding_correction'!$A$45:$AF$65, MATCH($A15, '4_rounding_correction'!$A$45:$A$65, 0), MATCH(I$1, '4_rounding_correction'!$A$45:$AF$45, 0))</f>
        <v>0.1</v>
      </c>
      <c r="J15">
        <f>INDEX('4_rounding_correction'!$A$45:$AF$65, MATCH($A15, '4_rounding_correction'!$A$45:$A$65, 0), MATCH(J$1, '4_rounding_correction'!$A$45:$AF$45, 0))</f>
        <v>0.22508700000000001</v>
      </c>
      <c r="K15">
        <f>INDEX('4_rounding_correction'!$A$45:$AF$65, MATCH($A15, '4_rounding_correction'!$A$45:$A$65, 0), MATCH(K$1, '4_rounding_correction'!$A$45:$AF$45, 0))</f>
        <v>0.198381</v>
      </c>
      <c r="L15">
        <f>INDEX('4_rounding_correction'!$A$45:$AF$65, MATCH($A15, '4_rounding_correction'!$A$45:$A$65, 0), MATCH(L$1, '4_rounding_correction'!$A$45:$AF$45, 0))</f>
        <v>0.12450899999999999</v>
      </c>
      <c r="M15">
        <f>INDEX('4_rounding_correction'!$A$45:$AF$65, MATCH($A15, '4_rounding_correction'!$A$45:$A$65, 0), MATCH(M$1, '4_rounding_correction'!$A$45:$AF$45, 0))</f>
        <v>4.0231000000000003E-2</v>
      </c>
      <c r="N15">
        <f>INDEX('4_rounding_correction'!$A$45:$AF$65, MATCH($A15, '4_rounding_correction'!$A$45:$A$65, 0), MATCH(N$1, '4_rounding_correction'!$A$45:$AF$45, 0))</f>
        <v>0.10150000000000001</v>
      </c>
      <c r="O15">
        <f>INDEX('4_rounding_correction'!$A$45:$AF$65, MATCH($A15, '4_rounding_correction'!$A$45:$A$65, 0), MATCH(O$1, '4_rounding_correction'!$A$45:$AF$45, 0))</f>
        <v>0.52656999999999998</v>
      </c>
      <c r="P15">
        <f>INDEX('4_rounding_correction'!$A$45:$AF$65, MATCH($A15, '4_rounding_correction'!$A$45:$A$65, 0), MATCH(P$1, '4_rounding_correction'!$A$45:$AF$45, 0))</f>
        <v>0.22642300000000001</v>
      </c>
      <c r="Q15">
        <f>INDEX('4_rounding_correction'!$A$45:$AF$65, MATCH($A15, '4_rounding_correction'!$A$45:$A$65, 0), MATCH(Q$1, '4_rounding_correction'!$A$45:$AF$45, 0))</f>
        <v>0.16108</v>
      </c>
      <c r="R15">
        <f>INDEX('4_rounding_correction'!$A$45:$AF$65, MATCH($A15, '4_rounding_correction'!$A$45:$A$65, 0), MATCH(R$1, '4_rounding_correction'!$A$45:$AF$45, 0))</f>
        <v>0.22172</v>
      </c>
      <c r="S15">
        <f>INDEX('4_rounding_correction'!$A$45:$AF$65, MATCH($A15, '4_rounding_correction'!$A$45:$A$65, 0), MATCH(S$1, '4_rounding_correction'!$A$45:$AF$45, 0))</f>
        <v>8.0710000000000004E-2</v>
      </c>
      <c r="T15">
        <f>INDEX('4_rounding_correction'!$A$45:$AF$65, MATCH($A15, '4_rounding_correction'!$A$45:$A$65, 0), MATCH(T$1, '4_rounding_correction'!$A$45:$AF$45, 0))</f>
        <v>0.255743</v>
      </c>
      <c r="U15">
        <f>INDEX('4_rounding_correction'!$A$45:$AF$65, MATCH($A15, '4_rounding_correction'!$A$45:$A$65, 0), MATCH(U$1, '4_rounding_correction'!$A$45:$AF$45, 0))</f>
        <v>0</v>
      </c>
      <c r="V15">
        <f>INDEX('4_rounding_correction'!$A$45:$AF$65, MATCH($A15, '4_rounding_correction'!$A$45:$A$65, 0), MATCH(V$1, '4_rounding_correction'!$A$45:$AF$45, 0))</f>
        <v>0</v>
      </c>
      <c r="W15">
        <f>INDEX('4_rounding_correction'!$A$45:$AF$65, MATCH($A15, '4_rounding_correction'!$A$45:$A$65, 0), MATCH(W$1, '4_rounding_correction'!$A$45:$AF$45, 0))</f>
        <v>0.29729699999999998</v>
      </c>
      <c r="X15">
        <f>INDEX('4_rounding_correction'!$A$45:$AF$65, MATCH($A15, '4_rounding_correction'!$A$45:$A$65, 0), MATCH(X$1, '4_rounding_correction'!$A$45:$AF$45, 0))</f>
        <v>0.80793700000000002</v>
      </c>
      <c r="Y15">
        <f>INDEX('4_rounding_correction'!$A$45:$AF$65, MATCH($A15, '4_rounding_correction'!$A$45:$A$65, 0), MATCH(Y$1, '4_rounding_correction'!$A$45:$AF$45, 0))</f>
        <v>0.99347099999999999</v>
      </c>
      <c r="Z15">
        <f>INDEX('4_rounding_correction'!$A$45:$AF$65, MATCH($A15, '4_rounding_correction'!$A$45:$A$65, 0), MATCH(Z$1, '4_rounding_correction'!$A$45:$AF$45, 0))</f>
        <v>0.17085400000000001</v>
      </c>
      <c r="AA15">
        <f>INDEX('4_rounding_correction'!$A$45:$AF$65, MATCH($A15, '4_rounding_correction'!$A$45:$A$65, 0), MATCH(AA$1, '4_rounding_correction'!$A$45:$AF$45, 0))</f>
        <v>0.13502</v>
      </c>
      <c r="AB15">
        <f>INDEX('4_rounding_correction'!$A$45:$AF$65, MATCH($A15, '4_rounding_correction'!$A$45:$A$65, 0), MATCH(AB$1, '4_rounding_correction'!$A$45:$AF$45, 0))</f>
        <v>0.31666699999999998</v>
      </c>
      <c r="AC15">
        <f>INDEX('4_rounding_correction'!$A$45:$AF$65, MATCH($A15, '4_rounding_correction'!$A$45:$A$65, 0), MATCH(AC$1, '4_rounding_correction'!$A$45:$AF$45, 0))</f>
        <v>0.158383</v>
      </c>
      <c r="AD15">
        <f>INDEX('4_rounding_correction'!$A$45:$AF$65, MATCH($A15, '4_rounding_correction'!$A$45:$A$65, 0), MATCH(AD$1, '4_rounding_correction'!$A$45:$AF$45, 0))</f>
        <v>0.19068599999999999</v>
      </c>
      <c r="AE15">
        <f>INDEX('4_rounding_correction'!$A$45:$AF$65, MATCH($A15, '4_rounding_correction'!$A$45:$A$65, 0), MATCH(AE$1, '4_rounding_correction'!$A$45:$AF$45, 0))</f>
        <v>0</v>
      </c>
      <c r="AF15">
        <f>INDEX('4_rounding_correction'!$A$45:$AF$65, MATCH($A15, '4_rounding_correction'!$A$45:$A$65, 0), MATCH(AF$1, '4_rounding_correction'!$A$45:$AF$45, 0))</f>
        <v>1.0220999999999999E-2</v>
      </c>
      <c r="AG15">
        <f t="shared" si="0"/>
        <v>0.19068599999999999</v>
      </c>
    </row>
    <row r="16" spans="1:33" x14ac:dyDescent="0.2">
      <c r="A16" t="s">
        <v>538</v>
      </c>
      <c r="B16">
        <f>INDEX('4_rounding_correction'!$A$45:$AF$65, MATCH($A16, '4_rounding_correction'!$A$45:$A$65, 0), MATCH(B$1, '4_rounding_correction'!$A$45:$AF$45, 0))</f>
        <v>0.10058899999999991</v>
      </c>
      <c r="C16">
        <f>INDEX('4_rounding_correction'!$A$45:$AF$65, MATCH($A16, '4_rounding_correction'!$A$45:$A$65, 0), MATCH(C$1, '4_rounding_correction'!$A$45:$AF$45, 0))</f>
        <v>7.3049999999999999E-3</v>
      </c>
      <c r="D16">
        <f>INDEX('4_rounding_correction'!$A$45:$AF$65, MATCH($A16, '4_rounding_correction'!$A$45:$A$65, 0), MATCH(D$1, '4_rounding_correction'!$A$45:$AF$45, 0))</f>
        <v>2.097600000000014E-2</v>
      </c>
      <c r="E16">
        <f>INDEX('4_rounding_correction'!$A$45:$AF$65, MATCH($A16, '4_rounding_correction'!$A$45:$A$65, 0), MATCH(E$1, '4_rounding_correction'!$A$45:$AF$45, 0))</f>
        <v>1.005E-2</v>
      </c>
      <c r="F16">
        <f>INDEX('4_rounding_correction'!$A$45:$AF$65, MATCH($A16, '4_rounding_correction'!$A$45:$A$65, 0), MATCH(F$1, '4_rounding_correction'!$A$45:$AF$45, 0))</f>
        <v>4.1596000000000112E-2</v>
      </c>
      <c r="G16">
        <f>INDEX('4_rounding_correction'!$A$45:$AF$65, MATCH($A16, '4_rounding_correction'!$A$45:$A$65, 0), MATCH(G$1, '4_rounding_correction'!$A$45:$AF$45, 0))</f>
        <v>0.11899999999999999</v>
      </c>
      <c r="H16">
        <f>INDEX('4_rounding_correction'!$A$45:$AF$65, MATCH($A16, '4_rounding_correction'!$A$45:$A$65, 0), MATCH(H$1, '4_rounding_correction'!$A$45:$AF$45, 0))</f>
        <v>6.6668000000000005E-2</v>
      </c>
      <c r="I16">
        <f>INDEX('4_rounding_correction'!$A$45:$AF$65, MATCH($A16, '4_rounding_correction'!$A$45:$A$65, 0), MATCH(I$1, '4_rounding_correction'!$A$45:$AF$45, 0))</f>
        <v>7.5822000000000028E-2</v>
      </c>
      <c r="J16">
        <f>INDEX('4_rounding_correction'!$A$45:$AF$65, MATCH($A16, '4_rounding_correction'!$A$45:$A$65, 0), MATCH(J$1, '4_rounding_correction'!$A$45:$AF$45, 0))</f>
        <v>2.0499000000000083E-2</v>
      </c>
      <c r="K16">
        <f>INDEX('4_rounding_correction'!$A$45:$AF$65, MATCH($A16, '4_rounding_correction'!$A$45:$A$65, 0), MATCH(K$1, '4_rounding_correction'!$A$45:$AF$45, 0))</f>
        <v>3.3875000000000002E-2</v>
      </c>
      <c r="L16">
        <f>INDEX('4_rounding_correction'!$A$45:$AF$65, MATCH($A16, '4_rounding_correction'!$A$45:$A$65, 0), MATCH(L$1, '4_rounding_correction'!$A$45:$AF$45, 0))</f>
        <v>4.9259999999999998E-3</v>
      </c>
      <c r="M16">
        <f>INDEX('4_rounding_correction'!$A$45:$AF$65, MATCH($A16, '4_rounding_correction'!$A$45:$A$65, 0), MATCH(M$1, '4_rounding_correction'!$A$45:$AF$45, 0))</f>
        <v>0</v>
      </c>
      <c r="N16">
        <f>INDEX('4_rounding_correction'!$A$45:$AF$65, MATCH($A16, '4_rounding_correction'!$A$45:$A$65, 0), MATCH(N$1, '4_rounding_correction'!$A$45:$AF$45, 0))</f>
        <v>1.5583E-2</v>
      </c>
      <c r="O16">
        <f>INDEX('4_rounding_correction'!$A$45:$AF$65, MATCH($A16, '4_rounding_correction'!$A$45:$A$65, 0), MATCH(O$1, '4_rounding_correction'!$A$45:$AF$45, 0))</f>
        <v>1.7031999999999999E-2</v>
      </c>
      <c r="P16">
        <f>INDEX('4_rounding_correction'!$A$45:$AF$65, MATCH($A16, '4_rounding_correction'!$A$45:$A$65, 0), MATCH(P$1, '4_rounding_correction'!$A$45:$AF$45, 0))</f>
        <v>0.14865200000000001</v>
      </c>
      <c r="Q16">
        <f>INDEX('4_rounding_correction'!$A$45:$AF$65, MATCH($A16, '4_rounding_correction'!$A$45:$A$65, 0), MATCH(Q$1, '4_rounding_correction'!$A$45:$AF$45, 0))</f>
        <v>3.6378000000000001E-2</v>
      </c>
      <c r="R16">
        <f>INDEX('4_rounding_correction'!$A$45:$AF$65, MATCH($A16, '4_rounding_correction'!$A$45:$A$65, 0), MATCH(R$1, '4_rounding_correction'!$A$45:$AF$45, 0))</f>
        <v>4.4985999999999998E-2</v>
      </c>
      <c r="S16">
        <f>INDEX('4_rounding_correction'!$A$45:$AF$65, MATCH($A16, '4_rounding_correction'!$A$45:$A$65, 0), MATCH(S$1, '4_rounding_correction'!$A$45:$AF$45, 0))</f>
        <v>5.5992E-2</v>
      </c>
      <c r="T16">
        <f>INDEX('4_rounding_correction'!$A$45:$AF$65, MATCH($A16, '4_rounding_correction'!$A$45:$A$65, 0), MATCH(T$1, '4_rounding_correction'!$A$45:$AF$45, 0))</f>
        <v>0.12291299999999999</v>
      </c>
      <c r="U16">
        <f>INDEX('4_rounding_correction'!$A$45:$AF$65, MATCH($A16, '4_rounding_correction'!$A$45:$A$65, 0), MATCH(U$1, '4_rounding_correction'!$A$45:$AF$45, 0))</f>
        <v>0</v>
      </c>
      <c r="V16">
        <f>INDEX('4_rounding_correction'!$A$45:$AF$65, MATCH($A16, '4_rounding_correction'!$A$45:$A$65, 0), MATCH(V$1, '4_rounding_correction'!$A$45:$AF$45, 0))</f>
        <v>0</v>
      </c>
      <c r="W16">
        <f>INDEX('4_rounding_correction'!$A$45:$AF$65, MATCH($A16, '4_rounding_correction'!$A$45:$A$65, 0), MATCH(W$1, '4_rounding_correction'!$A$45:$AF$45, 0))</f>
        <v>8.3333000000000004E-2</v>
      </c>
      <c r="X16">
        <f>INDEX('4_rounding_correction'!$A$45:$AF$65, MATCH($A16, '4_rounding_correction'!$A$45:$A$65, 0), MATCH(X$1, '4_rounding_correction'!$A$45:$AF$45, 0))</f>
        <v>6.1938E-2</v>
      </c>
      <c r="Y16">
        <f>INDEX('4_rounding_correction'!$A$45:$AF$65, MATCH($A16, '4_rounding_correction'!$A$45:$A$65, 0), MATCH(Y$1, '4_rounding_correction'!$A$45:$AF$45, 0))</f>
        <v>0.12790000000000001</v>
      </c>
      <c r="Z16">
        <f>INDEX('4_rounding_correction'!$A$45:$AF$65, MATCH($A16, '4_rounding_correction'!$A$45:$A$65, 0), MATCH(Z$1, '4_rounding_correction'!$A$45:$AF$45, 0))</f>
        <v>0.112996</v>
      </c>
      <c r="AA16">
        <f>INDEX('4_rounding_correction'!$A$45:$AF$65, MATCH($A16, '4_rounding_correction'!$A$45:$A$65, 0), MATCH(AA$1, '4_rounding_correction'!$A$45:$AF$45, 0))</f>
        <v>0.10852299999999999</v>
      </c>
      <c r="AB16">
        <f>INDEX('4_rounding_correction'!$A$45:$AF$65, MATCH($A16, '4_rounding_correction'!$A$45:$A$65, 0), MATCH(AB$1, '4_rounding_correction'!$A$45:$AF$45, 0))</f>
        <v>8.3266000000000007E-2</v>
      </c>
      <c r="AC16">
        <f>INDEX('4_rounding_correction'!$A$45:$AF$65, MATCH($A16, '4_rounding_correction'!$A$45:$A$65, 0), MATCH(AC$1, '4_rounding_correction'!$A$45:$AF$45, 0))</f>
        <v>6.0235999999999998E-2</v>
      </c>
      <c r="AD16">
        <f>INDEX('4_rounding_correction'!$A$45:$AF$65, MATCH($A16, '4_rounding_correction'!$A$45:$A$65, 0), MATCH(AD$1, '4_rounding_correction'!$A$45:$AF$45, 0))</f>
        <v>5.4223E-2</v>
      </c>
      <c r="AE16">
        <f>INDEX('4_rounding_correction'!$A$45:$AF$65, MATCH($A16, '4_rounding_correction'!$A$45:$A$65, 0), MATCH(AE$1, '4_rounding_correction'!$A$45:$AF$45, 0))</f>
        <v>0</v>
      </c>
      <c r="AF16">
        <f>INDEX('4_rounding_correction'!$A$45:$AF$65, MATCH($A16, '4_rounding_correction'!$A$45:$A$65, 0), MATCH(AF$1, '4_rounding_correction'!$A$45:$AF$45, 0))</f>
        <v>2E-3</v>
      </c>
      <c r="AG16">
        <f t="shared" si="0"/>
        <v>5.4223E-2</v>
      </c>
    </row>
    <row r="17" spans="1:33" x14ac:dyDescent="0.2">
      <c r="A17" t="s">
        <v>539</v>
      </c>
      <c r="B17">
        <f>INDEX('4_rounding_correction'!$A$45:$AF$65, MATCH($A17, '4_rounding_correction'!$A$45:$A$65, 0), MATCH(B$1, '4_rounding_correction'!$A$45:$AF$45, 0))</f>
        <v>0.89524400000000004</v>
      </c>
      <c r="C17">
        <f>INDEX('4_rounding_correction'!$A$45:$AF$65, MATCH($A17, '4_rounding_correction'!$A$45:$A$65, 0), MATCH(C$1, '4_rounding_correction'!$A$45:$AF$45, 0))</f>
        <v>0.99269499999999999</v>
      </c>
      <c r="D17">
        <f>INDEX('4_rounding_correction'!$A$45:$AF$65, MATCH($A17, '4_rounding_correction'!$A$45:$A$65, 0), MATCH(D$1, '4_rounding_correction'!$A$45:$AF$45, 0))</f>
        <v>0.94838599999999995</v>
      </c>
      <c r="E17">
        <f>INDEX('4_rounding_correction'!$A$45:$AF$65, MATCH($A17, '4_rounding_correction'!$A$45:$A$65, 0), MATCH(E$1, '4_rounding_correction'!$A$45:$AF$45, 0))</f>
        <v>0.98995</v>
      </c>
      <c r="F17">
        <f>INDEX('4_rounding_correction'!$A$45:$AF$65, MATCH($A17, '4_rounding_correction'!$A$45:$A$65, 0), MATCH(F$1, '4_rounding_correction'!$A$45:$AF$45, 0))</f>
        <v>0.95299199999999995</v>
      </c>
      <c r="G17">
        <f>INDEX('4_rounding_correction'!$A$45:$AF$65, MATCH($A17, '4_rounding_correction'!$A$45:$A$65, 0), MATCH(G$1, '4_rounding_correction'!$A$45:$AF$45, 0))</f>
        <v>0.88100000000000001</v>
      </c>
      <c r="H17">
        <f>INDEX('4_rounding_correction'!$A$45:$AF$65, MATCH($A17, '4_rounding_correction'!$A$45:$A$65, 0), MATCH(H$1, '4_rounding_correction'!$A$45:$AF$45, 0))</f>
        <v>0.93333200000000005</v>
      </c>
      <c r="I17">
        <f>INDEX('4_rounding_correction'!$A$45:$AF$65, MATCH($A17, '4_rounding_correction'!$A$45:$A$65, 0), MATCH(I$1, '4_rounding_correction'!$A$45:$AF$45, 0))</f>
        <v>0.89328099999999999</v>
      </c>
      <c r="J17">
        <f>INDEX('4_rounding_correction'!$A$45:$AF$65, MATCH($A17, '4_rounding_correction'!$A$45:$A$65, 0), MATCH(J$1, '4_rounding_correction'!$A$45:$AF$45, 0))</f>
        <v>0.96894999999999998</v>
      </c>
      <c r="K17">
        <f>INDEX('4_rounding_correction'!$A$45:$AF$65, MATCH($A17, '4_rounding_correction'!$A$45:$A$65, 0), MATCH(K$1, '4_rounding_correction'!$A$45:$AF$45, 0))</f>
        <v>0.96612500000000001</v>
      </c>
      <c r="L17">
        <f>INDEX('4_rounding_correction'!$A$45:$AF$65, MATCH($A17, '4_rounding_correction'!$A$45:$A$65, 0), MATCH(L$1, '4_rounding_correction'!$A$45:$AF$45, 0))</f>
        <v>0.99507400000000001</v>
      </c>
      <c r="M17">
        <f>INDEX('4_rounding_correction'!$A$45:$AF$65, MATCH($A17, '4_rounding_correction'!$A$45:$A$65, 0), MATCH(M$1, '4_rounding_correction'!$A$45:$AF$45, 0))</f>
        <v>0.95030999999999999</v>
      </c>
      <c r="N17">
        <f>INDEX('4_rounding_correction'!$A$45:$AF$65, MATCH($A17, '4_rounding_correction'!$A$45:$A$65, 0), MATCH(N$1, '4_rounding_correction'!$A$45:$AF$45, 0))</f>
        <v>0.971221</v>
      </c>
      <c r="O17">
        <f>INDEX('4_rounding_correction'!$A$45:$AF$65, MATCH($A17, '4_rounding_correction'!$A$45:$A$65, 0), MATCH(O$1, '4_rounding_correction'!$A$45:$AF$45, 0))</f>
        <v>0.98260099999999995</v>
      </c>
      <c r="P17">
        <f>INDEX('4_rounding_correction'!$A$45:$AF$65, MATCH($A17, '4_rounding_correction'!$A$45:$A$65, 0), MATCH(P$1, '4_rounding_correction'!$A$45:$AF$45, 0))</f>
        <v>0.85134799999999999</v>
      </c>
      <c r="Q17">
        <f>INDEX('4_rounding_correction'!$A$45:$AF$65, MATCH($A17, '4_rounding_correction'!$A$45:$A$65, 0), MATCH(Q$1, '4_rounding_correction'!$A$45:$AF$45, 0))</f>
        <v>0.95567000000000002</v>
      </c>
      <c r="R17">
        <f>INDEX('4_rounding_correction'!$A$45:$AF$65, MATCH($A17, '4_rounding_correction'!$A$45:$A$65, 0), MATCH(R$1, '4_rounding_correction'!$A$45:$AF$45, 0))</f>
        <v>0.93601500000000004</v>
      </c>
      <c r="S17">
        <f>INDEX('4_rounding_correction'!$A$45:$AF$65, MATCH($A17, '4_rounding_correction'!$A$45:$A$65, 0), MATCH(S$1, '4_rounding_correction'!$A$45:$AF$45, 0))</f>
        <v>0.94400799999999996</v>
      </c>
      <c r="T17">
        <f>INDEX('4_rounding_correction'!$A$45:$AF$65, MATCH($A17, '4_rounding_correction'!$A$45:$A$65, 0), MATCH(T$1, '4_rounding_correction'!$A$45:$AF$45, 0))</f>
        <v>0.82725800000000005</v>
      </c>
      <c r="U17">
        <f>INDEX('4_rounding_correction'!$A$45:$AF$65, MATCH($A17, '4_rounding_correction'!$A$45:$A$65, 0), MATCH(U$1, '4_rounding_correction'!$A$45:$AF$45, 0))</f>
        <v>1</v>
      </c>
      <c r="V17">
        <f>INDEX('4_rounding_correction'!$A$45:$AF$65, MATCH($A17, '4_rounding_correction'!$A$45:$A$65, 0), MATCH(V$1, '4_rounding_correction'!$A$45:$AF$45, 0))</f>
        <v>1</v>
      </c>
      <c r="W17">
        <f>INDEX('4_rounding_correction'!$A$45:$AF$65, MATCH($A17, '4_rounding_correction'!$A$45:$A$65, 0), MATCH(W$1, '4_rounding_correction'!$A$45:$AF$45, 0))</f>
        <v>0.89619899999999997</v>
      </c>
      <c r="X17">
        <f>INDEX('4_rounding_correction'!$A$45:$AF$65, MATCH($A17, '4_rounding_correction'!$A$45:$A$65, 0), MATCH(X$1, '4_rounding_correction'!$A$45:$AF$45, 0))</f>
        <v>0.70529500000000001</v>
      </c>
      <c r="Y17">
        <f>INDEX('4_rounding_correction'!$A$45:$AF$65, MATCH($A17, '4_rounding_correction'!$A$45:$A$65, 0), MATCH(Y$1, '4_rounding_correction'!$A$45:$AF$45, 0))</f>
        <v>0.85640000000000005</v>
      </c>
      <c r="Z17">
        <f>INDEX('4_rounding_correction'!$A$45:$AF$65, MATCH($A17, '4_rounding_correction'!$A$45:$A$65, 0), MATCH(Z$1, '4_rounding_correction'!$A$45:$AF$45, 0))</f>
        <v>0.88700400000000001</v>
      </c>
      <c r="AA17">
        <f>INDEX('4_rounding_correction'!$A$45:$AF$65, MATCH($A17, '4_rounding_correction'!$A$45:$A$65, 0), MATCH(AA$1, '4_rounding_correction'!$A$45:$AF$45, 0))</f>
        <v>0.87983299999999998</v>
      </c>
      <c r="AB17">
        <f>INDEX('4_rounding_correction'!$A$45:$AF$65, MATCH($A17, '4_rounding_correction'!$A$45:$A$65, 0), MATCH(AB$1, '4_rounding_correction'!$A$45:$AF$45, 0))</f>
        <v>0.91413100000000003</v>
      </c>
      <c r="AC17">
        <f>INDEX('4_rounding_correction'!$A$45:$AF$65, MATCH($A17, '4_rounding_correction'!$A$45:$A$65, 0), MATCH(AC$1, '4_rounding_correction'!$A$45:$AF$45, 0))</f>
        <v>0.92721500000000001</v>
      </c>
      <c r="AD17">
        <f>INDEX('4_rounding_correction'!$A$45:$AF$65, MATCH($A17, '4_rounding_correction'!$A$45:$A$65, 0), MATCH(AD$1, '4_rounding_correction'!$A$45:$AF$45, 0))</f>
        <v>0.94577699999999998</v>
      </c>
      <c r="AE17">
        <f>INDEX('4_rounding_correction'!$A$45:$AF$65, MATCH($A17, '4_rounding_correction'!$A$45:$A$65, 0), MATCH(AE$1, '4_rounding_correction'!$A$45:$AF$45, 0))</f>
        <v>1</v>
      </c>
      <c r="AF17">
        <f>INDEX('4_rounding_correction'!$A$45:$AF$65, MATCH($A17, '4_rounding_correction'!$A$45:$A$65, 0), MATCH(AF$1, '4_rounding_correction'!$A$45:$AF$45, 0))</f>
        <v>0.92100000000000004</v>
      </c>
      <c r="AG17">
        <f t="shared" si="0"/>
        <v>0.94577699999999998</v>
      </c>
    </row>
    <row r="18" spans="1:33" x14ac:dyDescent="0.2">
      <c r="A18" t="s">
        <v>540</v>
      </c>
      <c r="B18">
        <f>INDEX('4_rounding_correction'!$A$45:$AF$65, MATCH($A18, '4_rounding_correction'!$A$45:$A$65, 0), MATCH(B$1, '4_rounding_correction'!$A$45:$AF$45, 0))</f>
        <v>4.1669999999999997E-3</v>
      </c>
      <c r="C18">
        <f>INDEX('4_rounding_correction'!$A$45:$AF$65, MATCH($A18, '4_rounding_correction'!$A$45:$A$65, 0), MATCH(C$1, '4_rounding_correction'!$A$45:$AF$45, 0))</f>
        <v>0</v>
      </c>
      <c r="D18">
        <f>INDEX('4_rounding_correction'!$A$45:$AF$65, MATCH($A18, '4_rounding_correction'!$A$45:$A$65, 0), MATCH(D$1, '4_rounding_correction'!$A$45:$AF$45, 0))</f>
        <v>3.0637999999999999E-2</v>
      </c>
      <c r="E18">
        <f>INDEX('4_rounding_correction'!$A$45:$AF$65, MATCH($A18, '4_rounding_correction'!$A$45:$A$65, 0), MATCH(E$1, '4_rounding_correction'!$A$45:$AF$45, 0))</f>
        <v>0</v>
      </c>
      <c r="F18">
        <f>INDEX('4_rounding_correction'!$A$45:$AF$65, MATCH($A18, '4_rounding_correction'!$A$45:$A$65, 0), MATCH(F$1, '4_rounding_correction'!$A$45:$AF$45, 0))</f>
        <v>5.4120000000000001E-3</v>
      </c>
      <c r="G18">
        <f>INDEX('4_rounding_correction'!$A$45:$AF$65, MATCH($A18, '4_rounding_correction'!$A$45:$A$65, 0), MATCH(G$1, '4_rounding_correction'!$A$45:$AF$45, 0))</f>
        <v>0</v>
      </c>
      <c r="H18">
        <f>INDEX('4_rounding_correction'!$A$45:$AF$65, MATCH($A18, '4_rounding_correction'!$A$45:$A$65, 0), MATCH(H$1, '4_rounding_correction'!$A$45:$AF$45, 0))</f>
        <v>0</v>
      </c>
      <c r="I18">
        <f>INDEX('4_rounding_correction'!$A$45:$AF$65, MATCH($A18, '4_rounding_correction'!$A$45:$A$65, 0), MATCH(I$1, '4_rounding_correction'!$A$45:$AF$45, 0))</f>
        <v>3.0897000000000001E-2</v>
      </c>
      <c r="J18">
        <f>INDEX('4_rounding_correction'!$A$45:$AF$65, MATCH($A18, '4_rounding_correction'!$A$45:$A$65, 0), MATCH(J$1, '4_rounding_correction'!$A$45:$AF$45, 0))</f>
        <v>1.0551E-2</v>
      </c>
      <c r="K18">
        <f>INDEX('4_rounding_correction'!$A$45:$AF$65, MATCH($A18, '4_rounding_correction'!$A$45:$A$65, 0), MATCH(K$1, '4_rounding_correction'!$A$45:$AF$45, 0))</f>
        <v>0</v>
      </c>
      <c r="L18">
        <f>INDEX('4_rounding_correction'!$A$45:$AF$65, MATCH($A18, '4_rounding_correction'!$A$45:$A$65, 0), MATCH(L$1, '4_rounding_correction'!$A$45:$AF$45, 0))</f>
        <v>0</v>
      </c>
      <c r="M18">
        <f>INDEX('4_rounding_correction'!$A$45:$AF$65, MATCH($A18, '4_rounding_correction'!$A$45:$A$65, 0), MATCH(M$1, '4_rounding_correction'!$A$45:$AF$45, 0))</f>
        <v>4.9689999999999998E-2</v>
      </c>
      <c r="N18">
        <f>INDEX('4_rounding_correction'!$A$45:$AF$65, MATCH($A18, '4_rounding_correction'!$A$45:$A$65, 0), MATCH(N$1, '4_rounding_correction'!$A$45:$AF$45, 0))</f>
        <v>1.3195999999999999E-2</v>
      </c>
      <c r="O18">
        <f>INDEX('4_rounding_correction'!$A$45:$AF$65, MATCH($A18, '4_rounding_correction'!$A$45:$A$65, 0), MATCH(O$1, '4_rounding_correction'!$A$45:$AF$45, 0))</f>
        <v>3.6699999999999998E-4</v>
      </c>
      <c r="P18">
        <f>INDEX('4_rounding_correction'!$A$45:$AF$65, MATCH($A18, '4_rounding_correction'!$A$45:$A$65, 0), MATCH(P$1, '4_rounding_correction'!$A$45:$AF$45, 0))</f>
        <v>0</v>
      </c>
      <c r="Q18">
        <f>INDEX('4_rounding_correction'!$A$45:$AF$65, MATCH($A18, '4_rounding_correction'!$A$45:$A$65, 0), MATCH(Q$1, '4_rounding_correction'!$A$45:$AF$45, 0))</f>
        <v>7.9520000000000007E-3</v>
      </c>
      <c r="R18">
        <f>INDEX('4_rounding_correction'!$A$45:$AF$65, MATCH($A18, '4_rounding_correction'!$A$45:$A$65, 0), MATCH(R$1, '4_rounding_correction'!$A$45:$AF$45, 0))</f>
        <v>1.8998999999999999E-2</v>
      </c>
      <c r="S18">
        <f>INDEX('4_rounding_correction'!$A$45:$AF$65, MATCH($A18, '4_rounding_correction'!$A$45:$A$65, 0), MATCH(S$1, '4_rounding_correction'!$A$45:$AF$45, 0))</f>
        <v>0</v>
      </c>
      <c r="T18">
        <f>INDEX('4_rounding_correction'!$A$45:$AF$65, MATCH($A18, '4_rounding_correction'!$A$45:$A$65, 0), MATCH(T$1, '4_rounding_correction'!$A$45:$AF$45, 0))</f>
        <v>4.9828999999999998E-2</v>
      </c>
      <c r="U18">
        <f>INDEX('4_rounding_correction'!$A$45:$AF$65, MATCH($A18, '4_rounding_correction'!$A$45:$A$65, 0), MATCH(U$1, '4_rounding_correction'!$A$45:$AF$45, 0))</f>
        <v>0</v>
      </c>
      <c r="V18">
        <f>INDEX('4_rounding_correction'!$A$45:$AF$65, MATCH($A18, '4_rounding_correction'!$A$45:$A$65, 0), MATCH(V$1, '4_rounding_correction'!$A$45:$AF$45, 0))</f>
        <v>0</v>
      </c>
      <c r="W18">
        <f>INDEX('4_rounding_correction'!$A$45:$AF$65, MATCH($A18, '4_rounding_correction'!$A$45:$A$65, 0), MATCH(W$1, '4_rounding_correction'!$A$45:$AF$45, 0))</f>
        <v>2.0468E-2</v>
      </c>
      <c r="X18">
        <f>INDEX('4_rounding_correction'!$A$45:$AF$65, MATCH($A18, '4_rounding_correction'!$A$45:$A$65, 0), MATCH(X$1, '4_rounding_correction'!$A$45:$AF$45, 0))</f>
        <v>0.232767</v>
      </c>
      <c r="Y18">
        <f>INDEX('4_rounding_correction'!$A$45:$AF$65, MATCH($A18, '4_rounding_correction'!$A$45:$A$65, 0), MATCH(Y$1, '4_rounding_correction'!$A$45:$AF$45, 0))</f>
        <v>1.5699999999999999E-2</v>
      </c>
      <c r="Z18">
        <f>INDEX('4_rounding_correction'!$A$45:$AF$65, MATCH($A18, '4_rounding_correction'!$A$45:$A$65, 0), MATCH(Z$1, '4_rounding_correction'!$A$45:$AF$45, 0))</f>
        <v>0</v>
      </c>
      <c r="AA18">
        <f>INDEX('4_rounding_correction'!$A$45:$AF$65, MATCH($A18, '4_rounding_correction'!$A$45:$A$65, 0), MATCH(AA$1, '4_rounding_correction'!$A$45:$AF$45, 0))</f>
        <v>1.1644E-2</v>
      </c>
      <c r="AB18">
        <f>INDEX('4_rounding_correction'!$A$45:$AF$65, MATCH($A18, '4_rounding_correction'!$A$45:$A$65, 0), MATCH(AB$1, '4_rounding_correction'!$A$45:$AF$45, 0))</f>
        <v>2.6029999999999998E-3</v>
      </c>
      <c r="AC18">
        <f>INDEX('4_rounding_correction'!$A$45:$AF$65, MATCH($A18, '4_rounding_correction'!$A$45:$A$65, 0), MATCH(AC$1, '4_rounding_correction'!$A$45:$AF$45, 0))</f>
        <v>1.2548999999999999E-2</v>
      </c>
      <c r="AD18">
        <f>INDEX('4_rounding_correction'!$A$45:$AF$65, MATCH($A18, '4_rounding_correction'!$A$45:$A$65, 0), MATCH(AD$1, '4_rounding_correction'!$A$45:$AF$45, 0))</f>
        <v>0</v>
      </c>
      <c r="AE18">
        <f>INDEX('4_rounding_correction'!$A$45:$AF$65, MATCH($A18, '4_rounding_correction'!$A$45:$A$65, 0), MATCH(AE$1, '4_rounding_correction'!$A$45:$AF$45, 0))</f>
        <v>0</v>
      </c>
      <c r="AF18">
        <f>INDEX('4_rounding_correction'!$A$45:$AF$65, MATCH($A18, '4_rounding_correction'!$A$45:$A$65, 0), MATCH(AF$1, '4_rounding_correction'!$A$45:$AF$45, 0))</f>
        <v>7.6999999999999999E-2</v>
      </c>
      <c r="AG18">
        <f t="shared" si="0"/>
        <v>0</v>
      </c>
    </row>
    <row r="19" spans="1:33" x14ac:dyDescent="0.2">
      <c r="A19" t="s">
        <v>543</v>
      </c>
      <c r="B19">
        <f>INDEX('4_rounding_correction'!$A$45:$AF$65, MATCH($A19, '4_rounding_correction'!$A$45:$A$65, 0), MATCH(B$1, '4_rounding_correction'!$A$45:$AF$45, 0))</f>
        <v>0.96003099999999997</v>
      </c>
      <c r="C19">
        <f>INDEX('4_rounding_correction'!$A$45:$AF$65, MATCH($A19, '4_rounding_correction'!$A$45:$A$65, 0), MATCH(C$1, '4_rounding_correction'!$A$45:$AF$45, 0))</f>
        <v>0.99383699999999997</v>
      </c>
      <c r="D19">
        <f>INDEX('4_rounding_correction'!$A$45:$AF$65, MATCH($A19, '4_rounding_correction'!$A$45:$A$65, 0), MATCH(D$1, '4_rounding_correction'!$A$45:$AF$45, 0))</f>
        <v>0.98233300000000001</v>
      </c>
      <c r="E19">
        <f>INDEX('4_rounding_correction'!$A$45:$AF$65, MATCH($A19, '4_rounding_correction'!$A$45:$A$65, 0), MATCH(E$1, '4_rounding_correction'!$A$45:$AF$45, 0))</f>
        <v>1</v>
      </c>
      <c r="F19">
        <f>INDEX('4_rounding_correction'!$A$45:$AF$65, MATCH($A19, '4_rounding_correction'!$A$45:$A$65, 0), MATCH(F$1, '4_rounding_correction'!$A$45:$AF$45, 0))</f>
        <v>0.97138800000000003</v>
      </c>
      <c r="G19">
        <f>INDEX('4_rounding_correction'!$A$45:$AF$65, MATCH($A19, '4_rounding_correction'!$A$45:$A$65, 0), MATCH(G$1, '4_rounding_correction'!$A$45:$AF$45, 0))</f>
        <v>1</v>
      </c>
      <c r="H19">
        <f>INDEX('4_rounding_correction'!$A$45:$AF$65, MATCH($A19, '4_rounding_correction'!$A$45:$A$65, 0), MATCH(H$1, '4_rounding_correction'!$A$45:$AF$45, 0))</f>
        <v>1</v>
      </c>
      <c r="I19">
        <f>INDEX('4_rounding_correction'!$A$45:$AF$65, MATCH($A19, '4_rounding_correction'!$A$45:$A$65, 0), MATCH(I$1, '4_rounding_correction'!$A$45:$AF$45, 0))</f>
        <v>0.9</v>
      </c>
      <c r="J19">
        <f>INDEX('4_rounding_correction'!$A$45:$AF$65, MATCH($A19, '4_rounding_correction'!$A$45:$A$65, 0), MATCH(J$1, '4_rounding_correction'!$A$45:$AF$45, 0))</f>
        <v>0.92781100000000005</v>
      </c>
      <c r="K19">
        <f>INDEX('4_rounding_correction'!$A$45:$AF$65, MATCH($A19, '4_rounding_correction'!$A$45:$A$65, 0), MATCH(K$1, '4_rounding_correction'!$A$45:$AF$45, 0))</f>
        <v>0.66666700000000001</v>
      </c>
      <c r="L19">
        <f>INDEX('4_rounding_correction'!$A$45:$AF$65, MATCH($A19, '4_rounding_correction'!$A$45:$A$65, 0), MATCH(L$1, '4_rounding_correction'!$A$45:$AF$45, 0))</f>
        <v>0.94703099999999996</v>
      </c>
      <c r="M19">
        <f>INDEX('4_rounding_correction'!$A$45:$AF$65, MATCH($A19, '4_rounding_correction'!$A$45:$A$65, 0), MATCH(M$1, '4_rounding_correction'!$A$45:$AF$45, 0))</f>
        <v>1</v>
      </c>
      <c r="N19">
        <f>INDEX('4_rounding_correction'!$A$45:$AF$65, MATCH($A19, '4_rounding_correction'!$A$45:$A$65, 0), MATCH(N$1, '4_rounding_correction'!$A$45:$AF$45, 0))</f>
        <v>0.95935700000000002</v>
      </c>
      <c r="O19">
        <f>INDEX('4_rounding_correction'!$A$45:$AF$65, MATCH($A19, '4_rounding_correction'!$A$45:$A$65, 0), MATCH(O$1, '4_rounding_correction'!$A$45:$AF$45, 0))</f>
        <v>1</v>
      </c>
      <c r="P19">
        <f>INDEX('4_rounding_correction'!$A$45:$AF$65, MATCH($A19, '4_rounding_correction'!$A$45:$A$65, 0), MATCH(P$1, '4_rounding_correction'!$A$45:$AF$45, 0))</f>
        <v>0.90767500000000001</v>
      </c>
      <c r="Q19">
        <f>INDEX('4_rounding_correction'!$A$45:$AF$65, MATCH($A19, '4_rounding_correction'!$A$45:$A$65, 0), MATCH(Q$1, '4_rounding_correction'!$A$45:$AF$45, 0))</f>
        <v>1</v>
      </c>
      <c r="R19">
        <f>INDEX('4_rounding_correction'!$A$45:$AF$65, MATCH($A19, '4_rounding_correction'!$A$45:$A$65, 0), MATCH(R$1, '4_rounding_correction'!$A$45:$AF$45, 0))</f>
        <v>0.94359000000000004</v>
      </c>
      <c r="S19">
        <f>INDEX('4_rounding_correction'!$A$45:$AF$65, MATCH($A19, '4_rounding_correction'!$A$45:$A$65, 0), MATCH(S$1, '4_rounding_correction'!$A$45:$AF$45, 0))</f>
        <v>1</v>
      </c>
      <c r="T19">
        <f>INDEX('4_rounding_correction'!$A$45:$AF$65, MATCH($A19, '4_rounding_correction'!$A$45:$A$65, 0), MATCH(T$1, '4_rounding_correction'!$A$45:$AF$45, 0))</f>
        <v>0.87073500000000004</v>
      </c>
      <c r="U19">
        <f>INDEX('4_rounding_correction'!$A$45:$AF$65, MATCH($A19, '4_rounding_correction'!$A$45:$A$65, 0), MATCH(U$1, '4_rounding_correction'!$A$45:$AF$45, 0))</f>
        <v>1</v>
      </c>
      <c r="V19">
        <f>INDEX('4_rounding_correction'!$A$45:$AF$65, MATCH($A19, '4_rounding_correction'!$A$45:$A$65, 0), MATCH(V$1, '4_rounding_correction'!$A$45:$AF$45, 0))</f>
        <v>1</v>
      </c>
      <c r="W19">
        <f>INDEX('4_rounding_correction'!$A$45:$AF$65, MATCH($A19, '4_rounding_correction'!$A$45:$A$65, 0), MATCH(W$1, '4_rounding_correction'!$A$45:$AF$45, 0))</f>
        <v>0.90961800000000004</v>
      </c>
      <c r="X19">
        <f>INDEX('4_rounding_correction'!$A$45:$AF$65, MATCH($A19, '4_rounding_correction'!$A$45:$A$65, 0), MATCH(X$1, '4_rounding_correction'!$A$45:$AF$45, 0))</f>
        <v>1</v>
      </c>
      <c r="Y19">
        <f>INDEX('4_rounding_correction'!$A$45:$AF$65, MATCH($A19, '4_rounding_correction'!$A$45:$A$65, 0), MATCH(Y$1, '4_rounding_correction'!$A$45:$AF$45, 0))</f>
        <v>0.75105900000000003</v>
      </c>
      <c r="Z19">
        <f>INDEX('4_rounding_correction'!$A$45:$AF$65, MATCH($A19, '4_rounding_correction'!$A$45:$A$65, 0), MATCH(Z$1, '4_rounding_correction'!$A$45:$AF$45, 0))</f>
        <v>1</v>
      </c>
      <c r="AA19">
        <f>INDEX('4_rounding_correction'!$A$45:$AF$65, MATCH($A19, '4_rounding_correction'!$A$45:$A$65, 0), MATCH(AA$1, '4_rounding_correction'!$A$45:$AF$45, 0))</f>
        <v>0.71428599999999998</v>
      </c>
      <c r="AB19">
        <f>INDEX('4_rounding_correction'!$A$45:$AF$65, MATCH($A19, '4_rounding_correction'!$A$45:$A$65, 0), MATCH(AB$1, '4_rounding_correction'!$A$45:$AF$45, 0))</f>
        <v>0.70296999999999998</v>
      </c>
      <c r="AC19">
        <f>INDEX('4_rounding_correction'!$A$45:$AF$65, MATCH($A19, '4_rounding_correction'!$A$45:$A$65, 0), MATCH(AC$1, '4_rounding_correction'!$A$45:$AF$45, 0))</f>
        <v>0.92246300000000003</v>
      </c>
      <c r="AD19">
        <f>INDEX('4_rounding_correction'!$A$45:$AF$65, MATCH($A19, '4_rounding_correction'!$A$45:$A$65, 0), MATCH(AD$1, '4_rounding_correction'!$A$45:$AF$45, 0))</f>
        <v>0.959893</v>
      </c>
      <c r="AE19">
        <f>INDEX('4_rounding_correction'!$A$45:$AF$65, MATCH($A19, '4_rounding_correction'!$A$45:$A$65, 0), MATCH(AE$1, '4_rounding_correction'!$A$45:$AF$45, 0))</f>
        <v>1</v>
      </c>
      <c r="AF19">
        <f>INDEX('4_rounding_correction'!$A$45:$AF$65, MATCH($A19, '4_rounding_correction'!$A$45:$A$65, 0), MATCH(AF$1, '4_rounding_correction'!$A$45:$AF$45, 0))</f>
        <v>0.99189499999999997</v>
      </c>
      <c r="AG19">
        <f t="shared" si="0"/>
        <v>0.959893</v>
      </c>
    </row>
    <row r="20" spans="1:33" x14ac:dyDescent="0.2">
      <c r="A20" t="s">
        <v>544</v>
      </c>
      <c r="B20">
        <f>INDEX('4_rounding_correction'!$A$45:$AF$65, MATCH($A20, '4_rounding_correction'!$A$45:$A$65, 0), MATCH(B$1, '4_rounding_correction'!$A$45:$AF$45, 0))</f>
        <v>3.9968999999999998E-2</v>
      </c>
      <c r="C20">
        <f>INDEX('4_rounding_correction'!$A$45:$AF$65, MATCH($A20, '4_rounding_correction'!$A$45:$A$65, 0), MATCH(C$1, '4_rounding_correction'!$A$45:$AF$45, 0))</f>
        <v>6.1630000000000001E-3</v>
      </c>
      <c r="D20">
        <f>INDEX('4_rounding_correction'!$A$45:$AF$65, MATCH($A20, '4_rounding_correction'!$A$45:$A$65, 0), MATCH(D$1, '4_rounding_correction'!$A$45:$AF$45, 0))</f>
        <v>1.7666999999999999E-2</v>
      </c>
      <c r="E20">
        <f>INDEX('4_rounding_correction'!$A$45:$AF$65, MATCH($A20, '4_rounding_correction'!$A$45:$A$65, 0), MATCH(E$1, '4_rounding_correction'!$A$45:$AF$45, 0))</f>
        <v>0</v>
      </c>
      <c r="F20">
        <f>INDEX('4_rounding_correction'!$A$45:$AF$65, MATCH($A20, '4_rounding_correction'!$A$45:$A$65, 0), MATCH(F$1, '4_rounding_correction'!$A$45:$AF$45, 0))</f>
        <v>2.8611999999999999E-2</v>
      </c>
      <c r="G20">
        <f>INDEX('4_rounding_correction'!$A$45:$AF$65, MATCH($A20, '4_rounding_correction'!$A$45:$A$65, 0), MATCH(G$1, '4_rounding_correction'!$A$45:$AF$45, 0))</f>
        <v>0</v>
      </c>
      <c r="H20">
        <f>INDEX('4_rounding_correction'!$A$45:$AF$65, MATCH($A20, '4_rounding_correction'!$A$45:$A$65, 0), MATCH(H$1, '4_rounding_correction'!$A$45:$AF$45, 0))</f>
        <v>0</v>
      </c>
      <c r="I20">
        <f>INDEX('4_rounding_correction'!$A$45:$AF$65, MATCH($A20, '4_rounding_correction'!$A$45:$A$65, 0), MATCH(I$1, '4_rounding_correction'!$A$45:$AF$45, 0))</f>
        <v>0.1</v>
      </c>
      <c r="J20">
        <f>INDEX('4_rounding_correction'!$A$45:$AF$65, MATCH($A20, '4_rounding_correction'!$A$45:$A$65, 0), MATCH(J$1, '4_rounding_correction'!$A$45:$AF$45, 0))</f>
        <v>7.2189000000000003E-2</v>
      </c>
      <c r="K20">
        <f>INDEX('4_rounding_correction'!$A$45:$AF$65, MATCH($A20, '4_rounding_correction'!$A$45:$A$65, 0), MATCH(K$1, '4_rounding_correction'!$A$45:$AF$45, 0))</f>
        <v>0.33333299999999999</v>
      </c>
      <c r="L20">
        <f>INDEX('4_rounding_correction'!$A$45:$AF$65, MATCH($A20, '4_rounding_correction'!$A$45:$A$65, 0), MATCH(L$1, '4_rounding_correction'!$A$45:$AF$45, 0))</f>
        <v>5.2969000000000002E-2</v>
      </c>
      <c r="M20">
        <f>INDEX('4_rounding_correction'!$A$45:$AF$65, MATCH($A20, '4_rounding_correction'!$A$45:$A$65, 0), MATCH(M$1, '4_rounding_correction'!$A$45:$AF$45, 0))</f>
        <v>0</v>
      </c>
      <c r="N20">
        <f>INDEX('4_rounding_correction'!$A$45:$AF$65, MATCH($A20, '4_rounding_correction'!$A$45:$A$65, 0), MATCH(N$1, '4_rounding_correction'!$A$45:$AF$45, 0))</f>
        <v>4.0642999999999999E-2</v>
      </c>
      <c r="O20">
        <f>INDEX('4_rounding_correction'!$A$45:$AF$65, MATCH($A20, '4_rounding_correction'!$A$45:$A$65, 0), MATCH(O$1, '4_rounding_correction'!$A$45:$AF$45, 0))</f>
        <v>0</v>
      </c>
      <c r="P20">
        <f>INDEX('4_rounding_correction'!$A$45:$AF$65, MATCH($A20, '4_rounding_correction'!$A$45:$A$65, 0), MATCH(P$1, '4_rounding_correction'!$A$45:$AF$45, 0))</f>
        <v>9.2325000000000004E-2</v>
      </c>
      <c r="Q20">
        <f>INDEX('4_rounding_correction'!$A$45:$AF$65, MATCH($A20, '4_rounding_correction'!$A$45:$A$65, 0), MATCH(Q$1, '4_rounding_correction'!$A$45:$AF$45, 0))</f>
        <v>0</v>
      </c>
      <c r="R20">
        <f>INDEX('4_rounding_correction'!$A$45:$AF$65, MATCH($A20, '4_rounding_correction'!$A$45:$A$65, 0), MATCH(R$1, '4_rounding_correction'!$A$45:$AF$45, 0))</f>
        <v>5.6410000000000002E-2</v>
      </c>
      <c r="S20">
        <f>INDEX('4_rounding_correction'!$A$45:$AF$65, MATCH($A20, '4_rounding_correction'!$A$45:$A$65, 0), MATCH(S$1, '4_rounding_correction'!$A$45:$AF$45, 0))</f>
        <v>0</v>
      </c>
      <c r="T20">
        <f>INDEX('4_rounding_correction'!$A$45:$AF$65, MATCH($A20, '4_rounding_correction'!$A$45:$A$65, 0), MATCH(T$1, '4_rounding_correction'!$A$45:$AF$45, 0))</f>
        <v>0.12926499999999999</v>
      </c>
      <c r="U20">
        <f>INDEX('4_rounding_correction'!$A$45:$AF$65, MATCH($A20, '4_rounding_correction'!$A$45:$A$65, 0), MATCH(U$1, '4_rounding_correction'!$A$45:$AF$45, 0))</f>
        <v>0</v>
      </c>
      <c r="V20">
        <f>INDEX('4_rounding_correction'!$A$45:$AF$65, MATCH($A20, '4_rounding_correction'!$A$45:$A$65, 0), MATCH(V$1, '4_rounding_correction'!$A$45:$AF$45, 0))</f>
        <v>0</v>
      </c>
      <c r="W20">
        <f>INDEX('4_rounding_correction'!$A$45:$AF$65, MATCH($A20, '4_rounding_correction'!$A$45:$A$65, 0), MATCH(W$1, '4_rounding_correction'!$A$45:$AF$45, 0))</f>
        <v>9.0382000000000004E-2</v>
      </c>
      <c r="X20">
        <f>INDEX('4_rounding_correction'!$A$45:$AF$65, MATCH($A20, '4_rounding_correction'!$A$45:$A$65, 0), MATCH(X$1, '4_rounding_correction'!$A$45:$AF$45, 0))</f>
        <v>0</v>
      </c>
      <c r="Y20">
        <f>INDEX('4_rounding_correction'!$A$45:$AF$65, MATCH($A20, '4_rounding_correction'!$A$45:$A$65, 0), MATCH(Y$1, '4_rounding_correction'!$A$45:$AF$45, 0))</f>
        <v>0.248941</v>
      </c>
      <c r="Z20">
        <f>INDEX('4_rounding_correction'!$A$45:$AF$65, MATCH($A20, '4_rounding_correction'!$A$45:$A$65, 0), MATCH(Z$1, '4_rounding_correction'!$A$45:$AF$45, 0))</f>
        <v>0</v>
      </c>
      <c r="AA20">
        <f>INDEX('4_rounding_correction'!$A$45:$AF$65, MATCH($A20, '4_rounding_correction'!$A$45:$A$65, 0), MATCH(AA$1, '4_rounding_correction'!$A$45:$AF$45, 0))</f>
        <v>0.28571400000000002</v>
      </c>
      <c r="AB20">
        <f>INDEX('4_rounding_correction'!$A$45:$AF$65, MATCH($A20, '4_rounding_correction'!$A$45:$A$65, 0), MATCH(AB$1, '4_rounding_correction'!$A$45:$AF$45, 0))</f>
        <v>0.29703000000000002</v>
      </c>
      <c r="AC20">
        <f>INDEX('4_rounding_correction'!$A$45:$AF$65, MATCH($A20, '4_rounding_correction'!$A$45:$A$65, 0), MATCH(AC$1, '4_rounding_correction'!$A$45:$AF$45, 0))</f>
        <v>7.7536999999999995E-2</v>
      </c>
      <c r="AD20">
        <f>INDEX('4_rounding_correction'!$A$45:$AF$65, MATCH($A20, '4_rounding_correction'!$A$45:$A$65, 0), MATCH(AD$1, '4_rounding_correction'!$A$45:$AF$45, 0))</f>
        <v>4.0106999999999997E-2</v>
      </c>
      <c r="AE20">
        <f>INDEX('4_rounding_correction'!$A$45:$AF$65, MATCH($A20, '4_rounding_correction'!$A$45:$A$65, 0), MATCH(AE$1, '4_rounding_correction'!$A$45:$AF$45, 0))</f>
        <v>0</v>
      </c>
      <c r="AF20">
        <f>INDEX('4_rounding_correction'!$A$45:$AF$65, MATCH($A20, '4_rounding_correction'!$A$45:$A$65, 0), MATCH(AF$1, '4_rounding_correction'!$A$45:$AF$45, 0))</f>
        <v>8.1049999999999994E-3</v>
      </c>
      <c r="AG20">
        <f t="shared" si="0"/>
        <v>4.0106999999999997E-2</v>
      </c>
    </row>
  </sheetData>
  <conditionalFormatting sqref="B2:AG20">
    <cfRule type="expression" dxfId="16" priority="1">
      <formula>ISERROR(B2)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602C4-2532-9E4F-83A9-3743A6EC47EE}">
  <sheetPr codeName="Sheet1"/>
  <dimension ref="A1:BL64"/>
  <sheetViews>
    <sheetView zoomScale="75" workbookViewId="0">
      <selection activeCell="AX47" sqref="AX47"/>
    </sheetView>
  </sheetViews>
  <sheetFormatPr baseColWidth="10" defaultRowHeight="16" x14ac:dyDescent="0.2"/>
  <cols>
    <col min="1" max="1" width="97.1640625" customWidth="1"/>
    <col min="2" max="2" width="25" bestFit="1" customWidth="1"/>
    <col min="3" max="3" width="16.83203125" bestFit="1" customWidth="1"/>
    <col min="4" max="32" width="25" bestFit="1" customWidth="1"/>
    <col min="33" max="33" width="27.33203125" bestFit="1" customWidth="1"/>
    <col min="45" max="45" width="18.83203125" bestFit="1" customWidth="1"/>
  </cols>
  <sheetData>
    <row r="1" spans="1:64" x14ac:dyDescent="0.2">
      <c r="A1" s="1" t="s">
        <v>155</v>
      </c>
      <c r="B1" s="1" t="s">
        <v>18</v>
      </c>
      <c r="C1" s="1" t="s">
        <v>20</v>
      </c>
      <c r="D1" s="1" t="s">
        <v>21</v>
      </c>
      <c r="E1" s="1" t="s">
        <v>22</v>
      </c>
      <c r="F1" s="1" t="s">
        <v>23</v>
      </c>
      <c r="G1" s="1" t="s">
        <v>24</v>
      </c>
      <c r="H1" s="1" t="s">
        <v>25</v>
      </c>
      <c r="I1" s="1" t="s">
        <v>27</v>
      </c>
      <c r="J1" s="1" t="s">
        <v>29</v>
      </c>
      <c r="K1" s="1" t="s">
        <v>31</v>
      </c>
      <c r="L1" s="1" t="s">
        <v>32</v>
      </c>
      <c r="M1" s="1" t="s">
        <v>28</v>
      </c>
      <c r="N1" s="1" t="s">
        <v>34</v>
      </c>
      <c r="O1" s="1" t="s">
        <v>35</v>
      </c>
      <c r="P1" s="1" t="s">
        <v>36</v>
      </c>
      <c r="Q1" s="1" t="s">
        <v>37</v>
      </c>
      <c r="R1" s="1" t="s">
        <v>38</v>
      </c>
      <c r="S1" s="1" t="s">
        <v>39</v>
      </c>
      <c r="T1" s="1" t="s">
        <v>40</v>
      </c>
      <c r="U1" s="1" t="s">
        <v>43</v>
      </c>
      <c r="V1" s="1" t="s">
        <v>44</v>
      </c>
      <c r="W1" s="1" t="s">
        <v>46</v>
      </c>
      <c r="X1" s="1" t="s">
        <v>47</v>
      </c>
      <c r="Y1" s="1" t="s">
        <v>48</v>
      </c>
      <c r="Z1" s="1" t="s">
        <v>50</v>
      </c>
      <c r="AA1" s="1" t="s">
        <v>51</v>
      </c>
      <c r="AB1" s="1" t="s">
        <v>52</v>
      </c>
      <c r="AC1" s="1" t="s">
        <v>900</v>
      </c>
      <c r="AD1" s="1" t="s">
        <v>122</v>
      </c>
      <c r="AE1" s="1" t="s">
        <v>45</v>
      </c>
      <c r="AF1" s="1" t="s">
        <v>49</v>
      </c>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row>
    <row r="2" spans="1:64" x14ac:dyDescent="0.2">
      <c r="A2" t="s">
        <v>156</v>
      </c>
      <c r="B2" s="13">
        <f>INDEX('3_calculation_ETM_keys'!$A:$AS,MATCH($A2,'3_calculation_ETM_keys'!$C:$C,0),MATCH(B$1,'3_calculation_ETM_keys'!$A$25:$AS$25,0))</f>
        <v>0.11916849768895019</v>
      </c>
      <c r="C2" s="13">
        <f>INDEX('3_calculation_ETM_keys'!$A:$AS,MATCH($A2,'3_calculation_ETM_keys'!$C:$C,0),MATCH(C$1,'3_calculation_ETM_keys'!$A$25:$AS$25,0))</f>
        <v>5.598893077375635E-2</v>
      </c>
      <c r="D2" s="13">
        <f>INDEX('3_calculation_ETM_keys'!$A:$AS,MATCH($A2,'3_calculation_ETM_keys'!$C:$C,0),MATCH(D$1,'3_calculation_ETM_keys'!$A$25:$AS$25,0))</f>
        <v>0.14929815073574954</v>
      </c>
      <c r="E2" s="13">
        <f>INDEX('3_calculation_ETM_keys'!$A:$AS,MATCH($A2,'3_calculation_ETM_keys'!$C:$C,0),MATCH(E$1,'3_calculation_ETM_keys'!$A$25:$AS$25,0))</f>
        <v>6.9999785202186679E-2</v>
      </c>
      <c r="F2" s="13">
        <f>INDEX('3_calculation_ETM_keys'!$A:$AS,MATCH($A2,'3_calculation_ETM_keys'!$C:$C,0),MATCH(F$1,'3_calculation_ETM_keys'!$A$25:$AS$25,0))</f>
        <v>0.1696019846393356</v>
      </c>
      <c r="G2" s="13">
        <f>INDEX('3_calculation_ETM_keys'!$A:$AS,MATCH($A2,'3_calculation_ETM_keys'!$C:$C,0),MATCH(G$1,'3_calculation_ETM_keys'!$A$25:$AS$25,0))</f>
        <v>0.31708438800969357</v>
      </c>
      <c r="H2" s="13">
        <f>INDEX('3_calculation_ETM_keys'!$A:$AS,MATCH($A2,'3_calculation_ETM_keys'!$C:$C,0),MATCH(H$1,'3_calculation_ETM_keys'!$A$25:$AS$25,0))</f>
        <v>8.2606084375888456E-2</v>
      </c>
      <c r="I2" s="13">
        <f>INDEX('3_calculation_ETM_keys'!$A:$AS,MATCH($A2,'3_calculation_ETM_keys'!$C:$C,0),MATCH(I$1,'3_calculation_ETM_keys'!$A$25:$AS$25,0))</f>
        <v>0.11942865186730682</v>
      </c>
      <c r="J2" s="13">
        <f>INDEX('3_calculation_ETM_keys'!$A:$AS,MATCH($A2,'3_calculation_ETM_keys'!$C:$C,0),MATCH(J$1,'3_calculation_ETM_keys'!$A$25:$AS$25,0))</f>
        <v>9.2894852410966219E-2</v>
      </c>
      <c r="K2" s="13">
        <f>INDEX('3_calculation_ETM_keys'!$A:$AS,MATCH($A2,'3_calculation_ETM_keys'!$C:$C,0),MATCH(K$1,'3_calculation_ETM_keys'!$A$25:$AS$25,0))</f>
        <v>2.8145229383619474E-2</v>
      </c>
      <c r="L2" s="13">
        <f>INDEX('3_calculation_ETM_keys'!$A:$AS,MATCH($A2,'3_calculation_ETM_keys'!$C:$C,0),MATCH(L$1,'3_calculation_ETM_keys'!$A$25:$AS$25,0))</f>
        <v>7.0221456914472985E-2</v>
      </c>
      <c r="M2" s="13">
        <f>INDEX('3_calculation_ETM_keys'!$A:$AS,MATCH($A2,'3_calculation_ETM_keys'!$C:$C,0),MATCH(M$1,'3_calculation_ETM_keys'!$A$25:$AS$25,0))</f>
        <v>0.14160140082486106</v>
      </c>
      <c r="N2" s="13">
        <f>INDEX('3_calculation_ETM_keys'!$A:$AS,MATCH($A2,'3_calculation_ETM_keys'!$C:$C,0),MATCH(N$1,'3_calculation_ETM_keys'!$A$25:$AS$25,0))</f>
        <v>0.10305972011550234</v>
      </c>
      <c r="O2" s="13">
        <f>INDEX('3_calculation_ETM_keys'!$A:$AS,MATCH($A2,'3_calculation_ETM_keys'!$C:$C,0),MATCH(O$1,'3_calculation_ETM_keys'!$A$25:$AS$25,0))</f>
        <v>3.5226800467337692E-2</v>
      </c>
      <c r="P2" s="13">
        <f>INDEX('3_calculation_ETM_keys'!$A:$AS,MATCH($A2,'3_calculation_ETM_keys'!$C:$C,0),MATCH(P$1,'3_calculation_ETM_keys'!$A$25:$AS$25,0))</f>
        <v>7.2620390350895861E-2</v>
      </c>
      <c r="Q2" s="13">
        <f>INDEX('3_calculation_ETM_keys'!$A:$AS,MATCH($A2,'3_calculation_ETM_keys'!$C:$C,0),MATCH(Q$1,'3_calculation_ETM_keys'!$A$25:$AS$25,0))</f>
        <v>6.1706901572728498E-2</v>
      </c>
      <c r="R2" s="13">
        <f>INDEX('3_calculation_ETM_keys'!$A:$AS,MATCH($A2,'3_calculation_ETM_keys'!$C:$C,0),MATCH(R$1,'3_calculation_ETM_keys'!$A$25:$AS$25,0))</f>
        <v>5.7987434339272829E-2</v>
      </c>
      <c r="S2" s="13">
        <f>INDEX('3_calculation_ETM_keys'!$A:$AS,MATCH($A2,'3_calculation_ETM_keys'!$C:$C,0),MATCH(S$1,'3_calculation_ETM_keys'!$A$25:$AS$25,0))</f>
        <v>0.10016501065451987</v>
      </c>
      <c r="T2" s="13">
        <f>INDEX('3_calculation_ETM_keys'!$A:$AS,MATCH($A2,'3_calculation_ETM_keys'!$C:$C,0),MATCH(T$1,'3_calculation_ETM_keys'!$A$25:$AS$25,0))</f>
        <v>8.8742316988717665E-2</v>
      </c>
      <c r="U2" s="13">
        <f>INDEX('3_calculation_ETM_keys'!$A:$AS,MATCH($A2,'3_calculation_ETM_keys'!$C:$C,0),MATCH(U$1,'3_calculation_ETM_keys'!$A$25:$AS$25,0))</f>
        <v>3.6115249971662267E-2</v>
      </c>
      <c r="V2" s="13">
        <f>INDEX('3_calculation_ETM_keys'!$A:$AS,MATCH($A2,'3_calculation_ETM_keys'!$C:$C,0),MATCH(V$1,'3_calculation_ETM_keys'!$A$25:$AS$25,0))</f>
        <v>3.7047591979844675E-2</v>
      </c>
      <c r="W2" s="13">
        <f>INDEX('3_calculation_ETM_keys'!$A:$AS,MATCH($A2,'3_calculation_ETM_keys'!$C:$C,0),MATCH(W$1,'3_calculation_ETM_keys'!$A$25:$AS$25,0))</f>
        <v>0.10818901463191585</v>
      </c>
      <c r="X2" s="13">
        <f>INDEX('3_calculation_ETM_keys'!$A:$AS,MATCH($A2,'3_calculation_ETM_keys'!$C:$C,0),MATCH(X$1,'3_calculation_ETM_keys'!$A$25:$AS$25,0))</f>
        <v>0.42699999943280648</v>
      </c>
      <c r="Y2" s="13">
        <f>INDEX('3_calculation_ETM_keys'!$A:$AS,MATCH($A2,'3_calculation_ETM_keys'!$C:$C,0),MATCH(Y$1,'3_calculation_ETM_keys'!$A$25:$AS$25,0))</f>
        <v>4.8443175731278237E-4</v>
      </c>
      <c r="Z2" s="13">
        <f>INDEX('3_calculation_ETM_keys'!$A:$AS,MATCH($A2,'3_calculation_ETM_keys'!$C:$C,0),MATCH(Z$1,'3_calculation_ETM_keys'!$A$25:$AS$25,0))</f>
        <v>3.6978691650775226E-2</v>
      </c>
      <c r="AA2" s="13">
        <f>INDEX('3_calculation_ETM_keys'!$A:$AS,MATCH($A2,'3_calculation_ETM_keys'!$C:$C,0),MATCH(AA$1,'3_calculation_ETM_keys'!$A$25:$AS$25,0))</f>
        <v>7.8455082818379346E-2</v>
      </c>
      <c r="AB2" s="13">
        <f>INDEX('3_calculation_ETM_keys'!$A:$AS,MATCH($A2,'3_calculation_ETM_keys'!$C:$C,0),MATCH(AB$1,'3_calculation_ETM_keys'!$A$25:$AS$25,0))</f>
        <v>6.2167614157344578E-2</v>
      </c>
      <c r="AC2" s="13">
        <f>INDEX('3_calculation_ETM_keys'!$A:$AS,MATCH($A2,'3_calculation_ETM_keys'!$C:$C,0),MATCH(AC$1,'3_calculation_ETM_keys'!$A$25:$AS$25,0))</f>
        <v>0.12511500744684953</v>
      </c>
      <c r="AD2" s="13">
        <f>INDEX('3_calculation_ETM_keys'!$A:$AS,MATCH($A2,'3_calculation_ETM_keys'!$C:$C,0),MATCH(AD$1,'3_calculation_ETM_keys'!$A$25:$AS$25,0))</f>
        <v>5.4383938779179415E-2</v>
      </c>
      <c r="AE2" s="13">
        <f>INDEX('3_calculation_ETM_keys'!$A:$AS,MATCH($A2,'3_calculation_ETM_keys'!$C:$C,0),MATCH(AE$1,'3_calculation_ETM_keys'!$A$25:$AS$25,0))</f>
        <v>2.0795261910248927E-2</v>
      </c>
      <c r="AF2" s="13">
        <f>INDEX('3_calculation_ETM_keys'!$A:$AS,MATCH($A2,'3_calculation_ETM_keys'!$C:$C,0),MATCH(AF$1,'3_calculation_ETM_keys'!$A$25:$AS$25,0))</f>
        <v>0.10800001765761935</v>
      </c>
    </row>
    <row r="3" spans="1:64" x14ac:dyDescent="0.2">
      <c r="A3" t="s">
        <v>157</v>
      </c>
      <c r="B3" s="13">
        <f>INDEX('3_calculation_ETM_keys'!$A:$AS,MATCH($A3,'3_calculation_ETM_keys'!$C:$C,0),MATCH(B$1,'3_calculation_ETM_keys'!$A$25:$AS$25,0))</f>
        <v>5.2523779660212586E-4</v>
      </c>
      <c r="C3" s="13">
        <f>INDEX('3_calculation_ETM_keys'!$A:$AS,MATCH($A3,'3_calculation_ETM_keys'!$C:$C,0),MATCH(C$1,'3_calculation_ETM_keys'!$A$25:$AS$25,0))</f>
        <v>3.2684723160394833E-3</v>
      </c>
      <c r="D3" s="13">
        <f>INDEX('3_calculation_ETM_keys'!$A:$AS,MATCH($A3,'3_calculation_ETM_keys'!$C:$C,0),MATCH(D$1,'3_calculation_ETM_keys'!$A$25:$AS$25,0))</f>
        <v>1.102197519689271E-2</v>
      </c>
      <c r="E3" s="13">
        <f>INDEX('3_calculation_ETM_keys'!$A:$AS,MATCH($A3,'3_calculation_ETM_keys'!$C:$C,0),MATCH(E$1,'3_calculation_ETM_keys'!$A$25:$AS$25,0))</f>
        <v>0.25000003919668129</v>
      </c>
      <c r="F3" s="13">
        <f>INDEX('3_calculation_ETM_keys'!$A:$AS,MATCH($A3,'3_calculation_ETM_keys'!$C:$C,0),MATCH(F$1,'3_calculation_ETM_keys'!$A$25:$AS$25,0))</f>
        <v>4.877887495498035E-3</v>
      </c>
      <c r="G3" s="13">
        <f>INDEX('3_calculation_ETM_keys'!$A:$AS,MATCH($A3,'3_calculation_ETM_keys'!$C:$C,0),MATCH(G$1,'3_calculation_ETM_keys'!$A$25:$AS$25,0))</f>
        <v>1.0347202343835803E-2</v>
      </c>
      <c r="H3" s="13">
        <f>INDEX('3_calculation_ETM_keys'!$A:$AS,MATCH($A3,'3_calculation_ETM_keys'!$C:$C,0),MATCH(H$1,'3_calculation_ETM_keys'!$A$25:$AS$25,0))</f>
        <v>0</v>
      </c>
      <c r="I3" s="13">
        <f>INDEX('3_calculation_ETM_keys'!$A:$AS,MATCH($A3,'3_calculation_ETM_keys'!$C:$C,0),MATCH(I$1,'3_calculation_ETM_keys'!$A$25:$AS$25,0))</f>
        <v>0</v>
      </c>
      <c r="J3" s="13">
        <f>INDEX('3_calculation_ETM_keys'!$A:$AS,MATCH($A3,'3_calculation_ETM_keys'!$C:$C,0),MATCH(J$1,'3_calculation_ETM_keys'!$A$25:$AS$25,0))</f>
        <v>2.3343010424427046E-2</v>
      </c>
      <c r="K3" s="13">
        <f>INDEX('3_calculation_ETM_keys'!$A:$AS,MATCH($A3,'3_calculation_ETM_keys'!$C:$C,0),MATCH(K$1,'3_calculation_ETM_keys'!$A$25:$AS$25,0))</f>
        <v>4.8785064264940418E-3</v>
      </c>
      <c r="L3" s="13">
        <f>INDEX('3_calculation_ETM_keys'!$A:$AS,MATCH($A3,'3_calculation_ETM_keys'!$C:$C,0),MATCH(L$1,'3_calculation_ETM_keys'!$A$25:$AS$25,0))</f>
        <v>1.2440840880973532E-2</v>
      </c>
      <c r="M3" s="13">
        <f>INDEX('3_calculation_ETM_keys'!$A:$AS,MATCH($A3,'3_calculation_ETM_keys'!$C:$C,0),MATCH(M$1,'3_calculation_ETM_keys'!$A$25:$AS$25,0))</f>
        <v>0.13548426120492926</v>
      </c>
      <c r="N3" s="13">
        <f>INDEX('3_calculation_ETM_keys'!$A:$AS,MATCH($A3,'3_calculation_ETM_keys'!$C:$C,0),MATCH(N$1,'3_calculation_ETM_keys'!$A$25:$AS$25,0))</f>
        <v>8.4407013847245305E-2</v>
      </c>
      <c r="O3" s="13">
        <f>INDEX('3_calculation_ETM_keys'!$A:$AS,MATCH($A3,'3_calculation_ETM_keys'!$C:$C,0),MATCH(O$1,'3_calculation_ETM_keys'!$A$25:$AS$25,0))</f>
        <v>1.3613890562396144E-2</v>
      </c>
      <c r="P3" s="13">
        <f>INDEX('3_calculation_ETM_keys'!$A:$AS,MATCH($A3,'3_calculation_ETM_keys'!$C:$C,0),MATCH(P$1,'3_calculation_ETM_keys'!$A$25:$AS$25,0))</f>
        <v>0</v>
      </c>
      <c r="Q3" s="13">
        <f>INDEX('3_calculation_ETM_keys'!$A:$AS,MATCH($A3,'3_calculation_ETM_keys'!$C:$C,0),MATCH(Q$1,'3_calculation_ETM_keys'!$A$25:$AS$25,0))</f>
        <v>5.0614824685038612E-2</v>
      </c>
      <c r="R3" s="13">
        <f>INDEX('3_calculation_ETM_keys'!$A:$AS,MATCH($A3,'3_calculation_ETM_keys'!$C:$C,0),MATCH(R$1,'3_calculation_ETM_keys'!$A$25:$AS$25,0))</f>
        <v>0</v>
      </c>
      <c r="S3" s="13">
        <f>INDEX('3_calculation_ETM_keys'!$A:$AS,MATCH($A3,'3_calculation_ETM_keys'!$C:$C,0),MATCH(S$1,'3_calculation_ETM_keys'!$A$25:$AS$25,0))</f>
        <v>2.6822937030810137E-2</v>
      </c>
      <c r="T3" s="13">
        <f>INDEX('3_calculation_ETM_keys'!$A:$AS,MATCH($A3,'3_calculation_ETM_keys'!$C:$C,0),MATCH(T$1,'3_calculation_ETM_keys'!$A$25:$AS$25,0))</f>
        <v>0</v>
      </c>
      <c r="U3" s="13">
        <f>INDEX('3_calculation_ETM_keys'!$A:$AS,MATCH($A3,'3_calculation_ETM_keys'!$C:$C,0),MATCH(U$1,'3_calculation_ETM_keys'!$A$25:$AS$25,0))</f>
        <v>0.1635529110655152</v>
      </c>
      <c r="V3" s="13">
        <f>INDEX('3_calculation_ETM_keys'!$A:$AS,MATCH($A3,'3_calculation_ETM_keys'!$C:$C,0),MATCH(V$1,'3_calculation_ETM_keys'!$A$25:$AS$25,0))</f>
        <v>1.2432245678636376E-2</v>
      </c>
      <c r="W3" s="13">
        <f>INDEX('3_calculation_ETM_keys'!$A:$AS,MATCH($A3,'3_calculation_ETM_keys'!$C:$C,0),MATCH(W$1,'3_calculation_ETM_keys'!$A$25:$AS$25,0))</f>
        <v>0</v>
      </c>
      <c r="X3" s="13">
        <f>INDEX('3_calculation_ETM_keys'!$A:$AS,MATCH($A3,'3_calculation_ETM_keys'!$C:$C,0),MATCH(X$1,'3_calculation_ETM_keys'!$A$25:$AS$25,0))</f>
        <v>2.2000007940709203E-2</v>
      </c>
      <c r="Y3" s="13">
        <f>INDEX('3_calculation_ETM_keys'!$A:$AS,MATCH($A3,'3_calculation_ETM_keys'!$C:$C,0),MATCH(Y$1,'3_calculation_ETM_keys'!$A$25:$AS$25,0))</f>
        <v>2.2714616596566973E-2</v>
      </c>
      <c r="Z3" s="13">
        <f>INDEX('3_calculation_ETM_keys'!$A:$AS,MATCH($A3,'3_calculation_ETM_keys'!$C:$C,0),MATCH(Z$1,'3_calculation_ETM_keys'!$A$25:$AS$25,0))</f>
        <v>0</v>
      </c>
      <c r="AA3" s="13">
        <f>INDEX('3_calculation_ETM_keys'!$A:$AS,MATCH($A3,'3_calculation_ETM_keys'!$C:$C,0),MATCH(AA$1,'3_calculation_ETM_keys'!$A$25:$AS$25,0))</f>
        <v>2.7277204812260359E-2</v>
      </c>
      <c r="AB3" s="13">
        <f>INDEX('3_calculation_ETM_keys'!$A:$AS,MATCH($A3,'3_calculation_ETM_keys'!$C:$C,0),MATCH(AB$1,'3_calculation_ETM_keys'!$A$25:$AS$25,0))</f>
        <v>6.8219328809829439E-3</v>
      </c>
      <c r="AC3" s="13">
        <f>INDEX('3_calculation_ETM_keys'!$A:$AS,MATCH($A3,'3_calculation_ETM_keys'!$C:$C,0),MATCH(AC$1,'3_calculation_ETM_keys'!$A$25:$AS$25,0))</f>
        <v>1.9077884526405468E-2</v>
      </c>
      <c r="AD3" s="13">
        <f>INDEX('3_calculation_ETM_keys'!$A:$AS,MATCH($A3,'3_calculation_ETM_keys'!$C:$C,0),MATCH(AD$1,'3_calculation_ETM_keys'!$A$25:$AS$25,0))</f>
        <v>0</v>
      </c>
      <c r="AE3" s="13">
        <f>INDEX('3_calculation_ETM_keys'!$A:$AS,MATCH($A3,'3_calculation_ETM_keys'!$C:$C,0),MATCH(AE$1,'3_calculation_ETM_keys'!$A$25:$AS$25,0))</f>
        <v>1.2477196632957085E-3</v>
      </c>
      <c r="AF3" s="13">
        <f>INDEX('3_calculation_ETM_keys'!$A:$AS,MATCH($A3,'3_calculation_ETM_keys'!$C:$C,0),MATCH(AF$1,'3_calculation_ETM_keys'!$A$25:$AS$25,0))</f>
        <v>1.1999997334698967E-2</v>
      </c>
    </row>
    <row r="4" spans="1:64" x14ac:dyDescent="0.2">
      <c r="A4" t="s">
        <v>160</v>
      </c>
      <c r="B4" s="13">
        <f>INDEX('3_calculation_ETM_keys'!$A:$AS,MATCH($A4,'3_calculation_ETM_keys'!$C:$C,0),MATCH(B$1,'3_calculation_ETM_keys'!$A$25:$AS$25,0))</f>
        <v>0.16192238639894962</v>
      </c>
      <c r="C4" s="13">
        <f>INDEX('3_calculation_ETM_keys'!$A:$AS,MATCH($A4,'3_calculation_ETM_keys'!$C:$C,0),MATCH(C$1,'3_calculation_ETM_keys'!$A$25:$AS$25,0))</f>
        <v>0.11974048329810646</v>
      </c>
      <c r="D4" s="13">
        <f>INDEX('3_calculation_ETM_keys'!$A:$AS,MATCH($A4,'3_calculation_ETM_keys'!$C:$C,0),MATCH(D$1,'3_calculation_ETM_keys'!$A$25:$AS$25,0))</f>
        <v>0.11422817842261024</v>
      </c>
      <c r="E4" s="13">
        <f>INDEX('3_calculation_ETM_keys'!$A:$AS,MATCH($A4,'3_calculation_ETM_keys'!$C:$C,0),MATCH(E$1,'3_calculation_ETM_keys'!$A$25:$AS$25,0))</f>
        <v>0.13000002665374327</v>
      </c>
      <c r="F4" s="13">
        <f>INDEX('3_calculation_ETM_keys'!$A:$AS,MATCH($A4,'3_calculation_ETM_keys'!$C:$C,0),MATCH(F$1,'3_calculation_ETM_keys'!$A$25:$AS$25,0))</f>
        <v>0.20346691526584262</v>
      </c>
      <c r="G4" s="13">
        <f>INDEX('3_calculation_ETM_keys'!$A:$AS,MATCH($A4,'3_calculation_ETM_keys'!$C:$C,0),MATCH(G$1,'3_calculation_ETM_keys'!$A$25:$AS$25,0))</f>
        <v>6.1163483792847244E-2</v>
      </c>
      <c r="H4" s="13">
        <f>INDEX('3_calculation_ETM_keys'!$A:$AS,MATCH($A4,'3_calculation_ETM_keys'!$C:$C,0),MATCH(H$1,'3_calculation_ETM_keys'!$A$25:$AS$25,0))</f>
        <v>9.9446849211430016E-2</v>
      </c>
      <c r="I4" s="13">
        <f>INDEX('3_calculation_ETM_keys'!$A:$AS,MATCH($A4,'3_calculation_ETM_keys'!$C:$C,0),MATCH(I$1,'3_calculation_ETM_keys'!$A$25:$AS$25,0))</f>
        <v>0.21600031884105034</v>
      </c>
      <c r="J4" s="13">
        <f>INDEX('3_calculation_ETM_keys'!$A:$AS,MATCH($A4,'3_calculation_ETM_keys'!$C:$C,0),MATCH(J$1,'3_calculation_ETM_keys'!$A$25:$AS$25,0))</f>
        <v>7.3653126558312465E-2</v>
      </c>
      <c r="K4" s="13">
        <f>INDEX('3_calculation_ETM_keys'!$A:$AS,MATCH($A4,'3_calculation_ETM_keys'!$C:$C,0),MATCH(K$1,'3_calculation_ETM_keys'!$A$25:$AS$25,0))</f>
        <v>0.48306595365418897</v>
      </c>
      <c r="L4" s="13">
        <f>INDEX('3_calculation_ETM_keys'!$A:$AS,MATCH($A4,'3_calculation_ETM_keys'!$C:$C,0),MATCH(L$1,'3_calculation_ETM_keys'!$A$25:$AS$25,0))</f>
        <v>0.308917818372207</v>
      </c>
      <c r="M4" s="13">
        <f>INDEX('3_calculation_ETM_keys'!$A:$AS,MATCH($A4,'3_calculation_ETM_keys'!$C:$C,0),MATCH(M$1,'3_calculation_ETM_keys'!$A$25:$AS$25,0))</f>
        <v>4.7856027946419528E-2</v>
      </c>
      <c r="N4" s="13">
        <f>INDEX('3_calculation_ETM_keys'!$A:$AS,MATCH($A4,'3_calculation_ETM_keys'!$C:$C,0),MATCH(N$1,'3_calculation_ETM_keys'!$A$25:$AS$25,0))</f>
        <v>4.0245593799530473E-2</v>
      </c>
      <c r="O4" s="13">
        <f>INDEX('3_calculation_ETM_keys'!$A:$AS,MATCH($A4,'3_calculation_ETM_keys'!$C:$C,0),MATCH(O$1,'3_calculation_ETM_keys'!$A$25:$AS$25,0))</f>
        <v>3.3651761690292319E-2</v>
      </c>
      <c r="P4" s="13">
        <f>INDEX('3_calculation_ETM_keys'!$A:$AS,MATCH($A4,'3_calculation_ETM_keys'!$C:$C,0),MATCH(P$1,'3_calculation_ETM_keys'!$A$25:$AS$25,0))</f>
        <v>9.7786559750756522E-2</v>
      </c>
      <c r="Q4" s="13">
        <f>INDEX('3_calculation_ETM_keys'!$A:$AS,MATCH($A4,'3_calculation_ETM_keys'!$C:$C,0),MATCH(Q$1,'3_calculation_ETM_keys'!$A$25:$AS$25,0))</f>
        <v>1.6778630167862463E-2</v>
      </c>
      <c r="R4" s="13">
        <f>INDEX('3_calculation_ETM_keys'!$A:$AS,MATCH($A4,'3_calculation_ETM_keys'!$C:$C,0),MATCH(R$1,'3_calculation_ETM_keys'!$A$25:$AS$25,0))</f>
        <v>5.5996154770487853E-2</v>
      </c>
      <c r="S4" s="13">
        <f>INDEX('3_calculation_ETM_keys'!$A:$AS,MATCH($A4,'3_calculation_ETM_keys'!$C:$C,0),MATCH(S$1,'3_calculation_ETM_keys'!$A$25:$AS$25,0))</f>
        <v>0.16437559870581794</v>
      </c>
      <c r="T4" s="13">
        <f>INDEX('3_calculation_ETM_keys'!$A:$AS,MATCH($A4,'3_calculation_ETM_keys'!$C:$C,0),MATCH(T$1,'3_calculation_ETM_keys'!$A$25:$AS$25,0))</f>
        <v>4.1061501814820905E-2</v>
      </c>
      <c r="U4" s="13">
        <f>INDEX('3_calculation_ETM_keys'!$A:$AS,MATCH($A4,'3_calculation_ETM_keys'!$C:$C,0),MATCH(U$1,'3_calculation_ETM_keys'!$A$25:$AS$25,0))</f>
        <v>8.6180549965584025E-2</v>
      </c>
      <c r="V4" s="13">
        <f>INDEX('3_calculation_ETM_keys'!$A:$AS,MATCH($A4,'3_calculation_ETM_keys'!$C:$C,0),MATCH(V$1,'3_calculation_ETM_keys'!$A$25:$AS$25,0))</f>
        <v>7.8914972766289421E-2</v>
      </c>
      <c r="W4" s="13">
        <f>INDEX('3_calculation_ETM_keys'!$A:$AS,MATCH($A4,'3_calculation_ETM_keys'!$C:$C,0),MATCH(W$1,'3_calculation_ETM_keys'!$A$25:$AS$25,0))</f>
        <v>4.4398309560703814E-2</v>
      </c>
      <c r="X4" s="13">
        <f>INDEX('3_calculation_ETM_keys'!$A:$AS,MATCH($A4,'3_calculation_ETM_keys'!$C:$C,0),MATCH(X$1,'3_calculation_ETM_keys'!$A$25:$AS$25,0))</f>
        <v>4.1000003340139583E-2</v>
      </c>
      <c r="Y4" s="13">
        <f>INDEX('3_calculation_ETM_keys'!$A:$AS,MATCH($A4,'3_calculation_ETM_keys'!$C:$C,0),MATCH(Y$1,'3_calculation_ETM_keys'!$A$25:$AS$25,0))</f>
        <v>8.6053170343140892E-3</v>
      </c>
      <c r="Z4" s="13">
        <f>INDEX('3_calculation_ETM_keys'!$A:$AS,MATCH($A4,'3_calculation_ETM_keys'!$C:$C,0),MATCH(Z$1,'3_calculation_ETM_keys'!$A$25:$AS$25,0))</f>
        <v>0.38399248265760166</v>
      </c>
      <c r="AA4" s="13">
        <f>INDEX('3_calculation_ETM_keys'!$A:$AS,MATCH($A4,'3_calculation_ETM_keys'!$C:$C,0),MATCH(AA$1,'3_calculation_ETM_keys'!$A$25:$AS$25,0))</f>
        <v>0.14413023964453389</v>
      </c>
      <c r="AB4" s="13">
        <f>INDEX('3_calculation_ETM_keys'!$A:$AS,MATCH($A4,'3_calculation_ETM_keys'!$C:$C,0),MATCH(AB$1,'3_calculation_ETM_keys'!$A$25:$AS$25,0))</f>
        <v>0.2261140656519347</v>
      </c>
      <c r="AC4" s="13">
        <f>INDEX('3_calculation_ETM_keys'!$A:$AS,MATCH($A4,'3_calculation_ETM_keys'!$C:$C,0),MATCH(AC$1,'3_calculation_ETM_keys'!$A$25:$AS$25,0))</f>
        <v>0.15562428724179772</v>
      </c>
      <c r="AD4" s="13">
        <f>INDEX('3_calculation_ETM_keys'!$A:$AS,MATCH($A4,'3_calculation_ETM_keys'!$C:$C,0),MATCH(AD$1,'3_calculation_ETM_keys'!$A$25:$AS$25,0))</f>
        <v>0.17247505064803165</v>
      </c>
      <c r="AE4" s="13">
        <f>INDEX('3_calculation_ETM_keys'!$A:$AS,MATCH($A4,'3_calculation_ETM_keys'!$C:$C,0),MATCH(AE$1,'3_calculation_ETM_keys'!$A$25:$AS$25,0))</f>
        <v>0.56627005012293197</v>
      </c>
      <c r="AF4" s="13">
        <f>INDEX('3_calculation_ETM_keys'!$A:$AS,MATCH($A4,'3_calculation_ETM_keys'!$C:$C,0),MATCH(AF$1,'3_calculation_ETM_keys'!$A$25:$AS$25,0))</f>
        <v>0.1219999902549931</v>
      </c>
    </row>
    <row r="5" spans="1:64" x14ac:dyDescent="0.2">
      <c r="A5" t="s">
        <v>158</v>
      </c>
      <c r="B5" s="13">
        <f>INDEX('3_calculation_ETM_keys'!$A:$AS,MATCH($A5,'3_calculation_ETM_keys'!$C:$C,0),MATCH(B$1,'3_calculation_ETM_keys'!$A$25:$AS$25,0))</f>
        <v>0.20858596354107281</v>
      </c>
      <c r="C5" s="13">
        <f>INDEX('3_calculation_ETM_keys'!$A:$AS,MATCH($A5,'3_calculation_ETM_keys'!$C:$C,0),MATCH(C$1,'3_calculation_ETM_keys'!$A$25:$AS$25,0))</f>
        <v>0.18887956769006167</v>
      </c>
      <c r="D5" s="13">
        <f>INDEX('3_calculation_ETM_keys'!$A:$AS,MATCH($A5,'3_calculation_ETM_keys'!$C:$C,0),MATCH(D$1,'3_calculation_ETM_keys'!$A$25:$AS$25,0))</f>
        <v>0.24549036974526264</v>
      </c>
      <c r="E5" s="13">
        <f>INDEX('3_calculation_ETM_keys'!$A:$AS,MATCH($A5,'3_calculation_ETM_keys'!$C:$C,0),MATCH(E$1,'3_calculation_ETM_keys'!$A$25:$AS$25,0))</f>
        <v>6.1129105871960757E-2</v>
      </c>
      <c r="F5" s="13">
        <f>INDEX('3_calculation_ETM_keys'!$A:$AS,MATCH($A5,'3_calculation_ETM_keys'!$C:$C,0),MATCH(F$1,'3_calculation_ETM_keys'!$A$25:$AS$25,0))</f>
        <v>0.23697031181954822</v>
      </c>
      <c r="G5" s="13">
        <f>INDEX('3_calculation_ETM_keys'!$A:$AS,MATCH($A5,'3_calculation_ETM_keys'!$C:$C,0),MATCH(G$1,'3_calculation_ETM_keys'!$A$25:$AS$25,0))</f>
        <v>0.11795815316983194</v>
      </c>
      <c r="H5" s="13">
        <f>INDEX('3_calculation_ETM_keys'!$A:$AS,MATCH($A5,'3_calculation_ETM_keys'!$C:$C,0),MATCH(H$1,'3_calculation_ETM_keys'!$A$25:$AS$25,0))</f>
        <v>5.0738272165675932E-2</v>
      </c>
      <c r="I5" s="13">
        <f>INDEX('3_calculation_ETM_keys'!$A:$AS,MATCH($A5,'3_calculation_ETM_keys'!$C:$C,0),MATCH(I$1,'3_calculation_ETM_keys'!$A$25:$AS$25,0))</f>
        <v>3.8000056092407003E-2</v>
      </c>
      <c r="J5" s="13">
        <f>INDEX('3_calculation_ETM_keys'!$A:$AS,MATCH($A5,'3_calculation_ETM_keys'!$C:$C,0),MATCH(J$1,'3_calculation_ETM_keys'!$A$25:$AS$25,0))</f>
        <v>7.4681090146636903E-2</v>
      </c>
      <c r="K5" s="13">
        <f>INDEX('3_calculation_ETM_keys'!$A:$AS,MATCH($A5,'3_calculation_ETM_keys'!$C:$C,0),MATCH(K$1,'3_calculation_ETM_keys'!$A$25:$AS$25,0))</f>
        <v>0.11619288863870908</v>
      </c>
      <c r="L5" s="13">
        <f>INDEX('3_calculation_ETM_keys'!$A:$AS,MATCH($A5,'3_calculation_ETM_keys'!$C:$C,0),MATCH(L$1,'3_calculation_ETM_keys'!$A$25:$AS$25,0))</f>
        <v>0.14613644422497449</v>
      </c>
      <c r="M5" s="13">
        <f>INDEX('3_calculation_ETM_keys'!$A:$AS,MATCH($A5,'3_calculation_ETM_keys'!$C:$C,0),MATCH(M$1,'3_calculation_ETM_keys'!$A$25:$AS$25,0))</f>
        <v>0.14890664819070965</v>
      </c>
      <c r="N5" s="13">
        <f>INDEX('3_calculation_ETM_keys'!$A:$AS,MATCH($A5,'3_calculation_ETM_keys'!$C:$C,0),MATCH(N$1,'3_calculation_ETM_keys'!$A$25:$AS$25,0))</f>
        <v>0.19515630620182592</v>
      </c>
      <c r="O5" s="13">
        <f>INDEX('3_calculation_ETM_keys'!$A:$AS,MATCH($A5,'3_calculation_ETM_keys'!$C:$C,0),MATCH(O$1,'3_calculation_ETM_keys'!$A$25:$AS$25,0))</f>
        <v>0.29526033256376166</v>
      </c>
      <c r="P5" s="13">
        <f>INDEX('3_calculation_ETM_keys'!$A:$AS,MATCH($A5,'3_calculation_ETM_keys'!$C:$C,0),MATCH(P$1,'3_calculation_ETM_keys'!$A$25:$AS$25,0))</f>
        <v>0.12216249345608232</v>
      </c>
      <c r="Q5" s="13">
        <f>INDEX('3_calculation_ETM_keys'!$A:$AS,MATCH($A5,'3_calculation_ETM_keys'!$C:$C,0),MATCH(Q$1,'3_calculation_ETM_keys'!$A$25:$AS$25,0))</f>
        <v>0.10079971601829836</v>
      </c>
      <c r="R5" s="13">
        <f>INDEX('3_calculation_ETM_keys'!$A:$AS,MATCH($A5,'3_calculation_ETM_keys'!$C:$C,0),MATCH(R$1,'3_calculation_ETM_keys'!$A$25:$AS$25,0))</f>
        <v>4.70010643045971E-2</v>
      </c>
      <c r="S5" s="13">
        <f>INDEX('3_calculation_ETM_keys'!$A:$AS,MATCH($A5,'3_calculation_ETM_keys'!$C:$C,0),MATCH(S$1,'3_calculation_ETM_keys'!$A$25:$AS$25,0))</f>
        <v>2.3419477733030967E-2</v>
      </c>
      <c r="T5" s="13">
        <f>INDEX('3_calculation_ETM_keys'!$A:$AS,MATCH($A5,'3_calculation_ETM_keys'!$C:$C,0),MATCH(T$1,'3_calculation_ETM_keys'!$A$25:$AS$25,0))</f>
        <v>0.19835069561398072</v>
      </c>
      <c r="U5" s="13">
        <f>INDEX('3_calculation_ETM_keys'!$A:$AS,MATCH($A5,'3_calculation_ETM_keys'!$C:$C,0),MATCH(U$1,'3_calculation_ETM_keys'!$A$25:$AS$25,0))</f>
        <v>0.29975046367102598</v>
      </c>
      <c r="V5" s="13">
        <f>INDEX('3_calculation_ETM_keys'!$A:$AS,MATCH($A5,'3_calculation_ETM_keys'!$C:$C,0),MATCH(V$1,'3_calculation_ETM_keys'!$A$25:$AS$25,0))</f>
        <v>3.5658307280600501E-2</v>
      </c>
      <c r="W5" s="13">
        <f>INDEX('3_calculation_ETM_keys'!$A:$AS,MATCH($A5,'3_calculation_ETM_keys'!$C:$C,0),MATCH(W$1,'3_calculation_ETM_keys'!$A$25:$AS$25,0))</f>
        <v>7.2329457617523449E-2</v>
      </c>
      <c r="X5" s="13">
        <f>INDEX('3_calculation_ETM_keys'!$A:$AS,MATCH($A5,'3_calculation_ETM_keys'!$C:$C,0),MATCH(X$1,'3_calculation_ETM_keys'!$A$25:$AS$25,0))</f>
        <v>1.2999991324039945E-2</v>
      </c>
      <c r="Y5" s="13">
        <f>INDEX('3_calculation_ETM_keys'!$A:$AS,MATCH($A5,'3_calculation_ETM_keys'!$C:$C,0),MATCH(Y$1,'3_calculation_ETM_keys'!$A$25:$AS$25,0))</f>
        <v>1.9229399231455564E-2</v>
      </c>
      <c r="Z5" s="13">
        <f>INDEX('3_calculation_ETM_keys'!$A:$AS,MATCH($A5,'3_calculation_ETM_keys'!$C:$C,0),MATCH(Z$1,'3_calculation_ETM_keys'!$A$25:$AS$25,0))</f>
        <v>0.1104938783406572</v>
      </c>
      <c r="AA5" s="13">
        <f>INDEX('3_calculation_ETM_keys'!$A:$AS,MATCH($A5,'3_calculation_ETM_keys'!$C:$C,0),MATCH(AA$1,'3_calculation_ETM_keys'!$A$25:$AS$25,0))</f>
        <v>0.18330232884645756</v>
      </c>
      <c r="AB5" s="13">
        <f>INDEX('3_calculation_ETM_keys'!$A:$AS,MATCH($A5,'3_calculation_ETM_keys'!$C:$C,0),MATCH(AB$1,'3_calculation_ETM_keys'!$A$25:$AS$25,0))</f>
        <v>0.13163396295617089</v>
      </c>
      <c r="AC5" s="13">
        <f>INDEX('3_calculation_ETM_keys'!$A:$AS,MATCH($A5,'3_calculation_ETM_keys'!$C:$C,0),MATCH(AC$1,'3_calculation_ETM_keys'!$A$25:$AS$25,0))</f>
        <v>0.12156327005845442</v>
      </c>
      <c r="AD5" s="13">
        <f>INDEX('3_calculation_ETM_keys'!$A:$AS,MATCH($A5,'3_calculation_ETM_keys'!$C:$C,0),MATCH(AD$1,'3_calculation_ETM_keys'!$A$25:$AS$25,0))</f>
        <v>4.4525998778280132E-2</v>
      </c>
      <c r="AE5" s="13">
        <f>INDEX('3_calculation_ETM_keys'!$A:$AS,MATCH($A5,'3_calculation_ETM_keys'!$C:$C,0),MATCH(AE$1,'3_calculation_ETM_keys'!$A$25:$AS$25,0))</f>
        <v>0.16636217284536373</v>
      </c>
      <c r="AF5" s="13">
        <f>INDEX('3_calculation_ETM_keys'!$A:$AS,MATCH($A5,'3_calculation_ETM_keys'!$C:$C,0),MATCH(AF$1,'3_calculation_ETM_keys'!$A$25:$AS$25,0))</f>
        <v>0.32899997030688072</v>
      </c>
    </row>
    <row r="6" spans="1:64" x14ac:dyDescent="0.2">
      <c r="A6" t="s">
        <v>159</v>
      </c>
      <c r="B6" s="13">
        <f>INDEX('3_calculation_ETM_keys'!$A:$AS,MATCH($A6,'3_calculation_ETM_keys'!$C:$C,0),MATCH(B$1,'3_calculation_ETM_keys'!$A$25:$AS$25,0))</f>
        <v>2.7901908632400302E-2</v>
      </c>
      <c r="C6" s="13">
        <f>INDEX('3_calculation_ETM_keys'!$A:$AS,MATCH($A6,'3_calculation_ETM_keys'!$C:$C,0),MATCH(C$1,'3_calculation_ETM_keys'!$A$25:$AS$25,0))</f>
        <v>4.1707642176783223E-2</v>
      </c>
      <c r="D6" s="13">
        <f>INDEX('3_calculation_ETM_keys'!$A:$AS,MATCH($A6,'3_calculation_ETM_keys'!$C:$C,0),MATCH(D$1,'3_calculation_ETM_keys'!$A$25:$AS$25,0))</f>
        <v>3.3960814854678355E-2</v>
      </c>
      <c r="E6" s="13">
        <f>INDEX('3_calculation_ETM_keys'!$A:$AS,MATCH($A6,'3_calculation_ETM_keys'!$C:$C,0),MATCH(E$1,'3_calculation_ETM_keys'!$A$25:$AS$25,0))</f>
        <v>2.3988483203786781E-2</v>
      </c>
      <c r="F6" s="13">
        <f>INDEX('3_calculation_ETM_keys'!$A:$AS,MATCH($A6,'3_calculation_ETM_keys'!$C:$C,0),MATCH(F$1,'3_calculation_ETM_keys'!$A$25:$AS$25,0))</f>
        <v>2.7942938619718256E-2</v>
      </c>
      <c r="G6" s="13">
        <f>INDEX('3_calculation_ETM_keys'!$A:$AS,MATCH($A6,'3_calculation_ETM_keys'!$C:$C,0),MATCH(G$1,'3_calculation_ETM_keys'!$A$25:$AS$25,0))</f>
        <v>2.6966320856247596E-2</v>
      </c>
      <c r="H6" s="13">
        <f>INDEX('3_calculation_ETM_keys'!$A:$AS,MATCH($A6,'3_calculation_ETM_keys'!$C:$C,0),MATCH(H$1,'3_calculation_ETM_keys'!$A$25:$AS$25,0))</f>
        <v>5.1872536788475254E-2</v>
      </c>
      <c r="I6" s="13">
        <f>INDEX('3_calculation_ETM_keys'!$A:$AS,MATCH($A6,'3_calculation_ETM_keys'!$C:$C,0),MATCH(I$1,'3_calculation_ETM_keys'!$A$25:$AS$25,0))</f>
        <v>3.2599584455187465E-2</v>
      </c>
      <c r="J6" s="13">
        <f>INDEX('3_calculation_ETM_keys'!$A:$AS,MATCH($A6,'3_calculation_ETM_keys'!$C:$C,0),MATCH(J$1,'3_calculation_ETM_keys'!$A$25:$AS$25,0))</f>
        <v>4.0098776083493583E-2</v>
      </c>
      <c r="K6" s="13">
        <f>INDEX('3_calculation_ETM_keys'!$A:$AS,MATCH($A6,'3_calculation_ETM_keys'!$C:$C,0),MATCH(K$1,'3_calculation_ETM_keys'!$A$25:$AS$25,0))</f>
        <v>2.1566870410638435E-2</v>
      </c>
      <c r="L6" s="13">
        <f>INDEX('3_calculation_ETM_keys'!$A:$AS,MATCH($A6,'3_calculation_ETM_keys'!$C:$C,0),MATCH(L$1,'3_calculation_ETM_keys'!$A$25:$AS$25,0))</f>
        <v>2.3621192440814884E-2</v>
      </c>
      <c r="M6" s="13">
        <f>INDEX('3_calculation_ETM_keys'!$A:$AS,MATCH($A6,'3_calculation_ETM_keys'!$C:$C,0),MATCH(M$1,'3_calculation_ETM_keys'!$A$25:$AS$25,0))</f>
        <v>3.205041929318142E-2</v>
      </c>
      <c r="N6" s="13">
        <f>INDEX('3_calculation_ETM_keys'!$A:$AS,MATCH($A6,'3_calculation_ETM_keys'!$C:$C,0),MATCH(N$1,'3_calculation_ETM_keys'!$A$25:$AS$25,0))</f>
        <v>2.9184700127365737E-2</v>
      </c>
      <c r="O6" s="13">
        <f>INDEX('3_calculation_ETM_keys'!$A:$AS,MATCH($A6,'3_calculation_ETM_keys'!$C:$C,0),MATCH(O$1,'3_calculation_ETM_keys'!$A$25:$AS$25,0))</f>
        <v>3.7478744521869098E-2</v>
      </c>
      <c r="P6" s="13">
        <f>INDEX('3_calculation_ETM_keys'!$A:$AS,MATCH($A6,'3_calculation_ETM_keys'!$C:$C,0),MATCH(P$1,'3_calculation_ETM_keys'!$A$25:$AS$25,0))</f>
        <v>3.2829728600493595E-2</v>
      </c>
      <c r="Q6" s="13">
        <f>INDEX('3_calculation_ETM_keys'!$A:$AS,MATCH($A6,'3_calculation_ETM_keys'!$C:$C,0),MATCH(Q$1,'3_calculation_ETM_keys'!$A$25:$AS$25,0))</f>
        <v>4.4697300237191005E-2</v>
      </c>
      <c r="R6" s="13">
        <f>INDEX('3_calculation_ETM_keys'!$A:$AS,MATCH($A6,'3_calculation_ETM_keys'!$C:$C,0),MATCH(R$1,'3_calculation_ETM_keys'!$A$25:$AS$25,0))</f>
        <v>4.9389240836074051E-2</v>
      </c>
      <c r="S6" s="13">
        <f>INDEX('3_calculation_ETM_keys'!$A:$AS,MATCH($A6,'3_calculation_ETM_keys'!$C:$C,0),MATCH(S$1,'3_calculation_ETM_keys'!$A$25:$AS$25,0))</f>
        <v>5.105797239821306E-2</v>
      </c>
      <c r="T6" s="13">
        <f>INDEX('3_calculation_ETM_keys'!$A:$AS,MATCH($A6,'3_calculation_ETM_keys'!$C:$C,0),MATCH(T$1,'3_calculation_ETM_keys'!$A$25:$AS$25,0))</f>
        <v>3.0168496289686549E-2</v>
      </c>
      <c r="U6" s="13">
        <f>INDEX('3_calculation_ETM_keys'!$A:$AS,MATCH($A6,'3_calculation_ETM_keys'!$C:$C,0),MATCH(U$1,'3_calculation_ETM_keys'!$A$25:$AS$25,0))</f>
        <v>2.448559633225968E-2</v>
      </c>
      <c r="V6" s="13">
        <f>INDEX('3_calculation_ETM_keys'!$A:$AS,MATCH($A6,'3_calculation_ETM_keys'!$C:$C,0),MATCH(V$1,'3_calculation_ETM_keys'!$A$25:$AS$25,0))</f>
        <v>5.6365608853743143E-2</v>
      </c>
      <c r="W6" s="13">
        <f>INDEX('3_calculation_ETM_keys'!$A:$AS,MATCH($A6,'3_calculation_ETM_keys'!$C:$C,0),MATCH(W$1,'3_calculation_ETM_keys'!$A$25:$AS$25,0))</f>
        <v>4.7384006301842016E-2</v>
      </c>
      <c r="X6" s="13">
        <f>INDEX('3_calculation_ETM_keys'!$A:$AS,MATCH($A6,'3_calculation_ETM_keys'!$C:$C,0),MATCH(X$1,'3_calculation_ETM_keys'!$A$25:$AS$25,0))</f>
        <v>2.8433878045522283E-2</v>
      </c>
      <c r="Y6" s="13">
        <f>INDEX('3_calculation_ETM_keys'!$A:$AS,MATCH($A6,'3_calculation_ETM_keys'!$C:$C,0),MATCH(Y$1,'3_calculation_ETM_keys'!$A$25:$AS$25,0))</f>
        <v>4.3405761290506724E-2</v>
      </c>
      <c r="Z6" s="13">
        <f>INDEX('3_calculation_ETM_keys'!$A:$AS,MATCH($A6,'3_calculation_ETM_keys'!$C:$C,0),MATCH(Z$1,'3_calculation_ETM_keys'!$A$25:$AS$25,0))</f>
        <v>2.7221115262888257E-2</v>
      </c>
      <c r="AA6" s="13">
        <f>INDEX('3_calculation_ETM_keys'!$A:$AS,MATCH($A6,'3_calculation_ETM_keys'!$C:$C,0),MATCH(AA$1,'3_calculation_ETM_keys'!$A$25:$AS$25,0))</f>
        <v>2.9601092645621649E-2</v>
      </c>
      <c r="AB6" s="13">
        <f>INDEX('3_calculation_ETM_keys'!$A:$AS,MATCH($A6,'3_calculation_ETM_keys'!$C:$C,0),MATCH(AB$1,'3_calculation_ETM_keys'!$A$25:$AS$25,0))</f>
        <v>3.9912234310369471E-2</v>
      </c>
      <c r="AC6" s="13">
        <f>INDEX('3_calculation_ETM_keys'!$A:$AS,MATCH($A6,'3_calculation_ETM_keys'!$C:$C,0),MATCH(AC$1,'3_calculation_ETM_keys'!$A$25:$AS$25,0))</f>
        <v>3.2726795156928605E-2</v>
      </c>
      <c r="AD6" s="13">
        <f>INDEX('3_calculation_ETM_keys'!$A:$AS,MATCH($A6,'3_calculation_ETM_keys'!$C:$C,0),MATCH(AD$1,'3_calculation_ETM_keys'!$A$25:$AS$25,0))</f>
        <v>4.2092684031633049E-2</v>
      </c>
      <c r="AE6" s="13">
        <f>INDEX('3_calculation_ETM_keys'!$A:$AS,MATCH($A6,'3_calculation_ETM_keys'!$C:$C,0),MATCH(AE$1,'3_calculation_ETM_keys'!$A$25:$AS$25,0))</f>
        <v>1.387560146472846E-2</v>
      </c>
      <c r="AF6" s="13">
        <f>INDEX('3_calculation_ETM_keys'!$A:$AS,MATCH($A6,'3_calculation_ETM_keys'!$C:$C,0),MATCH(AF$1,'3_calculation_ETM_keys'!$A$25:$AS$25,0))</f>
        <v>2.4264295651207517E-2</v>
      </c>
    </row>
    <row r="7" spans="1:64" x14ac:dyDescent="0.2">
      <c r="A7" t="s">
        <v>169</v>
      </c>
      <c r="B7" s="13">
        <f>INDEX('3_calculation_ETM_keys'!$A:$AS,MATCH($A7,'3_calculation_ETM_keys'!$C:$C,0),MATCH(B$1,'3_calculation_ETM_keys'!$A$25:$AS$25,0))</f>
        <v>0.48189600594202481</v>
      </c>
      <c r="C7" s="13">
        <f>INDEX('3_calculation_ETM_keys'!$A:$AS,MATCH($A7,'3_calculation_ETM_keys'!$C:$C,0),MATCH(C$1,'3_calculation_ETM_keys'!$A$25:$AS$25,0))</f>
        <v>0.59041490374525285</v>
      </c>
      <c r="D7" s="13">
        <f>INDEX('3_calculation_ETM_keys'!$A:$AS,MATCH($A7,'3_calculation_ETM_keys'!$C:$C,0),MATCH(D$1,'3_calculation_ETM_keys'!$A$25:$AS$25,0))</f>
        <v>0.44600051104480648</v>
      </c>
      <c r="E7" s="13">
        <f>INDEX('3_calculation_ETM_keys'!$A:$AS,MATCH($A7,'3_calculation_ETM_keys'!$C:$C,0),MATCH(E$1,'3_calculation_ETM_keys'!$A$25:$AS$25,0))</f>
        <v>0.46488255987164123</v>
      </c>
      <c r="F7" s="13">
        <f>INDEX('3_calculation_ETM_keys'!$A:$AS,MATCH($A7,'3_calculation_ETM_keys'!$C:$C,0),MATCH(F$1,'3_calculation_ETM_keys'!$A$25:$AS$25,0))</f>
        <v>0.35713996216005728</v>
      </c>
      <c r="G7" s="13">
        <f>INDEX('3_calculation_ETM_keys'!$A:$AS,MATCH($A7,'3_calculation_ETM_keys'!$C:$C,0),MATCH(G$1,'3_calculation_ETM_keys'!$A$25:$AS$25,0))</f>
        <v>0.46648045182754388</v>
      </c>
      <c r="H7" s="13">
        <f>INDEX('3_calculation_ETM_keys'!$A:$AS,MATCH($A7,'3_calculation_ETM_keys'!$C:$C,0),MATCH(H$1,'3_calculation_ETM_keys'!$A$25:$AS$25,0))</f>
        <v>0.71533625745853013</v>
      </c>
      <c r="I7" s="13">
        <f>INDEX('3_calculation_ETM_keys'!$A:$AS,MATCH($A7,'3_calculation_ETM_keys'!$C:$C,0),MATCH(I$1,'3_calculation_ETM_keys'!$A$25:$AS$25,0))</f>
        <v>0.59397138874404831</v>
      </c>
      <c r="J7" s="13">
        <f>INDEX('3_calculation_ETM_keys'!$A:$AS,MATCH($A7,'3_calculation_ETM_keys'!$C:$C,0),MATCH(J$1,'3_calculation_ETM_keys'!$A$25:$AS$25,0))</f>
        <v>0.69532914437616378</v>
      </c>
      <c r="K7" s="13">
        <f>INDEX('3_calculation_ETM_keys'!$A:$AS,MATCH($A7,'3_calculation_ETM_keys'!$C:$C,0),MATCH(K$1,'3_calculation_ETM_keys'!$A$25:$AS$25,0))</f>
        <v>0.34615055148635004</v>
      </c>
      <c r="L7" s="13">
        <f>INDEX('3_calculation_ETM_keys'!$A:$AS,MATCH($A7,'3_calculation_ETM_keys'!$C:$C,0),MATCH(L$1,'3_calculation_ETM_keys'!$A$25:$AS$25,0))</f>
        <v>0.43866224716655711</v>
      </c>
      <c r="M7" s="13">
        <f>INDEX('3_calculation_ETM_keys'!$A:$AS,MATCH($A7,'3_calculation_ETM_keys'!$C:$C,0),MATCH(M$1,'3_calculation_ETM_keys'!$A$25:$AS$25,0))</f>
        <v>0.49410124253989901</v>
      </c>
      <c r="N7" s="13">
        <f>INDEX('3_calculation_ETM_keys'!$A:$AS,MATCH($A7,'3_calculation_ETM_keys'!$C:$C,0),MATCH(N$1,'3_calculation_ETM_keys'!$A$25:$AS$25,0))</f>
        <v>0.54794666590853014</v>
      </c>
      <c r="O7" s="13">
        <f>INDEX('3_calculation_ETM_keys'!$A:$AS,MATCH($A7,'3_calculation_ETM_keys'!$C:$C,0),MATCH(O$1,'3_calculation_ETM_keys'!$A$25:$AS$25,0))</f>
        <v>0.58476847019434297</v>
      </c>
      <c r="P7" s="13">
        <f>INDEX('3_calculation_ETM_keys'!$A:$AS,MATCH($A7,'3_calculation_ETM_keys'!$C:$C,0),MATCH(P$1,'3_calculation_ETM_keys'!$A$25:$AS$25,0))</f>
        <v>0.67460082784177156</v>
      </c>
      <c r="Q7" s="13">
        <f>INDEX('3_calculation_ETM_keys'!$A:$AS,MATCH($A7,'3_calculation_ETM_keys'!$C:$C,0),MATCH(Q$1,'3_calculation_ETM_keys'!$A$25:$AS$25,0))</f>
        <v>0.72540262731888105</v>
      </c>
      <c r="R7" s="13">
        <f>INDEX('3_calculation_ETM_keys'!$A:$AS,MATCH($A7,'3_calculation_ETM_keys'!$C:$C,0),MATCH(R$1,'3_calculation_ETM_keys'!$A$25:$AS$25,0))</f>
        <v>0.78962610574956793</v>
      </c>
      <c r="S7" s="13">
        <f>INDEX('3_calculation_ETM_keys'!$A:$AS,MATCH($A7,'3_calculation_ETM_keys'!$C:$C,0),MATCH(S$1,'3_calculation_ETM_keys'!$A$25:$AS$25,0))</f>
        <v>0.63415900347760801</v>
      </c>
      <c r="T7" s="13">
        <f>INDEX('3_calculation_ETM_keys'!$A:$AS,MATCH($A7,'3_calculation_ETM_keys'!$C:$C,0),MATCH(T$1,'3_calculation_ETM_keys'!$A$25:$AS$25,0))</f>
        <v>0.64167698929279415</v>
      </c>
      <c r="U7" s="13">
        <f>INDEX('3_calculation_ETM_keys'!$A:$AS,MATCH($A7,'3_calculation_ETM_keys'!$C:$C,0),MATCH(U$1,'3_calculation_ETM_keys'!$A$25:$AS$25,0))</f>
        <v>0.38991522899395281</v>
      </c>
      <c r="V7" s="13">
        <f>INDEX('3_calculation_ETM_keys'!$A:$AS,MATCH($A7,'3_calculation_ETM_keys'!$C:$C,0),MATCH(V$1,'3_calculation_ETM_keys'!$A$25:$AS$25,0))</f>
        <v>0.77958127344088612</v>
      </c>
      <c r="W7" s="13">
        <f>INDEX('3_calculation_ETM_keys'!$A:$AS,MATCH($A7,'3_calculation_ETM_keys'!$C:$C,0),MATCH(W$1,'3_calculation_ETM_keys'!$A$25:$AS$25,0))</f>
        <v>0.72769921188801479</v>
      </c>
      <c r="X7" s="13">
        <f>INDEX('3_calculation_ETM_keys'!$A:$AS,MATCH($A7,'3_calculation_ETM_keys'!$C:$C,0),MATCH(X$1,'3_calculation_ETM_keys'!$A$25:$AS$25,0))</f>
        <v>0.46856611991678254</v>
      </c>
      <c r="Y7" s="13">
        <f>INDEX('3_calculation_ETM_keys'!$A:$AS,MATCH($A7,'3_calculation_ETM_keys'!$C:$C,0),MATCH(Y$1,'3_calculation_ETM_keys'!$A$25:$AS$25,0))</f>
        <v>0.90556047408984397</v>
      </c>
      <c r="Z7" s="13">
        <f>INDEX('3_calculation_ETM_keys'!$A:$AS,MATCH($A7,'3_calculation_ETM_keys'!$C:$C,0),MATCH(Z$1,'3_calculation_ETM_keys'!$A$25:$AS$25,0))</f>
        <v>0.44131383208807767</v>
      </c>
      <c r="AA7" s="13">
        <f>INDEX('3_calculation_ETM_keys'!$A:$AS,MATCH($A7,'3_calculation_ETM_keys'!$C:$C,0),MATCH(AA$1,'3_calculation_ETM_keys'!$A$25:$AS$25,0))</f>
        <v>0.53723405123274715</v>
      </c>
      <c r="AB7" s="13">
        <f>INDEX('3_calculation_ETM_keys'!$A:$AS,MATCH($A7,'3_calculation_ETM_keys'!$C:$C,0),MATCH(AB$1,'3_calculation_ETM_keys'!$A$25:$AS$25,0))</f>
        <v>0.53335019004319728</v>
      </c>
      <c r="AC7" s="13">
        <f>INDEX('3_calculation_ETM_keys'!$A:$AS,MATCH($A7,'3_calculation_ETM_keys'!$C:$C,0),MATCH(AC$1,'3_calculation_ETM_keys'!$A$25:$AS$25,0))</f>
        <v>0.54589275556956429</v>
      </c>
      <c r="AD7" s="13">
        <f>INDEX('3_calculation_ETM_keys'!$A:$AS,MATCH($A7,'3_calculation_ETM_keys'!$C:$C,0),MATCH(AD$1,'3_calculation_ETM_keys'!$A$25:$AS$25,0))</f>
        <v>0.68652232776287569</v>
      </c>
      <c r="AE7" s="13">
        <f>INDEX('3_calculation_ETM_keys'!$A:$AS,MATCH($A7,'3_calculation_ETM_keys'!$C:$C,0),MATCH(AE$1,'3_calculation_ETM_keys'!$A$25:$AS$25,0))</f>
        <v>0.23144919399343122</v>
      </c>
      <c r="AF7" s="13">
        <f>INDEX('3_calculation_ETM_keys'!$A:$AS,MATCH($A7,'3_calculation_ETM_keys'!$C:$C,0),MATCH(AF$1,'3_calculation_ETM_keys'!$A$25:$AS$25,0))</f>
        <v>0.4047357287946004</v>
      </c>
    </row>
    <row r="8" spans="1:64" x14ac:dyDescent="0.2">
      <c r="A8" t="s">
        <v>172</v>
      </c>
      <c r="B8" s="13">
        <f>INDEX('3_calculation_ETM_keys'!$A:$AS,MATCH($A8,'3_calculation_ETM_keys'!$C:$C,0),MATCH(B$1,'3_calculation_ETM_keys'!$A$25:$AS$25,0))</f>
        <v>6.4698312432563704E-3</v>
      </c>
      <c r="C8" s="13">
        <f>INDEX('3_calculation_ETM_keys'!$A:$AS,MATCH($A8,'3_calculation_ETM_keys'!$C:$C,0),MATCH(C$1,'3_calculation_ETM_keys'!$A$25:$AS$25,0))</f>
        <v>1.0770314979405882E-2</v>
      </c>
      <c r="D8" s="13">
        <f>INDEX('3_calculation_ETM_keys'!$A:$AS,MATCH($A8,'3_calculation_ETM_keys'!$C:$C,0),MATCH(D$1,'3_calculation_ETM_keys'!$A$25:$AS$25,0))</f>
        <v>5.6421771451010592E-2</v>
      </c>
      <c r="E8" s="13">
        <f>INDEX('3_calculation_ETM_keys'!$A:$AS,MATCH($A8,'3_calculation_ETM_keys'!$C:$C,0),MATCH(E$1,'3_calculation_ETM_keys'!$A$25:$AS$25,0))</f>
        <v>0</v>
      </c>
      <c r="F8" s="13">
        <f>INDEX('3_calculation_ETM_keys'!$A:$AS,MATCH($A8,'3_calculation_ETM_keys'!$C:$C,0),MATCH(F$1,'3_calculation_ETM_keys'!$A$25:$AS$25,0))</f>
        <v>0.11504820546243875</v>
      </c>
      <c r="G8" s="13">
        <f>INDEX('3_calculation_ETM_keys'!$A:$AS,MATCH($A8,'3_calculation_ETM_keys'!$C:$C,0),MATCH(G$1,'3_calculation_ETM_keys'!$A$25:$AS$25,0))</f>
        <v>4.603917828644364E-3</v>
      </c>
      <c r="H8" s="13">
        <f>INDEX('3_calculation_ETM_keys'!$A:$AS,MATCH($A8,'3_calculation_ETM_keys'!$C:$C,0),MATCH(H$1,'3_calculation_ETM_keys'!$A$25:$AS$25,0))</f>
        <v>3.5469850433201486E-3</v>
      </c>
      <c r="I8" s="13">
        <f>INDEX('3_calculation_ETM_keys'!$A:$AS,MATCH($A8,'3_calculation_ETM_keys'!$C:$C,0),MATCH(I$1,'3_calculation_ETM_keys'!$A$25:$AS$25,0))</f>
        <v>0.13852249945413764</v>
      </c>
      <c r="J8" s="13">
        <f>INDEX('3_calculation_ETM_keys'!$A:$AS,MATCH($A8,'3_calculation_ETM_keys'!$C:$C,0),MATCH(J$1,'3_calculation_ETM_keys'!$A$25:$AS$25,0))</f>
        <v>0.10900038891372855</v>
      </c>
      <c r="K8" s="13">
        <f>INDEX('3_calculation_ETM_keys'!$A:$AS,MATCH($A8,'3_calculation_ETM_keys'!$C:$C,0),MATCH(K$1,'3_calculation_ETM_keys'!$A$25:$AS$25,0))</f>
        <v>1.6129032258064516E-2</v>
      </c>
      <c r="L8" s="13">
        <f>INDEX('3_calculation_ETM_keys'!$A:$AS,MATCH($A8,'3_calculation_ETM_keys'!$C:$C,0),MATCH(L$1,'3_calculation_ETM_keys'!$A$25:$AS$25,0))</f>
        <v>6.2308403544514362E-2</v>
      </c>
      <c r="M8" s="13">
        <f>INDEX('3_calculation_ETM_keys'!$A:$AS,MATCH($A8,'3_calculation_ETM_keys'!$C:$C,0),MATCH(M$1,'3_calculation_ETM_keys'!$A$25:$AS$25,0))</f>
        <v>6.764475804855551E-3</v>
      </c>
      <c r="N8" s="13">
        <f>INDEX('3_calculation_ETM_keys'!$A:$AS,MATCH($A8,'3_calculation_ETM_keys'!$C:$C,0),MATCH(N$1,'3_calculation_ETM_keys'!$A$25:$AS$25,0))</f>
        <v>7.374646461414644E-2</v>
      </c>
      <c r="O8" s="13">
        <f>INDEX('3_calculation_ETM_keys'!$A:$AS,MATCH($A8,'3_calculation_ETM_keys'!$C:$C,0),MATCH(O$1,'3_calculation_ETM_keys'!$A$25:$AS$25,0))</f>
        <v>6.9183882486689954E-2</v>
      </c>
      <c r="P8" s="13">
        <f>INDEX('3_calculation_ETM_keys'!$A:$AS,MATCH($A8,'3_calculation_ETM_keys'!$C:$C,0),MATCH(P$1,'3_calculation_ETM_keys'!$A$25:$AS$25,0))</f>
        <v>2.4456483797159589E-2</v>
      </c>
      <c r="Q8" s="13">
        <f>INDEX('3_calculation_ETM_keys'!$A:$AS,MATCH($A8,'3_calculation_ETM_keys'!$C:$C,0),MATCH(Q$1,'3_calculation_ETM_keys'!$A$25:$AS$25,0))</f>
        <v>8.7146312073149559E-2</v>
      </c>
      <c r="R8" s="13">
        <f>INDEX('3_calculation_ETM_keys'!$A:$AS,MATCH($A8,'3_calculation_ETM_keys'!$C:$C,0),MATCH(R$1,'3_calculation_ETM_keys'!$A$25:$AS$25,0))</f>
        <v>0.22794402640969783</v>
      </c>
      <c r="S8" s="13">
        <f>INDEX('3_calculation_ETM_keys'!$A:$AS,MATCH($A8,'3_calculation_ETM_keys'!$C:$C,0),MATCH(S$1,'3_calculation_ETM_keys'!$A$25:$AS$25,0))</f>
        <v>3.0116575821880428E-2</v>
      </c>
      <c r="T8" s="13">
        <f>INDEX('3_calculation_ETM_keys'!$A:$AS,MATCH($A8,'3_calculation_ETM_keys'!$C:$C,0),MATCH(T$1,'3_calculation_ETM_keys'!$A$25:$AS$25,0))</f>
        <v>0.28986324393277335</v>
      </c>
      <c r="U8" s="13">
        <f>INDEX('3_calculation_ETM_keys'!$A:$AS,MATCH($A8,'3_calculation_ETM_keys'!$C:$C,0),MATCH(U$1,'3_calculation_ETM_keys'!$A$25:$AS$25,0))</f>
        <v>0</v>
      </c>
      <c r="V8" s="13">
        <f>INDEX('3_calculation_ETM_keys'!$A:$AS,MATCH($A8,'3_calculation_ETM_keys'!$C:$C,0),MATCH(V$1,'3_calculation_ETM_keys'!$A$25:$AS$25,0))</f>
        <v>2.0028424071854716E-2</v>
      </c>
      <c r="W8" s="13">
        <f>INDEX('3_calculation_ETM_keys'!$A:$AS,MATCH($A8,'3_calculation_ETM_keys'!$C:$C,0),MATCH(W$1,'3_calculation_ETM_keys'!$A$25:$AS$25,0))</f>
        <v>0.20071953494196576</v>
      </c>
      <c r="X8" s="13">
        <f>INDEX('3_calculation_ETM_keys'!$A:$AS,MATCH($A8,'3_calculation_ETM_keys'!$C:$C,0),MATCH(X$1,'3_calculation_ETM_keys'!$A$25:$AS$25,0))</f>
        <v>0.32100002520860116</v>
      </c>
      <c r="Y8" s="13">
        <f>INDEX('3_calculation_ETM_keys'!$A:$AS,MATCH($A8,'3_calculation_ETM_keys'!$C:$C,0),MATCH(Y$1,'3_calculation_ETM_keys'!$A$25:$AS$25,0))</f>
        <v>0.18718055452068807</v>
      </c>
      <c r="Z8" s="13">
        <f>INDEX('3_calculation_ETM_keys'!$A:$AS,MATCH($A8,'3_calculation_ETM_keys'!$C:$C,0),MATCH(Z$1,'3_calculation_ETM_keys'!$A$25:$AS$25,0))</f>
        <v>3.9122237352047763E-2</v>
      </c>
      <c r="AA8" s="13">
        <f>INDEX('3_calculation_ETM_keys'!$A:$AS,MATCH($A8,'3_calculation_ETM_keys'!$C:$C,0),MATCH(AA$1,'3_calculation_ETM_keys'!$A$25:$AS$25,0))</f>
        <v>4.2097879229165379E-2</v>
      </c>
      <c r="AB8" s="13">
        <f>INDEX('3_calculation_ETM_keys'!$A:$AS,MATCH($A8,'3_calculation_ETM_keys'!$C:$C,0),MATCH(AB$1,'3_calculation_ETM_keys'!$A$25:$AS$25,0))</f>
        <v>7.0342789144370657E-2</v>
      </c>
      <c r="AC8" s="13">
        <f>INDEX('3_calculation_ETM_keys'!$A:$AS,MATCH($A8,'3_calculation_ETM_keys'!$C:$C,0),MATCH(AC$1,'3_calculation_ETM_keys'!$A$25:$AS$25,0))</f>
        <v>5.8675768982949648E-2</v>
      </c>
      <c r="AD8" s="13">
        <f>INDEX('3_calculation_ETM_keys'!$A:$AS,MATCH($A8,'3_calculation_ETM_keys'!$C:$C,0),MATCH(AD$1,'3_calculation_ETM_keys'!$A$25:$AS$25,0))</f>
        <v>2.3925366051095673E-2</v>
      </c>
      <c r="AE8" s="13">
        <f>INDEX('3_calculation_ETM_keys'!$A:$AS,MATCH($A8,'3_calculation_ETM_keys'!$C:$C,0),MATCH(AE$1,'3_calculation_ETM_keys'!$A$25:$AS$25,0))</f>
        <v>0</v>
      </c>
      <c r="AF8" s="13">
        <f>INDEX('3_calculation_ETM_keys'!$A:$AS,MATCH($A8,'3_calculation_ETM_keys'!$C:$C,0),MATCH(AF$1,'3_calculation_ETM_keys'!$A$25:$AS$25,0))</f>
        <v>2.6999967084536319E-2</v>
      </c>
    </row>
    <row r="9" spans="1:64" x14ac:dyDescent="0.2">
      <c r="A9" t="s">
        <v>173</v>
      </c>
      <c r="B9" s="13">
        <f>INDEX('3_calculation_ETM_keys'!$A:$AS,MATCH($A9,'3_calculation_ETM_keys'!$C:$C,0),MATCH(B$1,'3_calculation_ETM_keys'!$A$25:$AS$25,0))</f>
        <v>0.10952478503945756</v>
      </c>
      <c r="C9" s="13">
        <f>INDEX('3_calculation_ETM_keys'!$A:$AS,MATCH($A9,'3_calculation_ETM_keys'!$C:$C,0),MATCH(C$1,'3_calculation_ETM_keys'!$A$25:$AS$25,0))</f>
        <v>0.14523884327547765</v>
      </c>
      <c r="D9" s="13">
        <f>INDEX('3_calculation_ETM_keys'!$A:$AS,MATCH($A9,'3_calculation_ETM_keys'!$C:$C,0),MATCH(D$1,'3_calculation_ETM_keys'!$A$25:$AS$25,0))</f>
        <v>0.14376289683592569</v>
      </c>
      <c r="E9" s="13">
        <f>INDEX('3_calculation_ETM_keys'!$A:$AS,MATCH($A9,'3_calculation_ETM_keys'!$C:$C,0),MATCH(E$1,'3_calculation_ETM_keys'!$A$25:$AS$25,0))</f>
        <v>0</v>
      </c>
      <c r="F9" s="13">
        <f>INDEX('3_calculation_ETM_keys'!$A:$AS,MATCH($A9,'3_calculation_ETM_keys'!$C:$C,0),MATCH(F$1,'3_calculation_ETM_keys'!$A$25:$AS$25,0))</f>
        <v>0.228254834202088</v>
      </c>
      <c r="G9" s="13">
        <f>INDEX('3_calculation_ETM_keys'!$A:$AS,MATCH($A9,'3_calculation_ETM_keys'!$C:$C,0),MATCH(G$1,'3_calculation_ETM_keys'!$A$25:$AS$25,0))</f>
        <v>0.21105471869277542</v>
      </c>
      <c r="H9" s="13">
        <f>INDEX('3_calculation_ETM_keys'!$A:$AS,MATCH($A9,'3_calculation_ETM_keys'!$C:$C,0),MATCH(H$1,'3_calculation_ETM_keys'!$A$25:$AS$25,0))</f>
        <v>0.27344318579375276</v>
      </c>
      <c r="I9" s="13">
        <f>INDEX('3_calculation_ETM_keys'!$A:$AS,MATCH($A9,'3_calculation_ETM_keys'!$C:$C,0),MATCH(I$1,'3_calculation_ETM_keys'!$A$25:$AS$25,0))</f>
        <v>0.12884791612907495</v>
      </c>
      <c r="J9" s="13">
        <f>INDEX('3_calculation_ETM_keys'!$A:$AS,MATCH($A9,'3_calculation_ETM_keys'!$C:$C,0),MATCH(J$1,'3_calculation_ETM_keys'!$A$25:$AS$25,0))</f>
        <v>0.42784924904663907</v>
      </c>
      <c r="K9" s="13">
        <f>INDEX('3_calculation_ETM_keys'!$A:$AS,MATCH($A9,'3_calculation_ETM_keys'!$C:$C,0),MATCH(K$1,'3_calculation_ETM_keys'!$A$25:$AS$25,0))</f>
        <v>0.18951612903225806</v>
      </c>
      <c r="L9" s="13">
        <f>INDEX('3_calculation_ETM_keys'!$A:$AS,MATCH($A9,'3_calculation_ETM_keys'!$C:$C,0),MATCH(L$1,'3_calculation_ETM_keys'!$A$25:$AS$25,0))</f>
        <v>0.11493441426506552</v>
      </c>
      <c r="M9" s="13">
        <f>INDEX('3_calculation_ETM_keys'!$A:$AS,MATCH($A9,'3_calculation_ETM_keys'!$C:$C,0),MATCH(M$1,'3_calculation_ETM_keys'!$A$25:$AS$25,0))</f>
        <v>2.9112144918770174E-2</v>
      </c>
      <c r="N9" s="13">
        <f>INDEX('3_calculation_ETM_keys'!$A:$AS,MATCH($A9,'3_calculation_ETM_keys'!$C:$C,0),MATCH(N$1,'3_calculation_ETM_keys'!$A$25:$AS$25,0))</f>
        <v>0.17317188068610873</v>
      </c>
      <c r="O9" s="13">
        <f>INDEX('3_calculation_ETM_keys'!$A:$AS,MATCH($A9,'3_calculation_ETM_keys'!$C:$C,0),MATCH(O$1,'3_calculation_ETM_keys'!$A$25:$AS$25,0))</f>
        <v>0.10265076494530402</v>
      </c>
      <c r="P9" s="13">
        <f>INDEX('3_calculation_ETM_keys'!$A:$AS,MATCH($A9,'3_calculation_ETM_keys'!$C:$C,0),MATCH(P$1,'3_calculation_ETM_keys'!$A$25:$AS$25,0))</f>
        <v>0.26754609747100067</v>
      </c>
      <c r="Q9" s="13">
        <f>INDEX('3_calculation_ETM_keys'!$A:$AS,MATCH($A9,'3_calculation_ETM_keys'!$C:$C,0),MATCH(Q$1,'3_calculation_ETM_keys'!$A$25:$AS$25,0))</f>
        <v>0.15151483977367361</v>
      </c>
      <c r="R9" s="13">
        <f>INDEX('3_calculation_ETM_keys'!$A:$AS,MATCH($A9,'3_calculation_ETM_keys'!$C:$C,0),MATCH(R$1,'3_calculation_ETM_keys'!$A$25:$AS$25,0))</f>
        <v>0.10498389489581804</v>
      </c>
      <c r="S9" s="13">
        <f>INDEX('3_calculation_ETM_keys'!$A:$AS,MATCH($A9,'3_calculation_ETM_keys'!$C:$C,0),MATCH(S$1,'3_calculation_ETM_keys'!$A$25:$AS$25,0))</f>
        <v>8.7560744544344773E-2</v>
      </c>
      <c r="T9" s="13">
        <f>INDEX('3_calculation_ETM_keys'!$A:$AS,MATCH($A9,'3_calculation_ETM_keys'!$C:$C,0),MATCH(T$1,'3_calculation_ETM_keys'!$A$25:$AS$25,0))</f>
        <v>0.18872540032242355</v>
      </c>
      <c r="U9" s="13">
        <f>INDEX('3_calculation_ETM_keys'!$A:$AS,MATCH($A9,'3_calculation_ETM_keys'!$C:$C,0),MATCH(U$1,'3_calculation_ETM_keys'!$A$25:$AS$25,0))</f>
        <v>0</v>
      </c>
      <c r="V9" s="13">
        <f>INDEX('3_calculation_ETM_keys'!$A:$AS,MATCH($A9,'3_calculation_ETM_keys'!$C:$C,0),MATCH(V$1,'3_calculation_ETM_keys'!$A$25:$AS$25,0))</f>
        <v>0.21745146135156548</v>
      </c>
      <c r="W9" s="13">
        <f>INDEX('3_calculation_ETM_keys'!$A:$AS,MATCH($A9,'3_calculation_ETM_keys'!$C:$C,0),MATCH(W$1,'3_calculation_ETM_keys'!$A$25:$AS$25,0))</f>
        <v>0.26492237259288642</v>
      </c>
      <c r="X9" s="13">
        <f>INDEX('3_calculation_ETM_keys'!$A:$AS,MATCH($A9,'3_calculation_ETM_keys'!$C:$C,0),MATCH(X$1,'3_calculation_ETM_keys'!$A$25:$AS$25,0))</f>
        <v>0.62299999159713293</v>
      </c>
      <c r="Y9" s="13">
        <f>INDEX('3_calculation_ETM_keys'!$A:$AS,MATCH($A9,'3_calculation_ETM_keys'!$C:$C,0),MATCH(Y$1,'3_calculation_ETM_keys'!$A$25:$AS$25,0))</f>
        <v>0.22742993399273406</v>
      </c>
      <c r="Z9" s="13">
        <f>INDEX('3_calculation_ETM_keys'!$A:$AS,MATCH($A9,'3_calculation_ETM_keys'!$C:$C,0),MATCH(Z$1,'3_calculation_ETM_keys'!$A$25:$AS$25,0))</f>
        <v>0.14355294857023149</v>
      </c>
      <c r="AA9" s="13">
        <f>INDEX('3_calculation_ETM_keys'!$A:$AS,MATCH($A9,'3_calculation_ETM_keys'!$C:$C,0),MATCH(AA$1,'3_calculation_ETM_keys'!$A$25:$AS$25,0))</f>
        <v>0.23959037215571349</v>
      </c>
      <c r="AB9" s="13">
        <f>INDEX('3_calculation_ETM_keys'!$A:$AS,MATCH($A9,'3_calculation_ETM_keys'!$C:$C,0),MATCH(AB$1,'3_calculation_ETM_keys'!$A$25:$AS$25,0))</f>
        <v>0.1222160377720625</v>
      </c>
      <c r="AC9" s="13">
        <f>INDEX('3_calculation_ETM_keys'!$A:$AS,MATCH($A9,'3_calculation_ETM_keys'!$C:$C,0),MATCH(AC$1,'3_calculation_ETM_keys'!$A$25:$AS$25,0))</f>
        <v>0.18962930238280215</v>
      </c>
      <c r="AD9" s="13">
        <f>INDEX('3_calculation_ETM_keys'!$A:$AS,MATCH($A9,'3_calculation_ETM_keys'!$C:$C,0),MATCH(AD$1,'3_calculation_ETM_keys'!$A$25:$AS$25,0))</f>
        <v>0.22082519651661547</v>
      </c>
      <c r="AE9" s="13">
        <f>INDEX('3_calculation_ETM_keys'!$A:$AS,MATCH($A9,'3_calculation_ETM_keys'!$C:$C,0),MATCH(AE$1,'3_calculation_ETM_keys'!$A$25:$AS$25,0))</f>
        <v>0</v>
      </c>
      <c r="AF9" s="13">
        <f>INDEX('3_calculation_ETM_keys'!$A:$AS,MATCH($A9,'3_calculation_ETM_keys'!$C:$C,0),MATCH(AF$1,'3_calculation_ETM_keys'!$A$25:$AS$25,0))</f>
        <v>4.3999981191163606E-2</v>
      </c>
    </row>
    <row r="10" spans="1:64" x14ac:dyDescent="0.2">
      <c r="A10" t="s">
        <v>174</v>
      </c>
      <c r="B10" s="13">
        <f>INDEX('3_calculation_ETM_keys'!$A:$AS,MATCH($A10,'3_calculation_ETM_keys'!$C:$C,0),MATCH(B$1,'3_calculation_ETM_keys'!$A$25:$AS$25,0))</f>
        <v>0.88400538371728599</v>
      </c>
      <c r="C10" s="13">
        <f>INDEX('3_calculation_ETM_keys'!$A:$AS,MATCH($A10,'3_calculation_ETM_keys'!$C:$C,0),MATCH(C$1,'3_calculation_ETM_keys'!$A$25:$AS$25,0))</f>
        <v>0.84399084174511652</v>
      </c>
      <c r="D10" s="13">
        <f>INDEX('3_calculation_ETM_keys'!$A:$AS,MATCH($A10,'3_calculation_ETM_keys'!$C:$C,0),MATCH(D$1,'3_calculation_ETM_keys'!$A$25:$AS$25,0))</f>
        <v>0.79981533171306374</v>
      </c>
      <c r="E10" s="13">
        <f>INDEX('3_calculation_ETM_keys'!$A:$AS,MATCH($A10,'3_calculation_ETM_keys'!$C:$C,0),MATCH(E$1,'3_calculation_ETM_keys'!$A$25:$AS$25,0))</f>
        <v>1</v>
      </c>
      <c r="F10" s="13">
        <f>INDEX('3_calculation_ETM_keys'!$A:$AS,MATCH($A10,'3_calculation_ETM_keys'!$C:$C,0),MATCH(F$1,'3_calculation_ETM_keys'!$A$25:$AS$25,0))</f>
        <v>0.65669696033547309</v>
      </c>
      <c r="G10" s="13">
        <f>INDEX('3_calculation_ETM_keys'!$A:$AS,MATCH($A10,'3_calculation_ETM_keys'!$C:$C,0),MATCH(G$1,'3_calculation_ETM_keys'!$A$25:$AS$25,0))</f>
        <v>0.78434136347858019</v>
      </c>
      <c r="H10" s="13">
        <f>INDEX('3_calculation_ETM_keys'!$A:$AS,MATCH($A10,'3_calculation_ETM_keys'!$C:$C,0),MATCH(H$1,'3_calculation_ETM_keys'!$A$25:$AS$25,0))</f>
        <v>0.723009829162927</v>
      </c>
      <c r="I10" s="13">
        <f>INDEX('3_calculation_ETM_keys'!$A:$AS,MATCH($A10,'3_calculation_ETM_keys'!$C:$C,0),MATCH(I$1,'3_calculation_ETM_keys'!$A$25:$AS$25,0))</f>
        <v>0.73262958441678738</v>
      </c>
      <c r="J10" s="13">
        <f>INDEX('3_calculation_ETM_keys'!$A:$AS,MATCH($A10,'3_calculation_ETM_keys'!$C:$C,0),MATCH(J$1,'3_calculation_ETM_keys'!$A$25:$AS$25,0))</f>
        <v>0.46315036203963245</v>
      </c>
      <c r="K10" s="13">
        <f>INDEX('3_calculation_ETM_keys'!$A:$AS,MATCH($A10,'3_calculation_ETM_keys'!$C:$C,0),MATCH(K$1,'3_calculation_ETM_keys'!$A$25:$AS$25,0))</f>
        <v>0.79435483870967738</v>
      </c>
      <c r="L10" s="13">
        <f>INDEX('3_calculation_ETM_keys'!$A:$AS,MATCH($A10,'3_calculation_ETM_keys'!$C:$C,0),MATCH(L$1,'3_calculation_ETM_keys'!$A$25:$AS$25,0))</f>
        <v>0.82275718219042004</v>
      </c>
      <c r="M10" s="13">
        <f>INDEX('3_calculation_ETM_keys'!$A:$AS,MATCH($A10,'3_calculation_ETM_keys'!$C:$C,0),MATCH(M$1,'3_calculation_ETM_keys'!$A$25:$AS$25,0))</f>
        <v>0.96412337927637415</v>
      </c>
      <c r="N10" s="13">
        <f>INDEX('3_calculation_ETM_keys'!$A:$AS,MATCH($A10,'3_calculation_ETM_keys'!$C:$C,0),MATCH(N$1,'3_calculation_ETM_keys'!$A$25:$AS$25,0))</f>
        <v>0.75308165469974486</v>
      </c>
      <c r="O10" s="13">
        <f>INDEX('3_calculation_ETM_keys'!$A:$AS,MATCH($A10,'3_calculation_ETM_keys'!$C:$C,0),MATCH(O$1,'3_calculation_ETM_keys'!$A$25:$AS$25,0))</f>
        <v>0.82816535256800594</v>
      </c>
      <c r="P10" s="13">
        <f>INDEX('3_calculation_ETM_keys'!$A:$AS,MATCH($A10,'3_calculation_ETM_keys'!$C:$C,0),MATCH(P$1,'3_calculation_ETM_keys'!$A$25:$AS$25,0))</f>
        <v>0.70799741873183963</v>
      </c>
      <c r="Q10" s="13">
        <f>INDEX('3_calculation_ETM_keys'!$A:$AS,MATCH($A10,'3_calculation_ETM_keys'!$C:$C,0),MATCH(Q$1,'3_calculation_ETM_keys'!$A$25:$AS$25,0))</f>
        <v>0.76133884815317676</v>
      </c>
      <c r="R10" s="13">
        <f>INDEX('3_calculation_ETM_keys'!$A:$AS,MATCH($A10,'3_calculation_ETM_keys'!$C:$C,0),MATCH(R$1,'3_calculation_ETM_keys'!$A$25:$AS$25,0))</f>
        <v>0.66707207869448415</v>
      </c>
      <c r="S10" s="13">
        <f>INDEX('3_calculation_ETM_keys'!$A:$AS,MATCH($A10,'3_calculation_ETM_keys'!$C:$C,0),MATCH(S$1,'3_calculation_ETM_keys'!$A$25:$AS$25,0))</f>
        <v>0.88232267963377464</v>
      </c>
      <c r="T10" s="13">
        <f>INDEX('3_calculation_ETM_keys'!$A:$AS,MATCH($A10,'3_calculation_ETM_keys'!$C:$C,0),MATCH(T$1,'3_calculation_ETM_keys'!$A$25:$AS$25,0))</f>
        <v>0.52141135574480313</v>
      </c>
      <c r="U10" s="13">
        <f>INDEX('3_calculation_ETM_keys'!$A:$AS,MATCH($A10,'3_calculation_ETM_keys'!$C:$C,0),MATCH(U$1,'3_calculation_ETM_keys'!$A$25:$AS$25,0))</f>
        <v>1</v>
      </c>
      <c r="V10" s="13">
        <f>INDEX('3_calculation_ETM_keys'!$A:$AS,MATCH($A10,'3_calculation_ETM_keys'!$C:$C,0),MATCH(V$1,'3_calculation_ETM_keys'!$A$25:$AS$25,0))</f>
        <v>0.76252011457657987</v>
      </c>
      <c r="W10" s="13">
        <f>INDEX('3_calculation_ETM_keys'!$A:$AS,MATCH($A10,'3_calculation_ETM_keys'!$C:$C,0),MATCH(W$1,'3_calculation_ETM_keys'!$A$25:$AS$25,0))</f>
        <v>0.53435809246514787</v>
      </c>
      <c r="X10" s="13">
        <f>INDEX('3_calculation_ETM_keys'!$A:$AS,MATCH($A10,'3_calculation_ETM_keys'!$C:$C,0),MATCH(X$1,'3_calculation_ETM_keys'!$A$25:$AS$25,0))</f>
        <v>5.5999983194265877E-2</v>
      </c>
      <c r="Y10" s="13">
        <f>INDEX('3_calculation_ETM_keys'!$A:$AS,MATCH($A10,'3_calculation_ETM_keys'!$C:$C,0),MATCH(Y$1,'3_calculation_ETM_keys'!$A$25:$AS$25,0))</f>
        <v>0.58538951148657781</v>
      </c>
      <c r="Z10" s="13">
        <f>INDEX('3_calculation_ETM_keys'!$A:$AS,MATCH($A10,'3_calculation_ETM_keys'!$C:$C,0),MATCH(Z$1,'3_calculation_ETM_keys'!$A$25:$AS$25,0))</f>
        <v>0.81732481407772062</v>
      </c>
      <c r="AA10" s="13">
        <f>INDEX('3_calculation_ETM_keys'!$A:$AS,MATCH($A10,'3_calculation_ETM_keys'!$C:$C,0),MATCH(AA$1,'3_calculation_ETM_keys'!$A$25:$AS$25,0))</f>
        <v>0.71831174861512104</v>
      </c>
      <c r="AB10" s="13">
        <f>INDEX('3_calculation_ETM_keys'!$A:$AS,MATCH($A10,'3_calculation_ETM_keys'!$C:$C,0),MATCH(AB$1,'3_calculation_ETM_keys'!$A$25:$AS$25,0))</f>
        <v>0.80744117308356689</v>
      </c>
      <c r="AC10" s="13">
        <f>INDEX('3_calculation_ETM_keys'!$A:$AS,MATCH($A10,'3_calculation_ETM_keys'!$C:$C,0),MATCH(AC$1,'3_calculation_ETM_keys'!$A$25:$AS$25,0))</f>
        <v>0.75169492863424825</v>
      </c>
      <c r="AD10" s="13">
        <f>INDEX('3_calculation_ETM_keys'!$A:$AS,MATCH($A10,'3_calculation_ETM_keys'!$C:$C,0),MATCH(AD$1,'3_calculation_ETM_keys'!$A$25:$AS$25,0))</f>
        <v>0.75524943743228878</v>
      </c>
      <c r="AE10" s="13">
        <f>INDEX('3_calculation_ETM_keys'!$A:$AS,MATCH($A10,'3_calculation_ETM_keys'!$C:$C,0),MATCH(AE$1,'3_calculation_ETM_keys'!$A$25:$AS$25,0))</f>
        <v>1</v>
      </c>
      <c r="AF10" s="13">
        <f>INDEX('3_calculation_ETM_keys'!$A:$AS,MATCH($A10,'3_calculation_ETM_keys'!$C:$C,0),MATCH(AF$1,'3_calculation_ETM_keys'!$A$25:$AS$25,0))</f>
        <v>0.92900005172430011</v>
      </c>
    </row>
    <row r="11" spans="1:64" x14ac:dyDescent="0.2">
      <c r="A11" t="s">
        <v>175</v>
      </c>
      <c r="B11" s="13">
        <f>INDEX('3_calculation_ETM_keys'!$A:$AS,MATCH($A11,'3_calculation_ETM_keys'!$C:$C,0),MATCH(B$1,'3_calculation_ETM_keys'!$A$25:$AS$25,0))</f>
        <v>0</v>
      </c>
      <c r="C11" s="13">
        <f>INDEX('3_calculation_ETM_keys'!$A:$AS,MATCH($A11,'3_calculation_ETM_keys'!$C:$C,0),MATCH(C$1,'3_calculation_ETM_keys'!$A$25:$AS$25,0))</f>
        <v>0</v>
      </c>
      <c r="D11" s="13">
        <f>INDEX('3_calculation_ETM_keys'!$A:$AS,MATCH($A11,'3_calculation_ETM_keys'!$C:$C,0),MATCH(D$1,'3_calculation_ETM_keys'!$A$25:$AS$25,0))</f>
        <v>0</v>
      </c>
      <c r="E11" s="13">
        <f>INDEX('3_calculation_ETM_keys'!$A:$AS,MATCH($A11,'3_calculation_ETM_keys'!$C:$C,0),MATCH(E$1,'3_calculation_ETM_keys'!$A$25:$AS$25,0))</f>
        <v>0</v>
      </c>
      <c r="F11" s="13">
        <f>INDEX('3_calculation_ETM_keys'!$A:$AS,MATCH($A11,'3_calculation_ETM_keys'!$C:$C,0),MATCH(F$1,'3_calculation_ETM_keys'!$A$25:$AS$25,0))</f>
        <v>0</v>
      </c>
      <c r="G11" s="13">
        <f>INDEX('3_calculation_ETM_keys'!$A:$AS,MATCH($A11,'3_calculation_ETM_keys'!$C:$C,0),MATCH(G$1,'3_calculation_ETM_keys'!$A$25:$AS$25,0))</f>
        <v>0</v>
      </c>
      <c r="H11" s="13">
        <f>INDEX('3_calculation_ETM_keys'!$A:$AS,MATCH($A11,'3_calculation_ETM_keys'!$C:$C,0),MATCH(H$1,'3_calculation_ETM_keys'!$A$25:$AS$25,0))</f>
        <v>0</v>
      </c>
      <c r="I11" s="13">
        <f>INDEX('3_calculation_ETM_keys'!$A:$AS,MATCH($A11,'3_calculation_ETM_keys'!$C:$C,0),MATCH(I$1,'3_calculation_ETM_keys'!$A$25:$AS$25,0))</f>
        <v>0</v>
      </c>
      <c r="J11" s="13">
        <f>INDEX('3_calculation_ETM_keys'!$A:$AS,MATCH($A11,'3_calculation_ETM_keys'!$C:$C,0),MATCH(J$1,'3_calculation_ETM_keys'!$A$25:$AS$25,0))</f>
        <v>0</v>
      </c>
      <c r="K11" s="13">
        <f>INDEX('3_calculation_ETM_keys'!$A:$AS,MATCH($A11,'3_calculation_ETM_keys'!$C:$C,0),MATCH(K$1,'3_calculation_ETM_keys'!$A$25:$AS$25,0))</f>
        <v>0</v>
      </c>
      <c r="L11" s="13">
        <f>INDEX('3_calculation_ETM_keys'!$A:$AS,MATCH($A11,'3_calculation_ETM_keys'!$C:$C,0),MATCH(L$1,'3_calculation_ETM_keys'!$A$25:$AS$25,0))</f>
        <v>0</v>
      </c>
      <c r="M11" s="13">
        <f>INDEX('3_calculation_ETM_keys'!$A:$AS,MATCH($A11,'3_calculation_ETM_keys'!$C:$C,0),MATCH(M$1,'3_calculation_ETM_keys'!$A$25:$AS$25,0))</f>
        <v>0</v>
      </c>
      <c r="N11" s="13">
        <f>INDEX('3_calculation_ETM_keys'!$A:$AS,MATCH($A11,'3_calculation_ETM_keys'!$C:$C,0),MATCH(N$1,'3_calculation_ETM_keys'!$A$25:$AS$25,0))</f>
        <v>0</v>
      </c>
      <c r="O11" s="13">
        <f>INDEX('3_calculation_ETM_keys'!$A:$AS,MATCH($A11,'3_calculation_ETM_keys'!$C:$C,0),MATCH(O$1,'3_calculation_ETM_keys'!$A$25:$AS$25,0))</f>
        <v>0</v>
      </c>
      <c r="P11" s="13">
        <f>INDEX('3_calculation_ETM_keys'!$A:$AS,MATCH($A11,'3_calculation_ETM_keys'!$C:$C,0),MATCH(P$1,'3_calculation_ETM_keys'!$A$25:$AS$25,0))</f>
        <v>0</v>
      </c>
      <c r="Q11" s="13">
        <f>INDEX('3_calculation_ETM_keys'!$A:$AS,MATCH($A11,'3_calculation_ETM_keys'!$C:$C,0),MATCH(Q$1,'3_calculation_ETM_keys'!$A$25:$AS$25,0))</f>
        <v>0</v>
      </c>
      <c r="R11" s="13">
        <f>INDEX('3_calculation_ETM_keys'!$A:$AS,MATCH($A11,'3_calculation_ETM_keys'!$C:$C,0),MATCH(R$1,'3_calculation_ETM_keys'!$A$25:$AS$25,0))</f>
        <v>0</v>
      </c>
      <c r="S11" s="13">
        <f>INDEX('3_calculation_ETM_keys'!$A:$AS,MATCH($A11,'3_calculation_ETM_keys'!$C:$C,0),MATCH(S$1,'3_calculation_ETM_keys'!$A$25:$AS$25,0))</f>
        <v>0</v>
      </c>
      <c r="T11" s="13">
        <f>INDEX('3_calculation_ETM_keys'!$A:$AS,MATCH($A11,'3_calculation_ETM_keys'!$C:$C,0),MATCH(T$1,'3_calculation_ETM_keys'!$A$25:$AS$25,0))</f>
        <v>0</v>
      </c>
      <c r="U11" s="13">
        <f>INDEX('3_calculation_ETM_keys'!$A:$AS,MATCH($A11,'3_calculation_ETM_keys'!$C:$C,0),MATCH(U$1,'3_calculation_ETM_keys'!$A$25:$AS$25,0))</f>
        <v>0</v>
      </c>
      <c r="V11" s="13">
        <f>INDEX('3_calculation_ETM_keys'!$A:$AS,MATCH($A11,'3_calculation_ETM_keys'!$C:$C,0),MATCH(V$1,'3_calculation_ETM_keys'!$A$25:$AS$25,0))</f>
        <v>0</v>
      </c>
      <c r="W11" s="13">
        <f>INDEX('3_calculation_ETM_keys'!$A:$AS,MATCH($A11,'3_calculation_ETM_keys'!$C:$C,0),MATCH(W$1,'3_calculation_ETM_keys'!$A$25:$AS$25,0))</f>
        <v>0</v>
      </c>
      <c r="X11" s="13">
        <f>INDEX('3_calculation_ETM_keys'!$A:$AS,MATCH($A11,'3_calculation_ETM_keys'!$C:$C,0),MATCH(X$1,'3_calculation_ETM_keys'!$A$25:$AS$25,0))</f>
        <v>0</v>
      </c>
      <c r="Y11" s="13">
        <f>INDEX('3_calculation_ETM_keys'!$A:$AS,MATCH($A11,'3_calculation_ETM_keys'!$C:$C,0),MATCH(Y$1,'3_calculation_ETM_keys'!$A$25:$AS$25,0))</f>
        <v>0</v>
      </c>
      <c r="Z11" s="13">
        <f>INDEX('3_calculation_ETM_keys'!$A:$AS,MATCH($A11,'3_calculation_ETM_keys'!$C:$C,0),MATCH(Z$1,'3_calculation_ETM_keys'!$A$25:$AS$25,0))</f>
        <v>0</v>
      </c>
      <c r="AA11" s="13">
        <f>INDEX('3_calculation_ETM_keys'!$A:$AS,MATCH($A11,'3_calculation_ETM_keys'!$C:$C,0),MATCH(AA$1,'3_calculation_ETM_keys'!$A$25:$AS$25,0))</f>
        <v>0</v>
      </c>
      <c r="AB11" s="13">
        <f>INDEX('3_calculation_ETM_keys'!$A:$AS,MATCH($A11,'3_calculation_ETM_keys'!$C:$C,0),MATCH(AB$1,'3_calculation_ETM_keys'!$A$25:$AS$25,0))</f>
        <v>0</v>
      </c>
      <c r="AC11" s="13">
        <f>INDEX('3_calculation_ETM_keys'!$A:$AS,MATCH($A11,'3_calculation_ETM_keys'!$C:$C,0),MATCH(AC$1,'3_calculation_ETM_keys'!$A$25:$AS$25,0))</f>
        <v>0</v>
      </c>
      <c r="AD11" s="13">
        <f>INDEX('3_calculation_ETM_keys'!$A:$AS,MATCH($A11,'3_calculation_ETM_keys'!$C:$C,0),MATCH(AD$1,'3_calculation_ETM_keys'!$A$25:$AS$25,0))</f>
        <v>0</v>
      </c>
      <c r="AE11" s="13">
        <f>INDEX('3_calculation_ETM_keys'!$A:$AS,MATCH($A11,'3_calculation_ETM_keys'!$C:$C,0),MATCH(AE$1,'3_calculation_ETM_keys'!$A$25:$AS$25,0))</f>
        <v>0</v>
      </c>
      <c r="AF11" s="13">
        <f>INDEX('3_calculation_ETM_keys'!$A:$AS,MATCH($A11,'3_calculation_ETM_keys'!$C:$C,0),MATCH(AF$1,'3_calculation_ETM_keys'!$A$25:$AS$25,0))</f>
        <v>0</v>
      </c>
    </row>
    <row r="12" spans="1:64" x14ac:dyDescent="0.2">
      <c r="A12" t="s">
        <v>536</v>
      </c>
      <c r="B12" s="13">
        <f>INDEX('3_calculation_ETM_keys'!$A:$AS,MATCH($A12,'3_calculation_ETM_keys'!$C:$C,0),MATCH(B$1,'3_calculation_ETM_keys'!$A$25:$AS$25,0))</f>
        <v>0.13370139817612511</v>
      </c>
      <c r="C12" s="13">
        <f>INDEX('3_calculation_ETM_keys'!$A:$AS,MATCH($A12,'3_calculation_ETM_keys'!$C:$C,0),MATCH(C$1,'3_calculation_ETM_keys'!$A$25:$AS$25,0))</f>
        <v>0</v>
      </c>
      <c r="D12" s="13">
        <f>INDEX('3_calculation_ETM_keys'!$A:$AS,MATCH($A12,'3_calculation_ETM_keys'!$C:$C,0),MATCH(D$1,'3_calculation_ETM_keys'!$A$25:$AS$25,0))</f>
        <v>0.40322547703946071</v>
      </c>
      <c r="E12" s="13">
        <f>INDEX('3_calculation_ETM_keys'!$A:$AS,MATCH($A12,'3_calculation_ETM_keys'!$C:$C,0),MATCH(E$1,'3_calculation_ETM_keys'!$A$25:$AS$25,0))</f>
        <v>0</v>
      </c>
      <c r="F12" s="13">
        <f>INDEX('3_calculation_ETM_keys'!$A:$AS,MATCH($A12,'3_calculation_ETM_keys'!$C:$C,0),MATCH(F$1,'3_calculation_ETM_keys'!$A$25:$AS$25,0))</f>
        <v>0.32566076820511036</v>
      </c>
      <c r="G12" s="13">
        <f>INDEX('3_calculation_ETM_keys'!$A:$AS,MATCH($A12,'3_calculation_ETM_keys'!$C:$C,0),MATCH(G$1,'3_calculation_ETM_keys'!$A$25:$AS$25,0))</f>
        <v>9.0114691326807064E-2</v>
      </c>
      <c r="H12" s="13">
        <f>INDEX('3_calculation_ETM_keys'!$A:$AS,MATCH($A12,'3_calculation_ETM_keys'!$C:$C,0),MATCH(H$1,'3_calculation_ETM_keys'!$A$25:$AS$25,0))</f>
        <v>0.38023428786373475</v>
      </c>
      <c r="I12" s="13">
        <f>INDEX('3_calculation_ETM_keys'!$A:$AS,MATCH($A12,'3_calculation_ETM_keys'!$C:$C,0),MATCH(I$1,'3_calculation_ETM_keys'!$A$25:$AS$25,0))</f>
        <v>0.20585935672514619</v>
      </c>
      <c r="J12" s="13">
        <f>INDEX('3_calculation_ETM_keys'!$A:$AS,MATCH($A12,'3_calculation_ETM_keys'!$C:$C,0),MATCH(J$1,'3_calculation_ETM_keys'!$A$25:$AS$25,0))</f>
        <v>0</v>
      </c>
      <c r="K12" s="13">
        <f>INDEX('3_calculation_ETM_keys'!$A:$AS,MATCH($A12,'3_calculation_ETM_keys'!$C:$C,0),MATCH(K$1,'3_calculation_ETM_keys'!$A$25:$AS$25,0))</f>
        <v>0.30060006000600059</v>
      </c>
      <c r="L12" s="13">
        <f>INDEX('3_calculation_ETM_keys'!$A:$AS,MATCH($A12,'3_calculation_ETM_keys'!$C:$C,0),MATCH(L$1,'3_calculation_ETM_keys'!$A$25:$AS$25,0))</f>
        <v>0.2305093630361488</v>
      </c>
      <c r="M12" s="13">
        <f>INDEX('3_calculation_ETM_keys'!$A:$AS,MATCH($A12,'3_calculation_ETM_keys'!$C:$C,0),MATCH(M$1,'3_calculation_ETM_keys'!$A$25:$AS$25,0))</f>
        <v>6.1615703079604879E-2</v>
      </c>
      <c r="N12" s="13">
        <f>INDEX('3_calculation_ETM_keys'!$A:$AS,MATCH($A12,'3_calculation_ETM_keys'!$C:$C,0),MATCH(N$1,'3_calculation_ETM_keys'!$A$25:$AS$25,0))</f>
        <v>6.8627173297311439E-2</v>
      </c>
      <c r="O12" s="13">
        <f>INDEX('3_calculation_ETM_keys'!$A:$AS,MATCH($A12,'3_calculation_ETM_keys'!$C:$C,0),MATCH(O$1,'3_calculation_ETM_keys'!$A$25:$AS$25,0))</f>
        <v>0.26173228346456695</v>
      </c>
      <c r="P12" s="13">
        <f>INDEX('3_calculation_ETM_keys'!$A:$AS,MATCH($A12,'3_calculation_ETM_keys'!$C:$C,0),MATCH(P$1,'3_calculation_ETM_keys'!$A$25:$AS$25,0))</f>
        <v>0</v>
      </c>
      <c r="Q12" s="13">
        <f>INDEX('3_calculation_ETM_keys'!$A:$AS,MATCH($A12,'3_calculation_ETM_keys'!$C:$C,0),MATCH(Q$1,'3_calculation_ETM_keys'!$A$25:$AS$25,0))</f>
        <v>0.1272303431581899</v>
      </c>
      <c r="R12" s="13">
        <f>INDEX('3_calculation_ETM_keys'!$A:$AS,MATCH($A12,'3_calculation_ETM_keys'!$C:$C,0),MATCH(R$1,'3_calculation_ETM_keys'!$A$25:$AS$25,0))</f>
        <v>0.14502384908087251</v>
      </c>
      <c r="S12" s="13">
        <f>INDEX('3_calculation_ETM_keys'!$A:$AS,MATCH($A12,'3_calculation_ETM_keys'!$C:$C,0),MATCH(S$1,'3_calculation_ETM_keys'!$A$25:$AS$25,0))</f>
        <v>0</v>
      </c>
      <c r="T12" s="13">
        <f>INDEX('3_calculation_ETM_keys'!$A:$AS,MATCH($A12,'3_calculation_ETM_keys'!$C:$C,0),MATCH(T$1,'3_calculation_ETM_keys'!$A$25:$AS$25,0))</f>
        <v>0.27213447461222379</v>
      </c>
      <c r="U12" s="13">
        <f>INDEX('3_calculation_ETM_keys'!$A:$AS,MATCH($A12,'3_calculation_ETM_keys'!$C:$C,0),MATCH(U$1,'3_calculation_ETM_keys'!$A$25:$AS$25,0))</f>
        <v>0</v>
      </c>
      <c r="V12" s="13">
        <f>INDEX('3_calculation_ETM_keys'!$A:$AS,MATCH($A12,'3_calculation_ETM_keys'!$C:$C,0),MATCH(V$1,'3_calculation_ETM_keys'!$A$25:$AS$25,0))</f>
        <v>0.31609732310438982</v>
      </c>
      <c r="W12" s="13">
        <f>INDEX('3_calculation_ETM_keys'!$A:$AS,MATCH($A12,'3_calculation_ETM_keys'!$C:$C,0),MATCH(W$1,'3_calculation_ETM_keys'!$A$25:$AS$25,0))</f>
        <v>0.32730263157894735</v>
      </c>
      <c r="X12" s="13">
        <f>INDEX('3_calculation_ETM_keys'!$A:$AS,MATCH($A12,'3_calculation_ETM_keys'!$C:$C,0),MATCH(X$1,'3_calculation_ETM_keys'!$A$25:$AS$25,0))</f>
        <v>0</v>
      </c>
      <c r="Y12" s="13">
        <f>INDEX('3_calculation_ETM_keys'!$A:$AS,MATCH($A12,'3_calculation_ETM_keys'!$C:$C,0),MATCH(Y$1,'3_calculation_ETM_keys'!$A$25:$AS$25,0))</f>
        <v>0</v>
      </c>
      <c r="Z12" s="13">
        <f>INDEX('3_calculation_ETM_keys'!$A:$AS,MATCH($A12,'3_calculation_ETM_keys'!$C:$C,0),MATCH(Z$1,'3_calculation_ETM_keys'!$A$25:$AS$25,0))</f>
        <v>0.22400334930455412</v>
      </c>
      <c r="AA12" s="13">
        <f>INDEX('3_calculation_ETM_keys'!$A:$AS,MATCH($A12,'3_calculation_ETM_keys'!$C:$C,0),MATCH(AA$1,'3_calculation_ETM_keys'!$A$25:$AS$25,0))</f>
        <v>0.17932273449817718</v>
      </c>
      <c r="AB12" s="13">
        <f>INDEX('3_calculation_ETM_keys'!$A:$AS,MATCH($A12,'3_calculation_ETM_keys'!$C:$C,0),MATCH(AB$1,'3_calculation_ETM_keys'!$A$25:$AS$25,0))</f>
        <v>0.17349553597824158</v>
      </c>
      <c r="AC12" s="13">
        <f>INDEX('3_calculation_ETM_keys'!$A:$AS,MATCH($A12,'3_calculation_ETM_keys'!$C:$C,0),MATCH(AC$1,'3_calculation_ETM_keys'!$A$25:$AS$25,0))</f>
        <v>0.22587629800288919</v>
      </c>
      <c r="AD12" s="13">
        <f>INDEX('3_calculation_ETM_keys'!$A:$AS,MATCH($A12,'3_calculation_ETM_keys'!$C:$C,0),MATCH(AD$1,'3_calculation_ETM_keys'!$A$25:$AS$25,0))</f>
        <v>0</v>
      </c>
      <c r="AE12" s="13">
        <f>INDEX('3_calculation_ETM_keys'!$A:$AS,MATCH($A12,'3_calculation_ETM_keys'!$C:$C,0),MATCH(AE$1,'3_calculation_ETM_keys'!$A$25:$AS$25,0))</f>
        <v>0.20000003587940146</v>
      </c>
      <c r="AF12" s="13">
        <f>INDEX('3_calculation_ETM_keys'!$A:$AS,MATCH($A12,'3_calculation_ETM_keys'!$C:$C,0),MATCH(AF$1,'3_calculation_ETM_keys'!$A$25:$AS$25,0))</f>
        <v>2.6000010278038058E-2</v>
      </c>
    </row>
    <row r="13" spans="1:64" x14ac:dyDescent="0.2">
      <c r="A13" t="s">
        <v>537</v>
      </c>
      <c r="B13" s="13">
        <f>INDEX('3_calculation_ETM_keys'!$A:$AS,MATCH($A13,'3_calculation_ETM_keys'!$C:$C,0),MATCH(B$1,'3_calculation_ETM_keys'!$A$25:$AS$25,0))</f>
        <v>0.86629860182387497</v>
      </c>
      <c r="C13" s="13">
        <f>INDEX('3_calculation_ETM_keys'!$A:$AS,MATCH($A13,'3_calculation_ETM_keys'!$C:$C,0),MATCH(C$1,'3_calculation_ETM_keys'!$A$25:$AS$25,0))</f>
        <v>1</v>
      </c>
      <c r="D13" s="13">
        <f>INDEX('3_calculation_ETM_keys'!$A:$AS,MATCH($A13,'3_calculation_ETM_keys'!$C:$C,0),MATCH(D$1,'3_calculation_ETM_keys'!$A$25:$AS$25,0))</f>
        <v>0.59677452296053923</v>
      </c>
      <c r="E13" s="13">
        <f>INDEX('3_calculation_ETM_keys'!$A:$AS,MATCH($A13,'3_calculation_ETM_keys'!$C:$C,0),MATCH(E$1,'3_calculation_ETM_keys'!$A$25:$AS$25,0))</f>
        <v>1</v>
      </c>
      <c r="F13" s="13">
        <f>INDEX('3_calculation_ETM_keys'!$A:$AS,MATCH($A13,'3_calculation_ETM_keys'!$C:$C,0),MATCH(F$1,'3_calculation_ETM_keys'!$A$25:$AS$25,0))</f>
        <v>0.67433923179488975</v>
      </c>
      <c r="G13" s="13">
        <f>INDEX('3_calculation_ETM_keys'!$A:$AS,MATCH($A13,'3_calculation_ETM_keys'!$C:$C,0),MATCH(G$1,'3_calculation_ETM_keys'!$A$25:$AS$25,0))</f>
        <v>0.90988530867319295</v>
      </c>
      <c r="H13" s="13">
        <f>INDEX('3_calculation_ETM_keys'!$A:$AS,MATCH($A13,'3_calculation_ETM_keys'!$C:$C,0),MATCH(H$1,'3_calculation_ETM_keys'!$A$25:$AS$25,0))</f>
        <v>0.61976571213626519</v>
      </c>
      <c r="I13" s="13">
        <f>INDEX('3_calculation_ETM_keys'!$A:$AS,MATCH($A13,'3_calculation_ETM_keys'!$C:$C,0),MATCH(I$1,'3_calculation_ETM_keys'!$A$25:$AS$25,0))</f>
        <v>0.79414064327485379</v>
      </c>
      <c r="J13" s="13">
        <f>INDEX('3_calculation_ETM_keys'!$A:$AS,MATCH($A13,'3_calculation_ETM_keys'!$C:$C,0),MATCH(J$1,'3_calculation_ETM_keys'!$A$25:$AS$25,0))</f>
        <v>1</v>
      </c>
      <c r="K13" s="13">
        <f>INDEX('3_calculation_ETM_keys'!$A:$AS,MATCH($A13,'3_calculation_ETM_keys'!$C:$C,0),MATCH(K$1,'3_calculation_ETM_keys'!$A$25:$AS$25,0))</f>
        <v>0.69939993999399941</v>
      </c>
      <c r="L13" s="13">
        <f>INDEX('3_calculation_ETM_keys'!$A:$AS,MATCH($A13,'3_calculation_ETM_keys'!$C:$C,0),MATCH(L$1,'3_calculation_ETM_keys'!$A$25:$AS$25,0))</f>
        <v>0.76949063696385112</v>
      </c>
      <c r="M13" s="13">
        <f>INDEX('3_calculation_ETM_keys'!$A:$AS,MATCH($A13,'3_calculation_ETM_keys'!$C:$C,0),MATCH(M$1,'3_calculation_ETM_keys'!$A$25:$AS$25,0))</f>
        <v>0.93838429692039516</v>
      </c>
      <c r="N13" s="13">
        <f>INDEX('3_calculation_ETM_keys'!$A:$AS,MATCH($A13,'3_calculation_ETM_keys'!$C:$C,0),MATCH(N$1,'3_calculation_ETM_keys'!$A$25:$AS$25,0))</f>
        <v>0.93137282670268862</v>
      </c>
      <c r="O13" s="13">
        <f>INDEX('3_calculation_ETM_keys'!$A:$AS,MATCH($A13,'3_calculation_ETM_keys'!$C:$C,0),MATCH(O$1,'3_calculation_ETM_keys'!$A$25:$AS$25,0))</f>
        <v>0.73826771653543311</v>
      </c>
      <c r="P13" s="13">
        <f>INDEX('3_calculation_ETM_keys'!$A:$AS,MATCH($A13,'3_calculation_ETM_keys'!$C:$C,0),MATCH(P$1,'3_calculation_ETM_keys'!$A$25:$AS$25,0))</f>
        <v>1</v>
      </c>
      <c r="Q13" s="13">
        <f>INDEX('3_calculation_ETM_keys'!$A:$AS,MATCH($A13,'3_calculation_ETM_keys'!$C:$C,0),MATCH(Q$1,'3_calculation_ETM_keys'!$A$25:$AS$25,0))</f>
        <v>0.87276965684180996</v>
      </c>
      <c r="R13" s="13">
        <f>INDEX('3_calculation_ETM_keys'!$A:$AS,MATCH($A13,'3_calculation_ETM_keys'!$C:$C,0),MATCH(R$1,'3_calculation_ETM_keys'!$A$25:$AS$25,0))</f>
        <v>0.85497615091912749</v>
      </c>
      <c r="S13" s="13">
        <f>INDEX('3_calculation_ETM_keys'!$A:$AS,MATCH($A13,'3_calculation_ETM_keys'!$C:$C,0),MATCH(S$1,'3_calculation_ETM_keys'!$A$25:$AS$25,0))</f>
        <v>1</v>
      </c>
      <c r="T13" s="13">
        <f>INDEX('3_calculation_ETM_keys'!$A:$AS,MATCH($A13,'3_calculation_ETM_keys'!$C:$C,0),MATCH(T$1,'3_calculation_ETM_keys'!$A$25:$AS$25,0))</f>
        <v>0.72786552538777616</v>
      </c>
      <c r="U13" s="13">
        <f>INDEX('3_calculation_ETM_keys'!$A:$AS,MATCH($A13,'3_calculation_ETM_keys'!$C:$C,0),MATCH(U$1,'3_calculation_ETM_keys'!$A$25:$AS$25,0))</f>
        <v>1</v>
      </c>
      <c r="V13" s="13">
        <f>INDEX('3_calculation_ETM_keys'!$A:$AS,MATCH($A13,'3_calculation_ETM_keys'!$C:$C,0),MATCH(V$1,'3_calculation_ETM_keys'!$A$25:$AS$25,0))</f>
        <v>0.68390267689561013</v>
      </c>
      <c r="W13" s="13">
        <f>INDEX('3_calculation_ETM_keys'!$A:$AS,MATCH($A13,'3_calculation_ETM_keys'!$C:$C,0),MATCH(W$1,'3_calculation_ETM_keys'!$A$25:$AS$25,0))</f>
        <v>0.67269736842105265</v>
      </c>
      <c r="X13" s="13">
        <f>INDEX('3_calculation_ETM_keys'!$A:$AS,MATCH($A13,'3_calculation_ETM_keys'!$C:$C,0),MATCH(X$1,'3_calculation_ETM_keys'!$A$25:$AS$25,0))</f>
        <v>1</v>
      </c>
      <c r="Y13" s="13">
        <f>INDEX('3_calculation_ETM_keys'!$A:$AS,MATCH($A13,'3_calculation_ETM_keys'!$C:$C,0),MATCH(Y$1,'3_calculation_ETM_keys'!$A$25:$AS$25,0))</f>
        <v>1</v>
      </c>
      <c r="Z13" s="13">
        <f>INDEX('3_calculation_ETM_keys'!$A:$AS,MATCH($A13,'3_calculation_ETM_keys'!$C:$C,0),MATCH(Z$1,'3_calculation_ETM_keys'!$A$25:$AS$25,0))</f>
        <v>0.77599665069544588</v>
      </c>
      <c r="AA13" s="13">
        <f>INDEX('3_calculation_ETM_keys'!$A:$AS,MATCH($A13,'3_calculation_ETM_keys'!$C:$C,0),MATCH(AA$1,'3_calculation_ETM_keys'!$A$25:$AS$25,0))</f>
        <v>0.82067726550182285</v>
      </c>
      <c r="AB13" s="13">
        <f>INDEX('3_calculation_ETM_keys'!$A:$AS,MATCH($A13,'3_calculation_ETM_keys'!$C:$C,0),MATCH(AB$1,'3_calculation_ETM_keys'!$A$25:$AS$25,0))</f>
        <v>0.82650446402175837</v>
      </c>
      <c r="AC13" s="13">
        <f>INDEX('3_calculation_ETM_keys'!$A:$AS,MATCH($A13,'3_calculation_ETM_keys'!$C:$C,0),MATCH(AC$1,'3_calculation_ETM_keys'!$A$25:$AS$25,0))</f>
        <v>0.77412370199711078</v>
      </c>
      <c r="AD13" s="13">
        <f>INDEX('3_calculation_ETM_keys'!$A:$AS,MATCH($A13,'3_calculation_ETM_keys'!$C:$C,0),MATCH(AD$1,'3_calculation_ETM_keys'!$A$25:$AS$25,0))</f>
        <v>1</v>
      </c>
      <c r="AE13" s="13">
        <f>INDEX('3_calculation_ETM_keys'!$A:$AS,MATCH($A13,'3_calculation_ETM_keys'!$C:$C,0),MATCH(AE$1,'3_calculation_ETM_keys'!$A$25:$AS$25,0))</f>
        <v>0.79999996412059859</v>
      </c>
      <c r="AF13" s="13">
        <f>INDEX('3_calculation_ETM_keys'!$A:$AS,MATCH($A13,'3_calculation_ETM_keys'!$C:$C,0),MATCH(AF$1,'3_calculation_ETM_keys'!$A$25:$AS$25,0))</f>
        <v>0.97399998972196189</v>
      </c>
      <c r="AS13" s="14"/>
    </row>
    <row r="14" spans="1:64" x14ac:dyDescent="0.2">
      <c r="A14" t="s">
        <v>541</v>
      </c>
      <c r="B14" s="13">
        <f>INDEX('3_calculation_ETM_keys'!$A:$AS,MATCH($A14,'3_calculation_ETM_keys'!$C:$C,0),MATCH(B$1,'3_calculation_ETM_keys'!$A$25:$AS$25,0))</f>
        <v>0.89954204593820775</v>
      </c>
      <c r="C14" s="13">
        <f>INDEX('3_calculation_ETM_keys'!$A:$AS,MATCH($A14,'3_calculation_ETM_keys'!$C:$C,0),MATCH(C$1,'3_calculation_ETM_keys'!$A$25:$AS$25,0))</f>
        <v>0.93792913466557792</v>
      </c>
      <c r="D14" s="13">
        <f>INDEX('3_calculation_ETM_keys'!$A:$AS,MATCH($A14,'3_calculation_ETM_keys'!$C:$C,0),MATCH(D$1,'3_calculation_ETM_keys'!$A$25:$AS$25,0))</f>
        <v>0.62831424468494967</v>
      </c>
      <c r="E14" s="13">
        <f>INDEX('3_calculation_ETM_keys'!$A:$AS,MATCH($A14,'3_calculation_ETM_keys'!$C:$C,0),MATCH(E$1,'3_calculation_ETM_keys'!$A$25:$AS$25,0))</f>
        <v>0.90883183272627865</v>
      </c>
      <c r="F14" s="13">
        <f>INDEX('3_calculation_ETM_keys'!$A:$AS,MATCH($A14,'3_calculation_ETM_keys'!$C:$C,0),MATCH(F$1,'3_calculation_ETM_keys'!$A$25:$AS$25,0))</f>
        <v>1</v>
      </c>
      <c r="G14" s="13">
        <f>INDEX('3_calculation_ETM_keys'!$A:$AS,MATCH($A14,'3_calculation_ETM_keys'!$C:$C,0),MATCH(G$1,'3_calculation_ETM_keys'!$A$25:$AS$25,0))</f>
        <v>0.84460137707302874</v>
      </c>
      <c r="H14" s="13">
        <f>INDEX('3_calculation_ETM_keys'!$A:$AS,MATCH($A14,'3_calculation_ETM_keys'!$C:$C,0),MATCH(H$1,'3_calculation_ETM_keys'!$A$25:$AS$25,0))</f>
        <v>0.53940899624387995</v>
      </c>
      <c r="I14" s="13">
        <f>INDEX('3_calculation_ETM_keys'!$A:$AS,MATCH($A14,'3_calculation_ETM_keys'!$C:$C,0),MATCH(I$1,'3_calculation_ETM_keys'!$A$25:$AS$25,0))</f>
        <v>0.9</v>
      </c>
      <c r="J14" s="13">
        <f>INDEX('3_calculation_ETM_keys'!$A:$AS,MATCH($A14,'3_calculation_ETM_keys'!$C:$C,0),MATCH(J$1,'3_calculation_ETM_keys'!$A$25:$AS$25,0))</f>
        <v>0.77491300588257972</v>
      </c>
      <c r="K14" s="13">
        <f>INDEX('3_calculation_ETM_keys'!$A:$AS,MATCH($A14,'3_calculation_ETM_keys'!$C:$C,0),MATCH(K$1,'3_calculation_ETM_keys'!$A$25:$AS$25,0))</f>
        <v>0.80161943319838058</v>
      </c>
      <c r="L14" s="13">
        <f>INDEX('3_calculation_ETM_keys'!$A:$AS,MATCH($A14,'3_calculation_ETM_keys'!$C:$C,0),MATCH(L$1,'3_calculation_ETM_keys'!$A$25:$AS$25,0))</f>
        <v>0.87549085637158586</v>
      </c>
      <c r="M14" s="13">
        <f>INDEX('3_calculation_ETM_keys'!$A:$AS,MATCH($A14,'3_calculation_ETM_keys'!$C:$C,0),MATCH(M$1,'3_calculation_ETM_keys'!$A$25:$AS$25,0))</f>
        <v>0.95976940409263245</v>
      </c>
      <c r="N14" s="13">
        <f>INDEX('3_calculation_ETM_keys'!$A:$AS,MATCH($A14,'3_calculation_ETM_keys'!$C:$C,0),MATCH(N$1,'3_calculation_ETM_keys'!$A$25:$AS$25,0))</f>
        <v>0.89849992936062661</v>
      </c>
      <c r="O14" s="13">
        <f>INDEX('3_calculation_ETM_keys'!$A:$AS,MATCH($A14,'3_calculation_ETM_keys'!$C:$C,0),MATCH(O$1,'3_calculation_ETM_keys'!$A$25:$AS$25,0))</f>
        <v>0.47343029434535688</v>
      </c>
      <c r="P14" s="13">
        <f>INDEX('3_calculation_ETM_keys'!$A:$AS,MATCH($A14,'3_calculation_ETM_keys'!$C:$C,0),MATCH(P$1,'3_calculation_ETM_keys'!$A$25:$AS$25,0))</f>
        <v>0.77357731883282477</v>
      </c>
      <c r="Q14" s="13">
        <f>INDEX('3_calculation_ETM_keys'!$A:$AS,MATCH($A14,'3_calculation_ETM_keys'!$C:$C,0),MATCH(Q$1,'3_calculation_ETM_keys'!$A$25:$AS$25,0))</f>
        <v>0.83892034368347534</v>
      </c>
      <c r="R14" s="13">
        <f>INDEX('3_calculation_ETM_keys'!$A:$AS,MATCH($A14,'3_calculation_ETM_keys'!$C:$C,0),MATCH(R$1,'3_calculation_ETM_keys'!$A$25:$AS$25,0))</f>
        <v>0.77828027276435552</v>
      </c>
      <c r="S14" s="13">
        <f>INDEX('3_calculation_ETM_keys'!$A:$AS,MATCH($A14,'3_calculation_ETM_keys'!$C:$C,0),MATCH(S$1,'3_calculation_ETM_keys'!$A$25:$AS$25,0))</f>
        <v>0.91929033542066219</v>
      </c>
      <c r="T14" s="13">
        <f>INDEX('3_calculation_ETM_keys'!$A:$AS,MATCH($A14,'3_calculation_ETM_keys'!$C:$C,0),MATCH(T$1,'3_calculation_ETM_keys'!$A$25:$AS$25,0))</f>
        <v>0.74425696009819076</v>
      </c>
      <c r="U14" s="13">
        <f>INDEX('3_calculation_ETM_keys'!$A:$AS,MATCH($A14,'3_calculation_ETM_keys'!$C:$C,0),MATCH(U$1,'3_calculation_ETM_keys'!$A$25:$AS$25,0))</f>
        <v>1</v>
      </c>
      <c r="V14" s="13">
        <f>INDEX('3_calculation_ETM_keys'!$A:$AS,MATCH($A14,'3_calculation_ETM_keys'!$C:$C,0),MATCH(V$1,'3_calculation_ETM_keys'!$A$25:$AS$25,0))</f>
        <v>1</v>
      </c>
      <c r="W14" s="13">
        <f>INDEX('3_calculation_ETM_keys'!$A:$AS,MATCH($A14,'3_calculation_ETM_keys'!$C:$C,0),MATCH(W$1,'3_calculation_ETM_keys'!$A$25:$AS$25,0))</f>
        <v>0.70270270270270263</v>
      </c>
      <c r="X14" s="13">
        <f>INDEX('3_calculation_ETM_keys'!$A:$AS,MATCH($A14,'3_calculation_ETM_keys'!$C:$C,0),MATCH(X$1,'3_calculation_ETM_keys'!$A$25:$AS$25,0))</f>
        <v>0.19206333766755837</v>
      </c>
      <c r="Y14" s="13">
        <f>INDEX('3_calculation_ETM_keys'!$A:$AS,MATCH($A14,'3_calculation_ETM_keys'!$C:$C,0),MATCH(Y$1,'3_calculation_ETM_keys'!$A$25:$AS$25,0))</f>
        <v>6.5286877358569501E-3</v>
      </c>
      <c r="Z14" s="13">
        <f>INDEX('3_calculation_ETM_keys'!$A:$AS,MATCH($A14,'3_calculation_ETM_keys'!$C:$C,0),MATCH(Z$1,'3_calculation_ETM_keys'!$A$25:$AS$25,0))</f>
        <v>0.82914572864321601</v>
      </c>
      <c r="AA14" s="13">
        <f>INDEX('3_calculation_ETM_keys'!$A:$AS,MATCH($A14,'3_calculation_ETM_keys'!$C:$C,0),MATCH(AA$1,'3_calculation_ETM_keys'!$A$25:$AS$25,0))</f>
        <v>0.86498004945884732</v>
      </c>
      <c r="AB14" s="13">
        <f>INDEX('3_calculation_ETM_keys'!$A:$AS,MATCH($A14,'3_calculation_ETM_keys'!$C:$C,0),MATCH(AB$1,'3_calculation_ETM_keys'!$A$25:$AS$25,0))</f>
        <v>0.68333333333333335</v>
      </c>
      <c r="AC14" s="13">
        <f>INDEX('3_calculation_ETM_keys'!$A:$AS,MATCH($A14,'3_calculation_ETM_keys'!$C:$C,0),MATCH(AC$1,'3_calculation_ETM_keys'!$A$25:$AS$25,0))</f>
        <v>0.84161718980283828</v>
      </c>
      <c r="AD14" s="13">
        <f>INDEX('3_calculation_ETM_keys'!$A:$AS,MATCH($A14,'3_calculation_ETM_keys'!$C:$C,0),MATCH(AD$1,'3_calculation_ETM_keys'!$A$25:$AS$25,0))</f>
        <v>0.80931413975807243</v>
      </c>
      <c r="AE14" s="13">
        <f>INDEX('3_calculation_ETM_keys'!$A:$AS,MATCH($A14,'3_calculation_ETM_keys'!$C:$C,0),MATCH(AE$1,'3_calculation_ETM_keys'!$A$25:$AS$25,0))</f>
        <v>1</v>
      </c>
      <c r="AF14" s="13">
        <f>INDEX('3_calculation_ETM_keys'!$A:$AS,MATCH($A14,'3_calculation_ETM_keys'!$C:$C,0),MATCH(AF$1,'3_calculation_ETM_keys'!$A$25:$AS$25,0))</f>
        <v>0.98977922375239014</v>
      </c>
    </row>
    <row r="15" spans="1:64" x14ac:dyDescent="0.2">
      <c r="A15" t="s">
        <v>542</v>
      </c>
      <c r="B15" s="13">
        <f>INDEX('3_calculation_ETM_keys'!$A:$AS,MATCH($A15,'3_calculation_ETM_keys'!$C:$C,0),MATCH(B$1,'3_calculation_ETM_keys'!$A$25:$AS$25,0))</f>
        <v>0.1004579540617923</v>
      </c>
      <c r="C15" s="13">
        <f>INDEX('3_calculation_ETM_keys'!$A:$AS,MATCH($A15,'3_calculation_ETM_keys'!$C:$C,0),MATCH(C$1,'3_calculation_ETM_keys'!$A$25:$AS$25,0))</f>
        <v>6.2070865334422118E-2</v>
      </c>
      <c r="D15" s="13">
        <f>INDEX('3_calculation_ETM_keys'!$A:$AS,MATCH($A15,'3_calculation_ETM_keys'!$C:$C,0),MATCH(D$1,'3_calculation_ETM_keys'!$A$25:$AS$25,0))</f>
        <v>0.37168575531505021</v>
      </c>
      <c r="E15" s="13">
        <f>INDEX('3_calculation_ETM_keys'!$A:$AS,MATCH($A15,'3_calculation_ETM_keys'!$C:$C,0),MATCH(E$1,'3_calculation_ETM_keys'!$A$25:$AS$25,0))</f>
        <v>9.1168167273721318E-2</v>
      </c>
      <c r="F15" s="13">
        <f>INDEX('3_calculation_ETM_keys'!$A:$AS,MATCH($A15,'3_calculation_ETM_keys'!$C:$C,0),MATCH(F$1,'3_calculation_ETM_keys'!$A$25:$AS$25,0))</f>
        <v>0</v>
      </c>
      <c r="G15" s="13">
        <f>INDEX('3_calculation_ETM_keys'!$A:$AS,MATCH($A15,'3_calculation_ETM_keys'!$C:$C,0),MATCH(G$1,'3_calculation_ETM_keys'!$A$25:$AS$25,0))</f>
        <v>0.15539862292697126</v>
      </c>
      <c r="H15" s="13">
        <f>INDEX('3_calculation_ETM_keys'!$A:$AS,MATCH($A15,'3_calculation_ETM_keys'!$C:$C,0),MATCH(H$1,'3_calculation_ETM_keys'!$A$25:$AS$25,0))</f>
        <v>0.46059100375612005</v>
      </c>
      <c r="I15" s="13">
        <f>INDEX('3_calculation_ETM_keys'!$A:$AS,MATCH($A15,'3_calculation_ETM_keys'!$C:$C,0),MATCH(I$1,'3_calculation_ETM_keys'!$A$25:$AS$25,0))</f>
        <v>9.9999999999999992E-2</v>
      </c>
      <c r="J15" s="13">
        <f>INDEX('3_calculation_ETM_keys'!$A:$AS,MATCH($A15,'3_calculation_ETM_keys'!$C:$C,0),MATCH(J$1,'3_calculation_ETM_keys'!$A$25:$AS$25,0))</f>
        <v>0.22508699411742022</v>
      </c>
      <c r="K15" s="13">
        <f>INDEX('3_calculation_ETM_keys'!$A:$AS,MATCH($A15,'3_calculation_ETM_keys'!$C:$C,0),MATCH(K$1,'3_calculation_ETM_keys'!$A$25:$AS$25,0))</f>
        <v>0.19838056680161942</v>
      </c>
      <c r="L15" s="13">
        <f>INDEX('3_calculation_ETM_keys'!$A:$AS,MATCH($A15,'3_calculation_ETM_keys'!$C:$C,0),MATCH(L$1,'3_calculation_ETM_keys'!$A$25:$AS$25,0))</f>
        <v>0.1245091436284142</v>
      </c>
      <c r="M15" s="13">
        <f>INDEX('3_calculation_ETM_keys'!$A:$AS,MATCH($A15,'3_calculation_ETM_keys'!$C:$C,0),MATCH(M$1,'3_calculation_ETM_keys'!$A$25:$AS$25,0))</f>
        <v>4.0230595907367564E-2</v>
      </c>
      <c r="N15" s="13">
        <f>INDEX('3_calculation_ETM_keys'!$A:$AS,MATCH($A15,'3_calculation_ETM_keys'!$C:$C,0),MATCH(N$1,'3_calculation_ETM_keys'!$A$25:$AS$25,0))</f>
        <v>0.10150007063937343</v>
      </c>
      <c r="O15" s="13">
        <f>INDEX('3_calculation_ETM_keys'!$A:$AS,MATCH($A15,'3_calculation_ETM_keys'!$C:$C,0),MATCH(O$1,'3_calculation_ETM_keys'!$A$25:$AS$25,0))</f>
        <v>0.52656970565464312</v>
      </c>
      <c r="P15" s="13">
        <f>INDEX('3_calculation_ETM_keys'!$A:$AS,MATCH($A15,'3_calculation_ETM_keys'!$C:$C,0),MATCH(P$1,'3_calculation_ETM_keys'!$A$25:$AS$25,0))</f>
        <v>0.22642268116717526</v>
      </c>
      <c r="Q15" s="13">
        <f>INDEX('3_calculation_ETM_keys'!$A:$AS,MATCH($A15,'3_calculation_ETM_keys'!$C:$C,0),MATCH(Q$1,'3_calculation_ETM_keys'!$A$25:$AS$25,0))</f>
        <v>0.16107965631652463</v>
      </c>
      <c r="R15" s="13">
        <f>INDEX('3_calculation_ETM_keys'!$A:$AS,MATCH($A15,'3_calculation_ETM_keys'!$C:$C,0),MATCH(R$1,'3_calculation_ETM_keys'!$A$25:$AS$25,0))</f>
        <v>0.2217197272356444</v>
      </c>
      <c r="S15" s="13">
        <f>INDEX('3_calculation_ETM_keys'!$A:$AS,MATCH($A15,'3_calculation_ETM_keys'!$C:$C,0),MATCH(S$1,'3_calculation_ETM_keys'!$A$25:$AS$25,0))</f>
        <v>8.0709664579337773E-2</v>
      </c>
      <c r="T15" s="13">
        <f>INDEX('3_calculation_ETM_keys'!$A:$AS,MATCH($A15,'3_calculation_ETM_keys'!$C:$C,0),MATCH(T$1,'3_calculation_ETM_keys'!$A$25:$AS$25,0))</f>
        <v>0.25574303990180919</v>
      </c>
      <c r="U15" s="13">
        <f>INDEX('3_calculation_ETM_keys'!$A:$AS,MATCH($A15,'3_calculation_ETM_keys'!$C:$C,0),MATCH(U$1,'3_calculation_ETM_keys'!$A$25:$AS$25,0))</f>
        <v>0</v>
      </c>
      <c r="V15" s="13">
        <f>INDEX('3_calculation_ETM_keys'!$A:$AS,MATCH($A15,'3_calculation_ETM_keys'!$C:$C,0),MATCH(V$1,'3_calculation_ETM_keys'!$A$25:$AS$25,0))</f>
        <v>0</v>
      </c>
      <c r="W15" s="13">
        <f>INDEX('3_calculation_ETM_keys'!$A:$AS,MATCH($A15,'3_calculation_ETM_keys'!$C:$C,0),MATCH(W$1,'3_calculation_ETM_keys'!$A$25:$AS$25,0))</f>
        <v>0.29729729729729726</v>
      </c>
      <c r="X15" s="13">
        <f>INDEX('3_calculation_ETM_keys'!$A:$AS,MATCH($A15,'3_calculation_ETM_keys'!$C:$C,0),MATCH(X$1,'3_calculation_ETM_keys'!$A$25:$AS$25,0))</f>
        <v>0.80793666233244166</v>
      </c>
      <c r="Y15" s="13">
        <f>INDEX('3_calculation_ETM_keys'!$A:$AS,MATCH($A15,'3_calculation_ETM_keys'!$C:$C,0),MATCH(Y$1,'3_calculation_ETM_keys'!$A$25:$AS$25,0))</f>
        <v>0.99347131226414298</v>
      </c>
      <c r="Z15" s="13">
        <f>INDEX('3_calculation_ETM_keys'!$A:$AS,MATCH($A15,'3_calculation_ETM_keys'!$C:$C,0),MATCH(Z$1,'3_calculation_ETM_keys'!$A$25:$AS$25,0))</f>
        <v>0.17085427135678391</v>
      </c>
      <c r="AA15" s="13">
        <f>INDEX('3_calculation_ETM_keys'!$A:$AS,MATCH($A15,'3_calculation_ETM_keys'!$C:$C,0),MATCH(AA$1,'3_calculation_ETM_keys'!$A$25:$AS$25,0))</f>
        <v>0.13501995054115276</v>
      </c>
      <c r="AB15" s="13">
        <f>INDEX('3_calculation_ETM_keys'!$A:$AS,MATCH($A15,'3_calculation_ETM_keys'!$C:$C,0),MATCH(AB$1,'3_calculation_ETM_keys'!$A$25:$AS$25,0))</f>
        <v>0.31666666666666671</v>
      </c>
      <c r="AC15" s="13">
        <f>INDEX('3_calculation_ETM_keys'!$A:$AS,MATCH($A15,'3_calculation_ETM_keys'!$C:$C,0),MATCH(AC$1,'3_calculation_ETM_keys'!$A$25:$AS$25,0))</f>
        <v>0.15838281019716177</v>
      </c>
      <c r="AD15" s="13">
        <f>INDEX('3_calculation_ETM_keys'!$A:$AS,MATCH($A15,'3_calculation_ETM_keys'!$C:$C,0),MATCH(AD$1,'3_calculation_ETM_keys'!$A$25:$AS$25,0))</f>
        <v>0.1906858602419276</v>
      </c>
      <c r="AE15" s="13">
        <f>INDEX('3_calculation_ETM_keys'!$A:$AS,MATCH($A15,'3_calculation_ETM_keys'!$C:$C,0),MATCH(AE$1,'3_calculation_ETM_keys'!$A$25:$AS$25,0))</f>
        <v>0</v>
      </c>
      <c r="AF15" s="13">
        <f>INDEX('3_calculation_ETM_keys'!$A:$AS,MATCH($A15,'3_calculation_ETM_keys'!$C:$C,0),MATCH(AF$1,'3_calculation_ETM_keys'!$A$25:$AS$25,0))</f>
        <v>1.0220776247609897E-2</v>
      </c>
    </row>
    <row r="16" spans="1:64" x14ac:dyDescent="0.2">
      <c r="A16" t="s">
        <v>538</v>
      </c>
      <c r="B16" s="13">
        <f>INDEX('3_calculation_ETM_keys'!$A:$AS,MATCH($A16,'3_calculation_ETM_keys'!$C:$C,0),MATCH(B$1,'3_calculation_ETM_keys'!$A$25:$AS$25,0))</f>
        <v>0.10058847425088932</v>
      </c>
      <c r="C16" s="13">
        <f>INDEX('3_calculation_ETM_keys'!$A:$AS,MATCH($A16,'3_calculation_ETM_keys'!$C:$C,0),MATCH(C$1,'3_calculation_ETM_keys'!$A$25:$AS$25,0))</f>
        <v>7.3052575522018848E-3</v>
      </c>
      <c r="D16" s="13">
        <f>INDEX('3_calculation_ETM_keys'!$A:$AS,MATCH($A16,'3_calculation_ETM_keys'!$C:$C,0),MATCH(D$1,'3_calculation_ETM_keys'!$A$25:$AS$25,0))</f>
        <v>2.0975469218379512E-2</v>
      </c>
      <c r="E16" s="13">
        <f>INDEX('3_calculation_ETM_keys'!$A:$AS,MATCH($A16,'3_calculation_ETM_keys'!$C:$C,0),MATCH(E$1,'3_calculation_ETM_keys'!$A$25:$AS$25,0))</f>
        <v>1.004992342175816E-2</v>
      </c>
      <c r="F16" s="13">
        <f>INDEX('3_calculation_ETM_keys'!$A:$AS,MATCH($A16,'3_calculation_ETM_keys'!$C:$C,0),MATCH(F$1,'3_calculation_ETM_keys'!$A$25:$AS$25,0))</f>
        <v>4.1596458089322726E-2</v>
      </c>
      <c r="G16" s="13">
        <f>INDEX('3_calculation_ETM_keys'!$A:$AS,MATCH($A16,'3_calculation_ETM_keys'!$C:$C,0),MATCH(G$1,'3_calculation_ETM_keys'!$A$25:$AS$25,0))</f>
        <v>0.11899999999999999</v>
      </c>
      <c r="H16" s="13">
        <f>INDEX('3_calculation_ETM_keys'!$A:$AS,MATCH($A16,'3_calculation_ETM_keys'!$C:$C,0),MATCH(H$1,'3_calculation_ETM_keys'!$A$25:$AS$25,0))</f>
        <v>6.6667902457081513E-2</v>
      </c>
      <c r="I16" s="13">
        <f>INDEX('3_calculation_ETM_keys'!$A:$AS,MATCH($A16,'3_calculation_ETM_keys'!$C:$C,0),MATCH(I$1,'3_calculation_ETM_keys'!$A$25:$AS$25,0))</f>
        <v>7.5821158176657355E-2</v>
      </c>
      <c r="J16" s="13">
        <f>INDEX('3_calculation_ETM_keys'!$A:$AS,MATCH($A16,'3_calculation_ETM_keys'!$C:$C,0),MATCH(J$1,'3_calculation_ETM_keys'!$A$25:$AS$25,0))</f>
        <v>2.0499562917695585E-2</v>
      </c>
      <c r="K16" s="13">
        <f>INDEX('3_calculation_ETM_keys'!$A:$AS,MATCH($A16,'3_calculation_ETM_keys'!$C:$C,0),MATCH(K$1,'3_calculation_ETM_keys'!$A$25:$AS$25,0))</f>
        <v>3.3874885783691022E-2</v>
      </c>
      <c r="L16" s="13">
        <f>INDEX('3_calculation_ETM_keys'!$A:$AS,MATCH($A16,'3_calculation_ETM_keys'!$C:$C,0),MATCH(L$1,'3_calculation_ETM_keys'!$A$25:$AS$25,0))</f>
        <v>4.9257586151738759E-3</v>
      </c>
      <c r="M16" s="13">
        <f>INDEX('3_calculation_ETM_keys'!$A:$AS,MATCH($A16,'3_calculation_ETM_keys'!$C:$C,0),MATCH(M$1,'3_calculation_ETM_keys'!$A$25:$AS$25,0))</f>
        <v>0</v>
      </c>
      <c r="N16" s="13">
        <f>INDEX('3_calculation_ETM_keys'!$A:$AS,MATCH($A16,'3_calculation_ETM_keys'!$C:$C,0),MATCH(N$1,'3_calculation_ETM_keys'!$A$25:$AS$25,0))</f>
        <v>1.5582776740993984E-2</v>
      </c>
      <c r="O16" s="13">
        <f>INDEX('3_calculation_ETM_keys'!$A:$AS,MATCH($A16,'3_calculation_ETM_keys'!$C:$C,0),MATCH(O$1,'3_calculation_ETM_keys'!$A$25:$AS$25,0))</f>
        <v>1.7031557849755141E-2</v>
      </c>
      <c r="P16" s="13">
        <f>INDEX('3_calculation_ETM_keys'!$A:$AS,MATCH($A16,'3_calculation_ETM_keys'!$C:$C,0),MATCH(P$1,'3_calculation_ETM_keys'!$A$25:$AS$25,0))</f>
        <v>0.14865247694717784</v>
      </c>
      <c r="Q16" s="13">
        <f>INDEX('3_calculation_ETM_keys'!$A:$AS,MATCH($A16,'3_calculation_ETM_keys'!$C:$C,0),MATCH(Q$1,'3_calculation_ETM_keys'!$A$25:$AS$25,0))</f>
        <v>3.6378490540686488E-2</v>
      </c>
      <c r="R16" s="13">
        <f>INDEX('3_calculation_ETM_keys'!$A:$AS,MATCH($A16,'3_calculation_ETM_keys'!$C:$C,0),MATCH(R$1,'3_calculation_ETM_keys'!$A$25:$AS$25,0))</f>
        <v>4.4986281513692605E-2</v>
      </c>
      <c r="S16" s="13">
        <f>INDEX('3_calculation_ETM_keys'!$A:$AS,MATCH($A16,'3_calculation_ETM_keys'!$C:$C,0),MATCH(S$1,'3_calculation_ETM_keys'!$A$25:$AS$25,0))</f>
        <v>5.5992032069682278E-2</v>
      </c>
      <c r="T16" s="13">
        <f>INDEX('3_calculation_ETM_keys'!$A:$AS,MATCH($A16,'3_calculation_ETM_keys'!$C:$C,0),MATCH(T$1,'3_calculation_ETM_keys'!$A$25:$AS$25,0))</f>
        <v>0.12291312648251999</v>
      </c>
      <c r="U16" s="13">
        <f>INDEX('3_calculation_ETM_keys'!$A:$AS,MATCH($A16,'3_calculation_ETM_keys'!$C:$C,0),MATCH(U$1,'3_calculation_ETM_keys'!$A$25:$AS$25,0))</f>
        <v>0</v>
      </c>
      <c r="V16" s="13">
        <f>INDEX('3_calculation_ETM_keys'!$A:$AS,MATCH($A16,'3_calculation_ETM_keys'!$C:$C,0),MATCH(V$1,'3_calculation_ETM_keys'!$A$25:$AS$25,0))</f>
        <v>0</v>
      </c>
      <c r="W16" s="13">
        <f>INDEX('3_calculation_ETM_keys'!$A:$AS,MATCH($A16,'3_calculation_ETM_keys'!$C:$C,0),MATCH(W$1,'3_calculation_ETM_keys'!$A$25:$AS$25,0))</f>
        <v>8.3333332195543786E-2</v>
      </c>
      <c r="X16" s="13">
        <f>INDEX('3_calculation_ETM_keys'!$A:$AS,MATCH($A16,'3_calculation_ETM_keys'!$C:$C,0),MATCH(X$1,'3_calculation_ETM_keys'!$A$25:$AS$25,0))</f>
        <v>6.1938061938061943E-2</v>
      </c>
      <c r="Y16" s="13">
        <f>INDEX('3_calculation_ETM_keys'!$A:$AS,MATCH($A16,'3_calculation_ETM_keys'!$C:$C,0),MATCH(Y$1,'3_calculation_ETM_keys'!$A$25:$AS$25,0))</f>
        <v>0.12790000113577132</v>
      </c>
      <c r="Z16" s="13">
        <f>INDEX('3_calculation_ETM_keys'!$A:$AS,MATCH($A16,'3_calculation_ETM_keys'!$C:$C,0),MATCH(Z$1,'3_calculation_ETM_keys'!$A$25:$AS$25,0))</f>
        <v>0.11299558782113465</v>
      </c>
      <c r="AA16" s="13">
        <f>INDEX('3_calculation_ETM_keys'!$A:$AS,MATCH($A16,'3_calculation_ETM_keys'!$C:$C,0),MATCH(AA$1,'3_calculation_ETM_keys'!$A$25:$AS$25,0))</f>
        <v>0.10852273474835573</v>
      </c>
      <c r="AB16" s="13">
        <f>INDEX('3_calculation_ETM_keys'!$A:$AS,MATCH($A16,'3_calculation_ETM_keys'!$C:$C,0),MATCH(AB$1,'3_calculation_ETM_keys'!$A$25:$AS$25,0))</f>
        <v>8.3266062602965402E-2</v>
      </c>
      <c r="AC16" s="13">
        <f>INDEX('3_calculation_ETM_keys'!$A:$AS,MATCH($A16,'3_calculation_ETM_keys'!$C:$C,0),MATCH(AC$1,'3_calculation_ETM_keys'!$A$25:$AS$25,0))</f>
        <v>6.0235527750498279E-2</v>
      </c>
      <c r="AD16" s="13">
        <f>INDEX('3_calculation_ETM_keys'!$A:$AS,MATCH($A16,'3_calculation_ETM_keys'!$C:$C,0),MATCH(AD$1,'3_calculation_ETM_keys'!$A$25:$AS$25,0))</f>
        <v>5.4222764103736443E-2</v>
      </c>
      <c r="AE16" s="13">
        <f>INDEX('3_calculation_ETM_keys'!$A:$AS,MATCH($A16,'3_calculation_ETM_keys'!$C:$C,0),MATCH(AE$1,'3_calculation_ETM_keys'!$A$25:$AS$25,0))</f>
        <v>0</v>
      </c>
      <c r="AF16" s="13">
        <f>INDEX('3_calculation_ETM_keys'!$A:$AS,MATCH($A16,'3_calculation_ETM_keys'!$C:$C,0),MATCH(AF$1,'3_calculation_ETM_keys'!$A$25:$AS$25,0))</f>
        <v>1.9999985743083901E-3</v>
      </c>
    </row>
    <row r="17" spans="1:63" x14ac:dyDescent="0.2">
      <c r="A17" t="s">
        <v>539</v>
      </c>
      <c r="B17" s="13">
        <f>INDEX('3_calculation_ETM_keys'!$A:$AS,MATCH($A17,'3_calculation_ETM_keys'!$C:$C,0),MATCH(B$1,'3_calculation_ETM_keys'!$A$25:$AS$25,0))</f>
        <v>0.89524404975891525</v>
      </c>
      <c r="C17" s="13">
        <f>INDEX('3_calculation_ETM_keys'!$A:$AS,MATCH($A17,'3_calculation_ETM_keys'!$C:$C,0),MATCH(C$1,'3_calculation_ETM_keys'!$A$25:$AS$25,0))</f>
        <v>0.99269474244779821</v>
      </c>
      <c r="D17" s="13">
        <f>INDEX('3_calculation_ETM_keys'!$A:$AS,MATCH($A17,'3_calculation_ETM_keys'!$C:$C,0),MATCH(D$1,'3_calculation_ETM_keys'!$A$25:$AS$25,0))</f>
        <v>0.94838649086161686</v>
      </c>
      <c r="E17" s="13">
        <f>INDEX('3_calculation_ETM_keys'!$A:$AS,MATCH($A17,'3_calculation_ETM_keys'!$C:$C,0),MATCH(E$1,'3_calculation_ETM_keys'!$A$25:$AS$25,0))</f>
        <v>0.98995007657824174</v>
      </c>
      <c r="F17" s="13">
        <f>INDEX('3_calculation_ETM_keys'!$A:$AS,MATCH($A17,'3_calculation_ETM_keys'!$C:$C,0),MATCH(F$1,'3_calculation_ETM_keys'!$A$25:$AS$25,0))</f>
        <v>0.95299196821173282</v>
      </c>
      <c r="G17" s="13">
        <f>INDEX('3_calculation_ETM_keys'!$A:$AS,MATCH($A17,'3_calculation_ETM_keys'!$C:$C,0),MATCH(G$1,'3_calculation_ETM_keys'!$A$25:$AS$25,0))</f>
        <v>0.88100000000000001</v>
      </c>
      <c r="H17" s="13">
        <f>INDEX('3_calculation_ETM_keys'!$A:$AS,MATCH($A17,'3_calculation_ETM_keys'!$C:$C,0),MATCH(H$1,'3_calculation_ETM_keys'!$A$25:$AS$25,0))</f>
        <v>0.93333209754291835</v>
      </c>
      <c r="I17" s="13">
        <f>INDEX('3_calculation_ETM_keys'!$A:$AS,MATCH($A17,'3_calculation_ETM_keys'!$C:$C,0),MATCH(I$1,'3_calculation_ETM_keys'!$A$25:$AS$25,0))</f>
        <v>0.89328139154174035</v>
      </c>
      <c r="J17" s="13">
        <f>INDEX('3_calculation_ETM_keys'!$A:$AS,MATCH($A17,'3_calculation_ETM_keys'!$C:$C,0),MATCH(J$1,'3_calculation_ETM_keys'!$A$25:$AS$25,0))</f>
        <v>0.96894952556074776</v>
      </c>
      <c r="K17" s="13">
        <f>INDEX('3_calculation_ETM_keys'!$A:$AS,MATCH($A17,'3_calculation_ETM_keys'!$C:$C,0),MATCH(K$1,'3_calculation_ETM_keys'!$A$25:$AS$25,0))</f>
        <v>0.96612511421630898</v>
      </c>
      <c r="L17" s="13">
        <f>INDEX('3_calculation_ETM_keys'!$A:$AS,MATCH($A17,'3_calculation_ETM_keys'!$C:$C,0),MATCH(L$1,'3_calculation_ETM_keys'!$A$25:$AS$25,0))</f>
        <v>0.99507424138482625</v>
      </c>
      <c r="M17" s="13">
        <f>INDEX('3_calculation_ETM_keys'!$A:$AS,MATCH($A17,'3_calculation_ETM_keys'!$C:$C,0),MATCH(M$1,'3_calculation_ETM_keys'!$A$25:$AS$25,0))</f>
        <v>0.95030987294117641</v>
      </c>
      <c r="N17" s="13">
        <f>INDEX('3_calculation_ETM_keys'!$A:$AS,MATCH($A17,'3_calculation_ETM_keys'!$C:$C,0),MATCH(N$1,'3_calculation_ETM_keys'!$A$25:$AS$25,0))</f>
        <v>0.97122074379270362</v>
      </c>
      <c r="O17" s="13">
        <f>INDEX('3_calculation_ETM_keys'!$A:$AS,MATCH($A17,'3_calculation_ETM_keys'!$C:$C,0),MATCH(O$1,'3_calculation_ETM_keys'!$A$25:$AS$25,0))</f>
        <v>0.9826012630703197</v>
      </c>
      <c r="P17" s="13">
        <f>INDEX('3_calculation_ETM_keys'!$A:$AS,MATCH($A17,'3_calculation_ETM_keys'!$C:$C,0),MATCH(P$1,'3_calculation_ETM_keys'!$A$25:$AS$25,0))</f>
        <v>0.85134752305282224</v>
      </c>
      <c r="Q17" s="13">
        <f>INDEX('3_calculation_ETM_keys'!$A:$AS,MATCH($A17,'3_calculation_ETM_keys'!$C:$C,0),MATCH(Q$1,'3_calculation_ETM_keys'!$A$25:$AS$25,0))</f>
        <v>0.95566951191887284</v>
      </c>
      <c r="R17" s="13">
        <f>INDEX('3_calculation_ETM_keys'!$A:$AS,MATCH($A17,'3_calculation_ETM_keys'!$C:$C,0),MATCH(R$1,'3_calculation_ETM_keys'!$A$25:$AS$25,0))</f>
        <v>0.93601490914738317</v>
      </c>
      <c r="S17" s="13">
        <f>INDEX('3_calculation_ETM_keys'!$A:$AS,MATCH($A17,'3_calculation_ETM_keys'!$C:$C,0),MATCH(S$1,'3_calculation_ETM_keys'!$A$25:$AS$25,0))</f>
        <v>0.94400796793031783</v>
      </c>
      <c r="T17" s="13">
        <f>INDEX('3_calculation_ETM_keys'!$A:$AS,MATCH($A17,'3_calculation_ETM_keys'!$C:$C,0),MATCH(T$1,'3_calculation_ETM_keys'!$A$25:$AS$25,0))</f>
        <v>0.82725761744743675</v>
      </c>
      <c r="U17" s="13">
        <f>INDEX('3_calculation_ETM_keys'!$A:$AS,MATCH($A17,'3_calculation_ETM_keys'!$C:$C,0),MATCH(U$1,'3_calculation_ETM_keys'!$A$25:$AS$25,0))</f>
        <v>1</v>
      </c>
      <c r="V17" s="13">
        <f>INDEX('3_calculation_ETM_keys'!$A:$AS,MATCH($A17,'3_calculation_ETM_keys'!$C:$C,0),MATCH(V$1,'3_calculation_ETM_keys'!$A$25:$AS$25,0))</f>
        <v>1</v>
      </c>
      <c r="W17" s="13">
        <f>INDEX('3_calculation_ETM_keys'!$A:$AS,MATCH($A17,'3_calculation_ETM_keys'!$C:$C,0),MATCH(W$1,'3_calculation_ETM_keys'!$A$25:$AS$25,0))</f>
        <v>0.89619883030955072</v>
      </c>
      <c r="X17" s="13">
        <f>INDEX('3_calculation_ETM_keys'!$A:$AS,MATCH($A17,'3_calculation_ETM_keys'!$C:$C,0),MATCH(X$1,'3_calculation_ETM_keys'!$A$25:$AS$25,0))</f>
        <v>0.70529470529470539</v>
      </c>
      <c r="Y17" s="13">
        <f>INDEX('3_calculation_ETM_keys'!$A:$AS,MATCH($A17,'3_calculation_ETM_keys'!$C:$C,0),MATCH(Y$1,'3_calculation_ETM_keys'!$A$25:$AS$25,0))</f>
        <v>0.85639999721512328</v>
      </c>
      <c r="Z17" s="13">
        <f>INDEX('3_calculation_ETM_keys'!$A:$AS,MATCH($A17,'3_calculation_ETM_keys'!$C:$C,0),MATCH(Z$1,'3_calculation_ETM_keys'!$A$25:$AS$25,0))</f>
        <v>0.88700441217886539</v>
      </c>
      <c r="AA17" s="13">
        <f>INDEX('3_calculation_ETM_keys'!$A:$AS,MATCH($A17,'3_calculation_ETM_keys'!$C:$C,0),MATCH(AA$1,'3_calculation_ETM_keys'!$A$25:$AS$25,0))</f>
        <v>0.87983287551477185</v>
      </c>
      <c r="AB17" s="13">
        <f>INDEX('3_calculation_ETM_keys'!$A:$AS,MATCH($A17,'3_calculation_ETM_keys'!$C:$C,0),MATCH(AB$1,'3_calculation_ETM_keys'!$A$25:$AS$25,0))</f>
        <v>0.9141309719934102</v>
      </c>
      <c r="AC17" s="13">
        <f>INDEX('3_calculation_ETM_keys'!$A:$AS,MATCH($A17,'3_calculation_ETM_keys'!$C:$C,0),MATCH(AC$1,'3_calculation_ETM_keys'!$A$25:$AS$25,0))</f>
        <v>0.92721507573626316</v>
      </c>
      <c r="AD17" s="13">
        <f>INDEX('3_calculation_ETM_keys'!$A:$AS,MATCH($A17,'3_calculation_ETM_keys'!$C:$C,0),MATCH(AD$1,'3_calculation_ETM_keys'!$A$25:$AS$25,0))</f>
        <v>0.9457772358962635</v>
      </c>
      <c r="AE17" s="13">
        <f>INDEX('3_calculation_ETM_keys'!$A:$AS,MATCH($A17,'3_calculation_ETM_keys'!$C:$C,0),MATCH(AE$1,'3_calculation_ETM_keys'!$A$25:$AS$25,0))</f>
        <v>1</v>
      </c>
      <c r="AF17" s="13">
        <f>INDEX('3_calculation_ETM_keys'!$A:$AS,MATCH($A17,'3_calculation_ETM_keys'!$C:$C,0),MATCH(AF$1,'3_calculation_ETM_keys'!$A$25:$AS$25,0))</f>
        <v>0.92099998777195269</v>
      </c>
    </row>
    <row r="18" spans="1:63" x14ac:dyDescent="0.2">
      <c r="A18" t="s">
        <v>540</v>
      </c>
      <c r="B18" s="13">
        <f>INDEX('3_calculation_ETM_keys'!$A:$AS,MATCH($A18,'3_calculation_ETM_keys'!$C:$C,0),MATCH(B$1,'3_calculation_ETM_keys'!$A$25:$AS$25,0))</f>
        <v>4.1674759901952864E-3</v>
      </c>
      <c r="C18" s="13">
        <f>INDEX('3_calculation_ETM_keys'!$A:$AS,MATCH($A18,'3_calculation_ETM_keys'!$C:$C,0),MATCH(C$1,'3_calculation_ETM_keys'!$A$25:$AS$25,0))</f>
        <v>0</v>
      </c>
      <c r="D18" s="13">
        <f>INDEX('3_calculation_ETM_keys'!$A:$AS,MATCH($A18,'3_calculation_ETM_keys'!$C:$C,0),MATCH(D$1,'3_calculation_ETM_keys'!$A$25:$AS$25,0))</f>
        <v>3.0638039920003624E-2</v>
      </c>
      <c r="E18" s="13">
        <f>INDEX('3_calculation_ETM_keys'!$A:$AS,MATCH($A18,'3_calculation_ETM_keys'!$C:$C,0),MATCH(E$1,'3_calculation_ETM_keys'!$A$25:$AS$25,0))</f>
        <v>0</v>
      </c>
      <c r="F18" s="13">
        <f>INDEX('3_calculation_ETM_keys'!$A:$AS,MATCH($A18,'3_calculation_ETM_keys'!$C:$C,0),MATCH(F$1,'3_calculation_ETM_keys'!$A$25:$AS$25,0))</f>
        <v>5.4115736989443514E-3</v>
      </c>
      <c r="G18" s="13">
        <f>INDEX('3_calculation_ETM_keys'!$A:$AS,MATCH($A18,'3_calculation_ETM_keys'!$C:$C,0),MATCH(G$1,'3_calculation_ETM_keys'!$A$25:$AS$25,0))</f>
        <v>0</v>
      </c>
      <c r="H18" s="13">
        <f>INDEX('3_calculation_ETM_keys'!$A:$AS,MATCH($A18,'3_calculation_ETM_keys'!$C:$C,0),MATCH(H$1,'3_calculation_ETM_keys'!$A$25:$AS$25,0))</f>
        <v>0</v>
      </c>
      <c r="I18" s="13">
        <f>INDEX('3_calculation_ETM_keys'!$A:$AS,MATCH($A18,'3_calculation_ETM_keys'!$C:$C,0),MATCH(I$1,'3_calculation_ETM_keys'!$A$25:$AS$25,0))</f>
        <v>3.0897450281602307E-2</v>
      </c>
      <c r="J18" s="13">
        <f>INDEX('3_calculation_ETM_keys'!$A:$AS,MATCH($A18,'3_calculation_ETM_keys'!$C:$C,0),MATCH(J$1,'3_calculation_ETM_keys'!$A$25:$AS$25,0))</f>
        <v>1.0550911521556508E-2</v>
      </c>
      <c r="K18" s="13">
        <f>INDEX('3_calculation_ETM_keys'!$A:$AS,MATCH($A18,'3_calculation_ETM_keys'!$C:$C,0),MATCH(K$1,'3_calculation_ETM_keys'!$A$25:$AS$25,0))</f>
        <v>0</v>
      </c>
      <c r="L18" s="13">
        <f>INDEX('3_calculation_ETM_keys'!$A:$AS,MATCH($A18,'3_calculation_ETM_keys'!$C:$C,0),MATCH(L$1,'3_calculation_ETM_keys'!$A$25:$AS$25,0))</f>
        <v>0</v>
      </c>
      <c r="M18" s="13">
        <f>INDEX('3_calculation_ETM_keys'!$A:$AS,MATCH($A18,'3_calculation_ETM_keys'!$C:$C,0),MATCH(M$1,'3_calculation_ETM_keys'!$A$25:$AS$25,0))</f>
        <v>4.969012705882353E-2</v>
      </c>
      <c r="N18" s="13">
        <f>INDEX('3_calculation_ETM_keys'!$A:$AS,MATCH($A18,'3_calculation_ETM_keys'!$C:$C,0),MATCH(N$1,'3_calculation_ETM_keys'!$A$25:$AS$25,0))</f>
        <v>1.3196479466302428E-2</v>
      </c>
      <c r="O18" s="13">
        <f>INDEX('3_calculation_ETM_keys'!$A:$AS,MATCH($A18,'3_calculation_ETM_keys'!$C:$C,0),MATCH(O$1,'3_calculation_ETM_keys'!$A$25:$AS$25,0))</f>
        <v>3.6717907992512341E-4</v>
      </c>
      <c r="P18" s="13">
        <f>INDEX('3_calculation_ETM_keys'!$A:$AS,MATCH($A18,'3_calculation_ETM_keys'!$C:$C,0),MATCH(P$1,'3_calculation_ETM_keys'!$A$25:$AS$25,0))</f>
        <v>0</v>
      </c>
      <c r="Q18" s="13">
        <f>INDEX('3_calculation_ETM_keys'!$A:$AS,MATCH($A18,'3_calculation_ETM_keys'!$C:$C,0),MATCH(Q$1,'3_calculation_ETM_keys'!$A$25:$AS$25,0))</f>
        <v>7.9519975404405471E-3</v>
      </c>
      <c r="R18" s="13">
        <f>INDEX('3_calculation_ETM_keys'!$A:$AS,MATCH($A18,'3_calculation_ETM_keys'!$C:$C,0),MATCH(R$1,'3_calculation_ETM_keys'!$A$25:$AS$25,0))</f>
        <v>1.8998809338924262E-2</v>
      </c>
      <c r="S18" s="13">
        <f>INDEX('3_calculation_ETM_keys'!$A:$AS,MATCH($A18,'3_calculation_ETM_keys'!$C:$C,0),MATCH(S$1,'3_calculation_ETM_keys'!$A$25:$AS$25,0))</f>
        <v>0</v>
      </c>
      <c r="T18" s="13">
        <f>INDEX('3_calculation_ETM_keys'!$A:$AS,MATCH($A18,'3_calculation_ETM_keys'!$C:$C,0),MATCH(T$1,'3_calculation_ETM_keys'!$A$25:$AS$25,0))</f>
        <v>4.9829256070043133E-2</v>
      </c>
      <c r="U18" s="13">
        <f>INDEX('3_calculation_ETM_keys'!$A:$AS,MATCH($A18,'3_calculation_ETM_keys'!$C:$C,0),MATCH(U$1,'3_calculation_ETM_keys'!$A$25:$AS$25,0))</f>
        <v>0</v>
      </c>
      <c r="V18" s="13">
        <f>INDEX('3_calculation_ETM_keys'!$A:$AS,MATCH($A18,'3_calculation_ETM_keys'!$C:$C,0),MATCH(V$1,'3_calculation_ETM_keys'!$A$25:$AS$25,0))</f>
        <v>0</v>
      </c>
      <c r="W18" s="13">
        <f>INDEX('3_calculation_ETM_keys'!$A:$AS,MATCH($A18,'3_calculation_ETM_keys'!$C:$C,0),MATCH(W$1,'3_calculation_ETM_keys'!$A$25:$AS$25,0))</f>
        <v>2.0467837494905605E-2</v>
      </c>
      <c r="X18" s="13">
        <f>INDEX('3_calculation_ETM_keys'!$A:$AS,MATCH($A18,'3_calculation_ETM_keys'!$C:$C,0),MATCH(X$1,'3_calculation_ETM_keys'!$A$25:$AS$25,0))</f>
        <v>0.2327672327672328</v>
      </c>
      <c r="Y18" s="13">
        <f>INDEX('3_calculation_ETM_keys'!$A:$AS,MATCH($A18,'3_calculation_ETM_keys'!$C:$C,0),MATCH(Y$1,'3_calculation_ETM_keys'!$A$25:$AS$25,0))</f>
        <v>1.5700001649105424E-2</v>
      </c>
      <c r="Z18" s="13">
        <f>INDEX('3_calculation_ETM_keys'!$A:$AS,MATCH($A18,'3_calculation_ETM_keys'!$C:$C,0),MATCH(Z$1,'3_calculation_ETM_keys'!$A$25:$AS$25,0))</f>
        <v>0</v>
      </c>
      <c r="AA18" s="13">
        <f>INDEX('3_calculation_ETM_keys'!$A:$AS,MATCH($A18,'3_calculation_ETM_keys'!$C:$C,0),MATCH(AA$1,'3_calculation_ETM_keys'!$A$25:$AS$25,0))</f>
        <v>1.1644389736872499E-2</v>
      </c>
      <c r="AB18" s="13">
        <f>INDEX('3_calculation_ETM_keys'!$A:$AS,MATCH($A18,'3_calculation_ETM_keys'!$C:$C,0),MATCH(AB$1,'3_calculation_ETM_keys'!$A$25:$AS$25,0))</f>
        <v>2.6029654036243822E-3</v>
      </c>
      <c r="AC18" s="13">
        <f>INDEX('3_calculation_ETM_keys'!$A:$AS,MATCH($A18,'3_calculation_ETM_keys'!$C:$C,0),MATCH(AC$1,'3_calculation_ETM_keys'!$A$25:$AS$25,0))</f>
        <v>1.2549396513238489E-2</v>
      </c>
      <c r="AD18" s="13">
        <f>INDEX('3_calculation_ETM_keys'!$A:$AS,MATCH($A18,'3_calculation_ETM_keys'!$C:$C,0),MATCH(AD$1,'3_calculation_ETM_keys'!$A$25:$AS$25,0))</f>
        <v>0</v>
      </c>
      <c r="AE18" s="13">
        <f>INDEX('3_calculation_ETM_keys'!$A:$AS,MATCH($A18,'3_calculation_ETM_keys'!$C:$C,0),MATCH(AE$1,'3_calculation_ETM_keys'!$A$25:$AS$25,0))</f>
        <v>0</v>
      </c>
      <c r="AF18" s="13">
        <f>INDEX('3_calculation_ETM_keys'!$A:$AS,MATCH($A18,'3_calculation_ETM_keys'!$C:$C,0),MATCH(AF$1,'3_calculation_ETM_keys'!$A$25:$AS$25,0))</f>
        <v>7.7000013653738889E-2</v>
      </c>
    </row>
    <row r="19" spans="1:63" x14ac:dyDescent="0.2">
      <c r="A19" t="s">
        <v>543</v>
      </c>
      <c r="B19" s="13">
        <f>INDEX('3_calculation_ETM_keys'!$A:$AS,MATCH($A19,'3_calculation_ETM_keys'!$C:$C,0),MATCH(B$1,'3_calculation_ETM_keys'!$A$25:$AS$25,0))</f>
        <v>0.96003140311749968</v>
      </c>
      <c r="C19" s="13">
        <f>INDEX('3_calculation_ETM_keys'!$A:$AS,MATCH($A19,'3_calculation_ETM_keys'!$C:$C,0),MATCH(C$1,'3_calculation_ETM_keys'!$A$25:$AS$25,0))</f>
        <v>0.9938367857499103</v>
      </c>
      <c r="D19" s="13">
        <f>INDEX('3_calculation_ETM_keys'!$A:$AS,MATCH($A19,'3_calculation_ETM_keys'!$C:$C,0),MATCH(D$1,'3_calculation_ETM_keys'!$A$25:$AS$25,0))</f>
        <v>0.98233293697359836</v>
      </c>
      <c r="E19" s="13">
        <f>INDEX('3_calculation_ETM_keys'!$A:$AS,MATCH($A19,'3_calculation_ETM_keys'!$C:$C,0),MATCH(E$1,'3_calculation_ETM_keys'!$A$25:$AS$25,0))</f>
        <v>1</v>
      </c>
      <c r="F19" s="13">
        <f>INDEX('3_calculation_ETM_keys'!$A:$AS,MATCH($A19,'3_calculation_ETM_keys'!$C:$C,0),MATCH(F$1,'3_calculation_ETM_keys'!$A$25:$AS$25,0))</f>
        <v>0.97138779800206376</v>
      </c>
      <c r="G19" s="13">
        <f>INDEX('3_calculation_ETM_keys'!$A:$AS,MATCH($A19,'3_calculation_ETM_keys'!$C:$C,0),MATCH(G$1,'3_calculation_ETM_keys'!$A$25:$AS$25,0))</f>
        <v>1</v>
      </c>
      <c r="H19" s="13">
        <f>INDEX('3_calculation_ETM_keys'!$A:$AS,MATCH($A19,'3_calculation_ETM_keys'!$C:$C,0),MATCH(H$1,'3_calculation_ETM_keys'!$A$25:$AS$25,0))</f>
        <v>1</v>
      </c>
      <c r="I19" s="13">
        <f>INDEX('3_calculation_ETM_keys'!$A:$AS,MATCH($A19,'3_calculation_ETM_keys'!$C:$C,0),MATCH(I$1,'3_calculation_ETM_keys'!$A$25:$AS$25,0))</f>
        <v>0.9</v>
      </c>
      <c r="J19" s="13">
        <f>INDEX('3_calculation_ETM_keys'!$A:$AS,MATCH($A19,'3_calculation_ETM_keys'!$C:$C,0),MATCH(J$1,'3_calculation_ETM_keys'!$A$25:$AS$25,0))</f>
        <v>0.92781064099644162</v>
      </c>
      <c r="K19" s="13">
        <f>INDEX('3_calculation_ETM_keys'!$A:$AS,MATCH($A19,'3_calculation_ETM_keys'!$C:$C,0),MATCH(K$1,'3_calculation_ETM_keys'!$A$25:$AS$25,0))</f>
        <v>0.66666666666666663</v>
      </c>
      <c r="L19" s="13">
        <f>INDEX('3_calculation_ETM_keys'!$A:$AS,MATCH($A19,'3_calculation_ETM_keys'!$C:$C,0),MATCH(L$1,'3_calculation_ETM_keys'!$A$25:$AS$25,0))</f>
        <v>0.94703106517112079</v>
      </c>
      <c r="M19" s="13">
        <f>INDEX('3_calculation_ETM_keys'!$A:$AS,MATCH($A19,'3_calculation_ETM_keys'!$C:$C,0),MATCH(M$1,'3_calculation_ETM_keys'!$A$25:$AS$25,0))</f>
        <v>1</v>
      </c>
      <c r="N19" s="13">
        <f>INDEX('3_calculation_ETM_keys'!$A:$AS,MATCH($A19,'3_calculation_ETM_keys'!$C:$C,0),MATCH(N$1,'3_calculation_ETM_keys'!$A$25:$AS$25,0))</f>
        <v>0.95935730845958911</v>
      </c>
      <c r="O19" s="13">
        <f>INDEX('3_calculation_ETM_keys'!$A:$AS,MATCH($A19,'3_calculation_ETM_keys'!$C:$C,0),MATCH(O$1,'3_calculation_ETM_keys'!$A$25:$AS$25,0))</f>
        <v>1</v>
      </c>
      <c r="P19" s="13">
        <f>INDEX('3_calculation_ETM_keys'!$A:$AS,MATCH($A19,'3_calculation_ETM_keys'!$C:$C,0),MATCH(P$1,'3_calculation_ETM_keys'!$A$25:$AS$25,0))</f>
        <v>0.90767521573920495</v>
      </c>
      <c r="Q19" s="13">
        <f>INDEX('3_calculation_ETM_keys'!$A:$AS,MATCH($A19,'3_calculation_ETM_keys'!$C:$C,0),MATCH(Q$1,'3_calculation_ETM_keys'!$A$25:$AS$25,0))</f>
        <v>1</v>
      </c>
      <c r="R19" s="13">
        <f>INDEX('3_calculation_ETM_keys'!$A:$AS,MATCH($A19,'3_calculation_ETM_keys'!$C:$C,0),MATCH(R$1,'3_calculation_ETM_keys'!$A$25:$AS$25,0))</f>
        <v>0.94358974358974357</v>
      </c>
      <c r="S19" s="13">
        <f>INDEX('3_calculation_ETM_keys'!$A:$AS,MATCH($A19,'3_calculation_ETM_keys'!$C:$C,0),MATCH(S$1,'3_calculation_ETM_keys'!$A$25:$AS$25,0))</f>
        <v>1</v>
      </c>
      <c r="T19" s="13">
        <f>INDEX('3_calculation_ETM_keys'!$A:$AS,MATCH($A19,'3_calculation_ETM_keys'!$C:$C,0),MATCH(T$1,'3_calculation_ETM_keys'!$A$25:$AS$25,0))</f>
        <v>0.87073464884144625</v>
      </c>
      <c r="U19" s="13">
        <f>INDEX('3_calculation_ETM_keys'!$A:$AS,MATCH($A19,'3_calculation_ETM_keys'!$C:$C,0),MATCH(U$1,'3_calculation_ETM_keys'!$A$25:$AS$25,0))</f>
        <v>1</v>
      </c>
      <c r="V19" s="13">
        <f>INDEX('3_calculation_ETM_keys'!$A:$AS,MATCH($A19,'3_calculation_ETM_keys'!$C:$C,0),MATCH(V$1,'3_calculation_ETM_keys'!$A$25:$AS$25,0))</f>
        <v>1</v>
      </c>
      <c r="W19" s="13">
        <f>INDEX('3_calculation_ETM_keys'!$A:$AS,MATCH($A19,'3_calculation_ETM_keys'!$C:$C,0),MATCH(W$1,'3_calculation_ETM_keys'!$A$25:$AS$25,0))</f>
        <v>0.90961761297798382</v>
      </c>
      <c r="X19" s="13">
        <f>INDEX('3_calculation_ETM_keys'!$A:$AS,MATCH($A19,'3_calculation_ETM_keys'!$C:$C,0),MATCH(X$1,'3_calculation_ETM_keys'!$A$25:$AS$25,0))</f>
        <v>1</v>
      </c>
      <c r="Y19" s="13">
        <f>INDEX('3_calculation_ETM_keys'!$A:$AS,MATCH($A19,'3_calculation_ETM_keys'!$C:$C,0),MATCH(Y$1,'3_calculation_ETM_keys'!$A$25:$AS$25,0))</f>
        <v>0.75105903606288071</v>
      </c>
      <c r="Z19" s="13">
        <f>INDEX('3_calculation_ETM_keys'!$A:$AS,MATCH($A19,'3_calculation_ETM_keys'!$C:$C,0),MATCH(Z$1,'3_calculation_ETM_keys'!$A$25:$AS$25,0))</f>
        <v>1</v>
      </c>
      <c r="AA19" s="13">
        <f>INDEX('3_calculation_ETM_keys'!$A:$AS,MATCH($A19,'3_calculation_ETM_keys'!$C:$C,0),MATCH(AA$1,'3_calculation_ETM_keys'!$A$25:$AS$25,0))</f>
        <v>0.7142857142857143</v>
      </c>
      <c r="AB19" s="13">
        <f>INDEX('3_calculation_ETM_keys'!$A:$AS,MATCH($A19,'3_calculation_ETM_keys'!$C:$C,0),MATCH(AB$1,'3_calculation_ETM_keys'!$A$25:$AS$25,0))</f>
        <v>0.70297029702970293</v>
      </c>
      <c r="AC19" s="13">
        <f>INDEX('3_calculation_ETM_keys'!$A:$AS,MATCH($A19,'3_calculation_ETM_keys'!$C:$C,0),MATCH(AC$1,'3_calculation_ETM_keys'!$A$25:$AS$25,0))</f>
        <v>0.92246337111325327</v>
      </c>
      <c r="AD19" s="13">
        <f>INDEX('3_calculation_ETM_keys'!$A:$AS,MATCH($A19,'3_calculation_ETM_keys'!$C:$C,0),MATCH(AD$1,'3_calculation_ETM_keys'!$A$25:$AS$25,0))</f>
        <v>0.95989313488860739</v>
      </c>
      <c r="AE19" s="13">
        <f>INDEX('3_calculation_ETM_keys'!$A:$AS,MATCH($A19,'3_calculation_ETM_keys'!$C:$C,0),MATCH(AE$1,'3_calculation_ETM_keys'!$A$25:$AS$25,0))</f>
        <v>1</v>
      </c>
      <c r="AF19" s="13">
        <f>INDEX('3_calculation_ETM_keys'!$A:$AS,MATCH($A19,'3_calculation_ETM_keys'!$C:$C,0),MATCH(AF$1,'3_calculation_ETM_keys'!$A$25:$AS$25,0))</f>
        <v>0.99189475141568373</v>
      </c>
    </row>
    <row r="20" spans="1:63" x14ac:dyDescent="0.2">
      <c r="A20" t="s">
        <v>544</v>
      </c>
      <c r="B20" s="13">
        <f>INDEX('3_calculation_ETM_keys'!$A:$AS,MATCH($A20,'3_calculation_ETM_keys'!$C:$C,0),MATCH(B$1,'3_calculation_ETM_keys'!$A$25:$AS$25,0))</f>
        <v>3.9968596882500408E-2</v>
      </c>
      <c r="C20" s="13">
        <f>INDEX('3_calculation_ETM_keys'!$A:$AS,MATCH($A20,'3_calculation_ETM_keys'!$C:$C,0),MATCH(C$1,'3_calculation_ETM_keys'!$A$25:$AS$25,0))</f>
        <v>6.1632142500897156E-3</v>
      </c>
      <c r="D20" s="13">
        <f>INDEX('3_calculation_ETM_keys'!$A:$AS,MATCH($A20,'3_calculation_ETM_keys'!$C:$C,0),MATCH(D$1,'3_calculation_ETM_keys'!$A$25:$AS$25,0))</f>
        <v>1.7667063026401721E-2</v>
      </c>
      <c r="E20" s="13">
        <f>INDEX('3_calculation_ETM_keys'!$A:$AS,MATCH($A20,'3_calculation_ETM_keys'!$C:$C,0),MATCH(E$1,'3_calculation_ETM_keys'!$A$25:$AS$25,0))</f>
        <v>0</v>
      </c>
      <c r="F20" s="13">
        <f>INDEX('3_calculation_ETM_keys'!$A:$AS,MATCH($A20,'3_calculation_ETM_keys'!$C:$C,0),MATCH(F$1,'3_calculation_ETM_keys'!$A$25:$AS$25,0))</f>
        <v>2.8612201997936272E-2</v>
      </c>
      <c r="G20" s="13">
        <f>INDEX('3_calculation_ETM_keys'!$A:$AS,MATCH($A20,'3_calculation_ETM_keys'!$C:$C,0),MATCH(G$1,'3_calculation_ETM_keys'!$A$25:$AS$25,0))</f>
        <v>0</v>
      </c>
      <c r="H20" s="13">
        <f>INDEX('3_calculation_ETM_keys'!$A:$AS,MATCH($A20,'3_calculation_ETM_keys'!$C:$C,0),MATCH(H$1,'3_calculation_ETM_keys'!$A$25:$AS$25,0))</f>
        <v>0</v>
      </c>
      <c r="I20" s="13">
        <f>INDEX('3_calculation_ETM_keys'!$A:$AS,MATCH($A20,'3_calculation_ETM_keys'!$C:$C,0),MATCH(I$1,'3_calculation_ETM_keys'!$A$25:$AS$25,0))</f>
        <v>0.1</v>
      </c>
      <c r="J20" s="13">
        <f>INDEX('3_calculation_ETM_keys'!$A:$AS,MATCH($A20,'3_calculation_ETM_keys'!$C:$C,0),MATCH(J$1,'3_calculation_ETM_keys'!$A$25:$AS$25,0))</f>
        <v>7.2189359003558426E-2</v>
      </c>
      <c r="K20" s="13">
        <f>INDEX('3_calculation_ETM_keys'!$A:$AS,MATCH($A20,'3_calculation_ETM_keys'!$C:$C,0),MATCH(K$1,'3_calculation_ETM_keys'!$A$25:$AS$25,0))</f>
        <v>0.33333333333333331</v>
      </c>
      <c r="L20" s="13">
        <f>INDEX('3_calculation_ETM_keys'!$A:$AS,MATCH($A20,'3_calculation_ETM_keys'!$C:$C,0),MATCH(L$1,'3_calculation_ETM_keys'!$A$25:$AS$25,0))</f>
        <v>5.2968934828879287E-2</v>
      </c>
      <c r="M20" s="13">
        <f>INDEX('3_calculation_ETM_keys'!$A:$AS,MATCH($A20,'3_calculation_ETM_keys'!$C:$C,0),MATCH(M$1,'3_calculation_ETM_keys'!$A$25:$AS$25,0))</f>
        <v>0</v>
      </c>
      <c r="N20" s="13">
        <f>INDEX('3_calculation_ETM_keys'!$A:$AS,MATCH($A20,'3_calculation_ETM_keys'!$C:$C,0),MATCH(N$1,'3_calculation_ETM_keys'!$A$25:$AS$25,0))</f>
        <v>4.064269154041085E-2</v>
      </c>
      <c r="O20" s="13">
        <f>INDEX('3_calculation_ETM_keys'!$A:$AS,MATCH($A20,'3_calculation_ETM_keys'!$C:$C,0),MATCH(O$1,'3_calculation_ETM_keys'!$A$25:$AS$25,0))</f>
        <v>0</v>
      </c>
      <c r="P20" s="13">
        <f>INDEX('3_calculation_ETM_keys'!$A:$AS,MATCH($A20,'3_calculation_ETM_keys'!$C:$C,0),MATCH(P$1,'3_calculation_ETM_keys'!$A$25:$AS$25,0))</f>
        <v>9.2324784260795004E-2</v>
      </c>
      <c r="Q20" s="13">
        <f>INDEX('3_calculation_ETM_keys'!$A:$AS,MATCH($A20,'3_calculation_ETM_keys'!$C:$C,0),MATCH(Q$1,'3_calculation_ETM_keys'!$A$25:$AS$25,0))</f>
        <v>0</v>
      </c>
      <c r="R20" s="13">
        <f>INDEX('3_calculation_ETM_keys'!$A:$AS,MATCH($A20,'3_calculation_ETM_keys'!$C:$C,0),MATCH(R$1,'3_calculation_ETM_keys'!$A$25:$AS$25,0))</f>
        <v>5.6410256410256411E-2</v>
      </c>
      <c r="S20" s="13">
        <f>INDEX('3_calculation_ETM_keys'!$A:$AS,MATCH($A20,'3_calculation_ETM_keys'!$C:$C,0),MATCH(S$1,'3_calculation_ETM_keys'!$A$25:$AS$25,0))</f>
        <v>0</v>
      </c>
      <c r="T20" s="13">
        <f>INDEX('3_calculation_ETM_keys'!$A:$AS,MATCH($A20,'3_calculation_ETM_keys'!$C:$C,0),MATCH(T$1,'3_calculation_ETM_keys'!$A$25:$AS$25,0))</f>
        <v>0.12926535115855381</v>
      </c>
      <c r="U20" s="13">
        <f>INDEX('3_calculation_ETM_keys'!$A:$AS,MATCH($A20,'3_calculation_ETM_keys'!$C:$C,0),MATCH(U$1,'3_calculation_ETM_keys'!$A$25:$AS$25,0))</f>
        <v>0</v>
      </c>
      <c r="V20" s="13">
        <f>INDEX('3_calculation_ETM_keys'!$A:$AS,MATCH($A20,'3_calculation_ETM_keys'!$C:$C,0),MATCH(V$1,'3_calculation_ETM_keys'!$A$25:$AS$25,0))</f>
        <v>0</v>
      </c>
      <c r="W20" s="13">
        <f>INDEX('3_calculation_ETM_keys'!$A:$AS,MATCH($A20,'3_calculation_ETM_keys'!$C:$C,0),MATCH(W$1,'3_calculation_ETM_keys'!$A$25:$AS$25,0))</f>
        <v>9.0382387022016217E-2</v>
      </c>
      <c r="X20" s="13">
        <f>INDEX('3_calculation_ETM_keys'!$A:$AS,MATCH($A20,'3_calculation_ETM_keys'!$C:$C,0),MATCH(X$1,'3_calculation_ETM_keys'!$A$25:$AS$25,0))</f>
        <v>0</v>
      </c>
      <c r="Y20" s="13">
        <f>INDEX('3_calculation_ETM_keys'!$A:$AS,MATCH($A20,'3_calculation_ETM_keys'!$C:$C,0),MATCH(Y$1,'3_calculation_ETM_keys'!$A$25:$AS$25,0))</f>
        <v>0.24894096393711931</v>
      </c>
      <c r="Z20" s="13">
        <f>INDEX('3_calculation_ETM_keys'!$A:$AS,MATCH($A20,'3_calculation_ETM_keys'!$C:$C,0),MATCH(Z$1,'3_calculation_ETM_keys'!$A$25:$AS$25,0))</f>
        <v>0</v>
      </c>
      <c r="AA20" s="13">
        <f>INDEX('3_calculation_ETM_keys'!$A:$AS,MATCH($A20,'3_calculation_ETM_keys'!$C:$C,0),MATCH(AA$1,'3_calculation_ETM_keys'!$A$25:$AS$25,0))</f>
        <v>0.2857142857142857</v>
      </c>
      <c r="AB20" s="13">
        <f>INDEX('3_calculation_ETM_keys'!$A:$AS,MATCH($A20,'3_calculation_ETM_keys'!$C:$C,0),MATCH(AB$1,'3_calculation_ETM_keys'!$A$25:$AS$25,0))</f>
        <v>0.29702970297029702</v>
      </c>
      <c r="AC20" s="13">
        <f>INDEX('3_calculation_ETM_keys'!$A:$AS,MATCH($A20,'3_calculation_ETM_keys'!$C:$C,0),MATCH(AC$1,'3_calculation_ETM_keys'!$A$25:$AS$25,0))</f>
        <v>7.7536628886746756E-2</v>
      </c>
      <c r="AD20" s="13">
        <f>INDEX('3_calculation_ETM_keys'!$A:$AS,MATCH($A20,'3_calculation_ETM_keys'!$C:$C,0),MATCH(AD$1,'3_calculation_ETM_keys'!$A$25:$AS$25,0))</f>
        <v>4.0106865111392567E-2</v>
      </c>
      <c r="AE20" s="13">
        <f>INDEX('3_calculation_ETM_keys'!$A:$AS,MATCH($A20,'3_calculation_ETM_keys'!$C:$C,0),MATCH(AE$1,'3_calculation_ETM_keys'!$A$25:$AS$25,0))</f>
        <v>0</v>
      </c>
      <c r="AF20" s="13">
        <f>INDEX('3_calculation_ETM_keys'!$A:$AS,MATCH($A20,'3_calculation_ETM_keys'!$C:$C,0),MATCH(AF$1,'3_calculation_ETM_keys'!$A$25:$AS$25,0))</f>
        <v>8.1052485843162922E-3</v>
      </c>
    </row>
    <row r="22" spans="1:63" x14ac:dyDescent="0.2">
      <c r="AG22" s="1" t="s">
        <v>918</v>
      </c>
    </row>
    <row r="23" spans="1:63" x14ac:dyDescent="0.2">
      <c r="A23" s="1" t="s">
        <v>155</v>
      </c>
      <c r="B23" s="1" t="s">
        <v>18</v>
      </c>
      <c r="C23" s="1" t="s">
        <v>20</v>
      </c>
      <c r="D23" s="1" t="s">
        <v>21</v>
      </c>
      <c r="E23" s="1" t="s">
        <v>22</v>
      </c>
      <c r="F23" s="1" t="s">
        <v>23</v>
      </c>
      <c r="G23" s="1" t="s">
        <v>24</v>
      </c>
      <c r="H23" s="1" t="s">
        <v>25</v>
      </c>
      <c r="I23" s="1" t="s">
        <v>27</v>
      </c>
      <c r="J23" s="1" t="s">
        <v>29</v>
      </c>
      <c r="K23" s="1" t="s">
        <v>31</v>
      </c>
      <c r="L23" s="1" t="s">
        <v>32</v>
      </c>
      <c r="M23" s="1" t="s">
        <v>28</v>
      </c>
      <c r="N23" s="1" t="s">
        <v>34</v>
      </c>
      <c r="O23" s="1" t="s">
        <v>35</v>
      </c>
      <c r="P23" s="1" t="s">
        <v>36</v>
      </c>
      <c r="Q23" s="1" t="s">
        <v>37</v>
      </c>
      <c r="R23" s="1" t="s">
        <v>38</v>
      </c>
      <c r="S23" s="1" t="s">
        <v>39</v>
      </c>
      <c r="T23" s="1" t="s">
        <v>40</v>
      </c>
      <c r="U23" s="1" t="s">
        <v>43</v>
      </c>
      <c r="V23" s="1" t="s">
        <v>44</v>
      </c>
      <c r="W23" s="1" t="s">
        <v>46</v>
      </c>
      <c r="X23" s="1" t="s">
        <v>47</v>
      </c>
      <c r="Y23" s="1" t="s">
        <v>48</v>
      </c>
      <c r="Z23" s="1" t="s">
        <v>50</v>
      </c>
      <c r="AA23" s="1" t="s">
        <v>51</v>
      </c>
      <c r="AB23" s="1" t="s">
        <v>52</v>
      </c>
      <c r="AC23" s="1" t="s">
        <v>900</v>
      </c>
      <c r="AD23" s="1" t="s">
        <v>122</v>
      </c>
      <c r="AE23" s="1" t="s">
        <v>45</v>
      </c>
      <c r="AF23" s="1" t="s">
        <v>49</v>
      </c>
      <c r="AG23" s="1" t="str">
        <f>B23</f>
        <v>AT</v>
      </c>
      <c r="AH23" s="1" t="str">
        <f t="shared" ref="AH23" si="0">C23</f>
        <v>BE</v>
      </c>
      <c r="AI23" s="1" t="str">
        <f t="shared" ref="AI23" si="1">D23</f>
        <v>BG</v>
      </c>
      <c r="AJ23" s="1" t="str">
        <f t="shared" ref="AJ23" si="2">E23</f>
        <v>CY</v>
      </c>
      <c r="AK23" s="1" t="str">
        <f t="shared" ref="AK23" si="3">F23</f>
        <v>CZ</v>
      </c>
      <c r="AL23" s="1" t="str">
        <f t="shared" ref="AL23" si="4">G23</f>
        <v>DE</v>
      </c>
      <c r="AM23" s="1" t="str">
        <f t="shared" ref="AM23" si="5">H23</f>
        <v>DK</v>
      </c>
      <c r="AN23" s="1" t="str">
        <f t="shared" ref="AN23" si="6">I23</f>
        <v>EE</v>
      </c>
      <c r="AO23" s="1" t="str">
        <f t="shared" ref="AO23" si="7">J23</f>
        <v>ES</v>
      </c>
      <c r="AP23" s="1" t="str">
        <f t="shared" ref="AP23" si="8">K23</f>
        <v>FI</v>
      </c>
      <c r="AQ23" s="1" t="str">
        <f t="shared" ref="AQ23" si="9">L23</f>
        <v>FR</v>
      </c>
      <c r="AR23" s="1" t="str">
        <f t="shared" ref="AR23" si="10">M23</f>
        <v>EL</v>
      </c>
      <c r="AS23" s="1" t="str">
        <f t="shared" ref="AS23" si="11">N23</f>
        <v>HR</v>
      </c>
      <c r="AT23" s="1" t="str">
        <f t="shared" ref="AT23" si="12">O23</f>
        <v>HU</v>
      </c>
      <c r="AU23" s="1" t="str">
        <f t="shared" ref="AU23" si="13">P23</f>
        <v>IE</v>
      </c>
      <c r="AV23" s="1" t="str">
        <f t="shared" ref="AV23" si="14">Q23</f>
        <v>IT</v>
      </c>
      <c r="AW23" s="1" t="str">
        <f t="shared" ref="AW23" si="15">R23</f>
        <v>LT</v>
      </c>
      <c r="AX23" s="1" t="str">
        <f t="shared" ref="AX23" si="16">S23</f>
        <v>LU</v>
      </c>
      <c r="AY23" s="1" t="str">
        <f t="shared" ref="AY23" si="17">T23</f>
        <v>LV</v>
      </c>
      <c r="AZ23" s="1" t="str">
        <f t="shared" ref="AZ23" si="18">U23</f>
        <v>MT</v>
      </c>
      <c r="BA23" s="1" t="str">
        <f t="shared" ref="BA23" si="19">V23</f>
        <v>NL</v>
      </c>
      <c r="BB23" s="1" t="str">
        <f t="shared" ref="BB23" si="20">W23</f>
        <v>PL</v>
      </c>
      <c r="BC23" s="1" t="str">
        <f t="shared" ref="BC23" si="21">X23</f>
        <v>PT</v>
      </c>
      <c r="BD23" s="1" t="str">
        <f t="shared" ref="BD23" si="22">Y23</f>
        <v>RO</v>
      </c>
      <c r="BE23" s="1" t="str">
        <f t="shared" ref="BE23" si="23">Z23</f>
        <v>SE</v>
      </c>
      <c r="BF23" s="1" t="str">
        <f t="shared" ref="BF23" si="24">AA23</f>
        <v>SI</v>
      </c>
      <c r="BG23" s="1" t="str">
        <f t="shared" ref="BG23" si="25">AB23</f>
        <v>SK</v>
      </c>
      <c r="BH23" s="1" t="str">
        <f t="shared" ref="BH23" si="26">AC23</f>
        <v>EU27</v>
      </c>
      <c r="BI23" s="1" t="str">
        <f t="shared" ref="BI23" si="27">AD23</f>
        <v>UK</v>
      </c>
      <c r="BJ23" s="1" t="str">
        <f t="shared" ref="BJ23" si="28">AE23</f>
        <v>NO</v>
      </c>
      <c r="BK23" s="1" t="str">
        <f>AF23</f>
        <v>RS</v>
      </c>
    </row>
    <row r="24" spans="1:63" x14ac:dyDescent="0.2">
      <c r="A24" t="s">
        <v>156</v>
      </c>
      <c r="B24">
        <f>ROUND(INDEX('3_calculation_ETM_keys'!$A:$AS,MATCH($A24,'3_calculation_ETM_keys'!$C:$C,0),MATCH(B$1,'3_calculation_ETM_keys'!$A$25:$AS$25,0)),6)</f>
        <v>0.119168</v>
      </c>
      <c r="C24">
        <f>ROUND(INDEX('3_calculation_ETM_keys'!$A:$AS,MATCH($A24,'3_calculation_ETM_keys'!$C:$C,0),MATCH(C$1,'3_calculation_ETM_keys'!$A$25:$AS$25,0)),6)</f>
        <v>5.5988999999999997E-2</v>
      </c>
      <c r="D24">
        <f>ROUND(INDEX('3_calculation_ETM_keys'!$A:$AS,MATCH($A24,'3_calculation_ETM_keys'!$C:$C,0),MATCH(D$1,'3_calculation_ETM_keys'!$A$25:$AS$25,0)),6)</f>
        <v>0.14929799999999999</v>
      </c>
      <c r="E24">
        <f>ROUND(INDEX('3_calculation_ETM_keys'!$A:$AS,MATCH($A24,'3_calculation_ETM_keys'!$C:$C,0),MATCH(E$1,'3_calculation_ETM_keys'!$A$25:$AS$25,0)),6)</f>
        <v>7.0000000000000007E-2</v>
      </c>
      <c r="F24">
        <f>ROUND(INDEX('3_calculation_ETM_keys'!$A:$AS,MATCH($A24,'3_calculation_ETM_keys'!$C:$C,0),MATCH(F$1,'3_calculation_ETM_keys'!$A$25:$AS$25,0)),6)</f>
        <v>0.169602</v>
      </c>
      <c r="G24">
        <f>ROUND(INDEX('3_calculation_ETM_keys'!$A:$AS,MATCH($A24,'3_calculation_ETM_keys'!$C:$C,0),MATCH(G$1,'3_calculation_ETM_keys'!$A$25:$AS$25,0)),6)</f>
        <v>0.31708399999999998</v>
      </c>
      <c r="H24">
        <f>ROUND(INDEX('3_calculation_ETM_keys'!$A:$AS,MATCH($A24,'3_calculation_ETM_keys'!$C:$C,0),MATCH(H$1,'3_calculation_ETM_keys'!$A$25:$AS$25,0)),6)</f>
        <v>8.2605999999999999E-2</v>
      </c>
      <c r="I24">
        <f>ROUND(INDEX('3_calculation_ETM_keys'!$A:$AS,MATCH($A24,'3_calculation_ETM_keys'!$C:$C,0),MATCH(I$1,'3_calculation_ETM_keys'!$A$25:$AS$25,0)),6)</f>
        <v>0.11942899999999999</v>
      </c>
      <c r="J24">
        <f>ROUND(INDEX('3_calculation_ETM_keys'!$A:$AS,MATCH($A24,'3_calculation_ETM_keys'!$C:$C,0),MATCH(J$1,'3_calculation_ETM_keys'!$A$25:$AS$25,0)),6)</f>
        <v>9.2895000000000005E-2</v>
      </c>
      <c r="K24">
        <f>ROUND(INDEX('3_calculation_ETM_keys'!$A:$AS,MATCH($A24,'3_calculation_ETM_keys'!$C:$C,0),MATCH(K$1,'3_calculation_ETM_keys'!$A$25:$AS$25,0)),6)</f>
        <v>2.8145E-2</v>
      </c>
      <c r="L24">
        <f>ROUND(INDEX('3_calculation_ETM_keys'!$A:$AS,MATCH($A24,'3_calculation_ETM_keys'!$C:$C,0),MATCH(L$1,'3_calculation_ETM_keys'!$A$25:$AS$25,0)),6)</f>
        <v>7.0221000000000006E-2</v>
      </c>
      <c r="M24">
        <f>ROUND(INDEX('3_calculation_ETM_keys'!$A:$AS,MATCH($A24,'3_calculation_ETM_keys'!$C:$C,0),MATCH(M$1,'3_calculation_ETM_keys'!$A$25:$AS$25,0)),6)</f>
        <v>0.141601</v>
      </c>
      <c r="N24">
        <f>ROUND(INDEX('3_calculation_ETM_keys'!$A:$AS,MATCH($A24,'3_calculation_ETM_keys'!$C:$C,0),MATCH(N$1,'3_calculation_ETM_keys'!$A$25:$AS$25,0)),6)</f>
        <v>0.10306</v>
      </c>
      <c r="O24">
        <f>ROUND(INDEX('3_calculation_ETM_keys'!$A:$AS,MATCH($A24,'3_calculation_ETM_keys'!$C:$C,0),MATCH(O$1,'3_calculation_ETM_keys'!$A$25:$AS$25,0)),6)</f>
        <v>3.5227000000000001E-2</v>
      </c>
      <c r="P24">
        <f>ROUND(INDEX('3_calculation_ETM_keys'!$A:$AS,MATCH($A24,'3_calculation_ETM_keys'!$C:$C,0),MATCH(P$1,'3_calculation_ETM_keys'!$A$25:$AS$25,0)),6)</f>
        <v>7.2620000000000004E-2</v>
      </c>
      <c r="Q24">
        <f>ROUND(INDEX('3_calculation_ETM_keys'!$A:$AS,MATCH($A24,'3_calculation_ETM_keys'!$C:$C,0),MATCH(Q$1,'3_calculation_ETM_keys'!$A$25:$AS$25,0)),6)</f>
        <v>6.1706999999999998E-2</v>
      </c>
      <c r="R24">
        <f>ROUND(INDEX('3_calculation_ETM_keys'!$A:$AS,MATCH($A24,'3_calculation_ETM_keys'!$C:$C,0),MATCH(R$1,'3_calculation_ETM_keys'!$A$25:$AS$25,0)),6)</f>
        <v>5.7986999999999997E-2</v>
      </c>
      <c r="S24">
        <f>ROUND(INDEX('3_calculation_ETM_keys'!$A:$AS,MATCH($A24,'3_calculation_ETM_keys'!$C:$C,0),MATCH(S$1,'3_calculation_ETM_keys'!$A$25:$AS$25,0)),6)</f>
        <v>0.100165</v>
      </c>
      <c r="T24">
        <f>ROUND(INDEX('3_calculation_ETM_keys'!$A:$AS,MATCH($A24,'3_calculation_ETM_keys'!$C:$C,0),MATCH(T$1,'3_calculation_ETM_keys'!$A$25:$AS$25,0)),6)</f>
        <v>8.8742000000000001E-2</v>
      </c>
      <c r="U24">
        <f>ROUND(INDEX('3_calculation_ETM_keys'!$A:$AS,MATCH($A24,'3_calculation_ETM_keys'!$C:$C,0),MATCH(U$1,'3_calculation_ETM_keys'!$A$25:$AS$25,0)),6)</f>
        <v>3.6115000000000001E-2</v>
      </c>
      <c r="V24">
        <f>ROUND(INDEX('3_calculation_ETM_keys'!$A:$AS,MATCH($A24,'3_calculation_ETM_keys'!$C:$C,0),MATCH(V$1,'3_calculation_ETM_keys'!$A$25:$AS$25,0)),6)</f>
        <v>3.7047999999999998E-2</v>
      </c>
      <c r="W24">
        <f>ROUND(INDEX('3_calculation_ETM_keys'!$A:$AS,MATCH($A24,'3_calculation_ETM_keys'!$C:$C,0),MATCH(W$1,'3_calculation_ETM_keys'!$A$25:$AS$25,0)),6)</f>
        <v>0.10818899999999999</v>
      </c>
      <c r="X24">
        <f>ROUND(INDEX('3_calculation_ETM_keys'!$A:$AS,MATCH($A24,'3_calculation_ETM_keys'!$C:$C,0),MATCH(X$1,'3_calculation_ETM_keys'!$A$25:$AS$25,0)),6)</f>
        <v>0.42699999999999999</v>
      </c>
      <c r="Y24">
        <f>ROUND(INDEX('3_calculation_ETM_keys'!$A:$AS,MATCH($A24,'3_calculation_ETM_keys'!$C:$C,0),MATCH(Y$1,'3_calculation_ETM_keys'!$A$25:$AS$25,0)),6)</f>
        <v>4.84E-4</v>
      </c>
      <c r="Z24">
        <f>ROUND(INDEX('3_calculation_ETM_keys'!$A:$AS,MATCH($A24,'3_calculation_ETM_keys'!$C:$C,0),MATCH(Z$1,'3_calculation_ETM_keys'!$A$25:$AS$25,0)),6)</f>
        <v>3.6978999999999998E-2</v>
      </c>
      <c r="AA24">
        <f>ROUND(INDEX('3_calculation_ETM_keys'!$A:$AS,MATCH($A24,'3_calculation_ETM_keys'!$C:$C,0),MATCH(AA$1,'3_calculation_ETM_keys'!$A$25:$AS$25,0)),6)</f>
        <v>7.8454999999999997E-2</v>
      </c>
      <c r="AB24">
        <f>ROUND(INDEX('3_calculation_ETM_keys'!$A:$AS,MATCH($A24,'3_calculation_ETM_keys'!$C:$C,0),MATCH(AB$1,'3_calculation_ETM_keys'!$A$25:$AS$25,0)),6)</f>
        <v>6.2168000000000001E-2</v>
      </c>
      <c r="AC24">
        <f>ROUND(INDEX('3_calculation_ETM_keys'!$A:$AS,MATCH($A24,'3_calculation_ETM_keys'!$C:$C,0),MATCH(AC$1,'3_calculation_ETM_keys'!$A$25:$AS$25,0)),6)</f>
        <v>0.125115</v>
      </c>
      <c r="AD24">
        <f>ROUND(INDEX('3_calculation_ETM_keys'!$A:$AS,MATCH($A24,'3_calculation_ETM_keys'!$C:$C,0),MATCH(AD$1,'3_calculation_ETM_keys'!$A$25:$AS$25,0)),6)</f>
        <v>5.4384000000000002E-2</v>
      </c>
      <c r="AE24">
        <f>ROUND(INDEX('3_calculation_ETM_keys'!$A:$AS,MATCH($A24,'3_calculation_ETM_keys'!$C:$C,0),MATCH(AE$1,'3_calculation_ETM_keys'!$A$25:$AS$25,0)),6)</f>
        <v>2.0795000000000001E-2</v>
      </c>
      <c r="AF24">
        <f>ROUND(INDEX('3_calculation_ETM_keys'!$A:$AS,MATCH($A24,'3_calculation_ETM_keys'!$C:$C,0),MATCH(AF$1,'3_calculation_ETM_keys'!$A$25:$AS$25,0)),6)</f>
        <v>0.108</v>
      </c>
    </row>
    <row r="25" spans="1:63" x14ac:dyDescent="0.2">
      <c r="A25" t="s">
        <v>157</v>
      </c>
      <c r="B25">
        <f>ROUND(INDEX('3_calculation_ETM_keys'!$A:$AS,MATCH($A25,'3_calculation_ETM_keys'!$C:$C,0),MATCH(B$1,'3_calculation_ETM_keys'!$A$25:$AS$25,0)),6)</f>
        <v>5.2499999999999997E-4</v>
      </c>
      <c r="C25">
        <f>ROUND(INDEX('3_calculation_ETM_keys'!$A:$AS,MATCH($A25,'3_calculation_ETM_keys'!$C:$C,0),MATCH(C$1,'3_calculation_ETM_keys'!$A$25:$AS$25,0)),6)</f>
        <v>3.2680000000000001E-3</v>
      </c>
      <c r="D25">
        <f>ROUND(INDEX('3_calculation_ETM_keys'!$A:$AS,MATCH($A25,'3_calculation_ETM_keys'!$C:$C,0),MATCH(D$1,'3_calculation_ETM_keys'!$A$25:$AS$25,0)),6)</f>
        <v>1.1022000000000001E-2</v>
      </c>
      <c r="E25">
        <f>ROUND(INDEX('3_calculation_ETM_keys'!$A:$AS,MATCH($A25,'3_calculation_ETM_keys'!$C:$C,0),MATCH(E$1,'3_calculation_ETM_keys'!$A$25:$AS$25,0)),6)</f>
        <v>0.25</v>
      </c>
      <c r="F25">
        <f>ROUND(INDEX('3_calculation_ETM_keys'!$A:$AS,MATCH($A25,'3_calculation_ETM_keys'!$C:$C,0),MATCH(F$1,'3_calculation_ETM_keys'!$A$25:$AS$25,0)),6)</f>
        <v>4.8780000000000004E-3</v>
      </c>
      <c r="G25">
        <f>ROUND(INDEX('3_calculation_ETM_keys'!$A:$AS,MATCH($A25,'3_calculation_ETM_keys'!$C:$C,0),MATCH(G$1,'3_calculation_ETM_keys'!$A$25:$AS$25,0)),6)</f>
        <v>1.0347E-2</v>
      </c>
      <c r="H25">
        <f>ROUND(INDEX('3_calculation_ETM_keys'!$A:$AS,MATCH($A25,'3_calculation_ETM_keys'!$C:$C,0),MATCH(H$1,'3_calculation_ETM_keys'!$A$25:$AS$25,0)),6)</f>
        <v>0</v>
      </c>
      <c r="I25">
        <f>ROUND(INDEX('3_calculation_ETM_keys'!$A:$AS,MATCH($A25,'3_calculation_ETM_keys'!$C:$C,0),MATCH(I$1,'3_calculation_ETM_keys'!$A$25:$AS$25,0)),6)</f>
        <v>0</v>
      </c>
      <c r="J25">
        <f>ROUND(INDEX('3_calculation_ETM_keys'!$A:$AS,MATCH($A25,'3_calculation_ETM_keys'!$C:$C,0),MATCH(J$1,'3_calculation_ETM_keys'!$A$25:$AS$25,0)),6)</f>
        <v>2.3342999999999999E-2</v>
      </c>
      <c r="K25">
        <f>ROUND(INDEX('3_calculation_ETM_keys'!$A:$AS,MATCH($A25,'3_calculation_ETM_keys'!$C:$C,0),MATCH(K$1,'3_calculation_ETM_keys'!$A$25:$AS$25,0)),6)</f>
        <v>4.8789999999999997E-3</v>
      </c>
      <c r="L25">
        <f>ROUND(INDEX('3_calculation_ETM_keys'!$A:$AS,MATCH($A25,'3_calculation_ETM_keys'!$C:$C,0),MATCH(L$1,'3_calculation_ETM_keys'!$A$25:$AS$25,0)),6)</f>
        <v>1.2441000000000001E-2</v>
      </c>
      <c r="M25">
        <f>ROUND(INDEX('3_calculation_ETM_keys'!$A:$AS,MATCH($A25,'3_calculation_ETM_keys'!$C:$C,0),MATCH(M$1,'3_calculation_ETM_keys'!$A$25:$AS$25,0)),6)</f>
        <v>0.13548399999999999</v>
      </c>
      <c r="N25">
        <f>ROUND(INDEX('3_calculation_ETM_keys'!$A:$AS,MATCH($A25,'3_calculation_ETM_keys'!$C:$C,0),MATCH(N$1,'3_calculation_ETM_keys'!$A$25:$AS$25,0)),6)</f>
        <v>8.4406999999999996E-2</v>
      </c>
      <c r="O25">
        <f>ROUND(INDEX('3_calculation_ETM_keys'!$A:$AS,MATCH($A25,'3_calculation_ETM_keys'!$C:$C,0),MATCH(O$1,'3_calculation_ETM_keys'!$A$25:$AS$25,0)),6)</f>
        <v>1.3613999999999999E-2</v>
      </c>
      <c r="P25">
        <f>ROUND(INDEX('3_calculation_ETM_keys'!$A:$AS,MATCH($A25,'3_calculation_ETM_keys'!$C:$C,0),MATCH(P$1,'3_calculation_ETM_keys'!$A$25:$AS$25,0)),6)</f>
        <v>0</v>
      </c>
      <c r="Q25">
        <f>ROUND(INDEX('3_calculation_ETM_keys'!$A:$AS,MATCH($A25,'3_calculation_ETM_keys'!$C:$C,0),MATCH(Q$1,'3_calculation_ETM_keys'!$A$25:$AS$25,0)),6)</f>
        <v>5.0615E-2</v>
      </c>
      <c r="R25">
        <f>ROUND(INDEX('3_calculation_ETM_keys'!$A:$AS,MATCH($A25,'3_calculation_ETM_keys'!$C:$C,0),MATCH(R$1,'3_calculation_ETM_keys'!$A$25:$AS$25,0)),6)</f>
        <v>0</v>
      </c>
      <c r="S25">
        <f>ROUND(INDEX('3_calculation_ETM_keys'!$A:$AS,MATCH($A25,'3_calculation_ETM_keys'!$C:$C,0),MATCH(S$1,'3_calculation_ETM_keys'!$A$25:$AS$25,0)),6)</f>
        <v>2.6823E-2</v>
      </c>
      <c r="T25">
        <f>ROUND(INDEX('3_calculation_ETM_keys'!$A:$AS,MATCH($A25,'3_calculation_ETM_keys'!$C:$C,0),MATCH(T$1,'3_calculation_ETM_keys'!$A$25:$AS$25,0)),6)</f>
        <v>0</v>
      </c>
      <c r="U25">
        <f>ROUND(INDEX('3_calculation_ETM_keys'!$A:$AS,MATCH($A25,'3_calculation_ETM_keys'!$C:$C,0),MATCH(U$1,'3_calculation_ETM_keys'!$A$25:$AS$25,0)),6)</f>
        <v>0.163553</v>
      </c>
      <c r="V25">
        <f>ROUND(INDEX('3_calculation_ETM_keys'!$A:$AS,MATCH($A25,'3_calculation_ETM_keys'!$C:$C,0),MATCH(V$1,'3_calculation_ETM_keys'!$A$25:$AS$25,0)),6)</f>
        <v>1.2432E-2</v>
      </c>
      <c r="W25">
        <f>ROUND(INDEX('3_calculation_ETM_keys'!$A:$AS,MATCH($A25,'3_calculation_ETM_keys'!$C:$C,0),MATCH(W$1,'3_calculation_ETM_keys'!$A$25:$AS$25,0)),6)</f>
        <v>0</v>
      </c>
      <c r="X25">
        <f>ROUND(INDEX('3_calculation_ETM_keys'!$A:$AS,MATCH($A25,'3_calculation_ETM_keys'!$C:$C,0),MATCH(X$1,'3_calculation_ETM_keys'!$A$25:$AS$25,0)),6)</f>
        <v>2.1999999999999999E-2</v>
      </c>
      <c r="Y25">
        <f>ROUND(INDEX('3_calculation_ETM_keys'!$A:$AS,MATCH($A25,'3_calculation_ETM_keys'!$C:$C,0),MATCH(Y$1,'3_calculation_ETM_keys'!$A$25:$AS$25,0)),6)</f>
        <v>2.2714999999999999E-2</v>
      </c>
      <c r="Z25">
        <f>ROUND(INDEX('3_calculation_ETM_keys'!$A:$AS,MATCH($A25,'3_calculation_ETM_keys'!$C:$C,0),MATCH(Z$1,'3_calculation_ETM_keys'!$A$25:$AS$25,0)),6)</f>
        <v>0</v>
      </c>
      <c r="AA25">
        <f>ROUND(INDEX('3_calculation_ETM_keys'!$A:$AS,MATCH($A25,'3_calculation_ETM_keys'!$C:$C,0),MATCH(AA$1,'3_calculation_ETM_keys'!$A$25:$AS$25,0)),6)</f>
        <v>2.7276999999999999E-2</v>
      </c>
      <c r="AB25">
        <f>ROUND(INDEX('3_calculation_ETM_keys'!$A:$AS,MATCH($A25,'3_calculation_ETM_keys'!$C:$C,0),MATCH(AB$1,'3_calculation_ETM_keys'!$A$25:$AS$25,0)),6)</f>
        <v>6.8219999999999999E-3</v>
      </c>
      <c r="AC25">
        <f>ROUND(INDEX('3_calculation_ETM_keys'!$A:$AS,MATCH($A25,'3_calculation_ETM_keys'!$C:$C,0),MATCH(AC$1,'3_calculation_ETM_keys'!$A$25:$AS$25,0)),6)</f>
        <v>1.9078000000000001E-2</v>
      </c>
      <c r="AD25">
        <f>ROUND(INDEX('3_calculation_ETM_keys'!$A:$AS,MATCH($A25,'3_calculation_ETM_keys'!$C:$C,0),MATCH(AD$1,'3_calculation_ETM_keys'!$A$25:$AS$25,0)),6)</f>
        <v>0</v>
      </c>
      <c r="AE25">
        <f>ROUND(INDEX('3_calculation_ETM_keys'!$A:$AS,MATCH($A25,'3_calculation_ETM_keys'!$C:$C,0),MATCH(AE$1,'3_calculation_ETM_keys'!$A$25:$AS$25,0)),6)</f>
        <v>1.248E-3</v>
      </c>
      <c r="AF25">
        <f>ROUND(INDEX('3_calculation_ETM_keys'!$A:$AS,MATCH($A25,'3_calculation_ETM_keys'!$C:$C,0),MATCH(AF$1,'3_calculation_ETM_keys'!$A$25:$AS$25,0)),6)</f>
        <v>1.2E-2</v>
      </c>
    </row>
    <row r="26" spans="1:63" x14ac:dyDescent="0.2">
      <c r="A26" t="s">
        <v>160</v>
      </c>
      <c r="B26">
        <f>ROUND(INDEX('3_calculation_ETM_keys'!$A:$AS,MATCH($A26,'3_calculation_ETM_keys'!$C:$C,0),MATCH(B$1,'3_calculation_ETM_keys'!$A$25:$AS$25,0)),6)</f>
        <v>0.16192200000000001</v>
      </c>
      <c r="C26">
        <f>ROUND(INDEX('3_calculation_ETM_keys'!$A:$AS,MATCH($A26,'3_calculation_ETM_keys'!$C:$C,0),MATCH(C$1,'3_calculation_ETM_keys'!$A$25:$AS$25,0)),6)</f>
        <v>0.11974</v>
      </c>
      <c r="D26">
        <f>ROUND(INDEX('3_calculation_ETM_keys'!$A:$AS,MATCH($A26,'3_calculation_ETM_keys'!$C:$C,0),MATCH(D$1,'3_calculation_ETM_keys'!$A$25:$AS$25,0)),6)</f>
        <v>0.114228</v>
      </c>
      <c r="E26">
        <f>ROUND(INDEX('3_calculation_ETM_keys'!$A:$AS,MATCH($A26,'3_calculation_ETM_keys'!$C:$C,0),MATCH(E$1,'3_calculation_ETM_keys'!$A$25:$AS$25,0)),6)</f>
        <v>0.13</v>
      </c>
      <c r="F26">
        <f>ROUND(INDEX('3_calculation_ETM_keys'!$A:$AS,MATCH($A26,'3_calculation_ETM_keys'!$C:$C,0),MATCH(F$1,'3_calculation_ETM_keys'!$A$25:$AS$25,0)),6)</f>
        <v>0.20346700000000001</v>
      </c>
      <c r="G26">
        <f>ROUND(INDEX('3_calculation_ETM_keys'!$A:$AS,MATCH($A26,'3_calculation_ETM_keys'!$C:$C,0),MATCH(G$1,'3_calculation_ETM_keys'!$A$25:$AS$25,0)),6)</f>
        <v>6.1163000000000002E-2</v>
      </c>
      <c r="H26">
        <f>ROUND(INDEX('3_calculation_ETM_keys'!$A:$AS,MATCH($A26,'3_calculation_ETM_keys'!$C:$C,0),MATCH(H$1,'3_calculation_ETM_keys'!$A$25:$AS$25,0)),6)</f>
        <v>9.9446999999999994E-2</v>
      </c>
      <c r="I26">
        <f>ROUND(INDEX('3_calculation_ETM_keys'!$A:$AS,MATCH($A26,'3_calculation_ETM_keys'!$C:$C,0),MATCH(I$1,'3_calculation_ETM_keys'!$A$25:$AS$25,0)),6)</f>
        <v>0.216</v>
      </c>
      <c r="J26">
        <f>ROUND(INDEX('3_calculation_ETM_keys'!$A:$AS,MATCH($A26,'3_calculation_ETM_keys'!$C:$C,0),MATCH(J$1,'3_calculation_ETM_keys'!$A$25:$AS$25,0)),6)</f>
        <v>7.3652999999999996E-2</v>
      </c>
      <c r="K26">
        <f>ROUND(INDEX('3_calculation_ETM_keys'!$A:$AS,MATCH($A26,'3_calculation_ETM_keys'!$C:$C,0),MATCH(K$1,'3_calculation_ETM_keys'!$A$25:$AS$25,0)),6)</f>
        <v>0.483066</v>
      </c>
      <c r="L26">
        <f>ROUND(INDEX('3_calculation_ETM_keys'!$A:$AS,MATCH($A26,'3_calculation_ETM_keys'!$C:$C,0),MATCH(L$1,'3_calculation_ETM_keys'!$A$25:$AS$25,0)),6)</f>
        <v>0.30891800000000003</v>
      </c>
      <c r="M26">
        <f>ROUND(INDEX('3_calculation_ETM_keys'!$A:$AS,MATCH($A26,'3_calculation_ETM_keys'!$C:$C,0),MATCH(M$1,'3_calculation_ETM_keys'!$A$25:$AS$25,0)),6)</f>
        <v>4.7856000000000003E-2</v>
      </c>
      <c r="N26">
        <f>ROUND(INDEX('3_calculation_ETM_keys'!$A:$AS,MATCH($A26,'3_calculation_ETM_keys'!$C:$C,0),MATCH(N$1,'3_calculation_ETM_keys'!$A$25:$AS$25,0)),6)</f>
        <v>4.0245999999999997E-2</v>
      </c>
      <c r="O26">
        <f>ROUND(INDEX('3_calculation_ETM_keys'!$A:$AS,MATCH($A26,'3_calculation_ETM_keys'!$C:$C,0),MATCH(O$1,'3_calculation_ETM_keys'!$A$25:$AS$25,0)),6)</f>
        <v>3.3652000000000001E-2</v>
      </c>
      <c r="P26">
        <f>ROUND(INDEX('3_calculation_ETM_keys'!$A:$AS,MATCH($A26,'3_calculation_ETM_keys'!$C:$C,0),MATCH(P$1,'3_calculation_ETM_keys'!$A$25:$AS$25,0)),6)</f>
        <v>9.7786999999999999E-2</v>
      </c>
      <c r="Q26">
        <f>ROUND(INDEX('3_calculation_ETM_keys'!$A:$AS,MATCH($A26,'3_calculation_ETM_keys'!$C:$C,0),MATCH(Q$1,'3_calculation_ETM_keys'!$A$25:$AS$25,0)),6)</f>
        <v>1.6778999999999999E-2</v>
      </c>
      <c r="R26">
        <f>ROUND(INDEX('3_calculation_ETM_keys'!$A:$AS,MATCH($A26,'3_calculation_ETM_keys'!$C:$C,0),MATCH(R$1,'3_calculation_ETM_keys'!$A$25:$AS$25,0)),6)</f>
        <v>5.5995999999999997E-2</v>
      </c>
      <c r="S26">
        <f>ROUND(INDEX('3_calculation_ETM_keys'!$A:$AS,MATCH($A26,'3_calculation_ETM_keys'!$C:$C,0),MATCH(S$1,'3_calculation_ETM_keys'!$A$25:$AS$25,0)),6)</f>
        <v>0.16437599999999999</v>
      </c>
      <c r="T26">
        <f>ROUND(INDEX('3_calculation_ETM_keys'!$A:$AS,MATCH($A26,'3_calculation_ETM_keys'!$C:$C,0),MATCH(T$1,'3_calculation_ETM_keys'!$A$25:$AS$25,0)),6)</f>
        <v>4.1062000000000001E-2</v>
      </c>
      <c r="U26">
        <f>ROUND(INDEX('3_calculation_ETM_keys'!$A:$AS,MATCH($A26,'3_calculation_ETM_keys'!$C:$C,0),MATCH(U$1,'3_calculation_ETM_keys'!$A$25:$AS$25,0)),6)</f>
        <v>8.6180999999999994E-2</v>
      </c>
      <c r="V26">
        <f>ROUND(INDEX('3_calculation_ETM_keys'!$A:$AS,MATCH($A26,'3_calculation_ETM_keys'!$C:$C,0),MATCH(V$1,'3_calculation_ETM_keys'!$A$25:$AS$25,0)),6)</f>
        <v>7.8914999999999999E-2</v>
      </c>
      <c r="W26">
        <f>ROUND(INDEX('3_calculation_ETM_keys'!$A:$AS,MATCH($A26,'3_calculation_ETM_keys'!$C:$C,0),MATCH(W$1,'3_calculation_ETM_keys'!$A$25:$AS$25,0)),6)</f>
        <v>4.4398E-2</v>
      </c>
      <c r="X26">
        <f>ROUND(INDEX('3_calculation_ETM_keys'!$A:$AS,MATCH($A26,'3_calculation_ETM_keys'!$C:$C,0),MATCH(X$1,'3_calculation_ETM_keys'!$A$25:$AS$25,0)),6)</f>
        <v>4.1000000000000002E-2</v>
      </c>
      <c r="Y26">
        <f>ROUND(INDEX('3_calculation_ETM_keys'!$A:$AS,MATCH($A26,'3_calculation_ETM_keys'!$C:$C,0),MATCH(Y$1,'3_calculation_ETM_keys'!$A$25:$AS$25,0)),6)</f>
        <v>8.6049999999999998E-3</v>
      </c>
      <c r="Z26">
        <f>ROUND(INDEX('3_calculation_ETM_keys'!$A:$AS,MATCH($A26,'3_calculation_ETM_keys'!$C:$C,0),MATCH(Z$1,'3_calculation_ETM_keys'!$A$25:$AS$25,0)),6)</f>
        <v>0.383992</v>
      </c>
      <c r="AA26">
        <f>ROUND(INDEX('3_calculation_ETM_keys'!$A:$AS,MATCH($A26,'3_calculation_ETM_keys'!$C:$C,0),MATCH(AA$1,'3_calculation_ETM_keys'!$A$25:$AS$25,0)),6)</f>
        <v>0.14413000000000001</v>
      </c>
      <c r="AB26">
        <f>ROUND(INDEX('3_calculation_ETM_keys'!$A:$AS,MATCH($A26,'3_calculation_ETM_keys'!$C:$C,0),MATCH(AB$1,'3_calculation_ETM_keys'!$A$25:$AS$25,0)),6)</f>
        <v>0.22611400000000001</v>
      </c>
      <c r="AC26">
        <f>ROUND(INDEX('3_calculation_ETM_keys'!$A:$AS,MATCH($A26,'3_calculation_ETM_keys'!$C:$C,0),MATCH(AC$1,'3_calculation_ETM_keys'!$A$25:$AS$25,0)),6)</f>
        <v>0.15562400000000001</v>
      </c>
      <c r="AD26">
        <f>ROUND(INDEX('3_calculation_ETM_keys'!$A:$AS,MATCH($A26,'3_calculation_ETM_keys'!$C:$C,0),MATCH(AD$1,'3_calculation_ETM_keys'!$A$25:$AS$25,0)),6)</f>
        <v>0.17247499999999999</v>
      </c>
      <c r="AE26">
        <f>ROUND(INDEX('3_calculation_ETM_keys'!$A:$AS,MATCH($A26,'3_calculation_ETM_keys'!$C:$C,0),MATCH(AE$1,'3_calculation_ETM_keys'!$A$25:$AS$25,0)),6)</f>
        <v>0.56627000000000005</v>
      </c>
      <c r="AF26">
        <f>ROUND(INDEX('3_calculation_ETM_keys'!$A:$AS,MATCH($A26,'3_calculation_ETM_keys'!$C:$C,0),MATCH(AF$1,'3_calculation_ETM_keys'!$A$25:$AS$25,0)),6)</f>
        <v>0.122</v>
      </c>
    </row>
    <row r="27" spans="1:63" x14ac:dyDescent="0.2">
      <c r="A27" t="s">
        <v>158</v>
      </c>
      <c r="B27">
        <f>ROUND(INDEX('3_calculation_ETM_keys'!$A:$AS,MATCH($A27,'3_calculation_ETM_keys'!$C:$C,0),MATCH(B$1,'3_calculation_ETM_keys'!$A$25:$AS$25,0)),6)</f>
        <v>0.20858599999999999</v>
      </c>
      <c r="C27">
        <f>ROUND(INDEX('3_calculation_ETM_keys'!$A:$AS,MATCH($A27,'3_calculation_ETM_keys'!$C:$C,0),MATCH(C$1,'3_calculation_ETM_keys'!$A$25:$AS$25,0)),6)</f>
        <v>0.18887999999999999</v>
      </c>
      <c r="D27">
        <f>ROUND(INDEX('3_calculation_ETM_keys'!$A:$AS,MATCH($A27,'3_calculation_ETM_keys'!$C:$C,0),MATCH(D$1,'3_calculation_ETM_keys'!$A$25:$AS$25,0)),6)</f>
        <v>0.24549000000000001</v>
      </c>
      <c r="E27">
        <f>ROUND(INDEX('3_calculation_ETM_keys'!$A:$AS,MATCH($A27,'3_calculation_ETM_keys'!$C:$C,0),MATCH(E$1,'3_calculation_ETM_keys'!$A$25:$AS$25,0)),6)</f>
        <v>6.1129000000000003E-2</v>
      </c>
      <c r="F27">
        <f>ROUND(INDEX('3_calculation_ETM_keys'!$A:$AS,MATCH($A27,'3_calculation_ETM_keys'!$C:$C,0),MATCH(F$1,'3_calculation_ETM_keys'!$A$25:$AS$25,0)),6)</f>
        <v>0.23696999999999999</v>
      </c>
      <c r="G27">
        <f>ROUND(INDEX('3_calculation_ETM_keys'!$A:$AS,MATCH($A27,'3_calculation_ETM_keys'!$C:$C,0),MATCH(G$1,'3_calculation_ETM_keys'!$A$25:$AS$25,0)),6)</f>
        <v>0.11795799999999999</v>
      </c>
      <c r="H27">
        <f>ROUND(INDEX('3_calculation_ETM_keys'!$A:$AS,MATCH($A27,'3_calculation_ETM_keys'!$C:$C,0),MATCH(H$1,'3_calculation_ETM_keys'!$A$25:$AS$25,0)),6)</f>
        <v>5.0737999999999998E-2</v>
      </c>
      <c r="I27">
        <f>ROUND(INDEX('3_calculation_ETM_keys'!$A:$AS,MATCH($A27,'3_calculation_ETM_keys'!$C:$C,0),MATCH(I$1,'3_calculation_ETM_keys'!$A$25:$AS$25,0)),6)</f>
        <v>3.7999999999999999E-2</v>
      </c>
      <c r="J27">
        <f>ROUND(INDEX('3_calculation_ETM_keys'!$A:$AS,MATCH($A27,'3_calculation_ETM_keys'!$C:$C,0),MATCH(J$1,'3_calculation_ETM_keys'!$A$25:$AS$25,0)),6)</f>
        <v>7.4680999999999997E-2</v>
      </c>
      <c r="K27">
        <f>ROUND(INDEX('3_calculation_ETM_keys'!$A:$AS,MATCH($A27,'3_calculation_ETM_keys'!$C:$C,0),MATCH(K$1,'3_calculation_ETM_keys'!$A$25:$AS$25,0)),6)</f>
        <v>0.116193</v>
      </c>
      <c r="L27">
        <f>ROUND(INDEX('3_calculation_ETM_keys'!$A:$AS,MATCH($A27,'3_calculation_ETM_keys'!$C:$C,0),MATCH(L$1,'3_calculation_ETM_keys'!$A$25:$AS$25,0)),6)</f>
        <v>0.14613599999999999</v>
      </c>
      <c r="M27">
        <f>ROUND(INDEX('3_calculation_ETM_keys'!$A:$AS,MATCH($A27,'3_calculation_ETM_keys'!$C:$C,0),MATCH(M$1,'3_calculation_ETM_keys'!$A$25:$AS$25,0)),6)</f>
        <v>0.14890700000000001</v>
      </c>
      <c r="N27">
        <f>ROUND(INDEX('3_calculation_ETM_keys'!$A:$AS,MATCH($A27,'3_calculation_ETM_keys'!$C:$C,0),MATCH(N$1,'3_calculation_ETM_keys'!$A$25:$AS$25,0)),6)</f>
        <v>0.195156</v>
      </c>
      <c r="O27">
        <f>ROUND(INDEX('3_calculation_ETM_keys'!$A:$AS,MATCH($A27,'3_calculation_ETM_keys'!$C:$C,0),MATCH(O$1,'3_calculation_ETM_keys'!$A$25:$AS$25,0)),6)</f>
        <v>0.29526000000000002</v>
      </c>
      <c r="P27">
        <f>ROUND(INDEX('3_calculation_ETM_keys'!$A:$AS,MATCH($A27,'3_calculation_ETM_keys'!$C:$C,0),MATCH(P$1,'3_calculation_ETM_keys'!$A$25:$AS$25,0)),6)</f>
        <v>0.12216200000000001</v>
      </c>
      <c r="Q27">
        <f>ROUND(INDEX('3_calculation_ETM_keys'!$A:$AS,MATCH($A27,'3_calculation_ETM_keys'!$C:$C,0),MATCH(Q$1,'3_calculation_ETM_keys'!$A$25:$AS$25,0)),6)</f>
        <v>0.1008</v>
      </c>
      <c r="R27">
        <f>ROUND(INDEX('3_calculation_ETM_keys'!$A:$AS,MATCH($A27,'3_calculation_ETM_keys'!$C:$C,0),MATCH(R$1,'3_calculation_ETM_keys'!$A$25:$AS$25,0)),6)</f>
        <v>4.7001000000000001E-2</v>
      </c>
      <c r="S27">
        <f>ROUND(INDEX('3_calculation_ETM_keys'!$A:$AS,MATCH($A27,'3_calculation_ETM_keys'!$C:$C,0),MATCH(S$1,'3_calculation_ETM_keys'!$A$25:$AS$25,0)),6)</f>
        <v>2.3418999999999999E-2</v>
      </c>
      <c r="T27">
        <f>ROUND(INDEX('3_calculation_ETM_keys'!$A:$AS,MATCH($A27,'3_calculation_ETM_keys'!$C:$C,0),MATCH(T$1,'3_calculation_ETM_keys'!$A$25:$AS$25,0)),6)</f>
        <v>0.198351</v>
      </c>
      <c r="U27">
        <f>ROUND(INDEX('3_calculation_ETM_keys'!$A:$AS,MATCH($A27,'3_calculation_ETM_keys'!$C:$C,0),MATCH(U$1,'3_calculation_ETM_keys'!$A$25:$AS$25,0)),6)</f>
        <v>0.29975000000000002</v>
      </c>
      <c r="V27">
        <f>ROUND(INDEX('3_calculation_ETM_keys'!$A:$AS,MATCH($A27,'3_calculation_ETM_keys'!$C:$C,0),MATCH(V$1,'3_calculation_ETM_keys'!$A$25:$AS$25,0)),6)</f>
        <v>3.5658000000000002E-2</v>
      </c>
      <c r="W27">
        <f>ROUND(INDEX('3_calculation_ETM_keys'!$A:$AS,MATCH($A27,'3_calculation_ETM_keys'!$C:$C,0),MATCH(W$1,'3_calculation_ETM_keys'!$A$25:$AS$25,0)),6)</f>
        <v>7.2329000000000004E-2</v>
      </c>
      <c r="X27">
        <f>ROUND(INDEX('3_calculation_ETM_keys'!$A:$AS,MATCH($A27,'3_calculation_ETM_keys'!$C:$C,0),MATCH(X$1,'3_calculation_ETM_keys'!$A$25:$AS$25,0)),6)</f>
        <v>1.2999999999999999E-2</v>
      </c>
      <c r="Y27">
        <f>ROUND(INDEX('3_calculation_ETM_keys'!$A:$AS,MATCH($A27,'3_calculation_ETM_keys'!$C:$C,0),MATCH(Y$1,'3_calculation_ETM_keys'!$A$25:$AS$25,0)),6)</f>
        <v>1.9229E-2</v>
      </c>
      <c r="Z27">
        <f>ROUND(INDEX('3_calculation_ETM_keys'!$A:$AS,MATCH($A27,'3_calculation_ETM_keys'!$C:$C,0),MATCH(Z$1,'3_calculation_ETM_keys'!$A$25:$AS$25,0)),6)</f>
        <v>0.11049399999999999</v>
      </c>
      <c r="AA27">
        <f>ROUND(INDEX('3_calculation_ETM_keys'!$A:$AS,MATCH($A27,'3_calculation_ETM_keys'!$C:$C,0),MATCH(AA$1,'3_calculation_ETM_keys'!$A$25:$AS$25,0)),6)</f>
        <v>0.18330199999999999</v>
      </c>
      <c r="AB27">
        <f>ROUND(INDEX('3_calculation_ETM_keys'!$A:$AS,MATCH($A27,'3_calculation_ETM_keys'!$C:$C,0),MATCH(AB$1,'3_calculation_ETM_keys'!$A$25:$AS$25,0)),6)</f>
        <v>0.131634</v>
      </c>
      <c r="AC27">
        <f>ROUND(INDEX('3_calculation_ETM_keys'!$A:$AS,MATCH($A27,'3_calculation_ETM_keys'!$C:$C,0),MATCH(AC$1,'3_calculation_ETM_keys'!$A$25:$AS$25,0)),6)</f>
        <v>0.121563</v>
      </c>
      <c r="AD27">
        <f>ROUND(INDEX('3_calculation_ETM_keys'!$A:$AS,MATCH($A27,'3_calculation_ETM_keys'!$C:$C,0),MATCH(AD$1,'3_calculation_ETM_keys'!$A$25:$AS$25,0)),6)</f>
        <v>4.4526000000000003E-2</v>
      </c>
      <c r="AE27">
        <f>ROUND(INDEX('3_calculation_ETM_keys'!$A:$AS,MATCH($A27,'3_calculation_ETM_keys'!$C:$C,0),MATCH(AE$1,'3_calculation_ETM_keys'!$A$25:$AS$25,0)),6)</f>
        <v>0.16636200000000001</v>
      </c>
      <c r="AF27">
        <f>ROUND(INDEX('3_calculation_ETM_keys'!$A:$AS,MATCH($A27,'3_calculation_ETM_keys'!$C:$C,0),MATCH(AF$1,'3_calculation_ETM_keys'!$A$25:$AS$25,0)),6)</f>
        <v>0.32900000000000001</v>
      </c>
    </row>
    <row r="28" spans="1:63" x14ac:dyDescent="0.2">
      <c r="A28" t="s">
        <v>159</v>
      </c>
      <c r="B28">
        <f>ROUND(INDEX('3_calculation_ETM_keys'!$A:$AS,MATCH($A28,'3_calculation_ETM_keys'!$C:$C,0),MATCH(B$1,'3_calculation_ETM_keys'!$A$25:$AS$25,0)),6)</f>
        <v>2.7902E-2</v>
      </c>
      <c r="C28">
        <f>ROUND(INDEX('3_calculation_ETM_keys'!$A:$AS,MATCH($A28,'3_calculation_ETM_keys'!$C:$C,0),MATCH(C$1,'3_calculation_ETM_keys'!$A$25:$AS$25,0)),6)</f>
        <v>4.1708000000000002E-2</v>
      </c>
      <c r="D28">
        <f>ROUND(INDEX('3_calculation_ETM_keys'!$A:$AS,MATCH($A28,'3_calculation_ETM_keys'!$C:$C,0),MATCH(D$1,'3_calculation_ETM_keys'!$A$25:$AS$25,0)),6)</f>
        <v>3.3960999999999998E-2</v>
      </c>
      <c r="E28">
        <f>ROUND(INDEX('3_calculation_ETM_keys'!$A:$AS,MATCH($A28,'3_calculation_ETM_keys'!$C:$C,0),MATCH(E$1,'3_calculation_ETM_keys'!$A$25:$AS$25,0)),6)</f>
        <v>2.3987999999999999E-2</v>
      </c>
      <c r="F28">
        <f>ROUND(INDEX('3_calculation_ETM_keys'!$A:$AS,MATCH($A28,'3_calculation_ETM_keys'!$C:$C,0),MATCH(F$1,'3_calculation_ETM_keys'!$A$25:$AS$25,0)),6)</f>
        <v>2.7942999999999999E-2</v>
      </c>
      <c r="G28">
        <f>ROUND(INDEX('3_calculation_ETM_keys'!$A:$AS,MATCH($A28,'3_calculation_ETM_keys'!$C:$C,0),MATCH(G$1,'3_calculation_ETM_keys'!$A$25:$AS$25,0)),6)</f>
        <v>2.6966E-2</v>
      </c>
      <c r="H28">
        <f>ROUND(INDEX('3_calculation_ETM_keys'!$A:$AS,MATCH($A28,'3_calculation_ETM_keys'!$C:$C,0),MATCH(H$1,'3_calculation_ETM_keys'!$A$25:$AS$25,0)),6)</f>
        <v>5.1873000000000002E-2</v>
      </c>
      <c r="I28">
        <f>ROUND(INDEX('3_calculation_ETM_keys'!$A:$AS,MATCH($A28,'3_calculation_ETM_keys'!$C:$C,0),MATCH(I$1,'3_calculation_ETM_keys'!$A$25:$AS$25,0)),6)</f>
        <v>3.2599999999999997E-2</v>
      </c>
      <c r="J28">
        <f>ROUND(INDEX('3_calculation_ETM_keys'!$A:$AS,MATCH($A28,'3_calculation_ETM_keys'!$C:$C,0),MATCH(J$1,'3_calculation_ETM_keys'!$A$25:$AS$25,0)),6)</f>
        <v>4.0099000000000003E-2</v>
      </c>
      <c r="K28">
        <f>ROUND(INDEX('3_calculation_ETM_keys'!$A:$AS,MATCH($A28,'3_calculation_ETM_keys'!$C:$C,0),MATCH(K$1,'3_calculation_ETM_keys'!$A$25:$AS$25,0)),6)</f>
        <v>2.1566999999999999E-2</v>
      </c>
      <c r="L28">
        <f>ROUND(INDEX('3_calculation_ETM_keys'!$A:$AS,MATCH($A28,'3_calculation_ETM_keys'!$C:$C,0),MATCH(L$1,'3_calculation_ETM_keys'!$A$25:$AS$25,0)),6)</f>
        <v>2.3621E-2</v>
      </c>
      <c r="M28">
        <f>ROUND(INDEX('3_calculation_ETM_keys'!$A:$AS,MATCH($A28,'3_calculation_ETM_keys'!$C:$C,0),MATCH(M$1,'3_calculation_ETM_keys'!$A$25:$AS$25,0)),6)</f>
        <v>3.2050000000000002E-2</v>
      </c>
      <c r="N28">
        <f>ROUND(INDEX('3_calculation_ETM_keys'!$A:$AS,MATCH($A28,'3_calculation_ETM_keys'!$C:$C,0),MATCH(N$1,'3_calculation_ETM_keys'!$A$25:$AS$25,0)),6)</f>
        <v>2.9184999999999999E-2</v>
      </c>
      <c r="O28">
        <f>ROUND(INDEX('3_calculation_ETM_keys'!$A:$AS,MATCH($A28,'3_calculation_ETM_keys'!$C:$C,0),MATCH(O$1,'3_calculation_ETM_keys'!$A$25:$AS$25,0)),6)</f>
        <v>3.7478999999999998E-2</v>
      </c>
      <c r="P28">
        <f>ROUND(INDEX('3_calculation_ETM_keys'!$A:$AS,MATCH($A28,'3_calculation_ETM_keys'!$C:$C,0),MATCH(P$1,'3_calculation_ETM_keys'!$A$25:$AS$25,0)),6)</f>
        <v>3.2829999999999998E-2</v>
      </c>
      <c r="Q28">
        <f>ROUND(INDEX('3_calculation_ETM_keys'!$A:$AS,MATCH($A28,'3_calculation_ETM_keys'!$C:$C,0),MATCH(Q$1,'3_calculation_ETM_keys'!$A$25:$AS$25,0)),6)</f>
        <v>4.4697000000000001E-2</v>
      </c>
      <c r="R28">
        <f>ROUND(INDEX('3_calculation_ETM_keys'!$A:$AS,MATCH($A28,'3_calculation_ETM_keys'!$C:$C,0),MATCH(R$1,'3_calculation_ETM_keys'!$A$25:$AS$25,0)),6)</f>
        <v>4.9389000000000002E-2</v>
      </c>
      <c r="S28">
        <f>ROUND(INDEX('3_calculation_ETM_keys'!$A:$AS,MATCH($A28,'3_calculation_ETM_keys'!$C:$C,0),MATCH(S$1,'3_calculation_ETM_keys'!$A$25:$AS$25,0)),6)</f>
        <v>5.1057999999999999E-2</v>
      </c>
      <c r="T28">
        <f>ROUND(INDEX('3_calculation_ETM_keys'!$A:$AS,MATCH($A28,'3_calculation_ETM_keys'!$C:$C,0),MATCH(T$1,'3_calculation_ETM_keys'!$A$25:$AS$25,0)),6)</f>
        <v>3.0168E-2</v>
      </c>
      <c r="U28">
        <f>ROUND(INDEX('3_calculation_ETM_keys'!$A:$AS,MATCH($A28,'3_calculation_ETM_keys'!$C:$C,0),MATCH(U$1,'3_calculation_ETM_keys'!$A$25:$AS$25,0)),6)</f>
        <v>2.4486000000000001E-2</v>
      </c>
      <c r="V28">
        <f>ROUND(INDEX('3_calculation_ETM_keys'!$A:$AS,MATCH($A28,'3_calculation_ETM_keys'!$C:$C,0),MATCH(V$1,'3_calculation_ETM_keys'!$A$25:$AS$25,0)),6)</f>
        <v>5.6365999999999999E-2</v>
      </c>
      <c r="W28">
        <f>ROUND(INDEX('3_calculation_ETM_keys'!$A:$AS,MATCH($A28,'3_calculation_ETM_keys'!$C:$C,0),MATCH(W$1,'3_calculation_ETM_keys'!$A$25:$AS$25,0)),6)</f>
        <v>4.7384000000000003E-2</v>
      </c>
      <c r="X28">
        <f>ROUND(INDEX('3_calculation_ETM_keys'!$A:$AS,MATCH($A28,'3_calculation_ETM_keys'!$C:$C,0),MATCH(X$1,'3_calculation_ETM_keys'!$A$25:$AS$25,0)),6)</f>
        <v>2.8434000000000001E-2</v>
      </c>
      <c r="Y28">
        <f>ROUND(INDEX('3_calculation_ETM_keys'!$A:$AS,MATCH($A28,'3_calculation_ETM_keys'!$C:$C,0),MATCH(Y$1,'3_calculation_ETM_keys'!$A$25:$AS$25,0)),6)</f>
        <v>4.3406E-2</v>
      </c>
      <c r="Z28">
        <f>ROUND(INDEX('3_calculation_ETM_keys'!$A:$AS,MATCH($A28,'3_calculation_ETM_keys'!$C:$C,0),MATCH(Z$1,'3_calculation_ETM_keys'!$A$25:$AS$25,0)),6)</f>
        <v>2.7220999999999999E-2</v>
      </c>
      <c r="AA28">
        <f>ROUND(INDEX('3_calculation_ETM_keys'!$A:$AS,MATCH($A28,'3_calculation_ETM_keys'!$C:$C,0),MATCH(AA$1,'3_calculation_ETM_keys'!$A$25:$AS$25,0)),6)</f>
        <v>2.9600999999999999E-2</v>
      </c>
      <c r="AB28">
        <f>ROUND(INDEX('3_calculation_ETM_keys'!$A:$AS,MATCH($A28,'3_calculation_ETM_keys'!$C:$C,0),MATCH(AB$1,'3_calculation_ETM_keys'!$A$25:$AS$25,0)),6)</f>
        <v>3.9912000000000003E-2</v>
      </c>
      <c r="AC28">
        <f>ROUND(INDEX('3_calculation_ETM_keys'!$A:$AS,MATCH($A28,'3_calculation_ETM_keys'!$C:$C,0),MATCH(AC$1,'3_calculation_ETM_keys'!$A$25:$AS$25,0)),6)</f>
        <v>3.2726999999999999E-2</v>
      </c>
      <c r="AD28">
        <f>ROUND(INDEX('3_calculation_ETM_keys'!$A:$AS,MATCH($A28,'3_calculation_ETM_keys'!$C:$C,0),MATCH(AD$1,'3_calculation_ETM_keys'!$A$25:$AS$25,0)),6)</f>
        <v>4.2092999999999998E-2</v>
      </c>
      <c r="AE28">
        <f>ROUND(INDEX('3_calculation_ETM_keys'!$A:$AS,MATCH($A28,'3_calculation_ETM_keys'!$C:$C,0),MATCH(AE$1,'3_calculation_ETM_keys'!$A$25:$AS$25,0)),6)</f>
        <v>1.3875999999999999E-2</v>
      </c>
      <c r="AF28">
        <f>ROUND(INDEX('3_calculation_ETM_keys'!$A:$AS,MATCH($A28,'3_calculation_ETM_keys'!$C:$C,0),MATCH(AF$1,'3_calculation_ETM_keys'!$A$25:$AS$25,0)),6)</f>
        <v>2.4264000000000001E-2</v>
      </c>
    </row>
    <row r="29" spans="1:63" x14ac:dyDescent="0.2">
      <c r="A29" t="s">
        <v>169</v>
      </c>
      <c r="B29">
        <f>ROUND(INDEX('3_calculation_ETM_keys'!$A:$AS,MATCH($A29,'3_calculation_ETM_keys'!$C:$C,0),MATCH(B$1,'3_calculation_ETM_keys'!$A$25:$AS$25,0)),6)</f>
        <v>0.48189599999999999</v>
      </c>
      <c r="C29">
        <f>ROUND(INDEX('3_calculation_ETM_keys'!$A:$AS,MATCH($A29,'3_calculation_ETM_keys'!$C:$C,0),MATCH(C$1,'3_calculation_ETM_keys'!$A$25:$AS$25,0)),6)</f>
        <v>0.59041500000000002</v>
      </c>
      <c r="D29">
        <f>ROUND(INDEX('3_calculation_ETM_keys'!$A:$AS,MATCH($A29,'3_calculation_ETM_keys'!$C:$C,0),MATCH(D$1,'3_calculation_ETM_keys'!$A$25:$AS$25,0)),6)</f>
        <v>0.44600099999999998</v>
      </c>
      <c r="E29">
        <f>ROUND(INDEX('3_calculation_ETM_keys'!$A:$AS,MATCH($A29,'3_calculation_ETM_keys'!$C:$C,0),MATCH(E$1,'3_calculation_ETM_keys'!$A$25:$AS$25,0)),6)</f>
        <v>0.46488299999999999</v>
      </c>
      <c r="F29">
        <f>ROUND(INDEX('3_calculation_ETM_keys'!$A:$AS,MATCH($A29,'3_calculation_ETM_keys'!$C:$C,0),MATCH(F$1,'3_calculation_ETM_keys'!$A$25:$AS$25,0)),6)</f>
        <v>0.35714000000000001</v>
      </c>
      <c r="G29">
        <f>ROUND(INDEX('3_calculation_ETM_keys'!$A:$AS,MATCH($A29,'3_calculation_ETM_keys'!$C:$C,0),MATCH(G$1,'3_calculation_ETM_keys'!$A$25:$AS$25,0)),6)</f>
        <v>0.46648000000000001</v>
      </c>
      <c r="H29">
        <f>ROUND(INDEX('3_calculation_ETM_keys'!$A:$AS,MATCH($A29,'3_calculation_ETM_keys'!$C:$C,0),MATCH(H$1,'3_calculation_ETM_keys'!$A$25:$AS$25,0)),6)</f>
        <v>0.71533599999999997</v>
      </c>
      <c r="I29">
        <f>ROUND(INDEX('3_calculation_ETM_keys'!$A:$AS,MATCH($A29,'3_calculation_ETM_keys'!$C:$C,0),MATCH(I$1,'3_calculation_ETM_keys'!$A$25:$AS$25,0)),6)</f>
        <v>0.59397100000000003</v>
      </c>
      <c r="J29">
        <f>ROUND(INDEX('3_calculation_ETM_keys'!$A:$AS,MATCH($A29,'3_calculation_ETM_keys'!$C:$C,0),MATCH(J$1,'3_calculation_ETM_keys'!$A$25:$AS$25,0)),6)</f>
        <v>0.69532899999999997</v>
      </c>
      <c r="K29">
        <f>ROUND(INDEX('3_calculation_ETM_keys'!$A:$AS,MATCH($A29,'3_calculation_ETM_keys'!$C:$C,0),MATCH(K$1,'3_calculation_ETM_keys'!$A$25:$AS$25,0)),6)</f>
        <v>0.34615099999999999</v>
      </c>
      <c r="L29">
        <f>ROUND(INDEX('3_calculation_ETM_keys'!$A:$AS,MATCH($A29,'3_calculation_ETM_keys'!$C:$C,0),MATCH(L$1,'3_calculation_ETM_keys'!$A$25:$AS$25,0)),6)</f>
        <v>0.438662</v>
      </c>
      <c r="M29">
        <f>ROUND(INDEX('3_calculation_ETM_keys'!$A:$AS,MATCH($A29,'3_calculation_ETM_keys'!$C:$C,0),MATCH(M$1,'3_calculation_ETM_keys'!$A$25:$AS$25,0)),6)</f>
        <v>0.49410100000000001</v>
      </c>
      <c r="N29">
        <f>ROUND(INDEX('3_calculation_ETM_keys'!$A:$AS,MATCH($A29,'3_calculation_ETM_keys'!$C:$C,0),MATCH(N$1,'3_calculation_ETM_keys'!$A$25:$AS$25,0)),6)</f>
        <v>0.54794699999999996</v>
      </c>
      <c r="O29">
        <f>ROUND(INDEX('3_calculation_ETM_keys'!$A:$AS,MATCH($A29,'3_calculation_ETM_keys'!$C:$C,0),MATCH(O$1,'3_calculation_ETM_keys'!$A$25:$AS$25,0)),6)</f>
        <v>0.58476799999999995</v>
      </c>
      <c r="P29">
        <f>ROUND(INDEX('3_calculation_ETM_keys'!$A:$AS,MATCH($A29,'3_calculation_ETM_keys'!$C:$C,0),MATCH(P$1,'3_calculation_ETM_keys'!$A$25:$AS$25,0)),6)</f>
        <v>0.67460100000000001</v>
      </c>
      <c r="Q29">
        <f>ROUND(INDEX('3_calculation_ETM_keys'!$A:$AS,MATCH($A29,'3_calculation_ETM_keys'!$C:$C,0),MATCH(Q$1,'3_calculation_ETM_keys'!$A$25:$AS$25,0)),6)</f>
        <v>0.72540300000000002</v>
      </c>
      <c r="R29">
        <f>ROUND(INDEX('3_calculation_ETM_keys'!$A:$AS,MATCH($A29,'3_calculation_ETM_keys'!$C:$C,0),MATCH(R$1,'3_calculation_ETM_keys'!$A$25:$AS$25,0)),6)</f>
        <v>0.78962600000000005</v>
      </c>
      <c r="S29">
        <f>ROUND(INDEX('3_calculation_ETM_keys'!$A:$AS,MATCH($A29,'3_calculation_ETM_keys'!$C:$C,0),MATCH(S$1,'3_calculation_ETM_keys'!$A$25:$AS$25,0)),6)</f>
        <v>0.63415900000000003</v>
      </c>
      <c r="T29">
        <f>ROUND(INDEX('3_calculation_ETM_keys'!$A:$AS,MATCH($A29,'3_calculation_ETM_keys'!$C:$C,0),MATCH(T$1,'3_calculation_ETM_keys'!$A$25:$AS$25,0)),6)</f>
        <v>0.64167700000000005</v>
      </c>
      <c r="U29">
        <f>ROUND(INDEX('3_calculation_ETM_keys'!$A:$AS,MATCH($A29,'3_calculation_ETM_keys'!$C:$C,0),MATCH(U$1,'3_calculation_ETM_keys'!$A$25:$AS$25,0)),6)</f>
        <v>0.38991500000000001</v>
      </c>
      <c r="V29">
        <f>ROUND(INDEX('3_calculation_ETM_keys'!$A:$AS,MATCH($A29,'3_calculation_ETM_keys'!$C:$C,0),MATCH(V$1,'3_calculation_ETM_keys'!$A$25:$AS$25,0)),6)</f>
        <v>0.77958099999999997</v>
      </c>
      <c r="W29">
        <f>ROUND(INDEX('3_calculation_ETM_keys'!$A:$AS,MATCH($A29,'3_calculation_ETM_keys'!$C:$C,0),MATCH(W$1,'3_calculation_ETM_keys'!$A$25:$AS$25,0)),6)</f>
        <v>0.72769899999999998</v>
      </c>
      <c r="X29">
        <f>ROUND(INDEX('3_calculation_ETM_keys'!$A:$AS,MATCH($A29,'3_calculation_ETM_keys'!$C:$C,0),MATCH(X$1,'3_calculation_ETM_keys'!$A$25:$AS$25,0)),6)</f>
        <v>0.46856599999999998</v>
      </c>
      <c r="Y29">
        <f>ROUND(INDEX('3_calculation_ETM_keys'!$A:$AS,MATCH($A29,'3_calculation_ETM_keys'!$C:$C,0),MATCH(Y$1,'3_calculation_ETM_keys'!$A$25:$AS$25,0)),6)</f>
        <v>0.90556000000000003</v>
      </c>
      <c r="Z29">
        <f>ROUND(INDEX('3_calculation_ETM_keys'!$A:$AS,MATCH($A29,'3_calculation_ETM_keys'!$C:$C,0),MATCH(Z$1,'3_calculation_ETM_keys'!$A$25:$AS$25,0)),6)</f>
        <v>0.44131399999999998</v>
      </c>
      <c r="AA29">
        <f>ROUND(INDEX('3_calculation_ETM_keys'!$A:$AS,MATCH($A29,'3_calculation_ETM_keys'!$C:$C,0),MATCH(AA$1,'3_calculation_ETM_keys'!$A$25:$AS$25,0)),6)</f>
        <v>0.53723399999999999</v>
      </c>
      <c r="AB29">
        <f>ROUND(INDEX('3_calculation_ETM_keys'!$A:$AS,MATCH($A29,'3_calculation_ETM_keys'!$C:$C,0),MATCH(AB$1,'3_calculation_ETM_keys'!$A$25:$AS$25,0)),6)</f>
        <v>0.53334999999999999</v>
      </c>
      <c r="AC29">
        <f>ROUND(INDEX('3_calculation_ETM_keys'!$A:$AS,MATCH($A29,'3_calculation_ETM_keys'!$C:$C,0),MATCH(AC$1,'3_calculation_ETM_keys'!$A$25:$AS$25,0)),6)</f>
        <v>0.54589299999999996</v>
      </c>
      <c r="AD29">
        <f>ROUND(INDEX('3_calculation_ETM_keys'!$A:$AS,MATCH($A29,'3_calculation_ETM_keys'!$C:$C,0),MATCH(AD$1,'3_calculation_ETM_keys'!$A$25:$AS$25,0)),6)</f>
        <v>0.68652199999999997</v>
      </c>
      <c r="AE29">
        <f>ROUND(INDEX('3_calculation_ETM_keys'!$A:$AS,MATCH($A29,'3_calculation_ETM_keys'!$C:$C,0),MATCH(AE$1,'3_calculation_ETM_keys'!$A$25:$AS$25,0)),6)</f>
        <v>0.23144899999999999</v>
      </c>
      <c r="AF29">
        <f>ROUND(INDEX('3_calculation_ETM_keys'!$A:$AS,MATCH($A29,'3_calculation_ETM_keys'!$C:$C,0),MATCH(AF$1,'3_calculation_ETM_keys'!$A$25:$AS$25,0)),6)</f>
        <v>0.40473599999999998</v>
      </c>
      <c r="AG29">
        <f>SUM(B24:B29)</f>
        <v>0.99999899999999997</v>
      </c>
      <c r="AH29">
        <f t="shared" ref="AH29" si="29">SUM(C24:C29)</f>
        <v>1</v>
      </c>
      <c r="AI29">
        <f t="shared" ref="AI29" si="30">SUM(D24:D29)</f>
        <v>1</v>
      </c>
      <c r="AJ29">
        <f t="shared" ref="AJ29" si="31">SUM(E24:E29)</f>
        <v>1</v>
      </c>
      <c r="AK29">
        <f t="shared" ref="AK29" si="32">SUM(F24:F29)</f>
        <v>1</v>
      </c>
      <c r="AL29">
        <f t="shared" ref="AL29" si="33">SUM(G24:G29)</f>
        <v>0.99999800000000005</v>
      </c>
      <c r="AM29">
        <f t="shared" ref="AM29" si="34">SUM(H24:H29)</f>
        <v>1</v>
      </c>
      <c r="AN29">
        <f t="shared" ref="AN29" si="35">SUM(I24:I29)</f>
        <v>1</v>
      </c>
      <c r="AO29">
        <f t="shared" ref="AO29" si="36">SUM(J24:J29)</f>
        <v>1</v>
      </c>
      <c r="AP29">
        <f t="shared" ref="AP29" si="37">SUM(K24:K29)</f>
        <v>1.0000009999999999</v>
      </c>
      <c r="AQ29">
        <f t="shared" ref="AQ29" si="38">SUM(L24:L29)</f>
        <v>0.99999900000000008</v>
      </c>
      <c r="AR29">
        <f t="shared" ref="AR29" si="39">SUM(M24:M29)</f>
        <v>0.99999900000000008</v>
      </c>
      <c r="AS29">
        <f t="shared" ref="AS29" si="40">SUM(N24:N29)</f>
        <v>1.0000009999999999</v>
      </c>
      <c r="AT29">
        <f t="shared" ref="AT29" si="41">SUM(O24:O29)</f>
        <v>1</v>
      </c>
      <c r="AU29">
        <f t="shared" ref="AU29" si="42">SUM(P24:P29)</f>
        <v>1</v>
      </c>
      <c r="AV29">
        <f t="shared" ref="AV29" si="43">SUM(Q24:Q29)</f>
        <v>1.0000010000000001</v>
      </c>
      <c r="AW29">
        <f t="shared" ref="AW29" si="44">SUM(R24:R29)</f>
        <v>0.99999900000000008</v>
      </c>
      <c r="AX29">
        <f t="shared" ref="AX29" si="45">SUM(S24:S29)</f>
        <v>1</v>
      </c>
      <c r="AY29">
        <f t="shared" ref="AY29" si="46">SUM(T24:T29)</f>
        <v>1</v>
      </c>
      <c r="AZ29">
        <f t="shared" ref="AZ29" si="47">SUM(U24:U29)</f>
        <v>1</v>
      </c>
      <c r="BA29">
        <f t="shared" ref="BA29" si="48">SUM(V24:V29)</f>
        <v>1</v>
      </c>
      <c r="BB29">
        <f t="shared" ref="BB29" si="49">SUM(W24:W29)</f>
        <v>0.99999899999999997</v>
      </c>
      <c r="BC29">
        <f t="shared" ref="BC29" si="50">SUM(X24:X29)</f>
        <v>1</v>
      </c>
      <c r="BD29">
        <f t="shared" ref="BD29" si="51">SUM(Y24:Y29)</f>
        <v>0.99999900000000008</v>
      </c>
      <c r="BE29">
        <f t="shared" ref="BE29" si="52">SUM(Z24:Z29)</f>
        <v>1</v>
      </c>
      <c r="BF29">
        <f t="shared" ref="BF29" si="53">SUM(AA24:AA29)</f>
        <v>0.99999899999999997</v>
      </c>
      <c r="BG29">
        <f t="shared" ref="BG29" si="54">SUM(AB24:AB29)</f>
        <v>1</v>
      </c>
      <c r="BH29">
        <f t="shared" ref="BH29" si="55">SUM(AC24:AC29)</f>
        <v>1</v>
      </c>
      <c r="BI29">
        <f t="shared" ref="BI29" si="56">SUM(AD24:AD29)</f>
        <v>1</v>
      </c>
      <c r="BJ29">
        <f t="shared" ref="BJ29" si="57">SUM(AE24:AE29)</f>
        <v>1</v>
      </c>
      <c r="BK29">
        <f>SUM(AF24:AF29)</f>
        <v>0.99999999999999989</v>
      </c>
    </row>
    <row r="30" spans="1:63" x14ac:dyDescent="0.2">
      <c r="A30" t="s">
        <v>172</v>
      </c>
      <c r="B30">
        <f>ROUND(INDEX('3_calculation_ETM_keys'!$A:$AS,MATCH($A30,'3_calculation_ETM_keys'!$C:$C,0),MATCH(B$1,'3_calculation_ETM_keys'!$A$25:$AS$25,0)),6)</f>
        <v>6.4700000000000001E-3</v>
      </c>
      <c r="C30">
        <f>ROUND(INDEX('3_calculation_ETM_keys'!$A:$AS,MATCH($A30,'3_calculation_ETM_keys'!$C:$C,0),MATCH(C$1,'3_calculation_ETM_keys'!$A$25:$AS$25,0)),6)</f>
        <v>1.077E-2</v>
      </c>
      <c r="D30">
        <f>ROUND(INDEX('3_calculation_ETM_keys'!$A:$AS,MATCH($A30,'3_calculation_ETM_keys'!$C:$C,0),MATCH(D$1,'3_calculation_ETM_keys'!$A$25:$AS$25,0)),6)</f>
        <v>5.6422E-2</v>
      </c>
      <c r="E30">
        <f>ROUND(INDEX('3_calculation_ETM_keys'!$A:$AS,MATCH($A30,'3_calculation_ETM_keys'!$C:$C,0),MATCH(E$1,'3_calculation_ETM_keys'!$A$25:$AS$25,0)),6)</f>
        <v>0</v>
      </c>
      <c r="F30">
        <f>ROUND(INDEX('3_calculation_ETM_keys'!$A:$AS,MATCH($A30,'3_calculation_ETM_keys'!$C:$C,0),MATCH(F$1,'3_calculation_ETM_keys'!$A$25:$AS$25,0)),6)</f>
        <v>0.115048</v>
      </c>
      <c r="G30">
        <f>ROUND(INDEX('3_calculation_ETM_keys'!$A:$AS,MATCH($A30,'3_calculation_ETM_keys'!$C:$C,0),MATCH(G$1,'3_calculation_ETM_keys'!$A$25:$AS$25,0)),6)</f>
        <v>4.6039999999999996E-3</v>
      </c>
      <c r="H30">
        <f>ROUND(INDEX('3_calculation_ETM_keys'!$A:$AS,MATCH($A30,'3_calculation_ETM_keys'!$C:$C,0),MATCH(H$1,'3_calculation_ETM_keys'!$A$25:$AS$25,0)),6)</f>
        <v>3.5469999999999998E-3</v>
      </c>
      <c r="I30">
        <f>ROUND(INDEX('3_calculation_ETM_keys'!$A:$AS,MATCH($A30,'3_calculation_ETM_keys'!$C:$C,0),MATCH(I$1,'3_calculation_ETM_keys'!$A$25:$AS$25,0)),6)</f>
        <v>0.13852200000000001</v>
      </c>
      <c r="J30">
        <f>ROUND(INDEX('3_calculation_ETM_keys'!$A:$AS,MATCH($A30,'3_calculation_ETM_keys'!$C:$C,0),MATCH(J$1,'3_calculation_ETM_keys'!$A$25:$AS$25,0)),6)</f>
        <v>0.109</v>
      </c>
      <c r="K30">
        <f>ROUND(INDEX('3_calculation_ETM_keys'!$A:$AS,MATCH($A30,'3_calculation_ETM_keys'!$C:$C,0),MATCH(K$1,'3_calculation_ETM_keys'!$A$25:$AS$25,0)),6)</f>
        <v>1.6129000000000001E-2</v>
      </c>
      <c r="L30">
        <f>ROUND(INDEX('3_calculation_ETM_keys'!$A:$AS,MATCH($A30,'3_calculation_ETM_keys'!$C:$C,0),MATCH(L$1,'3_calculation_ETM_keys'!$A$25:$AS$25,0)),6)</f>
        <v>6.2308000000000002E-2</v>
      </c>
      <c r="M30">
        <f>ROUND(INDEX('3_calculation_ETM_keys'!$A:$AS,MATCH($A30,'3_calculation_ETM_keys'!$C:$C,0),MATCH(M$1,'3_calculation_ETM_keys'!$A$25:$AS$25,0)),6)</f>
        <v>6.764E-3</v>
      </c>
      <c r="N30">
        <f>ROUND(INDEX('3_calculation_ETM_keys'!$A:$AS,MATCH($A30,'3_calculation_ETM_keys'!$C:$C,0),MATCH(N$1,'3_calculation_ETM_keys'!$A$25:$AS$25,0)),6)</f>
        <v>7.3746000000000006E-2</v>
      </c>
      <c r="O30">
        <f>ROUND(INDEX('3_calculation_ETM_keys'!$A:$AS,MATCH($A30,'3_calculation_ETM_keys'!$C:$C,0),MATCH(O$1,'3_calculation_ETM_keys'!$A$25:$AS$25,0)),6)</f>
        <v>6.9183999999999996E-2</v>
      </c>
      <c r="P30">
        <f>ROUND(INDEX('3_calculation_ETM_keys'!$A:$AS,MATCH($A30,'3_calculation_ETM_keys'!$C:$C,0),MATCH(P$1,'3_calculation_ETM_keys'!$A$25:$AS$25,0)),6)</f>
        <v>2.4455999999999999E-2</v>
      </c>
      <c r="Q30">
        <f>ROUND(INDEX('3_calculation_ETM_keys'!$A:$AS,MATCH($A30,'3_calculation_ETM_keys'!$C:$C,0),MATCH(Q$1,'3_calculation_ETM_keys'!$A$25:$AS$25,0)),6)</f>
        <v>8.7146000000000001E-2</v>
      </c>
      <c r="R30">
        <f>ROUND(INDEX('3_calculation_ETM_keys'!$A:$AS,MATCH($A30,'3_calculation_ETM_keys'!$C:$C,0),MATCH(R$1,'3_calculation_ETM_keys'!$A$25:$AS$25,0)),6)</f>
        <v>0.22794400000000001</v>
      </c>
      <c r="S30">
        <f>ROUND(INDEX('3_calculation_ETM_keys'!$A:$AS,MATCH($A30,'3_calculation_ETM_keys'!$C:$C,0),MATCH(S$1,'3_calculation_ETM_keys'!$A$25:$AS$25,0)),6)</f>
        <v>3.0117000000000001E-2</v>
      </c>
      <c r="T30">
        <f>ROUND(INDEX('3_calculation_ETM_keys'!$A:$AS,MATCH($A30,'3_calculation_ETM_keys'!$C:$C,0),MATCH(T$1,'3_calculation_ETM_keys'!$A$25:$AS$25,0)),6)</f>
        <v>0.28986299999999998</v>
      </c>
      <c r="U30">
        <f>ROUND(INDEX('3_calculation_ETM_keys'!$A:$AS,MATCH($A30,'3_calculation_ETM_keys'!$C:$C,0),MATCH(U$1,'3_calculation_ETM_keys'!$A$25:$AS$25,0)),6)</f>
        <v>0</v>
      </c>
      <c r="V30">
        <f>ROUND(INDEX('3_calculation_ETM_keys'!$A:$AS,MATCH($A30,'3_calculation_ETM_keys'!$C:$C,0),MATCH(V$1,'3_calculation_ETM_keys'!$A$25:$AS$25,0)),6)</f>
        <v>2.0028000000000001E-2</v>
      </c>
      <c r="W30">
        <f>ROUND(INDEX('3_calculation_ETM_keys'!$A:$AS,MATCH($A30,'3_calculation_ETM_keys'!$C:$C,0),MATCH(W$1,'3_calculation_ETM_keys'!$A$25:$AS$25,0)),6)</f>
        <v>0.20072000000000001</v>
      </c>
      <c r="X30">
        <f>ROUND(INDEX('3_calculation_ETM_keys'!$A:$AS,MATCH($A30,'3_calculation_ETM_keys'!$C:$C,0),MATCH(X$1,'3_calculation_ETM_keys'!$A$25:$AS$25,0)),6)</f>
        <v>0.32100000000000001</v>
      </c>
      <c r="Y30">
        <f>ROUND(INDEX('3_calculation_ETM_keys'!$A:$AS,MATCH($A30,'3_calculation_ETM_keys'!$C:$C,0),MATCH(Y$1,'3_calculation_ETM_keys'!$A$25:$AS$25,0)),6)</f>
        <v>0.18718099999999999</v>
      </c>
      <c r="Z30">
        <f>ROUND(INDEX('3_calculation_ETM_keys'!$A:$AS,MATCH($A30,'3_calculation_ETM_keys'!$C:$C,0),MATCH(Z$1,'3_calculation_ETM_keys'!$A$25:$AS$25,0)),6)</f>
        <v>3.9121999999999997E-2</v>
      </c>
      <c r="AA30">
        <f>ROUND(INDEX('3_calculation_ETM_keys'!$A:$AS,MATCH($A30,'3_calculation_ETM_keys'!$C:$C,0),MATCH(AA$1,'3_calculation_ETM_keys'!$A$25:$AS$25,0)),6)</f>
        <v>4.2097999999999997E-2</v>
      </c>
      <c r="AB30">
        <f>ROUND(INDEX('3_calculation_ETM_keys'!$A:$AS,MATCH($A30,'3_calculation_ETM_keys'!$C:$C,0),MATCH(AB$1,'3_calculation_ETM_keys'!$A$25:$AS$25,0)),6)</f>
        <v>7.0343000000000003E-2</v>
      </c>
      <c r="AC30">
        <f>ROUND(INDEX('3_calculation_ETM_keys'!$A:$AS,MATCH($A30,'3_calculation_ETM_keys'!$C:$C,0),MATCH(AC$1,'3_calculation_ETM_keys'!$A$25:$AS$25,0)),6)</f>
        <v>5.8675999999999999E-2</v>
      </c>
      <c r="AD30">
        <f>ROUND(INDEX('3_calculation_ETM_keys'!$A:$AS,MATCH($A30,'3_calculation_ETM_keys'!$C:$C,0),MATCH(AD$1,'3_calculation_ETM_keys'!$A$25:$AS$25,0)),6)</f>
        <v>2.3924999999999998E-2</v>
      </c>
      <c r="AE30">
        <f>ROUND(INDEX('3_calculation_ETM_keys'!$A:$AS,MATCH($A30,'3_calculation_ETM_keys'!$C:$C,0),MATCH(AE$1,'3_calculation_ETM_keys'!$A$25:$AS$25,0)),6)</f>
        <v>0</v>
      </c>
      <c r="AF30">
        <f>ROUND(INDEX('3_calculation_ETM_keys'!$A:$AS,MATCH($A30,'3_calculation_ETM_keys'!$C:$C,0),MATCH(AF$1,'3_calculation_ETM_keys'!$A$25:$AS$25,0)),6)</f>
        <v>2.7E-2</v>
      </c>
    </row>
    <row r="31" spans="1:63" x14ac:dyDescent="0.2">
      <c r="A31" t="s">
        <v>173</v>
      </c>
      <c r="B31">
        <f>ROUND(INDEX('3_calculation_ETM_keys'!$A:$AS,MATCH($A31,'3_calculation_ETM_keys'!$C:$C,0),MATCH(B$1,'3_calculation_ETM_keys'!$A$25:$AS$25,0)),6)</f>
        <v>0.109525</v>
      </c>
      <c r="C31">
        <f>ROUND(INDEX('3_calculation_ETM_keys'!$A:$AS,MATCH($A31,'3_calculation_ETM_keys'!$C:$C,0),MATCH(C$1,'3_calculation_ETM_keys'!$A$25:$AS$25,0)),6)</f>
        <v>0.14523900000000001</v>
      </c>
      <c r="D31">
        <f>ROUND(INDEX('3_calculation_ETM_keys'!$A:$AS,MATCH($A31,'3_calculation_ETM_keys'!$C:$C,0),MATCH(D$1,'3_calculation_ETM_keys'!$A$25:$AS$25,0)),6)</f>
        <v>0.143763</v>
      </c>
      <c r="E31">
        <f>ROUND(INDEX('3_calculation_ETM_keys'!$A:$AS,MATCH($A31,'3_calculation_ETM_keys'!$C:$C,0),MATCH(E$1,'3_calculation_ETM_keys'!$A$25:$AS$25,0)),6)</f>
        <v>0</v>
      </c>
      <c r="F31">
        <f>ROUND(INDEX('3_calculation_ETM_keys'!$A:$AS,MATCH($A31,'3_calculation_ETM_keys'!$C:$C,0),MATCH(F$1,'3_calculation_ETM_keys'!$A$25:$AS$25,0)),6)</f>
        <v>0.22825500000000001</v>
      </c>
      <c r="G31">
        <f>ROUND(INDEX('3_calculation_ETM_keys'!$A:$AS,MATCH($A31,'3_calculation_ETM_keys'!$C:$C,0),MATCH(G$1,'3_calculation_ETM_keys'!$A$25:$AS$25,0)),6)</f>
        <v>0.21105499999999999</v>
      </c>
      <c r="H31">
        <f>ROUND(INDEX('3_calculation_ETM_keys'!$A:$AS,MATCH($A31,'3_calculation_ETM_keys'!$C:$C,0),MATCH(H$1,'3_calculation_ETM_keys'!$A$25:$AS$25,0)),6)</f>
        <v>0.27344299999999999</v>
      </c>
      <c r="I31">
        <f>ROUND(INDEX('3_calculation_ETM_keys'!$A:$AS,MATCH($A31,'3_calculation_ETM_keys'!$C:$C,0),MATCH(I$1,'3_calculation_ETM_keys'!$A$25:$AS$25,0)),6)</f>
        <v>0.12884799999999999</v>
      </c>
      <c r="J31">
        <f>ROUND(INDEX('3_calculation_ETM_keys'!$A:$AS,MATCH($A31,'3_calculation_ETM_keys'!$C:$C,0),MATCH(J$1,'3_calculation_ETM_keys'!$A$25:$AS$25,0)),6)</f>
        <v>0.42784899999999998</v>
      </c>
      <c r="K31">
        <f>ROUND(INDEX('3_calculation_ETM_keys'!$A:$AS,MATCH($A31,'3_calculation_ETM_keys'!$C:$C,0),MATCH(K$1,'3_calculation_ETM_keys'!$A$25:$AS$25,0)),6)</f>
        <v>0.18951599999999999</v>
      </c>
      <c r="L31">
        <f>ROUND(INDEX('3_calculation_ETM_keys'!$A:$AS,MATCH($A31,'3_calculation_ETM_keys'!$C:$C,0),MATCH(L$1,'3_calculation_ETM_keys'!$A$25:$AS$25,0)),6)</f>
        <v>0.11493399999999999</v>
      </c>
      <c r="M31">
        <f>ROUND(INDEX('3_calculation_ETM_keys'!$A:$AS,MATCH($A31,'3_calculation_ETM_keys'!$C:$C,0),MATCH(M$1,'3_calculation_ETM_keys'!$A$25:$AS$25,0)),6)</f>
        <v>2.9111999999999999E-2</v>
      </c>
      <c r="N31">
        <f>ROUND(INDEX('3_calculation_ETM_keys'!$A:$AS,MATCH($A31,'3_calculation_ETM_keys'!$C:$C,0),MATCH(N$1,'3_calculation_ETM_keys'!$A$25:$AS$25,0)),6)</f>
        <v>0.17317199999999999</v>
      </c>
      <c r="O31">
        <f>ROUND(INDEX('3_calculation_ETM_keys'!$A:$AS,MATCH($A31,'3_calculation_ETM_keys'!$C:$C,0),MATCH(O$1,'3_calculation_ETM_keys'!$A$25:$AS$25,0)),6)</f>
        <v>0.10265100000000001</v>
      </c>
      <c r="P31">
        <f>ROUND(INDEX('3_calculation_ETM_keys'!$A:$AS,MATCH($A31,'3_calculation_ETM_keys'!$C:$C,0),MATCH(P$1,'3_calculation_ETM_keys'!$A$25:$AS$25,0)),6)</f>
        <v>0.26754600000000001</v>
      </c>
      <c r="Q31">
        <f>ROUND(INDEX('3_calculation_ETM_keys'!$A:$AS,MATCH($A31,'3_calculation_ETM_keys'!$C:$C,0),MATCH(Q$1,'3_calculation_ETM_keys'!$A$25:$AS$25,0)),6)</f>
        <v>0.15151500000000001</v>
      </c>
      <c r="R31">
        <f>ROUND(INDEX('3_calculation_ETM_keys'!$A:$AS,MATCH($A31,'3_calculation_ETM_keys'!$C:$C,0),MATCH(R$1,'3_calculation_ETM_keys'!$A$25:$AS$25,0)),6)</f>
        <v>0.10498399999999999</v>
      </c>
      <c r="S31">
        <f>ROUND(INDEX('3_calculation_ETM_keys'!$A:$AS,MATCH($A31,'3_calculation_ETM_keys'!$C:$C,0),MATCH(S$1,'3_calculation_ETM_keys'!$A$25:$AS$25,0)),6)</f>
        <v>8.7561E-2</v>
      </c>
      <c r="T31">
        <f>ROUND(INDEX('3_calculation_ETM_keys'!$A:$AS,MATCH($A31,'3_calculation_ETM_keys'!$C:$C,0),MATCH(T$1,'3_calculation_ETM_keys'!$A$25:$AS$25,0)),6)</f>
        <v>0.188725</v>
      </c>
      <c r="U31">
        <f>ROUND(INDEX('3_calculation_ETM_keys'!$A:$AS,MATCH($A31,'3_calculation_ETM_keys'!$C:$C,0),MATCH(U$1,'3_calculation_ETM_keys'!$A$25:$AS$25,0)),6)</f>
        <v>0</v>
      </c>
      <c r="V31">
        <f>ROUND(INDEX('3_calculation_ETM_keys'!$A:$AS,MATCH($A31,'3_calculation_ETM_keys'!$C:$C,0),MATCH(V$1,'3_calculation_ETM_keys'!$A$25:$AS$25,0)),6)</f>
        <v>0.21745100000000001</v>
      </c>
      <c r="W31">
        <f>ROUND(INDEX('3_calculation_ETM_keys'!$A:$AS,MATCH($A31,'3_calculation_ETM_keys'!$C:$C,0),MATCH(W$1,'3_calculation_ETM_keys'!$A$25:$AS$25,0)),6)</f>
        <v>0.26492199999999999</v>
      </c>
      <c r="X31">
        <f>ROUND(INDEX('3_calculation_ETM_keys'!$A:$AS,MATCH($A31,'3_calculation_ETM_keys'!$C:$C,0),MATCH(X$1,'3_calculation_ETM_keys'!$A$25:$AS$25,0)),6)</f>
        <v>0.623</v>
      </c>
      <c r="Y31">
        <f>ROUND(INDEX('3_calculation_ETM_keys'!$A:$AS,MATCH($A31,'3_calculation_ETM_keys'!$C:$C,0),MATCH(Y$1,'3_calculation_ETM_keys'!$A$25:$AS$25,0)),6)</f>
        <v>0.22742999999999999</v>
      </c>
      <c r="Z31">
        <f>ROUND(INDEX('3_calculation_ETM_keys'!$A:$AS,MATCH($A31,'3_calculation_ETM_keys'!$C:$C,0),MATCH(Z$1,'3_calculation_ETM_keys'!$A$25:$AS$25,0)),6)</f>
        <v>0.14355299999999999</v>
      </c>
      <c r="AA31">
        <f>ROUND(INDEX('3_calculation_ETM_keys'!$A:$AS,MATCH($A31,'3_calculation_ETM_keys'!$C:$C,0),MATCH(AA$1,'3_calculation_ETM_keys'!$A$25:$AS$25,0)),6)</f>
        <v>0.23959</v>
      </c>
      <c r="AB31">
        <f>ROUND(INDEX('3_calculation_ETM_keys'!$A:$AS,MATCH($A31,'3_calculation_ETM_keys'!$C:$C,0),MATCH(AB$1,'3_calculation_ETM_keys'!$A$25:$AS$25,0)),6)</f>
        <v>0.12221600000000001</v>
      </c>
      <c r="AC31">
        <f>ROUND(INDEX('3_calculation_ETM_keys'!$A:$AS,MATCH($A31,'3_calculation_ETM_keys'!$C:$C,0),MATCH(AC$1,'3_calculation_ETM_keys'!$A$25:$AS$25,0)),6)</f>
        <v>0.18962899999999999</v>
      </c>
      <c r="AD31">
        <f>ROUND(INDEX('3_calculation_ETM_keys'!$A:$AS,MATCH($A31,'3_calculation_ETM_keys'!$C:$C,0),MATCH(AD$1,'3_calculation_ETM_keys'!$A$25:$AS$25,0)),6)</f>
        <v>0.22082499999999999</v>
      </c>
      <c r="AE31">
        <f>ROUND(INDEX('3_calculation_ETM_keys'!$A:$AS,MATCH($A31,'3_calculation_ETM_keys'!$C:$C,0),MATCH(AE$1,'3_calculation_ETM_keys'!$A$25:$AS$25,0)),6)</f>
        <v>0</v>
      </c>
      <c r="AF31">
        <f>ROUND(INDEX('3_calculation_ETM_keys'!$A:$AS,MATCH($A31,'3_calculation_ETM_keys'!$C:$C,0),MATCH(AF$1,'3_calculation_ETM_keys'!$A$25:$AS$25,0)),6)</f>
        <v>4.3999999999999997E-2</v>
      </c>
    </row>
    <row r="32" spans="1:63" x14ac:dyDescent="0.2">
      <c r="A32" t="s">
        <v>174</v>
      </c>
      <c r="B32">
        <f>ROUND(INDEX('3_calculation_ETM_keys'!$A:$AS,MATCH($A32,'3_calculation_ETM_keys'!$C:$C,0),MATCH(B$1,'3_calculation_ETM_keys'!$A$25:$AS$25,0)),6)</f>
        <v>0.88400500000000004</v>
      </c>
      <c r="C32">
        <f>ROUND(INDEX('3_calculation_ETM_keys'!$A:$AS,MATCH($A32,'3_calculation_ETM_keys'!$C:$C,0),MATCH(C$1,'3_calculation_ETM_keys'!$A$25:$AS$25,0)),6)</f>
        <v>0.84399100000000005</v>
      </c>
      <c r="D32">
        <f>ROUND(INDEX('3_calculation_ETM_keys'!$A:$AS,MATCH($A32,'3_calculation_ETM_keys'!$C:$C,0),MATCH(D$1,'3_calculation_ETM_keys'!$A$25:$AS$25,0)),6)</f>
        <v>0.79981500000000005</v>
      </c>
      <c r="E32">
        <f>ROUND(INDEX('3_calculation_ETM_keys'!$A:$AS,MATCH($A32,'3_calculation_ETM_keys'!$C:$C,0),MATCH(E$1,'3_calculation_ETM_keys'!$A$25:$AS$25,0)),6)</f>
        <v>1</v>
      </c>
      <c r="F32">
        <f>ROUND(INDEX('3_calculation_ETM_keys'!$A:$AS,MATCH($A32,'3_calculation_ETM_keys'!$C:$C,0),MATCH(F$1,'3_calculation_ETM_keys'!$A$25:$AS$25,0)),6)</f>
        <v>0.65669699999999998</v>
      </c>
      <c r="G32">
        <f>ROUND(INDEX('3_calculation_ETM_keys'!$A:$AS,MATCH($A32,'3_calculation_ETM_keys'!$C:$C,0),MATCH(G$1,'3_calculation_ETM_keys'!$A$25:$AS$25,0)),6)</f>
        <v>0.78434099999999995</v>
      </c>
      <c r="H32">
        <f>ROUND(INDEX('3_calculation_ETM_keys'!$A:$AS,MATCH($A32,'3_calculation_ETM_keys'!$C:$C,0),MATCH(H$1,'3_calculation_ETM_keys'!$A$25:$AS$25,0)),6)</f>
        <v>0.72301000000000004</v>
      </c>
      <c r="I32">
        <f>ROUND(INDEX('3_calculation_ETM_keys'!$A:$AS,MATCH($A32,'3_calculation_ETM_keys'!$C:$C,0),MATCH(I$1,'3_calculation_ETM_keys'!$A$25:$AS$25,0)),6)</f>
        <v>0.73263</v>
      </c>
      <c r="J32">
        <f>ROUND(INDEX('3_calculation_ETM_keys'!$A:$AS,MATCH($A32,'3_calculation_ETM_keys'!$C:$C,0),MATCH(J$1,'3_calculation_ETM_keys'!$A$25:$AS$25,0)),6)</f>
        <v>0.46315000000000001</v>
      </c>
      <c r="K32">
        <f>ROUND(INDEX('3_calculation_ETM_keys'!$A:$AS,MATCH($A32,'3_calculation_ETM_keys'!$C:$C,0),MATCH(K$1,'3_calculation_ETM_keys'!$A$25:$AS$25,0)),6)</f>
        <v>0.79435500000000003</v>
      </c>
      <c r="L32">
        <f>ROUND(INDEX('3_calculation_ETM_keys'!$A:$AS,MATCH($A32,'3_calculation_ETM_keys'!$C:$C,0),MATCH(L$1,'3_calculation_ETM_keys'!$A$25:$AS$25,0)),6)</f>
        <v>0.82275699999999996</v>
      </c>
      <c r="M32">
        <f>ROUND(INDEX('3_calculation_ETM_keys'!$A:$AS,MATCH($A32,'3_calculation_ETM_keys'!$C:$C,0),MATCH(M$1,'3_calculation_ETM_keys'!$A$25:$AS$25,0)),6)</f>
        <v>0.96412299999999995</v>
      </c>
      <c r="N32">
        <f>ROUND(INDEX('3_calculation_ETM_keys'!$A:$AS,MATCH($A32,'3_calculation_ETM_keys'!$C:$C,0),MATCH(N$1,'3_calculation_ETM_keys'!$A$25:$AS$25,0)),6)</f>
        <v>0.75308200000000003</v>
      </c>
      <c r="O32">
        <f>ROUND(INDEX('3_calculation_ETM_keys'!$A:$AS,MATCH($A32,'3_calculation_ETM_keys'!$C:$C,0),MATCH(O$1,'3_calculation_ETM_keys'!$A$25:$AS$25,0)),6)</f>
        <v>0.82816500000000004</v>
      </c>
      <c r="P32">
        <f>ROUND(INDEX('3_calculation_ETM_keys'!$A:$AS,MATCH($A32,'3_calculation_ETM_keys'!$C:$C,0),MATCH(P$1,'3_calculation_ETM_keys'!$A$25:$AS$25,0)),6)</f>
        <v>0.70799699999999999</v>
      </c>
      <c r="Q32">
        <f>ROUND(INDEX('3_calculation_ETM_keys'!$A:$AS,MATCH($A32,'3_calculation_ETM_keys'!$C:$C,0),MATCH(Q$1,'3_calculation_ETM_keys'!$A$25:$AS$25,0)),6)</f>
        <v>0.76133899999999999</v>
      </c>
      <c r="R32">
        <f>ROUND(INDEX('3_calculation_ETM_keys'!$A:$AS,MATCH($A32,'3_calculation_ETM_keys'!$C:$C,0),MATCH(R$1,'3_calculation_ETM_keys'!$A$25:$AS$25,0)),6)</f>
        <v>0.667072</v>
      </c>
      <c r="S32">
        <f>ROUND(INDEX('3_calculation_ETM_keys'!$A:$AS,MATCH($A32,'3_calculation_ETM_keys'!$C:$C,0),MATCH(S$1,'3_calculation_ETM_keys'!$A$25:$AS$25,0)),6)</f>
        <v>0.88232299999999997</v>
      </c>
      <c r="T32">
        <f>ROUND(INDEX('3_calculation_ETM_keys'!$A:$AS,MATCH($A32,'3_calculation_ETM_keys'!$C:$C,0),MATCH(T$1,'3_calculation_ETM_keys'!$A$25:$AS$25,0)),6)</f>
        <v>0.52141099999999996</v>
      </c>
      <c r="U32">
        <f>ROUND(INDEX('3_calculation_ETM_keys'!$A:$AS,MATCH($A32,'3_calculation_ETM_keys'!$C:$C,0),MATCH(U$1,'3_calculation_ETM_keys'!$A$25:$AS$25,0)),6)</f>
        <v>1</v>
      </c>
      <c r="V32">
        <f>ROUND(INDEX('3_calculation_ETM_keys'!$A:$AS,MATCH($A32,'3_calculation_ETM_keys'!$C:$C,0),MATCH(V$1,'3_calculation_ETM_keys'!$A$25:$AS$25,0)),6)</f>
        <v>0.76251999999999998</v>
      </c>
      <c r="W32">
        <f>ROUND(INDEX('3_calculation_ETM_keys'!$A:$AS,MATCH($A32,'3_calculation_ETM_keys'!$C:$C,0),MATCH(W$1,'3_calculation_ETM_keys'!$A$25:$AS$25,0)),6)</f>
        <v>0.534358</v>
      </c>
      <c r="X32">
        <f>ROUND(INDEX('3_calculation_ETM_keys'!$A:$AS,MATCH($A32,'3_calculation_ETM_keys'!$C:$C,0),MATCH(X$1,'3_calculation_ETM_keys'!$A$25:$AS$25,0)),6)</f>
        <v>5.6000000000000001E-2</v>
      </c>
      <c r="Y32">
        <f>ROUND(INDEX('3_calculation_ETM_keys'!$A:$AS,MATCH($A32,'3_calculation_ETM_keys'!$C:$C,0),MATCH(Y$1,'3_calculation_ETM_keys'!$A$25:$AS$25,0)),6)</f>
        <v>0.58538999999999997</v>
      </c>
      <c r="Z32">
        <f>ROUND(INDEX('3_calculation_ETM_keys'!$A:$AS,MATCH($A32,'3_calculation_ETM_keys'!$C:$C,0),MATCH(Z$1,'3_calculation_ETM_keys'!$A$25:$AS$25,0)),6)</f>
        <v>0.81732499999999997</v>
      </c>
      <c r="AA32">
        <f>ROUND(INDEX('3_calculation_ETM_keys'!$A:$AS,MATCH($A32,'3_calculation_ETM_keys'!$C:$C,0),MATCH(AA$1,'3_calculation_ETM_keys'!$A$25:$AS$25,0)),6)</f>
        <v>0.71831199999999995</v>
      </c>
      <c r="AB32">
        <f>ROUND(INDEX('3_calculation_ETM_keys'!$A:$AS,MATCH($A32,'3_calculation_ETM_keys'!$C:$C,0),MATCH(AB$1,'3_calculation_ETM_keys'!$A$25:$AS$25,0)),6)</f>
        <v>0.80744099999999996</v>
      </c>
      <c r="AC32">
        <f>ROUND(INDEX('3_calculation_ETM_keys'!$A:$AS,MATCH($A32,'3_calculation_ETM_keys'!$C:$C,0),MATCH(AC$1,'3_calculation_ETM_keys'!$A$25:$AS$25,0)),6)</f>
        <v>0.751695</v>
      </c>
      <c r="AD32">
        <f>ROUND(INDEX('3_calculation_ETM_keys'!$A:$AS,MATCH($A32,'3_calculation_ETM_keys'!$C:$C,0),MATCH(AD$1,'3_calculation_ETM_keys'!$A$25:$AS$25,0)),6)</f>
        <v>0.75524899999999995</v>
      </c>
      <c r="AE32">
        <f>ROUND(INDEX('3_calculation_ETM_keys'!$A:$AS,MATCH($A32,'3_calculation_ETM_keys'!$C:$C,0),MATCH(AE$1,'3_calculation_ETM_keys'!$A$25:$AS$25,0)),6)</f>
        <v>1</v>
      </c>
      <c r="AF32">
        <f>ROUND(INDEX('3_calculation_ETM_keys'!$A:$AS,MATCH($A32,'3_calculation_ETM_keys'!$C:$C,0),MATCH(AF$1,'3_calculation_ETM_keys'!$A$25:$AS$25,0)),6)</f>
        <v>0.92900000000000005</v>
      </c>
    </row>
    <row r="33" spans="1:63" x14ac:dyDescent="0.2">
      <c r="A33" t="s">
        <v>175</v>
      </c>
      <c r="B33">
        <f>ROUND(INDEX('3_calculation_ETM_keys'!$A:$AS,MATCH($A33,'3_calculation_ETM_keys'!$C:$C,0),MATCH(B$1,'3_calculation_ETM_keys'!$A$25:$AS$25,0)),6)</f>
        <v>0</v>
      </c>
      <c r="C33">
        <f>ROUND(INDEX('3_calculation_ETM_keys'!$A:$AS,MATCH($A33,'3_calculation_ETM_keys'!$C:$C,0),MATCH(C$1,'3_calculation_ETM_keys'!$A$25:$AS$25,0)),6)</f>
        <v>0</v>
      </c>
      <c r="D33">
        <f>ROUND(INDEX('3_calculation_ETM_keys'!$A:$AS,MATCH($A33,'3_calculation_ETM_keys'!$C:$C,0),MATCH(D$1,'3_calculation_ETM_keys'!$A$25:$AS$25,0)),6)</f>
        <v>0</v>
      </c>
      <c r="E33">
        <f>ROUND(INDEX('3_calculation_ETM_keys'!$A:$AS,MATCH($A33,'3_calculation_ETM_keys'!$C:$C,0),MATCH(E$1,'3_calculation_ETM_keys'!$A$25:$AS$25,0)),6)</f>
        <v>0</v>
      </c>
      <c r="F33">
        <f>ROUND(INDEX('3_calculation_ETM_keys'!$A:$AS,MATCH($A33,'3_calculation_ETM_keys'!$C:$C,0),MATCH(F$1,'3_calculation_ETM_keys'!$A$25:$AS$25,0)),6)</f>
        <v>0</v>
      </c>
      <c r="G33">
        <f>ROUND(INDEX('3_calculation_ETM_keys'!$A:$AS,MATCH($A33,'3_calculation_ETM_keys'!$C:$C,0),MATCH(G$1,'3_calculation_ETM_keys'!$A$25:$AS$25,0)),6)</f>
        <v>0</v>
      </c>
      <c r="H33">
        <f>ROUND(INDEX('3_calculation_ETM_keys'!$A:$AS,MATCH($A33,'3_calculation_ETM_keys'!$C:$C,0),MATCH(H$1,'3_calculation_ETM_keys'!$A$25:$AS$25,0)),6)</f>
        <v>0</v>
      </c>
      <c r="I33">
        <f>ROUND(INDEX('3_calculation_ETM_keys'!$A:$AS,MATCH($A33,'3_calculation_ETM_keys'!$C:$C,0),MATCH(I$1,'3_calculation_ETM_keys'!$A$25:$AS$25,0)),6)</f>
        <v>0</v>
      </c>
      <c r="J33">
        <f>ROUND(INDEX('3_calculation_ETM_keys'!$A:$AS,MATCH($A33,'3_calculation_ETM_keys'!$C:$C,0),MATCH(J$1,'3_calculation_ETM_keys'!$A$25:$AS$25,0)),6)</f>
        <v>0</v>
      </c>
      <c r="K33">
        <f>ROUND(INDEX('3_calculation_ETM_keys'!$A:$AS,MATCH($A33,'3_calculation_ETM_keys'!$C:$C,0),MATCH(K$1,'3_calculation_ETM_keys'!$A$25:$AS$25,0)),6)</f>
        <v>0</v>
      </c>
      <c r="L33">
        <f>ROUND(INDEX('3_calculation_ETM_keys'!$A:$AS,MATCH($A33,'3_calculation_ETM_keys'!$C:$C,0),MATCH(L$1,'3_calculation_ETM_keys'!$A$25:$AS$25,0)),6)</f>
        <v>0</v>
      </c>
      <c r="M33">
        <f>ROUND(INDEX('3_calculation_ETM_keys'!$A:$AS,MATCH($A33,'3_calculation_ETM_keys'!$C:$C,0),MATCH(M$1,'3_calculation_ETM_keys'!$A$25:$AS$25,0)),6)</f>
        <v>0</v>
      </c>
      <c r="N33">
        <f>ROUND(INDEX('3_calculation_ETM_keys'!$A:$AS,MATCH($A33,'3_calculation_ETM_keys'!$C:$C,0),MATCH(N$1,'3_calculation_ETM_keys'!$A$25:$AS$25,0)),6)</f>
        <v>0</v>
      </c>
      <c r="O33">
        <f>ROUND(INDEX('3_calculation_ETM_keys'!$A:$AS,MATCH($A33,'3_calculation_ETM_keys'!$C:$C,0),MATCH(O$1,'3_calculation_ETM_keys'!$A$25:$AS$25,0)),6)</f>
        <v>0</v>
      </c>
      <c r="P33">
        <f>ROUND(INDEX('3_calculation_ETM_keys'!$A:$AS,MATCH($A33,'3_calculation_ETM_keys'!$C:$C,0),MATCH(P$1,'3_calculation_ETM_keys'!$A$25:$AS$25,0)),6)</f>
        <v>0</v>
      </c>
      <c r="Q33">
        <f>ROUND(INDEX('3_calculation_ETM_keys'!$A:$AS,MATCH($A33,'3_calculation_ETM_keys'!$C:$C,0),MATCH(Q$1,'3_calculation_ETM_keys'!$A$25:$AS$25,0)),6)</f>
        <v>0</v>
      </c>
      <c r="R33">
        <f>ROUND(INDEX('3_calculation_ETM_keys'!$A:$AS,MATCH($A33,'3_calculation_ETM_keys'!$C:$C,0),MATCH(R$1,'3_calculation_ETM_keys'!$A$25:$AS$25,0)),6)</f>
        <v>0</v>
      </c>
      <c r="S33">
        <f>ROUND(INDEX('3_calculation_ETM_keys'!$A:$AS,MATCH($A33,'3_calculation_ETM_keys'!$C:$C,0),MATCH(S$1,'3_calculation_ETM_keys'!$A$25:$AS$25,0)),6)</f>
        <v>0</v>
      </c>
      <c r="T33">
        <f>ROUND(INDEX('3_calculation_ETM_keys'!$A:$AS,MATCH($A33,'3_calculation_ETM_keys'!$C:$C,0),MATCH(T$1,'3_calculation_ETM_keys'!$A$25:$AS$25,0)),6)</f>
        <v>0</v>
      </c>
      <c r="U33">
        <f>ROUND(INDEX('3_calculation_ETM_keys'!$A:$AS,MATCH($A33,'3_calculation_ETM_keys'!$C:$C,0),MATCH(U$1,'3_calculation_ETM_keys'!$A$25:$AS$25,0)),6)</f>
        <v>0</v>
      </c>
      <c r="V33">
        <f>ROUND(INDEX('3_calculation_ETM_keys'!$A:$AS,MATCH($A33,'3_calculation_ETM_keys'!$C:$C,0),MATCH(V$1,'3_calculation_ETM_keys'!$A$25:$AS$25,0)),6)</f>
        <v>0</v>
      </c>
      <c r="W33">
        <f>ROUND(INDEX('3_calculation_ETM_keys'!$A:$AS,MATCH($A33,'3_calculation_ETM_keys'!$C:$C,0),MATCH(W$1,'3_calculation_ETM_keys'!$A$25:$AS$25,0)),6)</f>
        <v>0</v>
      </c>
      <c r="X33">
        <f>ROUND(INDEX('3_calculation_ETM_keys'!$A:$AS,MATCH($A33,'3_calculation_ETM_keys'!$C:$C,0),MATCH(X$1,'3_calculation_ETM_keys'!$A$25:$AS$25,0)),6)</f>
        <v>0</v>
      </c>
      <c r="Y33">
        <f>ROUND(INDEX('3_calculation_ETM_keys'!$A:$AS,MATCH($A33,'3_calculation_ETM_keys'!$C:$C,0),MATCH(Y$1,'3_calculation_ETM_keys'!$A$25:$AS$25,0)),6)</f>
        <v>0</v>
      </c>
      <c r="Z33">
        <f>ROUND(INDEX('3_calculation_ETM_keys'!$A:$AS,MATCH($A33,'3_calculation_ETM_keys'!$C:$C,0),MATCH(Z$1,'3_calculation_ETM_keys'!$A$25:$AS$25,0)),6)</f>
        <v>0</v>
      </c>
      <c r="AA33">
        <f>ROUND(INDEX('3_calculation_ETM_keys'!$A:$AS,MATCH($A33,'3_calculation_ETM_keys'!$C:$C,0),MATCH(AA$1,'3_calculation_ETM_keys'!$A$25:$AS$25,0)),6)</f>
        <v>0</v>
      </c>
      <c r="AB33">
        <f>ROUND(INDEX('3_calculation_ETM_keys'!$A:$AS,MATCH($A33,'3_calculation_ETM_keys'!$C:$C,0),MATCH(AB$1,'3_calculation_ETM_keys'!$A$25:$AS$25,0)),6)</f>
        <v>0</v>
      </c>
      <c r="AC33">
        <f>ROUND(INDEX('3_calculation_ETM_keys'!$A:$AS,MATCH($A33,'3_calculation_ETM_keys'!$C:$C,0),MATCH(AC$1,'3_calculation_ETM_keys'!$A$25:$AS$25,0)),6)</f>
        <v>0</v>
      </c>
      <c r="AD33">
        <f>ROUND(INDEX('3_calculation_ETM_keys'!$A:$AS,MATCH($A33,'3_calculation_ETM_keys'!$C:$C,0),MATCH(AD$1,'3_calculation_ETM_keys'!$A$25:$AS$25,0)),6)</f>
        <v>0</v>
      </c>
      <c r="AE33">
        <f>ROUND(INDEX('3_calculation_ETM_keys'!$A:$AS,MATCH($A33,'3_calculation_ETM_keys'!$C:$C,0),MATCH(AE$1,'3_calculation_ETM_keys'!$A$25:$AS$25,0)),6)</f>
        <v>0</v>
      </c>
      <c r="AF33">
        <f>ROUND(INDEX('3_calculation_ETM_keys'!$A:$AS,MATCH($A33,'3_calculation_ETM_keys'!$C:$C,0),MATCH(AF$1,'3_calculation_ETM_keys'!$A$25:$AS$25,0)),6)</f>
        <v>0</v>
      </c>
      <c r="AG33">
        <f>SUM(B30:B33)</f>
        <v>1</v>
      </c>
      <c r="AH33">
        <f t="shared" ref="AH33" si="58">SUM(C30:C33)</f>
        <v>1</v>
      </c>
      <c r="AI33">
        <f t="shared" ref="AI33" si="59">SUM(D30:D33)</f>
        <v>1</v>
      </c>
      <c r="AJ33">
        <f t="shared" ref="AJ33" si="60">SUM(E30:E33)</f>
        <v>1</v>
      </c>
      <c r="AK33">
        <f t="shared" ref="AK33" si="61">SUM(F30:F33)</f>
        <v>1</v>
      </c>
      <c r="AL33">
        <f t="shared" ref="AL33" si="62">SUM(G30:G33)</f>
        <v>1</v>
      </c>
      <c r="AM33">
        <f t="shared" ref="AM33" si="63">SUM(H30:H33)</f>
        <v>1</v>
      </c>
      <c r="AN33">
        <f t="shared" ref="AN33" si="64">SUM(I30:I33)</f>
        <v>1</v>
      </c>
      <c r="AO33">
        <f t="shared" ref="AO33" si="65">SUM(J30:J33)</f>
        <v>0.99999900000000008</v>
      </c>
      <c r="AP33">
        <f t="shared" ref="AP33" si="66">SUM(K30:K33)</f>
        <v>1</v>
      </c>
      <c r="AQ33">
        <f t="shared" ref="AQ33" si="67">SUM(L30:L33)</f>
        <v>0.99999899999999997</v>
      </c>
      <c r="AR33">
        <f t="shared" ref="AR33" si="68">SUM(M30:M33)</f>
        <v>0.99999899999999997</v>
      </c>
      <c r="AS33">
        <f t="shared" ref="AS33" si="69">SUM(N30:N33)</f>
        <v>1</v>
      </c>
      <c r="AT33">
        <f t="shared" ref="AT33" si="70">SUM(O30:O33)</f>
        <v>1</v>
      </c>
      <c r="AU33">
        <f t="shared" ref="AU33" si="71">SUM(P30:P33)</f>
        <v>0.99999899999999997</v>
      </c>
      <c r="AV33">
        <f t="shared" ref="AV33" si="72">SUM(Q30:Q33)</f>
        <v>1</v>
      </c>
      <c r="AW33">
        <f t="shared" ref="AW33" si="73">SUM(R30:R33)</f>
        <v>1</v>
      </c>
      <c r="AX33">
        <f t="shared" ref="AX33" si="74">SUM(S30:S33)</f>
        <v>1.0000009999999999</v>
      </c>
      <c r="AY33">
        <f t="shared" ref="AY33" si="75">SUM(T30:T33)</f>
        <v>0.99999899999999997</v>
      </c>
      <c r="AZ33">
        <f t="shared" ref="AZ33" si="76">SUM(U30:U33)</f>
        <v>1</v>
      </c>
      <c r="BA33">
        <f t="shared" ref="BA33" si="77">SUM(V30:V33)</f>
        <v>0.99999899999999997</v>
      </c>
      <c r="BB33">
        <f t="shared" ref="BB33" si="78">SUM(W30:W33)</f>
        <v>1</v>
      </c>
      <c r="BC33">
        <f t="shared" ref="BC33" si="79">SUM(X30:X33)</f>
        <v>1</v>
      </c>
      <c r="BD33">
        <f t="shared" ref="BD33" si="80">SUM(Y30:Y33)</f>
        <v>1.0000009999999999</v>
      </c>
      <c r="BE33">
        <f t="shared" ref="BE33" si="81">SUM(Z30:Z33)</f>
        <v>1</v>
      </c>
      <c r="BF33">
        <f t="shared" ref="BF33" si="82">SUM(AA30:AA33)</f>
        <v>1</v>
      </c>
      <c r="BG33">
        <f t="shared" ref="BG33" si="83">SUM(AB30:AB33)</f>
        <v>1</v>
      </c>
      <c r="BH33">
        <f t="shared" ref="BH33" si="84">SUM(AC30:AC33)</f>
        <v>1</v>
      </c>
      <c r="BI33">
        <f t="shared" ref="BI33" si="85">SUM(AD30:AD33)</f>
        <v>0.99999899999999997</v>
      </c>
      <c r="BJ33">
        <f t="shared" ref="BJ33" si="86">SUM(AE30:AE33)</f>
        <v>1</v>
      </c>
      <c r="BK33">
        <f>SUM(AF30:AF33)</f>
        <v>1</v>
      </c>
    </row>
    <row r="34" spans="1:63" x14ac:dyDescent="0.2">
      <c r="A34" t="s">
        <v>536</v>
      </c>
      <c r="B34">
        <f>ROUND(INDEX('3_calculation_ETM_keys'!$A:$AS,MATCH($A34,'3_calculation_ETM_keys'!$C:$C,0),MATCH(B$1,'3_calculation_ETM_keys'!$A$25:$AS$25,0)),6)</f>
        <v>0.13370099999999999</v>
      </c>
      <c r="C34">
        <f>ROUND(INDEX('3_calculation_ETM_keys'!$A:$AS,MATCH($A34,'3_calculation_ETM_keys'!$C:$C,0),MATCH(C$1,'3_calculation_ETM_keys'!$A$25:$AS$25,0)),6)</f>
        <v>0</v>
      </c>
      <c r="D34">
        <f>ROUND(INDEX('3_calculation_ETM_keys'!$A:$AS,MATCH($A34,'3_calculation_ETM_keys'!$C:$C,0),MATCH(D$1,'3_calculation_ETM_keys'!$A$25:$AS$25,0)),6)</f>
        <v>0.403225</v>
      </c>
      <c r="E34">
        <f>ROUND(INDEX('3_calculation_ETM_keys'!$A:$AS,MATCH($A34,'3_calculation_ETM_keys'!$C:$C,0),MATCH(E$1,'3_calculation_ETM_keys'!$A$25:$AS$25,0)),6)</f>
        <v>0</v>
      </c>
      <c r="F34">
        <f>ROUND(INDEX('3_calculation_ETM_keys'!$A:$AS,MATCH($A34,'3_calculation_ETM_keys'!$C:$C,0),MATCH(F$1,'3_calculation_ETM_keys'!$A$25:$AS$25,0)),6)</f>
        <v>0.32566099999999998</v>
      </c>
      <c r="G34">
        <f>ROUND(INDEX('3_calculation_ETM_keys'!$A:$AS,MATCH($A34,'3_calculation_ETM_keys'!$C:$C,0),MATCH(G$1,'3_calculation_ETM_keys'!$A$25:$AS$25,0)),6)</f>
        <v>9.0115000000000001E-2</v>
      </c>
      <c r="H34">
        <f>ROUND(INDEX('3_calculation_ETM_keys'!$A:$AS,MATCH($A34,'3_calculation_ETM_keys'!$C:$C,0),MATCH(H$1,'3_calculation_ETM_keys'!$A$25:$AS$25,0)),6)</f>
        <v>0.38023400000000002</v>
      </c>
      <c r="I34">
        <f>ROUND(INDEX('3_calculation_ETM_keys'!$A:$AS,MATCH($A34,'3_calculation_ETM_keys'!$C:$C,0),MATCH(I$1,'3_calculation_ETM_keys'!$A$25:$AS$25,0)),6)</f>
        <v>0.20585899999999999</v>
      </c>
      <c r="J34">
        <f>ROUND(INDEX('3_calculation_ETM_keys'!$A:$AS,MATCH($A34,'3_calculation_ETM_keys'!$C:$C,0),MATCH(J$1,'3_calculation_ETM_keys'!$A$25:$AS$25,0)),6)</f>
        <v>0</v>
      </c>
      <c r="K34">
        <f>ROUND(INDEX('3_calculation_ETM_keys'!$A:$AS,MATCH($A34,'3_calculation_ETM_keys'!$C:$C,0),MATCH(K$1,'3_calculation_ETM_keys'!$A$25:$AS$25,0)),6)</f>
        <v>0.30059999999999998</v>
      </c>
      <c r="L34">
        <f>ROUND(INDEX('3_calculation_ETM_keys'!$A:$AS,MATCH($A34,'3_calculation_ETM_keys'!$C:$C,0),MATCH(L$1,'3_calculation_ETM_keys'!$A$25:$AS$25,0)),6)</f>
        <v>0.23050899999999999</v>
      </c>
      <c r="M34">
        <f>ROUND(INDEX('3_calculation_ETM_keys'!$A:$AS,MATCH($A34,'3_calculation_ETM_keys'!$C:$C,0),MATCH(M$1,'3_calculation_ETM_keys'!$A$25:$AS$25,0)),6)</f>
        <v>6.1615999999999997E-2</v>
      </c>
      <c r="N34">
        <f>ROUND(INDEX('3_calculation_ETM_keys'!$A:$AS,MATCH($A34,'3_calculation_ETM_keys'!$C:$C,0),MATCH(N$1,'3_calculation_ETM_keys'!$A$25:$AS$25,0)),6)</f>
        <v>6.8626999999999994E-2</v>
      </c>
      <c r="O34">
        <f>ROUND(INDEX('3_calculation_ETM_keys'!$A:$AS,MATCH($A34,'3_calculation_ETM_keys'!$C:$C,0),MATCH(O$1,'3_calculation_ETM_keys'!$A$25:$AS$25,0)),6)</f>
        <v>0.26173200000000002</v>
      </c>
      <c r="P34">
        <f>ROUND(INDEX('3_calculation_ETM_keys'!$A:$AS,MATCH($A34,'3_calculation_ETM_keys'!$C:$C,0),MATCH(P$1,'3_calculation_ETM_keys'!$A$25:$AS$25,0)),6)</f>
        <v>0</v>
      </c>
      <c r="Q34">
        <f>ROUND(INDEX('3_calculation_ETM_keys'!$A:$AS,MATCH($A34,'3_calculation_ETM_keys'!$C:$C,0),MATCH(Q$1,'3_calculation_ETM_keys'!$A$25:$AS$25,0)),6)</f>
        <v>0.12723000000000001</v>
      </c>
      <c r="R34">
        <f>ROUND(INDEX('3_calculation_ETM_keys'!$A:$AS,MATCH($A34,'3_calculation_ETM_keys'!$C:$C,0),MATCH(R$1,'3_calculation_ETM_keys'!$A$25:$AS$25,0)),6)</f>
        <v>0.14502399999999999</v>
      </c>
      <c r="S34">
        <f>ROUND(INDEX('3_calculation_ETM_keys'!$A:$AS,MATCH($A34,'3_calculation_ETM_keys'!$C:$C,0),MATCH(S$1,'3_calculation_ETM_keys'!$A$25:$AS$25,0)),6)</f>
        <v>0</v>
      </c>
      <c r="T34">
        <f>ROUND(INDEX('3_calculation_ETM_keys'!$A:$AS,MATCH($A34,'3_calculation_ETM_keys'!$C:$C,0),MATCH(T$1,'3_calculation_ETM_keys'!$A$25:$AS$25,0)),6)</f>
        <v>0.27213399999999999</v>
      </c>
      <c r="U34">
        <f>ROUND(INDEX('3_calculation_ETM_keys'!$A:$AS,MATCH($A34,'3_calculation_ETM_keys'!$C:$C,0),MATCH(U$1,'3_calculation_ETM_keys'!$A$25:$AS$25,0)),6)</f>
        <v>0</v>
      </c>
      <c r="V34">
        <f>ROUND(INDEX('3_calculation_ETM_keys'!$A:$AS,MATCH($A34,'3_calculation_ETM_keys'!$C:$C,0),MATCH(V$1,'3_calculation_ETM_keys'!$A$25:$AS$25,0)),6)</f>
        <v>0.31609700000000002</v>
      </c>
      <c r="W34">
        <f>ROUND(INDEX('3_calculation_ETM_keys'!$A:$AS,MATCH($A34,'3_calculation_ETM_keys'!$C:$C,0),MATCH(W$1,'3_calculation_ETM_keys'!$A$25:$AS$25,0)),6)</f>
        <v>0.32730300000000001</v>
      </c>
      <c r="X34">
        <f>ROUND(INDEX('3_calculation_ETM_keys'!$A:$AS,MATCH($A34,'3_calculation_ETM_keys'!$C:$C,0),MATCH(X$1,'3_calculation_ETM_keys'!$A$25:$AS$25,0)),6)</f>
        <v>0</v>
      </c>
      <c r="Y34">
        <f>ROUND(INDEX('3_calculation_ETM_keys'!$A:$AS,MATCH($A34,'3_calculation_ETM_keys'!$C:$C,0),MATCH(Y$1,'3_calculation_ETM_keys'!$A$25:$AS$25,0)),6)</f>
        <v>0</v>
      </c>
      <c r="Z34">
        <f>ROUND(INDEX('3_calculation_ETM_keys'!$A:$AS,MATCH($A34,'3_calculation_ETM_keys'!$C:$C,0),MATCH(Z$1,'3_calculation_ETM_keys'!$A$25:$AS$25,0)),6)</f>
        <v>0.22400300000000001</v>
      </c>
      <c r="AA34">
        <f>ROUND(INDEX('3_calculation_ETM_keys'!$A:$AS,MATCH($A34,'3_calculation_ETM_keys'!$C:$C,0),MATCH(AA$1,'3_calculation_ETM_keys'!$A$25:$AS$25,0)),6)</f>
        <v>0.17932300000000001</v>
      </c>
      <c r="AB34">
        <f>ROUND(INDEX('3_calculation_ETM_keys'!$A:$AS,MATCH($A34,'3_calculation_ETM_keys'!$C:$C,0),MATCH(AB$1,'3_calculation_ETM_keys'!$A$25:$AS$25,0)),6)</f>
        <v>0.17349600000000001</v>
      </c>
      <c r="AC34">
        <f>ROUND(INDEX('3_calculation_ETM_keys'!$A:$AS,MATCH($A34,'3_calculation_ETM_keys'!$C:$C,0),MATCH(AC$1,'3_calculation_ETM_keys'!$A$25:$AS$25,0)),6)</f>
        <v>0.22587599999999999</v>
      </c>
      <c r="AD34">
        <f>ROUND(INDEX('3_calculation_ETM_keys'!$A:$AS,MATCH($A34,'3_calculation_ETM_keys'!$C:$C,0),MATCH(AD$1,'3_calculation_ETM_keys'!$A$25:$AS$25,0)),6)</f>
        <v>0</v>
      </c>
      <c r="AE34">
        <f>ROUND(INDEX('3_calculation_ETM_keys'!$A:$AS,MATCH($A34,'3_calculation_ETM_keys'!$C:$C,0),MATCH(AE$1,'3_calculation_ETM_keys'!$A$25:$AS$25,0)),6)</f>
        <v>0.2</v>
      </c>
      <c r="AF34">
        <f>ROUND(INDEX('3_calculation_ETM_keys'!$A:$AS,MATCH($A34,'3_calculation_ETM_keys'!$C:$C,0),MATCH(AF$1,'3_calculation_ETM_keys'!$A$25:$AS$25,0)),6)</f>
        <v>2.5999999999999999E-2</v>
      </c>
    </row>
    <row r="35" spans="1:63" x14ac:dyDescent="0.2">
      <c r="A35" t="s">
        <v>537</v>
      </c>
      <c r="B35">
        <f>ROUND(INDEX('3_calculation_ETM_keys'!$A:$AS,MATCH($A35,'3_calculation_ETM_keys'!$C:$C,0),MATCH(B$1,'3_calculation_ETM_keys'!$A$25:$AS$25,0)),6)</f>
        <v>0.86629900000000004</v>
      </c>
      <c r="C35">
        <f>ROUND(INDEX('3_calculation_ETM_keys'!$A:$AS,MATCH($A35,'3_calculation_ETM_keys'!$C:$C,0),MATCH(C$1,'3_calculation_ETM_keys'!$A$25:$AS$25,0)),6)</f>
        <v>1</v>
      </c>
      <c r="D35">
        <f>ROUND(INDEX('3_calculation_ETM_keys'!$A:$AS,MATCH($A35,'3_calculation_ETM_keys'!$C:$C,0),MATCH(D$1,'3_calculation_ETM_keys'!$A$25:$AS$25,0)),6)</f>
        <v>0.59677500000000006</v>
      </c>
      <c r="E35">
        <f>ROUND(INDEX('3_calculation_ETM_keys'!$A:$AS,MATCH($A35,'3_calculation_ETM_keys'!$C:$C,0),MATCH(E$1,'3_calculation_ETM_keys'!$A$25:$AS$25,0)),6)</f>
        <v>1</v>
      </c>
      <c r="F35">
        <f>ROUND(INDEX('3_calculation_ETM_keys'!$A:$AS,MATCH($A35,'3_calculation_ETM_keys'!$C:$C,0),MATCH(F$1,'3_calculation_ETM_keys'!$A$25:$AS$25,0)),6)</f>
        <v>0.67433900000000002</v>
      </c>
      <c r="G35">
        <f>ROUND(INDEX('3_calculation_ETM_keys'!$A:$AS,MATCH($A35,'3_calculation_ETM_keys'!$C:$C,0),MATCH(G$1,'3_calculation_ETM_keys'!$A$25:$AS$25,0)),6)</f>
        <v>0.90988500000000005</v>
      </c>
      <c r="H35">
        <f>ROUND(INDEX('3_calculation_ETM_keys'!$A:$AS,MATCH($A35,'3_calculation_ETM_keys'!$C:$C,0),MATCH(H$1,'3_calculation_ETM_keys'!$A$25:$AS$25,0)),6)</f>
        <v>0.61976600000000004</v>
      </c>
      <c r="I35">
        <f>ROUND(INDEX('3_calculation_ETM_keys'!$A:$AS,MATCH($A35,'3_calculation_ETM_keys'!$C:$C,0),MATCH(I$1,'3_calculation_ETM_keys'!$A$25:$AS$25,0)),6)</f>
        <v>0.79414099999999999</v>
      </c>
      <c r="J35">
        <f>ROUND(INDEX('3_calculation_ETM_keys'!$A:$AS,MATCH($A35,'3_calculation_ETM_keys'!$C:$C,0),MATCH(J$1,'3_calculation_ETM_keys'!$A$25:$AS$25,0)),6)</f>
        <v>1</v>
      </c>
      <c r="K35">
        <f>ROUND(INDEX('3_calculation_ETM_keys'!$A:$AS,MATCH($A35,'3_calculation_ETM_keys'!$C:$C,0),MATCH(K$1,'3_calculation_ETM_keys'!$A$25:$AS$25,0)),6)</f>
        <v>0.69940000000000002</v>
      </c>
      <c r="L35">
        <f>ROUND(INDEX('3_calculation_ETM_keys'!$A:$AS,MATCH($A35,'3_calculation_ETM_keys'!$C:$C,0),MATCH(L$1,'3_calculation_ETM_keys'!$A$25:$AS$25,0)),6)</f>
        <v>0.76949100000000004</v>
      </c>
      <c r="M35">
        <f>ROUND(INDEX('3_calculation_ETM_keys'!$A:$AS,MATCH($A35,'3_calculation_ETM_keys'!$C:$C,0),MATCH(M$1,'3_calculation_ETM_keys'!$A$25:$AS$25,0)),6)</f>
        <v>0.938384</v>
      </c>
      <c r="N35">
        <f>ROUND(INDEX('3_calculation_ETM_keys'!$A:$AS,MATCH($A35,'3_calculation_ETM_keys'!$C:$C,0),MATCH(N$1,'3_calculation_ETM_keys'!$A$25:$AS$25,0)),6)</f>
        <v>0.93137300000000001</v>
      </c>
      <c r="O35">
        <f>ROUND(INDEX('3_calculation_ETM_keys'!$A:$AS,MATCH($A35,'3_calculation_ETM_keys'!$C:$C,0),MATCH(O$1,'3_calculation_ETM_keys'!$A$25:$AS$25,0)),6)</f>
        <v>0.73826800000000004</v>
      </c>
      <c r="P35">
        <f>ROUND(INDEX('3_calculation_ETM_keys'!$A:$AS,MATCH($A35,'3_calculation_ETM_keys'!$C:$C,0),MATCH(P$1,'3_calculation_ETM_keys'!$A$25:$AS$25,0)),6)</f>
        <v>1</v>
      </c>
      <c r="Q35">
        <f>ROUND(INDEX('3_calculation_ETM_keys'!$A:$AS,MATCH($A35,'3_calculation_ETM_keys'!$C:$C,0),MATCH(Q$1,'3_calculation_ETM_keys'!$A$25:$AS$25,0)),6)</f>
        <v>0.87277000000000005</v>
      </c>
      <c r="R35">
        <f>ROUND(INDEX('3_calculation_ETM_keys'!$A:$AS,MATCH($A35,'3_calculation_ETM_keys'!$C:$C,0),MATCH(R$1,'3_calculation_ETM_keys'!$A$25:$AS$25,0)),6)</f>
        <v>0.85497599999999996</v>
      </c>
      <c r="S35">
        <f>ROUND(INDEX('3_calculation_ETM_keys'!$A:$AS,MATCH($A35,'3_calculation_ETM_keys'!$C:$C,0),MATCH(S$1,'3_calculation_ETM_keys'!$A$25:$AS$25,0)),6)</f>
        <v>1</v>
      </c>
      <c r="T35">
        <f>ROUND(INDEX('3_calculation_ETM_keys'!$A:$AS,MATCH($A35,'3_calculation_ETM_keys'!$C:$C,0),MATCH(T$1,'3_calculation_ETM_keys'!$A$25:$AS$25,0)),6)</f>
        <v>0.72786600000000001</v>
      </c>
      <c r="U35">
        <f>ROUND(INDEX('3_calculation_ETM_keys'!$A:$AS,MATCH($A35,'3_calculation_ETM_keys'!$C:$C,0),MATCH(U$1,'3_calculation_ETM_keys'!$A$25:$AS$25,0)),6)</f>
        <v>1</v>
      </c>
      <c r="V35">
        <f>ROUND(INDEX('3_calculation_ETM_keys'!$A:$AS,MATCH($A35,'3_calculation_ETM_keys'!$C:$C,0),MATCH(V$1,'3_calculation_ETM_keys'!$A$25:$AS$25,0)),6)</f>
        <v>0.68390300000000004</v>
      </c>
      <c r="W35">
        <f>ROUND(INDEX('3_calculation_ETM_keys'!$A:$AS,MATCH($A35,'3_calculation_ETM_keys'!$C:$C,0),MATCH(W$1,'3_calculation_ETM_keys'!$A$25:$AS$25,0)),6)</f>
        <v>0.67269699999999999</v>
      </c>
      <c r="X35">
        <f>ROUND(INDEX('3_calculation_ETM_keys'!$A:$AS,MATCH($A35,'3_calculation_ETM_keys'!$C:$C,0),MATCH(X$1,'3_calculation_ETM_keys'!$A$25:$AS$25,0)),6)</f>
        <v>1</v>
      </c>
      <c r="Y35">
        <f>ROUND(INDEX('3_calculation_ETM_keys'!$A:$AS,MATCH($A35,'3_calculation_ETM_keys'!$C:$C,0),MATCH(Y$1,'3_calculation_ETM_keys'!$A$25:$AS$25,0)),6)</f>
        <v>1</v>
      </c>
      <c r="Z35">
        <f>ROUND(INDEX('3_calculation_ETM_keys'!$A:$AS,MATCH($A35,'3_calculation_ETM_keys'!$C:$C,0),MATCH(Z$1,'3_calculation_ETM_keys'!$A$25:$AS$25,0)),6)</f>
        <v>0.77599700000000005</v>
      </c>
      <c r="AA35">
        <f>ROUND(INDEX('3_calculation_ETM_keys'!$A:$AS,MATCH($A35,'3_calculation_ETM_keys'!$C:$C,0),MATCH(AA$1,'3_calculation_ETM_keys'!$A$25:$AS$25,0)),6)</f>
        <v>0.82067699999999999</v>
      </c>
      <c r="AB35">
        <f>ROUND(INDEX('3_calculation_ETM_keys'!$A:$AS,MATCH($A35,'3_calculation_ETM_keys'!$C:$C,0),MATCH(AB$1,'3_calculation_ETM_keys'!$A$25:$AS$25,0)),6)</f>
        <v>0.82650400000000002</v>
      </c>
      <c r="AC35">
        <f>ROUND(INDEX('3_calculation_ETM_keys'!$A:$AS,MATCH($A35,'3_calculation_ETM_keys'!$C:$C,0),MATCH(AC$1,'3_calculation_ETM_keys'!$A$25:$AS$25,0)),6)</f>
        <v>0.77412400000000003</v>
      </c>
      <c r="AD35">
        <f>ROUND(INDEX('3_calculation_ETM_keys'!$A:$AS,MATCH($A35,'3_calculation_ETM_keys'!$C:$C,0),MATCH(AD$1,'3_calculation_ETM_keys'!$A$25:$AS$25,0)),6)</f>
        <v>1</v>
      </c>
      <c r="AE35">
        <f>ROUND(INDEX('3_calculation_ETM_keys'!$A:$AS,MATCH($A35,'3_calculation_ETM_keys'!$C:$C,0),MATCH(AE$1,'3_calculation_ETM_keys'!$A$25:$AS$25,0)),6)</f>
        <v>0.8</v>
      </c>
      <c r="AF35">
        <f>ROUND(INDEX('3_calculation_ETM_keys'!$A:$AS,MATCH($A35,'3_calculation_ETM_keys'!$C:$C,0),MATCH(AF$1,'3_calculation_ETM_keys'!$A$25:$AS$25,0)),6)</f>
        <v>0.97399999999999998</v>
      </c>
      <c r="AG35">
        <f>SUM(B34:B35)</f>
        <v>1</v>
      </c>
      <c r="AH35">
        <f t="shared" ref="AH35" si="87">SUM(C34:C35)</f>
        <v>1</v>
      </c>
      <c r="AI35">
        <f t="shared" ref="AI35" si="88">SUM(D34:D35)</f>
        <v>1</v>
      </c>
      <c r="AJ35">
        <f t="shared" ref="AJ35" si="89">SUM(E34:E35)</f>
        <v>1</v>
      </c>
      <c r="AK35">
        <f t="shared" ref="AK35" si="90">SUM(F34:F35)</f>
        <v>1</v>
      </c>
      <c r="AL35">
        <f t="shared" ref="AL35" si="91">SUM(G34:G35)</f>
        <v>1</v>
      </c>
      <c r="AM35">
        <f t="shared" ref="AM35" si="92">SUM(H34:H35)</f>
        <v>1</v>
      </c>
      <c r="AN35">
        <f t="shared" ref="AN35" si="93">SUM(I34:I35)</f>
        <v>1</v>
      </c>
      <c r="AO35">
        <f t="shared" ref="AO35" si="94">SUM(J34:J35)</f>
        <v>1</v>
      </c>
      <c r="AP35">
        <f t="shared" ref="AP35" si="95">SUM(K34:K35)</f>
        <v>1</v>
      </c>
      <c r="AQ35">
        <f t="shared" ref="AQ35" si="96">SUM(L34:L35)</f>
        <v>1</v>
      </c>
      <c r="AR35">
        <f t="shared" ref="AR35" si="97">SUM(M34:M35)</f>
        <v>1</v>
      </c>
      <c r="AS35" s="14">
        <f t="shared" ref="AS35" si="98">SUM(N34:N35)</f>
        <v>1</v>
      </c>
      <c r="AT35">
        <f t="shared" ref="AT35" si="99">SUM(O34:O35)</f>
        <v>1</v>
      </c>
      <c r="AU35">
        <f t="shared" ref="AU35" si="100">SUM(P34:P35)</f>
        <v>1</v>
      </c>
      <c r="AV35">
        <f t="shared" ref="AV35" si="101">SUM(Q34:Q35)</f>
        <v>1</v>
      </c>
      <c r="AW35">
        <f t="shared" ref="AW35" si="102">SUM(R34:R35)</f>
        <v>1</v>
      </c>
      <c r="AX35">
        <f t="shared" ref="AX35" si="103">SUM(S34:S35)</f>
        <v>1</v>
      </c>
      <c r="AY35">
        <f t="shared" ref="AY35" si="104">SUM(T34:T35)</f>
        <v>1</v>
      </c>
      <c r="AZ35">
        <f t="shared" ref="AZ35" si="105">SUM(U34:U35)</f>
        <v>1</v>
      </c>
      <c r="BA35">
        <f t="shared" ref="BA35" si="106">SUM(V34:V35)</f>
        <v>1</v>
      </c>
      <c r="BB35">
        <f t="shared" ref="BB35" si="107">SUM(W34:W35)</f>
        <v>1</v>
      </c>
      <c r="BC35">
        <f t="shared" ref="BC35" si="108">SUM(X34:X35)</f>
        <v>1</v>
      </c>
      <c r="BD35">
        <f t="shared" ref="BD35" si="109">SUM(Y34:Y35)</f>
        <v>1</v>
      </c>
      <c r="BE35">
        <f t="shared" ref="BE35" si="110">SUM(Z34:Z35)</f>
        <v>1</v>
      </c>
      <c r="BF35">
        <f t="shared" ref="BF35" si="111">SUM(AA34:AA35)</f>
        <v>1</v>
      </c>
      <c r="BG35">
        <f t="shared" ref="BG35" si="112">SUM(AB34:AB35)</f>
        <v>1</v>
      </c>
      <c r="BH35">
        <f t="shared" ref="BH35" si="113">SUM(AC34:AC35)</f>
        <v>1</v>
      </c>
      <c r="BI35">
        <f t="shared" ref="BI35" si="114">SUM(AD34:AD35)</f>
        <v>1</v>
      </c>
      <c r="BJ35">
        <f t="shared" ref="BJ35" si="115">SUM(AE34:AE35)</f>
        <v>1</v>
      </c>
      <c r="BK35">
        <f>SUM(AF34:AF35)</f>
        <v>1</v>
      </c>
    </row>
    <row r="36" spans="1:63" x14ac:dyDescent="0.2">
      <c r="A36" t="s">
        <v>541</v>
      </c>
      <c r="B36">
        <f>ROUND(INDEX('3_calculation_ETM_keys'!$A:$AS,MATCH($A36,'3_calculation_ETM_keys'!$C:$C,0),MATCH(B$1,'3_calculation_ETM_keys'!$A$25:$AS$25,0)),6)</f>
        <v>0.89954199999999995</v>
      </c>
      <c r="C36">
        <f>ROUND(INDEX('3_calculation_ETM_keys'!$A:$AS,MATCH($A36,'3_calculation_ETM_keys'!$C:$C,0),MATCH(C$1,'3_calculation_ETM_keys'!$A$25:$AS$25,0)),6)</f>
        <v>0.93792900000000001</v>
      </c>
      <c r="D36">
        <f>ROUND(INDEX('3_calculation_ETM_keys'!$A:$AS,MATCH($A36,'3_calculation_ETM_keys'!$C:$C,0),MATCH(D$1,'3_calculation_ETM_keys'!$A$25:$AS$25,0)),6)</f>
        <v>0.62831400000000004</v>
      </c>
      <c r="E36">
        <f>ROUND(INDEX('3_calculation_ETM_keys'!$A:$AS,MATCH($A36,'3_calculation_ETM_keys'!$C:$C,0),MATCH(E$1,'3_calculation_ETM_keys'!$A$25:$AS$25,0)),6)</f>
        <v>0.90883199999999997</v>
      </c>
      <c r="F36">
        <f>ROUND(INDEX('3_calculation_ETM_keys'!$A:$AS,MATCH($A36,'3_calculation_ETM_keys'!$C:$C,0),MATCH(F$1,'3_calculation_ETM_keys'!$A$25:$AS$25,0)),6)</f>
        <v>1</v>
      </c>
      <c r="G36">
        <f>ROUND(INDEX('3_calculation_ETM_keys'!$A:$AS,MATCH($A36,'3_calculation_ETM_keys'!$C:$C,0),MATCH(G$1,'3_calculation_ETM_keys'!$A$25:$AS$25,0)),6)</f>
        <v>0.84460100000000005</v>
      </c>
      <c r="H36">
        <f>ROUND(INDEX('3_calculation_ETM_keys'!$A:$AS,MATCH($A36,'3_calculation_ETM_keys'!$C:$C,0),MATCH(H$1,'3_calculation_ETM_keys'!$A$25:$AS$25,0)),6)</f>
        <v>0.53940900000000003</v>
      </c>
      <c r="I36">
        <f>ROUND(INDEX('3_calculation_ETM_keys'!$A:$AS,MATCH($A36,'3_calculation_ETM_keys'!$C:$C,0),MATCH(I$1,'3_calculation_ETM_keys'!$A$25:$AS$25,0)),6)</f>
        <v>0.9</v>
      </c>
      <c r="J36">
        <f>ROUND(INDEX('3_calculation_ETM_keys'!$A:$AS,MATCH($A36,'3_calculation_ETM_keys'!$C:$C,0),MATCH(J$1,'3_calculation_ETM_keys'!$A$25:$AS$25,0)),6)</f>
        <v>0.77491299999999996</v>
      </c>
      <c r="K36">
        <f>ROUND(INDEX('3_calculation_ETM_keys'!$A:$AS,MATCH($A36,'3_calculation_ETM_keys'!$C:$C,0),MATCH(K$1,'3_calculation_ETM_keys'!$A$25:$AS$25,0)),6)</f>
        <v>0.80161899999999997</v>
      </c>
      <c r="L36">
        <f>ROUND(INDEX('3_calculation_ETM_keys'!$A:$AS,MATCH($A36,'3_calculation_ETM_keys'!$C:$C,0),MATCH(L$1,'3_calculation_ETM_keys'!$A$25:$AS$25,0)),6)</f>
        <v>0.87549100000000002</v>
      </c>
      <c r="M36">
        <f>ROUND(INDEX('3_calculation_ETM_keys'!$A:$AS,MATCH($A36,'3_calculation_ETM_keys'!$C:$C,0),MATCH(M$1,'3_calculation_ETM_keys'!$A$25:$AS$25,0)),6)</f>
        <v>0.95976899999999998</v>
      </c>
      <c r="N36">
        <f>ROUND(INDEX('3_calculation_ETM_keys'!$A:$AS,MATCH($A36,'3_calculation_ETM_keys'!$C:$C,0),MATCH(N$1,'3_calculation_ETM_keys'!$A$25:$AS$25,0)),6)</f>
        <v>0.89849999999999997</v>
      </c>
      <c r="O36">
        <f>ROUND(INDEX('3_calculation_ETM_keys'!$A:$AS,MATCH($A36,'3_calculation_ETM_keys'!$C:$C,0),MATCH(O$1,'3_calculation_ETM_keys'!$A$25:$AS$25,0)),6)</f>
        <v>0.47343000000000002</v>
      </c>
      <c r="P36">
        <f>ROUND(INDEX('3_calculation_ETM_keys'!$A:$AS,MATCH($A36,'3_calculation_ETM_keys'!$C:$C,0),MATCH(P$1,'3_calculation_ETM_keys'!$A$25:$AS$25,0)),6)</f>
        <v>0.77357699999999996</v>
      </c>
      <c r="Q36">
        <f>ROUND(INDEX('3_calculation_ETM_keys'!$A:$AS,MATCH($A36,'3_calculation_ETM_keys'!$C:$C,0),MATCH(Q$1,'3_calculation_ETM_keys'!$A$25:$AS$25,0)),6)</f>
        <v>0.83892</v>
      </c>
      <c r="R36">
        <f>ROUND(INDEX('3_calculation_ETM_keys'!$A:$AS,MATCH($A36,'3_calculation_ETM_keys'!$C:$C,0),MATCH(R$1,'3_calculation_ETM_keys'!$A$25:$AS$25,0)),6)</f>
        <v>0.77827999999999997</v>
      </c>
      <c r="S36">
        <f>ROUND(INDEX('3_calculation_ETM_keys'!$A:$AS,MATCH($A36,'3_calculation_ETM_keys'!$C:$C,0),MATCH(S$1,'3_calculation_ETM_keys'!$A$25:$AS$25,0)),6)</f>
        <v>0.91929000000000005</v>
      </c>
      <c r="T36">
        <f>ROUND(INDEX('3_calculation_ETM_keys'!$A:$AS,MATCH($A36,'3_calculation_ETM_keys'!$C:$C,0),MATCH(T$1,'3_calculation_ETM_keys'!$A$25:$AS$25,0)),6)</f>
        <v>0.74425699999999995</v>
      </c>
      <c r="U36">
        <f>ROUND(INDEX('3_calculation_ETM_keys'!$A:$AS,MATCH($A36,'3_calculation_ETM_keys'!$C:$C,0),MATCH(U$1,'3_calculation_ETM_keys'!$A$25:$AS$25,0)),6)</f>
        <v>1</v>
      </c>
      <c r="V36">
        <f>ROUND(INDEX('3_calculation_ETM_keys'!$A:$AS,MATCH($A36,'3_calculation_ETM_keys'!$C:$C,0),MATCH(V$1,'3_calculation_ETM_keys'!$A$25:$AS$25,0)),6)</f>
        <v>1</v>
      </c>
      <c r="W36">
        <f>ROUND(INDEX('3_calculation_ETM_keys'!$A:$AS,MATCH($A36,'3_calculation_ETM_keys'!$C:$C,0),MATCH(W$1,'3_calculation_ETM_keys'!$A$25:$AS$25,0)),6)</f>
        <v>0.70270299999999997</v>
      </c>
      <c r="X36">
        <f>ROUND(INDEX('3_calculation_ETM_keys'!$A:$AS,MATCH($A36,'3_calculation_ETM_keys'!$C:$C,0),MATCH(X$1,'3_calculation_ETM_keys'!$A$25:$AS$25,0)),6)</f>
        <v>0.19206300000000001</v>
      </c>
      <c r="Y36">
        <f>ROUND(INDEX('3_calculation_ETM_keys'!$A:$AS,MATCH($A36,'3_calculation_ETM_keys'!$C:$C,0),MATCH(Y$1,'3_calculation_ETM_keys'!$A$25:$AS$25,0)),6)</f>
        <v>6.5290000000000001E-3</v>
      </c>
      <c r="Z36">
        <f>ROUND(INDEX('3_calculation_ETM_keys'!$A:$AS,MATCH($A36,'3_calculation_ETM_keys'!$C:$C,0),MATCH(Z$1,'3_calculation_ETM_keys'!$A$25:$AS$25,0)),6)</f>
        <v>0.82914600000000005</v>
      </c>
      <c r="AA36">
        <f>ROUND(INDEX('3_calculation_ETM_keys'!$A:$AS,MATCH($A36,'3_calculation_ETM_keys'!$C:$C,0),MATCH(AA$1,'3_calculation_ETM_keys'!$A$25:$AS$25,0)),6)</f>
        <v>0.86497999999999997</v>
      </c>
      <c r="AB36">
        <f>ROUND(INDEX('3_calculation_ETM_keys'!$A:$AS,MATCH($A36,'3_calculation_ETM_keys'!$C:$C,0),MATCH(AB$1,'3_calculation_ETM_keys'!$A$25:$AS$25,0)),6)</f>
        <v>0.68333299999999997</v>
      </c>
      <c r="AC36">
        <f>ROUND(INDEX('3_calculation_ETM_keys'!$A:$AS,MATCH($A36,'3_calculation_ETM_keys'!$C:$C,0),MATCH(AC$1,'3_calculation_ETM_keys'!$A$25:$AS$25,0)),6)</f>
        <v>0.84161699999999995</v>
      </c>
      <c r="AD36">
        <f>ROUND(INDEX('3_calculation_ETM_keys'!$A:$AS,MATCH($A36,'3_calculation_ETM_keys'!$C:$C,0),MATCH(AD$1,'3_calculation_ETM_keys'!$A$25:$AS$25,0)),6)</f>
        <v>0.80931399999999998</v>
      </c>
      <c r="AE36">
        <f>ROUND(INDEX('3_calculation_ETM_keys'!$A:$AS,MATCH($A36,'3_calculation_ETM_keys'!$C:$C,0),MATCH(AE$1,'3_calculation_ETM_keys'!$A$25:$AS$25,0)),6)</f>
        <v>1</v>
      </c>
      <c r="AF36">
        <f>ROUND(INDEX('3_calculation_ETM_keys'!$A:$AS,MATCH($A36,'3_calculation_ETM_keys'!$C:$C,0),MATCH(AF$1,'3_calculation_ETM_keys'!$A$25:$AS$25,0)),6)</f>
        <v>0.98977899999999996</v>
      </c>
    </row>
    <row r="37" spans="1:63" x14ac:dyDescent="0.2">
      <c r="A37" t="s">
        <v>542</v>
      </c>
      <c r="B37">
        <f>ROUND(INDEX('3_calculation_ETM_keys'!$A:$AS,MATCH($A37,'3_calculation_ETM_keys'!$C:$C,0),MATCH(B$1,'3_calculation_ETM_keys'!$A$25:$AS$25,0)),6)</f>
        <v>0.10045800000000001</v>
      </c>
      <c r="C37">
        <f>ROUND(INDEX('3_calculation_ETM_keys'!$A:$AS,MATCH($A37,'3_calculation_ETM_keys'!$C:$C,0),MATCH(C$1,'3_calculation_ETM_keys'!$A$25:$AS$25,0)),6)</f>
        <v>6.2071000000000001E-2</v>
      </c>
      <c r="D37">
        <f>ROUND(INDEX('3_calculation_ETM_keys'!$A:$AS,MATCH($A37,'3_calculation_ETM_keys'!$C:$C,0),MATCH(D$1,'3_calculation_ETM_keys'!$A$25:$AS$25,0)),6)</f>
        <v>0.37168600000000002</v>
      </c>
      <c r="E37">
        <f>ROUND(INDEX('3_calculation_ETM_keys'!$A:$AS,MATCH($A37,'3_calculation_ETM_keys'!$C:$C,0),MATCH(E$1,'3_calculation_ETM_keys'!$A$25:$AS$25,0)),6)</f>
        <v>9.1167999999999999E-2</v>
      </c>
      <c r="F37">
        <f>ROUND(INDEX('3_calculation_ETM_keys'!$A:$AS,MATCH($A37,'3_calculation_ETM_keys'!$C:$C,0),MATCH(F$1,'3_calculation_ETM_keys'!$A$25:$AS$25,0)),6)</f>
        <v>0</v>
      </c>
      <c r="G37">
        <f>ROUND(INDEX('3_calculation_ETM_keys'!$A:$AS,MATCH($A37,'3_calculation_ETM_keys'!$C:$C,0),MATCH(G$1,'3_calculation_ETM_keys'!$A$25:$AS$25,0)),6)</f>
        <v>0.15539900000000001</v>
      </c>
      <c r="H37">
        <f>ROUND(INDEX('3_calculation_ETM_keys'!$A:$AS,MATCH($A37,'3_calculation_ETM_keys'!$C:$C,0),MATCH(H$1,'3_calculation_ETM_keys'!$A$25:$AS$25,0)),6)</f>
        <v>0.46059099999999997</v>
      </c>
      <c r="I37">
        <f>ROUND(INDEX('3_calculation_ETM_keys'!$A:$AS,MATCH($A37,'3_calculation_ETM_keys'!$C:$C,0),MATCH(I$1,'3_calculation_ETM_keys'!$A$25:$AS$25,0)),6)</f>
        <v>0.1</v>
      </c>
      <c r="J37">
        <f>ROUND(INDEX('3_calculation_ETM_keys'!$A:$AS,MATCH($A37,'3_calculation_ETM_keys'!$C:$C,0),MATCH(J$1,'3_calculation_ETM_keys'!$A$25:$AS$25,0)),6)</f>
        <v>0.22508700000000001</v>
      </c>
      <c r="K37">
        <f>ROUND(INDEX('3_calculation_ETM_keys'!$A:$AS,MATCH($A37,'3_calculation_ETM_keys'!$C:$C,0),MATCH(K$1,'3_calculation_ETM_keys'!$A$25:$AS$25,0)),6)</f>
        <v>0.198381</v>
      </c>
      <c r="L37">
        <f>ROUND(INDEX('3_calculation_ETM_keys'!$A:$AS,MATCH($A37,'3_calculation_ETM_keys'!$C:$C,0),MATCH(L$1,'3_calculation_ETM_keys'!$A$25:$AS$25,0)),6)</f>
        <v>0.12450899999999999</v>
      </c>
      <c r="M37">
        <f>ROUND(INDEX('3_calculation_ETM_keys'!$A:$AS,MATCH($A37,'3_calculation_ETM_keys'!$C:$C,0),MATCH(M$1,'3_calculation_ETM_keys'!$A$25:$AS$25,0)),6)</f>
        <v>4.0231000000000003E-2</v>
      </c>
      <c r="N37">
        <f>ROUND(INDEX('3_calculation_ETM_keys'!$A:$AS,MATCH($A37,'3_calculation_ETM_keys'!$C:$C,0),MATCH(N$1,'3_calculation_ETM_keys'!$A$25:$AS$25,0)),6)</f>
        <v>0.10150000000000001</v>
      </c>
      <c r="O37">
        <f>ROUND(INDEX('3_calculation_ETM_keys'!$A:$AS,MATCH($A37,'3_calculation_ETM_keys'!$C:$C,0),MATCH(O$1,'3_calculation_ETM_keys'!$A$25:$AS$25,0)),6)</f>
        <v>0.52656999999999998</v>
      </c>
      <c r="P37">
        <f>ROUND(INDEX('3_calculation_ETM_keys'!$A:$AS,MATCH($A37,'3_calculation_ETM_keys'!$C:$C,0),MATCH(P$1,'3_calculation_ETM_keys'!$A$25:$AS$25,0)),6)</f>
        <v>0.22642300000000001</v>
      </c>
      <c r="Q37">
        <f>ROUND(INDEX('3_calculation_ETM_keys'!$A:$AS,MATCH($A37,'3_calculation_ETM_keys'!$C:$C,0),MATCH(Q$1,'3_calculation_ETM_keys'!$A$25:$AS$25,0)),6)</f>
        <v>0.16108</v>
      </c>
      <c r="R37">
        <f>ROUND(INDEX('3_calculation_ETM_keys'!$A:$AS,MATCH($A37,'3_calculation_ETM_keys'!$C:$C,0),MATCH(R$1,'3_calculation_ETM_keys'!$A$25:$AS$25,0)),6)</f>
        <v>0.22172</v>
      </c>
      <c r="S37">
        <f>ROUND(INDEX('3_calculation_ETM_keys'!$A:$AS,MATCH($A37,'3_calculation_ETM_keys'!$C:$C,0),MATCH(S$1,'3_calculation_ETM_keys'!$A$25:$AS$25,0)),6)</f>
        <v>8.0710000000000004E-2</v>
      </c>
      <c r="T37">
        <f>ROUND(INDEX('3_calculation_ETM_keys'!$A:$AS,MATCH($A37,'3_calculation_ETM_keys'!$C:$C,0),MATCH(T$1,'3_calculation_ETM_keys'!$A$25:$AS$25,0)),6)</f>
        <v>0.255743</v>
      </c>
      <c r="U37">
        <f>ROUND(INDEX('3_calculation_ETM_keys'!$A:$AS,MATCH($A37,'3_calculation_ETM_keys'!$C:$C,0),MATCH(U$1,'3_calculation_ETM_keys'!$A$25:$AS$25,0)),6)</f>
        <v>0</v>
      </c>
      <c r="V37">
        <f>ROUND(INDEX('3_calculation_ETM_keys'!$A:$AS,MATCH($A37,'3_calculation_ETM_keys'!$C:$C,0),MATCH(V$1,'3_calculation_ETM_keys'!$A$25:$AS$25,0)),6)</f>
        <v>0</v>
      </c>
      <c r="W37">
        <f>ROUND(INDEX('3_calculation_ETM_keys'!$A:$AS,MATCH($A37,'3_calculation_ETM_keys'!$C:$C,0),MATCH(W$1,'3_calculation_ETM_keys'!$A$25:$AS$25,0)),6)</f>
        <v>0.29729699999999998</v>
      </c>
      <c r="X37">
        <f>ROUND(INDEX('3_calculation_ETM_keys'!$A:$AS,MATCH($A37,'3_calculation_ETM_keys'!$C:$C,0),MATCH(X$1,'3_calculation_ETM_keys'!$A$25:$AS$25,0)),6)</f>
        <v>0.80793700000000002</v>
      </c>
      <c r="Y37">
        <f>ROUND(INDEX('3_calculation_ETM_keys'!$A:$AS,MATCH($A37,'3_calculation_ETM_keys'!$C:$C,0),MATCH(Y$1,'3_calculation_ETM_keys'!$A$25:$AS$25,0)),6)</f>
        <v>0.99347099999999999</v>
      </c>
      <c r="Z37">
        <f>ROUND(INDEX('3_calculation_ETM_keys'!$A:$AS,MATCH($A37,'3_calculation_ETM_keys'!$C:$C,0),MATCH(Z$1,'3_calculation_ETM_keys'!$A$25:$AS$25,0)),6)</f>
        <v>0.17085400000000001</v>
      </c>
      <c r="AA37">
        <f>ROUND(INDEX('3_calculation_ETM_keys'!$A:$AS,MATCH($A37,'3_calculation_ETM_keys'!$C:$C,0),MATCH(AA$1,'3_calculation_ETM_keys'!$A$25:$AS$25,0)),6)</f>
        <v>0.13502</v>
      </c>
      <c r="AB37">
        <f>ROUND(INDEX('3_calculation_ETM_keys'!$A:$AS,MATCH($A37,'3_calculation_ETM_keys'!$C:$C,0),MATCH(AB$1,'3_calculation_ETM_keys'!$A$25:$AS$25,0)),6)</f>
        <v>0.31666699999999998</v>
      </c>
      <c r="AC37">
        <f>ROUND(INDEX('3_calculation_ETM_keys'!$A:$AS,MATCH($A37,'3_calculation_ETM_keys'!$C:$C,0),MATCH(AC$1,'3_calculation_ETM_keys'!$A$25:$AS$25,0)),6)</f>
        <v>0.158383</v>
      </c>
      <c r="AD37">
        <f>ROUND(INDEX('3_calculation_ETM_keys'!$A:$AS,MATCH($A37,'3_calculation_ETM_keys'!$C:$C,0),MATCH(AD$1,'3_calculation_ETM_keys'!$A$25:$AS$25,0)),6)</f>
        <v>0.19068599999999999</v>
      </c>
      <c r="AE37">
        <f>ROUND(INDEX('3_calculation_ETM_keys'!$A:$AS,MATCH($A37,'3_calculation_ETM_keys'!$C:$C,0),MATCH(AE$1,'3_calculation_ETM_keys'!$A$25:$AS$25,0)),6)</f>
        <v>0</v>
      </c>
      <c r="AF37">
        <f>ROUND(INDEX('3_calculation_ETM_keys'!$A:$AS,MATCH($A37,'3_calculation_ETM_keys'!$C:$C,0),MATCH(AF$1,'3_calculation_ETM_keys'!$A$25:$AS$25,0)),6)</f>
        <v>1.0220999999999999E-2</v>
      </c>
      <c r="AG37">
        <f>SUM(B36:B37)</f>
        <v>1</v>
      </c>
      <c r="AH37">
        <f t="shared" ref="AH37" si="116">SUM(C36:C37)</f>
        <v>1</v>
      </c>
      <c r="AI37">
        <f t="shared" ref="AI37" si="117">SUM(D36:D37)</f>
        <v>1</v>
      </c>
      <c r="AJ37">
        <f t="shared" ref="AJ37" si="118">SUM(E36:E37)</f>
        <v>1</v>
      </c>
      <c r="AK37">
        <f t="shared" ref="AK37" si="119">SUM(F36:F37)</f>
        <v>1</v>
      </c>
      <c r="AL37">
        <f t="shared" ref="AL37" si="120">SUM(G36:G37)</f>
        <v>1</v>
      </c>
      <c r="AM37">
        <f t="shared" ref="AM37" si="121">SUM(H36:H37)</f>
        <v>1</v>
      </c>
      <c r="AN37">
        <f t="shared" ref="AN37" si="122">SUM(I36:I37)</f>
        <v>1</v>
      </c>
      <c r="AO37">
        <f t="shared" ref="AO37" si="123">SUM(J36:J37)</f>
        <v>1</v>
      </c>
      <c r="AP37">
        <f t="shared" ref="AP37" si="124">SUM(K36:K37)</f>
        <v>1</v>
      </c>
      <c r="AQ37">
        <f t="shared" ref="AQ37" si="125">SUM(L36:L37)</f>
        <v>1</v>
      </c>
      <c r="AR37">
        <f t="shared" ref="AR37" si="126">SUM(M36:M37)</f>
        <v>1</v>
      </c>
      <c r="AS37">
        <f t="shared" ref="AS37" si="127">SUM(N36:N37)</f>
        <v>1</v>
      </c>
      <c r="AT37">
        <f t="shared" ref="AT37" si="128">SUM(O36:O37)</f>
        <v>1</v>
      </c>
      <c r="AU37">
        <f t="shared" ref="AU37" si="129">SUM(P36:P37)</f>
        <v>1</v>
      </c>
      <c r="AV37">
        <f t="shared" ref="AV37" si="130">SUM(Q36:Q37)</f>
        <v>1</v>
      </c>
      <c r="AW37">
        <f t="shared" ref="AW37" si="131">SUM(R36:R37)</f>
        <v>1</v>
      </c>
      <c r="AX37">
        <f t="shared" ref="AX37" si="132">SUM(S36:S37)</f>
        <v>1</v>
      </c>
      <c r="AY37">
        <f t="shared" ref="AY37" si="133">SUM(T36:T37)</f>
        <v>1</v>
      </c>
      <c r="AZ37">
        <f t="shared" ref="AZ37" si="134">SUM(U36:U37)</f>
        <v>1</v>
      </c>
      <c r="BA37">
        <f t="shared" ref="BA37" si="135">SUM(V36:V37)</f>
        <v>1</v>
      </c>
      <c r="BB37">
        <f t="shared" ref="BB37" si="136">SUM(W36:W37)</f>
        <v>1</v>
      </c>
      <c r="BC37">
        <f t="shared" ref="BC37" si="137">SUM(X36:X37)</f>
        <v>1</v>
      </c>
      <c r="BD37">
        <f t="shared" ref="BD37" si="138">SUM(Y36:Y37)</f>
        <v>1</v>
      </c>
      <c r="BE37">
        <f t="shared" ref="BE37" si="139">SUM(Z36:Z37)</f>
        <v>1</v>
      </c>
      <c r="BF37">
        <f t="shared" ref="BF37" si="140">SUM(AA36:AA37)</f>
        <v>1</v>
      </c>
      <c r="BG37">
        <f t="shared" ref="BG37" si="141">SUM(AB36:AB37)</f>
        <v>1</v>
      </c>
      <c r="BH37">
        <f t="shared" ref="BH37" si="142">SUM(AC36:AC37)</f>
        <v>1</v>
      </c>
      <c r="BI37">
        <f t="shared" ref="BI37" si="143">SUM(AD36:AD37)</f>
        <v>1</v>
      </c>
      <c r="BJ37">
        <f t="shared" ref="BJ37" si="144">SUM(AE36:AE37)</f>
        <v>1</v>
      </c>
      <c r="BK37">
        <f>SUM(AF36:AF37)</f>
        <v>1</v>
      </c>
    </row>
    <row r="38" spans="1:63" x14ac:dyDescent="0.2">
      <c r="A38" t="s">
        <v>538</v>
      </c>
      <c r="B38">
        <f>ROUND(INDEX('3_calculation_ETM_keys'!$A:$AS,MATCH($A38,'3_calculation_ETM_keys'!$C:$C,0),MATCH(B$1,'3_calculation_ETM_keys'!$A$25:$AS$25,0)),6)</f>
        <v>0.100588</v>
      </c>
      <c r="C38">
        <f>ROUND(INDEX('3_calculation_ETM_keys'!$A:$AS,MATCH($A38,'3_calculation_ETM_keys'!$C:$C,0),MATCH(C$1,'3_calculation_ETM_keys'!$A$25:$AS$25,0)),6)</f>
        <v>7.3049999999999999E-3</v>
      </c>
      <c r="D38">
        <f>ROUND(INDEX('3_calculation_ETM_keys'!$A:$AS,MATCH($A38,'3_calculation_ETM_keys'!$C:$C,0),MATCH(D$1,'3_calculation_ETM_keys'!$A$25:$AS$25,0)),6)</f>
        <v>2.0975000000000001E-2</v>
      </c>
      <c r="E38">
        <f>ROUND(INDEX('3_calculation_ETM_keys'!$A:$AS,MATCH($A38,'3_calculation_ETM_keys'!$C:$C,0),MATCH(E$1,'3_calculation_ETM_keys'!$A$25:$AS$25,0)),6)</f>
        <v>1.005E-2</v>
      </c>
      <c r="F38">
        <f>ROUND(INDEX('3_calculation_ETM_keys'!$A:$AS,MATCH($A38,'3_calculation_ETM_keys'!$C:$C,0),MATCH(F$1,'3_calculation_ETM_keys'!$A$25:$AS$25,0)),6)</f>
        <v>4.1596000000000001E-2</v>
      </c>
      <c r="G38">
        <f>ROUND(INDEX('3_calculation_ETM_keys'!$A:$AS,MATCH($A38,'3_calculation_ETM_keys'!$C:$C,0),MATCH(G$1,'3_calculation_ETM_keys'!$A$25:$AS$25,0)),6)</f>
        <v>0.11899999999999999</v>
      </c>
      <c r="H38">
        <f>ROUND(INDEX('3_calculation_ETM_keys'!$A:$AS,MATCH($A38,'3_calculation_ETM_keys'!$C:$C,0),MATCH(H$1,'3_calculation_ETM_keys'!$A$25:$AS$25,0)),6)</f>
        <v>6.6668000000000005E-2</v>
      </c>
      <c r="I38">
        <f>ROUND(INDEX('3_calculation_ETM_keys'!$A:$AS,MATCH($A38,'3_calculation_ETM_keys'!$C:$C,0),MATCH(I$1,'3_calculation_ETM_keys'!$A$25:$AS$25,0)),6)</f>
        <v>7.5821E-2</v>
      </c>
      <c r="J38">
        <f>ROUND(INDEX('3_calculation_ETM_keys'!$A:$AS,MATCH($A38,'3_calculation_ETM_keys'!$C:$C,0),MATCH(J$1,'3_calculation_ETM_keys'!$A$25:$AS$25,0)),6)</f>
        <v>2.0500000000000001E-2</v>
      </c>
      <c r="K38">
        <f>ROUND(INDEX('3_calculation_ETM_keys'!$A:$AS,MATCH($A38,'3_calculation_ETM_keys'!$C:$C,0),MATCH(K$1,'3_calculation_ETM_keys'!$A$25:$AS$25,0)),6)</f>
        <v>3.3875000000000002E-2</v>
      </c>
      <c r="L38">
        <f>ROUND(INDEX('3_calculation_ETM_keys'!$A:$AS,MATCH($A38,'3_calculation_ETM_keys'!$C:$C,0),MATCH(L$1,'3_calculation_ETM_keys'!$A$25:$AS$25,0)),6)</f>
        <v>4.9259999999999998E-3</v>
      </c>
      <c r="M38">
        <f>ROUND(INDEX('3_calculation_ETM_keys'!$A:$AS,MATCH($A38,'3_calculation_ETM_keys'!$C:$C,0),MATCH(M$1,'3_calculation_ETM_keys'!$A$25:$AS$25,0)),6)</f>
        <v>0</v>
      </c>
      <c r="N38">
        <f>ROUND(INDEX('3_calculation_ETM_keys'!$A:$AS,MATCH($A38,'3_calculation_ETM_keys'!$C:$C,0),MATCH(N$1,'3_calculation_ETM_keys'!$A$25:$AS$25,0)),6)</f>
        <v>1.5583E-2</v>
      </c>
      <c r="O38">
        <f>ROUND(INDEX('3_calculation_ETM_keys'!$A:$AS,MATCH($A38,'3_calculation_ETM_keys'!$C:$C,0),MATCH(O$1,'3_calculation_ETM_keys'!$A$25:$AS$25,0)),6)</f>
        <v>1.7031999999999999E-2</v>
      </c>
      <c r="P38">
        <f>ROUND(INDEX('3_calculation_ETM_keys'!$A:$AS,MATCH($A38,'3_calculation_ETM_keys'!$C:$C,0),MATCH(P$1,'3_calculation_ETM_keys'!$A$25:$AS$25,0)),6)</f>
        <v>0.14865200000000001</v>
      </c>
      <c r="Q38">
        <f>ROUND(INDEX('3_calculation_ETM_keys'!$A:$AS,MATCH($A38,'3_calculation_ETM_keys'!$C:$C,0),MATCH(Q$1,'3_calculation_ETM_keys'!$A$25:$AS$25,0)),6)</f>
        <v>3.6378000000000001E-2</v>
      </c>
      <c r="R38">
        <f>ROUND(INDEX('3_calculation_ETM_keys'!$A:$AS,MATCH($A38,'3_calculation_ETM_keys'!$C:$C,0),MATCH(R$1,'3_calculation_ETM_keys'!$A$25:$AS$25,0)),6)</f>
        <v>4.4985999999999998E-2</v>
      </c>
      <c r="S38">
        <f>ROUND(INDEX('3_calculation_ETM_keys'!$A:$AS,MATCH($A38,'3_calculation_ETM_keys'!$C:$C,0),MATCH(S$1,'3_calculation_ETM_keys'!$A$25:$AS$25,0)),6)</f>
        <v>5.5992E-2</v>
      </c>
      <c r="T38">
        <f>ROUND(INDEX('3_calculation_ETM_keys'!$A:$AS,MATCH($A38,'3_calculation_ETM_keys'!$C:$C,0),MATCH(T$1,'3_calculation_ETM_keys'!$A$25:$AS$25,0)),6)</f>
        <v>0.12291299999999999</v>
      </c>
      <c r="U38">
        <f>ROUND(INDEX('3_calculation_ETM_keys'!$A:$AS,MATCH($A38,'3_calculation_ETM_keys'!$C:$C,0),MATCH(U$1,'3_calculation_ETM_keys'!$A$25:$AS$25,0)),6)</f>
        <v>0</v>
      </c>
      <c r="V38">
        <f>ROUND(INDEX('3_calculation_ETM_keys'!$A:$AS,MATCH($A38,'3_calculation_ETM_keys'!$C:$C,0),MATCH(V$1,'3_calculation_ETM_keys'!$A$25:$AS$25,0)),6)</f>
        <v>0</v>
      </c>
      <c r="W38">
        <f>ROUND(INDEX('3_calculation_ETM_keys'!$A:$AS,MATCH($A38,'3_calculation_ETM_keys'!$C:$C,0),MATCH(W$1,'3_calculation_ETM_keys'!$A$25:$AS$25,0)),6)</f>
        <v>8.3333000000000004E-2</v>
      </c>
      <c r="X38">
        <f>ROUND(INDEX('3_calculation_ETM_keys'!$A:$AS,MATCH($A38,'3_calculation_ETM_keys'!$C:$C,0),MATCH(X$1,'3_calculation_ETM_keys'!$A$25:$AS$25,0)),6)</f>
        <v>6.1938E-2</v>
      </c>
      <c r="Y38">
        <f>ROUND(INDEX('3_calculation_ETM_keys'!$A:$AS,MATCH($A38,'3_calculation_ETM_keys'!$C:$C,0),MATCH(Y$1,'3_calculation_ETM_keys'!$A$25:$AS$25,0)),6)</f>
        <v>0.12790000000000001</v>
      </c>
      <c r="Z38">
        <f>ROUND(INDEX('3_calculation_ETM_keys'!$A:$AS,MATCH($A38,'3_calculation_ETM_keys'!$C:$C,0),MATCH(Z$1,'3_calculation_ETM_keys'!$A$25:$AS$25,0)),6)</f>
        <v>0.112996</v>
      </c>
      <c r="AA38">
        <f>ROUND(INDEX('3_calculation_ETM_keys'!$A:$AS,MATCH($A38,'3_calculation_ETM_keys'!$C:$C,0),MATCH(AA$1,'3_calculation_ETM_keys'!$A$25:$AS$25,0)),6)</f>
        <v>0.10852299999999999</v>
      </c>
      <c r="AB38">
        <f>ROUND(INDEX('3_calculation_ETM_keys'!$A:$AS,MATCH($A38,'3_calculation_ETM_keys'!$C:$C,0),MATCH(AB$1,'3_calculation_ETM_keys'!$A$25:$AS$25,0)),6)</f>
        <v>8.3266000000000007E-2</v>
      </c>
      <c r="AC38">
        <f>ROUND(INDEX('3_calculation_ETM_keys'!$A:$AS,MATCH($A38,'3_calculation_ETM_keys'!$C:$C,0),MATCH(AC$1,'3_calculation_ETM_keys'!$A$25:$AS$25,0)),6)</f>
        <v>6.0235999999999998E-2</v>
      </c>
      <c r="AD38">
        <f>ROUND(INDEX('3_calculation_ETM_keys'!$A:$AS,MATCH($A38,'3_calculation_ETM_keys'!$C:$C,0),MATCH(AD$1,'3_calculation_ETM_keys'!$A$25:$AS$25,0)),6)</f>
        <v>5.4223E-2</v>
      </c>
      <c r="AE38">
        <f>ROUND(INDEX('3_calculation_ETM_keys'!$A:$AS,MATCH($A38,'3_calculation_ETM_keys'!$C:$C,0),MATCH(AE$1,'3_calculation_ETM_keys'!$A$25:$AS$25,0)),6)</f>
        <v>0</v>
      </c>
      <c r="AF38">
        <f>ROUND(INDEX('3_calculation_ETM_keys'!$A:$AS,MATCH($A38,'3_calculation_ETM_keys'!$C:$C,0),MATCH(AF$1,'3_calculation_ETM_keys'!$A$25:$AS$25,0)),6)</f>
        <v>2E-3</v>
      </c>
    </row>
    <row r="39" spans="1:63" x14ac:dyDescent="0.2">
      <c r="A39" t="s">
        <v>539</v>
      </c>
      <c r="B39">
        <f>ROUND(INDEX('3_calculation_ETM_keys'!$A:$AS,MATCH($A39,'3_calculation_ETM_keys'!$C:$C,0),MATCH(B$1,'3_calculation_ETM_keys'!$A$25:$AS$25,0)),6)</f>
        <v>0.89524400000000004</v>
      </c>
      <c r="C39">
        <f>ROUND(INDEX('3_calculation_ETM_keys'!$A:$AS,MATCH($A39,'3_calculation_ETM_keys'!$C:$C,0),MATCH(C$1,'3_calculation_ETM_keys'!$A$25:$AS$25,0)),6)</f>
        <v>0.99269499999999999</v>
      </c>
      <c r="D39">
        <f>ROUND(INDEX('3_calculation_ETM_keys'!$A:$AS,MATCH($A39,'3_calculation_ETM_keys'!$C:$C,0),MATCH(D$1,'3_calculation_ETM_keys'!$A$25:$AS$25,0)),6)</f>
        <v>0.94838599999999995</v>
      </c>
      <c r="E39">
        <f>ROUND(INDEX('3_calculation_ETM_keys'!$A:$AS,MATCH($A39,'3_calculation_ETM_keys'!$C:$C,0),MATCH(E$1,'3_calculation_ETM_keys'!$A$25:$AS$25,0)),6)</f>
        <v>0.98995</v>
      </c>
      <c r="F39">
        <f>ROUND(INDEX('3_calculation_ETM_keys'!$A:$AS,MATCH($A39,'3_calculation_ETM_keys'!$C:$C,0),MATCH(F$1,'3_calculation_ETM_keys'!$A$25:$AS$25,0)),6)</f>
        <v>0.95299199999999995</v>
      </c>
      <c r="G39">
        <f>ROUND(INDEX('3_calculation_ETM_keys'!$A:$AS,MATCH($A39,'3_calculation_ETM_keys'!$C:$C,0),MATCH(G$1,'3_calculation_ETM_keys'!$A$25:$AS$25,0)),6)</f>
        <v>0.88100000000000001</v>
      </c>
      <c r="H39">
        <f>ROUND(INDEX('3_calculation_ETM_keys'!$A:$AS,MATCH($A39,'3_calculation_ETM_keys'!$C:$C,0),MATCH(H$1,'3_calculation_ETM_keys'!$A$25:$AS$25,0)),6)</f>
        <v>0.93333200000000005</v>
      </c>
      <c r="I39">
        <f>ROUND(INDEX('3_calculation_ETM_keys'!$A:$AS,MATCH($A39,'3_calculation_ETM_keys'!$C:$C,0),MATCH(I$1,'3_calculation_ETM_keys'!$A$25:$AS$25,0)),6)</f>
        <v>0.89328099999999999</v>
      </c>
      <c r="J39">
        <f>ROUND(INDEX('3_calculation_ETM_keys'!$A:$AS,MATCH($A39,'3_calculation_ETM_keys'!$C:$C,0),MATCH(J$1,'3_calculation_ETM_keys'!$A$25:$AS$25,0)),6)</f>
        <v>0.96894999999999998</v>
      </c>
      <c r="K39">
        <f>ROUND(INDEX('3_calculation_ETM_keys'!$A:$AS,MATCH($A39,'3_calculation_ETM_keys'!$C:$C,0),MATCH(K$1,'3_calculation_ETM_keys'!$A$25:$AS$25,0)),6)</f>
        <v>0.96612500000000001</v>
      </c>
      <c r="L39">
        <f>ROUND(INDEX('3_calculation_ETM_keys'!$A:$AS,MATCH($A39,'3_calculation_ETM_keys'!$C:$C,0),MATCH(L$1,'3_calculation_ETM_keys'!$A$25:$AS$25,0)),6)</f>
        <v>0.99507400000000001</v>
      </c>
      <c r="M39">
        <f>ROUND(INDEX('3_calculation_ETM_keys'!$A:$AS,MATCH($A39,'3_calculation_ETM_keys'!$C:$C,0),MATCH(M$1,'3_calculation_ETM_keys'!$A$25:$AS$25,0)),6)</f>
        <v>0.95030999999999999</v>
      </c>
      <c r="N39">
        <f>ROUND(INDEX('3_calculation_ETM_keys'!$A:$AS,MATCH($A39,'3_calculation_ETM_keys'!$C:$C,0),MATCH(N$1,'3_calculation_ETM_keys'!$A$25:$AS$25,0)),6)</f>
        <v>0.971221</v>
      </c>
      <c r="O39">
        <f>ROUND(INDEX('3_calculation_ETM_keys'!$A:$AS,MATCH($A39,'3_calculation_ETM_keys'!$C:$C,0),MATCH(O$1,'3_calculation_ETM_keys'!$A$25:$AS$25,0)),6)</f>
        <v>0.98260099999999995</v>
      </c>
      <c r="P39">
        <f>ROUND(INDEX('3_calculation_ETM_keys'!$A:$AS,MATCH($A39,'3_calculation_ETM_keys'!$C:$C,0),MATCH(P$1,'3_calculation_ETM_keys'!$A$25:$AS$25,0)),6)</f>
        <v>0.85134799999999999</v>
      </c>
      <c r="Q39">
        <f>ROUND(INDEX('3_calculation_ETM_keys'!$A:$AS,MATCH($A39,'3_calculation_ETM_keys'!$C:$C,0),MATCH(Q$1,'3_calculation_ETM_keys'!$A$25:$AS$25,0)),6)</f>
        <v>0.95567000000000002</v>
      </c>
      <c r="R39">
        <f>ROUND(INDEX('3_calculation_ETM_keys'!$A:$AS,MATCH($A39,'3_calculation_ETM_keys'!$C:$C,0),MATCH(R$1,'3_calculation_ETM_keys'!$A$25:$AS$25,0)),6)</f>
        <v>0.93601500000000004</v>
      </c>
      <c r="S39">
        <f>ROUND(INDEX('3_calculation_ETM_keys'!$A:$AS,MATCH($A39,'3_calculation_ETM_keys'!$C:$C,0),MATCH(S$1,'3_calculation_ETM_keys'!$A$25:$AS$25,0)),6)</f>
        <v>0.94400799999999996</v>
      </c>
      <c r="T39">
        <f>ROUND(INDEX('3_calculation_ETM_keys'!$A:$AS,MATCH($A39,'3_calculation_ETM_keys'!$C:$C,0),MATCH(T$1,'3_calculation_ETM_keys'!$A$25:$AS$25,0)),6)</f>
        <v>0.82725800000000005</v>
      </c>
      <c r="U39">
        <f>ROUND(INDEX('3_calculation_ETM_keys'!$A:$AS,MATCH($A39,'3_calculation_ETM_keys'!$C:$C,0),MATCH(U$1,'3_calculation_ETM_keys'!$A$25:$AS$25,0)),6)</f>
        <v>1</v>
      </c>
      <c r="V39">
        <f>ROUND(INDEX('3_calculation_ETM_keys'!$A:$AS,MATCH($A39,'3_calculation_ETM_keys'!$C:$C,0),MATCH(V$1,'3_calculation_ETM_keys'!$A$25:$AS$25,0)),6)</f>
        <v>1</v>
      </c>
      <c r="W39">
        <f>ROUND(INDEX('3_calculation_ETM_keys'!$A:$AS,MATCH($A39,'3_calculation_ETM_keys'!$C:$C,0),MATCH(W$1,'3_calculation_ETM_keys'!$A$25:$AS$25,0)),6)</f>
        <v>0.89619899999999997</v>
      </c>
      <c r="X39">
        <f>ROUND(INDEX('3_calculation_ETM_keys'!$A:$AS,MATCH($A39,'3_calculation_ETM_keys'!$C:$C,0),MATCH(X$1,'3_calculation_ETM_keys'!$A$25:$AS$25,0)),6)</f>
        <v>0.70529500000000001</v>
      </c>
      <c r="Y39">
        <f>ROUND(INDEX('3_calculation_ETM_keys'!$A:$AS,MATCH($A39,'3_calculation_ETM_keys'!$C:$C,0),MATCH(Y$1,'3_calculation_ETM_keys'!$A$25:$AS$25,0)),6)</f>
        <v>0.85640000000000005</v>
      </c>
      <c r="Z39">
        <f>ROUND(INDEX('3_calculation_ETM_keys'!$A:$AS,MATCH($A39,'3_calculation_ETM_keys'!$C:$C,0),MATCH(Z$1,'3_calculation_ETM_keys'!$A$25:$AS$25,0)),6)</f>
        <v>0.88700400000000001</v>
      </c>
      <c r="AA39">
        <f>ROUND(INDEX('3_calculation_ETM_keys'!$A:$AS,MATCH($A39,'3_calculation_ETM_keys'!$C:$C,0),MATCH(AA$1,'3_calculation_ETM_keys'!$A$25:$AS$25,0)),6)</f>
        <v>0.87983299999999998</v>
      </c>
      <c r="AB39">
        <f>ROUND(INDEX('3_calculation_ETM_keys'!$A:$AS,MATCH($A39,'3_calculation_ETM_keys'!$C:$C,0),MATCH(AB$1,'3_calculation_ETM_keys'!$A$25:$AS$25,0)),6)</f>
        <v>0.91413100000000003</v>
      </c>
      <c r="AC39">
        <f>ROUND(INDEX('3_calculation_ETM_keys'!$A:$AS,MATCH($A39,'3_calculation_ETM_keys'!$C:$C,0),MATCH(AC$1,'3_calculation_ETM_keys'!$A$25:$AS$25,0)),6)</f>
        <v>0.92721500000000001</v>
      </c>
      <c r="AD39">
        <f>ROUND(INDEX('3_calculation_ETM_keys'!$A:$AS,MATCH($A39,'3_calculation_ETM_keys'!$C:$C,0),MATCH(AD$1,'3_calculation_ETM_keys'!$A$25:$AS$25,0)),6)</f>
        <v>0.94577699999999998</v>
      </c>
      <c r="AE39">
        <f>ROUND(INDEX('3_calculation_ETM_keys'!$A:$AS,MATCH($A39,'3_calculation_ETM_keys'!$C:$C,0),MATCH(AE$1,'3_calculation_ETM_keys'!$A$25:$AS$25,0)),6)</f>
        <v>1</v>
      </c>
      <c r="AF39">
        <f>ROUND(INDEX('3_calculation_ETM_keys'!$A:$AS,MATCH($A39,'3_calculation_ETM_keys'!$C:$C,0),MATCH(AF$1,'3_calculation_ETM_keys'!$A$25:$AS$25,0)),6)</f>
        <v>0.92100000000000004</v>
      </c>
    </row>
    <row r="40" spans="1:63" x14ac:dyDescent="0.2">
      <c r="A40" t="s">
        <v>540</v>
      </c>
      <c r="B40">
        <f>ROUND(INDEX('3_calculation_ETM_keys'!$A:$AS,MATCH($A40,'3_calculation_ETM_keys'!$C:$C,0),MATCH(B$1,'3_calculation_ETM_keys'!$A$25:$AS$25,0)),6)</f>
        <v>4.1669999999999997E-3</v>
      </c>
      <c r="C40">
        <f>ROUND(INDEX('3_calculation_ETM_keys'!$A:$AS,MATCH($A40,'3_calculation_ETM_keys'!$C:$C,0),MATCH(C$1,'3_calculation_ETM_keys'!$A$25:$AS$25,0)),6)</f>
        <v>0</v>
      </c>
      <c r="D40">
        <f>ROUND(INDEX('3_calculation_ETM_keys'!$A:$AS,MATCH($A40,'3_calculation_ETM_keys'!$C:$C,0),MATCH(D$1,'3_calculation_ETM_keys'!$A$25:$AS$25,0)),6)</f>
        <v>3.0637999999999999E-2</v>
      </c>
      <c r="E40">
        <f>ROUND(INDEX('3_calculation_ETM_keys'!$A:$AS,MATCH($A40,'3_calculation_ETM_keys'!$C:$C,0),MATCH(E$1,'3_calculation_ETM_keys'!$A$25:$AS$25,0)),6)</f>
        <v>0</v>
      </c>
      <c r="F40">
        <f>ROUND(INDEX('3_calculation_ETM_keys'!$A:$AS,MATCH($A40,'3_calculation_ETM_keys'!$C:$C,0),MATCH(F$1,'3_calculation_ETM_keys'!$A$25:$AS$25,0)),6)</f>
        <v>5.4120000000000001E-3</v>
      </c>
      <c r="G40">
        <f>ROUND(INDEX('3_calculation_ETM_keys'!$A:$AS,MATCH($A40,'3_calculation_ETM_keys'!$C:$C,0),MATCH(G$1,'3_calculation_ETM_keys'!$A$25:$AS$25,0)),6)</f>
        <v>0</v>
      </c>
      <c r="H40">
        <f>ROUND(INDEX('3_calculation_ETM_keys'!$A:$AS,MATCH($A40,'3_calculation_ETM_keys'!$C:$C,0),MATCH(H$1,'3_calculation_ETM_keys'!$A$25:$AS$25,0)),6)</f>
        <v>0</v>
      </c>
      <c r="I40">
        <f>ROUND(INDEX('3_calculation_ETM_keys'!$A:$AS,MATCH($A40,'3_calculation_ETM_keys'!$C:$C,0),MATCH(I$1,'3_calculation_ETM_keys'!$A$25:$AS$25,0)),6)</f>
        <v>3.0897000000000001E-2</v>
      </c>
      <c r="J40">
        <f>ROUND(INDEX('3_calculation_ETM_keys'!$A:$AS,MATCH($A40,'3_calculation_ETM_keys'!$C:$C,0),MATCH(J$1,'3_calculation_ETM_keys'!$A$25:$AS$25,0)),6)</f>
        <v>1.0551E-2</v>
      </c>
      <c r="K40">
        <f>ROUND(INDEX('3_calculation_ETM_keys'!$A:$AS,MATCH($A40,'3_calculation_ETM_keys'!$C:$C,0),MATCH(K$1,'3_calculation_ETM_keys'!$A$25:$AS$25,0)),6)</f>
        <v>0</v>
      </c>
      <c r="L40">
        <f>ROUND(INDEX('3_calculation_ETM_keys'!$A:$AS,MATCH($A40,'3_calculation_ETM_keys'!$C:$C,0),MATCH(L$1,'3_calculation_ETM_keys'!$A$25:$AS$25,0)),6)</f>
        <v>0</v>
      </c>
      <c r="M40">
        <f>ROUND(INDEX('3_calculation_ETM_keys'!$A:$AS,MATCH($A40,'3_calculation_ETM_keys'!$C:$C,0),MATCH(M$1,'3_calculation_ETM_keys'!$A$25:$AS$25,0)),6)</f>
        <v>4.9689999999999998E-2</v>
      </c>
      <c r="N40">
        <f>ROUND(INDEX('3_calculation_ETM_keys'!$A:$AS,MATCH($A40,'3_calculation_ETM_keys'!$C:$C,0),MATCH(N$1,'3_calculation_ETM_keys'!$A$25:$AS$25,0)),6)</f>
        <v>1.3195999999999999E-2</v>
      </c>
      <c r="O40">
        <f>ROUND(INDEX('3_calculation_ETM_keys'!$A:$AS,MATCH($A40,'3_calculation_ETM_keys'!$C:$C,0),MATCH(O$1,'3_calculation_ETM_keys'!$A$25:$AS$25,0)),6)</f>
        <v>3.6699999999999998E-4</v>
      </c>
      <c r="P40">
        <f>ROUND(INDEX('3_calculation_ETM_keys'!$A:$AS,MATCH($A40,'3_calculation_ETM_keys'!$C:$C,0),MATCH(P$1,'3_calculation_ETM_keys'!$A$25:$AS$25,0)),6)</f>
        <v>0</v>
      </c>
      <c r="Q40">
        <f>ROUND(INDEX('3_calculation_ETM_keys'!$A:$AS,MATCH($A40,'3_calculation_ETM_keys'!$C:$C,0),MATCH(Q$1,'3_calculation_ETM_keys'!$A$25:$AS$25,0)),6)</f>
        <v>7.9520000000000007E-3</v>
      </c>
      <c r="R40">
        <f>ROUND(INDEX('3_calculation_ETM_keys'!$A:$AS,MATCH($A40,'3_calculation_ETM_keys'!$C:$C,0),MATCH(R$1,'3_calculation_ETM_keys'!$A$25:$AS$25,0)),6)</f>
        <v>1.8998999999999999E-2</v>
      </c>
      <c r="S40">
        <f>ROUND(INDEX('3_calculation_ETM_keys'!$A:$AS,MATCH($A40,'3_calculation_ETM_keys'!$C:$C,0),MATCH(S$1,'3_calculation_ETM_keys'!$A$25:$AS$25,0)),6)</f>
        <v>0</v>
      </c>
      <c r="T40">
        <f>ROUND(INDEX('3_calculation_ETM_keys'!$A:$AS,MATCH($A40,'3_calculation_ETM_keys'!$C:$C,0),MATCH(T$1,'3_calculation_ETM_keys'!$A$25:$AS$25,0)),6)</f>
        <v>4.9828999999999998E-2</v>
      </c>
      <c r="U40">
        <f>ROUND(INDEX('3_calculation_ETM_keys'!$A:$AS,MATCH($A40,'3_calculation_ETM_keys'!$C:$C,0),MATCH(U$1,'3_calculation_ETM_keys'!$A$25:$AS$25,0)),6)</f>
        <v>0</v>
      </c>
      <c r="V40">
        <f>ROUND(INDEX('3_calculation_ETM_keys'!$A:$AS,MATCH($A40,'3_calculation_ETM_keys'!$C:$C,0),MATCH(V$1,'3_calculation_ETM_keys'!$A$25:$AS$25,0)),6)</f>
        <v>0</v>
      </c>
      <c r="W40">
        <f>ROUND(INDEX('3_calculation_ETM_keys'!$A:$AS,MATCH($A40,'3_calculation_ETM_keys'!$C:$C,0),MATCH(W$1,'3_calculation_ETM_keys'!$A$25:$AS$25,0)),6)</f>
        <v>2.0468E-2</v>
      </c>
      <c r="X40">
        <f>ROUND(INDEX('3_calculation_ETM_keys'!$A:$AS,MATCH($A40,'3_calculation_ETM_keys'!$C:$C,0),MATCH(X$1,'3_calculation_ETM_keys'!$A$25:$AS$25,0)),6)</f>
        <v>0.232767</v>
      </c>
      <c r="Y40">
        <f>ROUND(INDEX('3_calculation_ETM_keys'!$A:$AS,MATCH($A40,'3_calculation_ETM_keys'!$C:$C,0),MATCH(Y$1,'3_calculation_ETM_keys'!$A$25:$AS$25,0)),6)</f>
        <v>1.5699999999999999E-2</v>
      </c>
      <c r="Z40">
        <f>ROUND(INDEX('3_calculation_ETM_keys'!$A:$AS,MATCH($A40,'3_calculation_ETM_keys'!$C:$C,0),MATCH(Z$1,'3_calculation_ETM_keys'!$A$25:$AS$25,0)),6)</f>
        <v>0</v>
      </c>
      <c r="AA40">
        <f>ROUND(INDEX('3_calculation_ETM_keys'!$A:$AS,MATCH($A40,'3_calculation_ETM_keys'!$C:$C,0),MATCH(AA$1,'3_calculation_ETM_keys'!$A$25:$AS$25,0)),6)</f>
        <v>1.1644E-2</v>
      </c>
      <c r="AB40">
        <f>ROUND(INDEX('3_calculation_ETM_keys'!$A:$AS,MATCH($A40,'3_calculation_ETM_keys'!$C:$C,0),MATCH(AB$1,'3_calculation_ETM_keys'!$A$25:$AS$25,0)),6)</f>
        <v>2.6029999999999998E-3</v>
      </c>
      <c r="AC40">
        <f>ROUND(INDEX('3_calculation_ETM_keys'!$A:$AS,MATCH($A40,'3_calculation_ETM_keys'!$C:$C,0),MATCH(AC$1,'3_calculation_ETM_keys'!$A$25:$AS$25,0)),6)</f>
        <v>1.2548999999999999E-2</v>
      </c>
      <c r="AD40">
        <f>ROUND(INDEX('3_calculation_ETM_keys'!$A:$AS,MATCH($A40,'3_calculation_ETM_keys'!$C:$C,0),MATCH(AD$1,'3_calculation_ETM_keys'!$A$25:$AS$25,0)),6)</f>
        <v>0</v>
      </c>
      <c r="AE40">
        <f>ROUND(INDEX('3_calculation_ETM_keys'!$A:$AS,MATCH($A40,'3_calculation_ETM_keys'!$C:$C,0),MATCH(AE$1,'3_calculation_ETM_keys'!$A$25:$AS$25,0)),6)</f>
        <v>0</v>
      </c>
      <c r="AF40">
        <f>ROUND(INDEX('3_calculation_ETM_keys'!$A:$AS,MATCH($A40,'3_calculation_ETM_keys'!$C:$C,0),MATCH(AF$1,'3_calculation_ETM_keys'!$A$25:$AS$25,0)),6)</f>
        <v>7.6999999999999999E-2</v>
      </c>
      <c r="AG40">
        <f>SUM(B38:B40)</f>
        <v>0.99999900000000008</v>
      </c>
      <c r="AH40" s="16">
        <f t="shared" ref="AH40" si="145">SUM(C38:C40)</f>
        <v>1</v>
      </c>
      <c r="AI40" s="16">
        <f t="shared" ref="AI40" si="146">SUM(D38:D40)</f>
        <v>0.99999899999999986</v>
      </c>
      <c r="AJ40" s="15">
        <f t="shared" ref="AJ40" si="147">SUM(E38:E40)</f>
        <v>1</v>
      </c>
      <c r="AK40" s="15">
        <f t="shared" ref="AK40" si="148">SUM(F38:F40)</f>
        <v>0.99999999999999989</v>
      </c>
      <c r="AL40" s="15">
        <f t="shared" ref="AL40" si="149">SUM(G38:G40)</f>
        <v>1</v>
      </c>
      <c r="AM40" s="15">
        <f t="shared" ref="AM40" si="150">SUM(H38:H40)</f>
        <v>1</v>
      </c>
      <c r="AN40" s="16">
        <f t="shared" ref="AN40" si="151">SUM(I38:I40)</f>
        <v>0.99999899999999997</v>
      </c>
      <c r="AO40" s="16">
        <f t="shared" ref="AO40" si="152">SUM(J38:J40)</f>
        <v>1.0000009999999999</v>
      </c>
      <c r="AP40" s="15">
        <f t="shared" ref="AP40" si="153">SUM(K38:K40)</f>
        <v>1</v>
      </c>
      <c r="AQ40" s="15">
        <f t="shared" ref="AQ40" si="154">SUM(L38:L40)</f>
        <v>1</v>
      </c>
      <c r="AR40" s="15">
        <f t="shared" ref="AR40" si="155">SUM(M38:M40)</f>
        <v>1</v>
      </c>
      <c r="AS40" s="15">
        <f t="shared" ref="AS40" si="156">SUM(N38:N40)</f>
        <v>1</v>
      </c>
      <c r="AT40" s="15">
        <f t="shared" ref="AT40" si="157">SUM(O38:O40)</f>
        <v>1</v>
      </c>
      <c r="AU40" s="15">
        <f t="shared" ref="AU40" si="158">SUM(P38:P40)</f>
        <v>1</v>
      </c>
      <c r="AV40" s="15">
        <f t="shared" ref="AV40" si="159">SUM(Q38:Q40)</f>
        <v>1</v>
      </c>
      <c r="AW40" s="15">
        <f t="shared" ref="AW40" si="160">SUM(R38:R40)</f>
        <v>1</v>
      </c>
      <c r="AX40" s="15">
        <f t="shared" ref="AX40" si="161">SUM(S38:S40)</f>
        <v>1</v>
      </c>
      <c r="AY40" s="15">
        <f t="shared" ref="AY40" si="162">SUM(T38:T40)</f>
        <v>1</v>
      </c>
      <c r="AZ40" s="15">
        <f t="shared" ref="AZ40" si="163">SUM(U38:U40)</f>
        <v>1</v>
      </c>
      <c r="BA40" s="15">
        <f t="shared" ref="BA40" si="164">SUM(V38:V40)</f>
        <v>1</v>
      </c>
      <c r="BB40" s="15">
        <f t="shared" ref="BB40" si="165">SUM(W38:W40)</f>
        <v>1</v>
      </c>
      <c r="BC40" s="15">
        <f t="shared" ref="BC40" si="166">SUM(X38:X40)</f>
        <v>1</v>
      </c>
      <c r="BD40" s="15">
        <f t="shared" ref="BD40" si="167">SUM(Y38:Y40)</f>
        <v>1</v>
      </c>
      <c r="BE40" s="15">
        <f t="shared" ref="BE40" si="168">SUM(Z38:Z40)</f>
        <v>1</v>
      </c>
      <c r="BF40" s="15">
        <f t="shared" ref="BF40" si="169">SUM(AA38:AA40)</f>
        <v>1</v>
      </c>
      <c r="BG40" s="15">
        <f t="shared" ref="BG40" si="170">SUM(AB38:AB40)</f>
        <v>1</v>
      </c>
      <c r="BH40" s="15">
        <f t="shared" ref="BH40" si="171">SUM(AC38:AC40)</f>
        <v>1</v>
      </c>
      <c r="BI40" s="15">
        <f t="shared" ref="BI40" si="172">SUM(AD38:AD40)</f>
        <v>1</v>
      </c>
      <c r="BJ40" s="15">
        <f t="shared" ref="BJ40" si="173">SUM(AE38:AE40)</f>
        <v>1</v>
      </c>
      <c r="BK40" s="15">
        <f>SUM(AF38:AF40)</f>
        <v>1</v>
      </c>
    </row>
    <row r="41" spans="1:63" x14ac:dyDescent="0.2">
      <c r="A41" t="s">
        <v>543</v>
      </c>
      <c r="B41">
        <f>ROUND(INDEX('3_calculation_ETM_keys'!$A:$AS,MATCH($A41,'3_calculation_ETM_keys'!$C:$C,0),MATCH(B$1,'3_calculation_ETM_keys'!$A$25:$AS$25,0)),6)</f>
        <v>0.96003099999999997</v>
      </c>
      <c r="C41">
        <f>ROUND(INDEX('3_calculation_ETM_keys'!$A:$AS,MATCH($A41,'3_calculation_ETM_keys'!$C:$C,0),MATCH(C$1,'3_calculation_ETM_keys'!$A$25:$AS$25,0)),6)</f>
        <v>0.99383699999999997</v>
      </c>
      <c r="D41">
        <f>ROUND(INDEX('3_calculation_ETM_keys'!$A:$AS,MATCH($A41,'3_calculation_ETM_keys'!$C:$C,0),MATCH(D$1,'3_calculation_ETM_keys'!$A$25:$AS$25,0)),6)</f>
        <v>0.98233300000000001</v>
      </c>
      <c r="E41">
        <f>ROUND(INDEX('3_calculation_ETM_keys'!$A:$AS,MATCH($A41,'3_calculation_ETM_keys'!$C:$C,0),MATCH(E$1,'3_calculation_ETM_keys'!$A$25:$AS$25,0)),6)</f>
        <v>1</v>
      </c>
      <c r="F41">
        <f>ROUND(INDEX('3_calculation_ETM_keys'!$A:$AS,MATCH($A41,'3_calculation_ETM_keys'!$C:$C,0),MATCH(F$1,'3_calculation_ETM_keys'!$A$25:$AS$25,0)),6)</f>
        <v>0.97138800000000003</v>
      </c>
      <c r="G41">
        <f>ROUND(INDEX('3_calculation_ETM_keys'!$A:$AS,MATCH($A41,'3_calculation_ETM_keys'!$C:$C,0),MATCH(G$1,'3_calculation_ETM_keys'!$A$25:$AS$25,0)),6)</f>
        <v>1</v>
      </c>
      <c r="H41">
        <f>ROUND(INDEX('3_calculation_ETM_keys'!$A:$AS,MATCH($A41,'3_calculation_ETM_keys'!$C:$C,0),MATCH(H$1,'3_calculation_ETM_keys'!$A$25:$AS$25,0)),6)</f>
        <v>1</v>
      </c>
      <c r="I41">
        <f>ROUND(INDEX('3_calculation_ETM_keys'!$A:$AS,MATCH($A41,'3_calculation_ETM_keys'!$C:$C,0),MATCH(I$1,'3_calculation_ETM_keys'!$A$25:$AS$25,0)),6)</f>
        <v>0.9</v>
      </c>
      <c r="J41">
        <f>ROUND(INDEX('3_calculation_ETM_keys'!$A:$AS,MATCH($A41,'3_calculation_ETM_keys'!$C:$C,0),MATCH(J$1,'3_calculation_ETM_keys'!$A$25:$AS$25,0)),6)</f>
        <v>0.92781100000000005</v>
      </c>
      <c r="K41">
        <f>ROUND(INDEX('3_calculation_ETM_keys'!$A:$AS,MATCH($A41,'3_calculation_ETM_keys'!$C:$C,0),MATCH(K$1,'3_calculation_ETM_keys'!$A$25:$AS$25,0)),6)</f>
        <v>0.66666700000000001</v>
      </c>
      <c r="L41">
        <f>ROUND(INDEX('3_calculation_ETM_keys'!$A:$AS,MATCH($A41,'3_calculation_ETM_keys'!$C:$C,0),MATCH(L$1,'3_calculation_ETM_keys'!$A$25:$AS$25,0)),6)</f>
        <v>0.94703099999999996</v>
      </c>
      <c r="M41">
        <f>ROUND(INDEX('3_calculation_ETM_keys'!$A:$AS,MATCH($A41,'3_calculation_ETM_keys'!$C:$C,0),MATCH(M$1,'3_calculation_ETM_keys'!$A$25:$AS$25,0)),6)</f>
        <v>1</v>
      </c>
      <c r="N41">
        <f>ROUND(INDEX('3_calculation_ETM_keys'!$A:$AS,MATCH($A41,'3_calculation_ETM_keys'!$C:$C,0),MATCH(N$1,'3_calculation_ETM_keys'!$A$25:$AS$25,0)),6)</f>
        <v>0.95935700000000002</v>
      </c>
      <c r="O41">
        <f>ROUND(INDEX('3_calculation_ETM_keys'!$A:$AS,MATCH($A41,'3_calculation_ETM_keys'!$C:$C,0),MATCH(O$1,'3_calculation_ETM_keys'!$A$25:$AS$25,0)),6)</f>
        <v>1</v>
      </c>
      <c r="P41">
        <f>ROUND(INDEX('3_calculation_ETM_keys'!$A:$AS,MATCH($A41,'3_calculation_ETM_keys'!$C:$C,0),MATCH(P$1,'3_calculation_ETM_keys'!$A$25:$AS$25,0)),6)</f>
        <v>0.90767500000000001</v>
      </c>
      <c r="Q41">
        <f>ROUND(INDEX('3_calculation_ETM_keys'!$A:$AS,MATCH($A41,'3_calculation_ETM_keys'!$C:$C,0),MATCH(Q$1,'3_calculation_ETM_keys'!$A$25:$AS$25,0)),6)</f>
        <v>1</v>
      </c>
      <c r="R41">
        <f>ROUND(INDEX('3_calculation_ETM_keys'!$A:$AS,MATCH($A41,'3_calculation_ETM_keys'!$C:$C,0),MATCH(R$1,'3_calculation_ETM_keys'!$A$25:$AS$25,0)),6)</f>
        <v>0.94359000000000004</v>
      </c>
      <c r="S41">
        <f>ROUND(INDEX('3_calculation_ETM_keys'!$A:$AS,MATCH($A41,'3_calculation_ETM_keys'!$C:$C,0),MATCH(S$1,'3_calculation_ETM_keys'!$A$25:$AS$25,0)),6)</f>
        <v>1</v>
      </c>
      <c r="T41">
        <f>ROUND(INDEX('3_calculation_ETM_keys'!$A:$AS,MATCH($A41,'3_calculation_ETM_keys'!$C:$C,0),MATCH(T$1,'3_calculation_ETM_keys'!$A$25:$AS$25,0)),6)</f>
        <v>0.87073500000000004</v>
      </c>
      <c r="U41">
        <f>ROUND(INDEX('3_calculation_ETM_keys'!$A:$AS,MATCH($A41,'3_calculation_ETM_keys'!$C:$C,0),MATCH(U$1,'3_calculation_ETM_keys'!$A$25:$AS$25,0)),6)</f>
        <v>1</v>
      </c>
      <c r="V41">
        <f>ROUND(INDEX('3_calculation_ETM_keys'!$A:$AS,MATCH($A41,'3_calculation_ETM_keys'!$C:$C,0),MATCH(V$1,'3_calculation_ETM_keys'!$A$25:$AS$25,0)),6)</f>
        <v>1</v>
      </c>
      <c r="W41">
        <f>ROUND(INDEX('3_calculation_ETM_keys'!$A:$AS,MATCH($A41,'3_calculation_ETM_keys'!$C:$C,0),MATCH(W$1,'3_calculation_ETM_keys'!$A$25:$AS$25,0)),6)</f>
        <v>0.90961800000000004</v>
      </c>
      <c r="X41">
        <f>ROUND(INDEX('3_calculation_ETM_keys'!$A:$AS,MATCH($A41,'3_calculation_ETM_keys'!$C:$C,0),MATCH(X$1,'3_calculation_ETM_keys'!$A$25:$AS$25,0)),6)</f>
        <v>1</v>
      </c>
      <c r="Y41">
        <f>ROUND(INDEX('3_calculation_ETM_keys'!$A:$AS,MATCH($A41,'3_calculation_ETM_keys'!$C:$C,0),MATCH(Y$1,'3_calculation_ETM_keys'!$A$25:$AS$25,0)),6)</f>
        <v>0.75105900000000003</v>
      </c>
      <c r="Z41">
        <f>ROUND(INDEX('3_calculation_ETM_keys'!$A:$AS,MATCH($A41,'3_calculation_ETM_keys'!$C:$C,0),MATCH(Z$1,'3_calculation_ETM_keys'!$A$25:$AS$25,0)),6)</f>
        <v>1</v>
      </c>
      <c r="AA41">
        <f>ROUND(INDEX('3_calculation_ETM_keys'!$A:$AS,MATCH($A41,'3_calculation_ETM_keys'!$C:$C,0),MATCH(AA$1,'3_calculation_ETM_keys'!$A$25:$AS$25,0)),6)</f>
        <v>0.71428599999999998</v>
      </c>
      <c r="AB41">
        <f>ROUND(INDEX('3_calculation_ETM_keys'!$A:$AS,MATCH($A41,'3_calculation_ETM_keys'!$C:$C,0),MATCH(AB$1,'3_calculation_ETM_keys'!$A$25:$AS$25,0)),6)</f>
        <v>0.70296999999999998</v>
      </c>
      <c r="AC41">
        <f>ROUND(INDEX('3_calculation_ETM_keys'!$A:$AS,MATCH($A41,'3_calculation_ETM_keys'!$C:$C,0),MATCH(AC$1,'3_calculation_ETM_keys'!$A$25:$AS$25,0)),6)</f>
        <v>0.92246300000000003</v>
      </c>
      <c r="AD41">
        <f>ROUND(INDEX('3_calculation_ETM_keys'!$A:$AS,MATCH($A41,'3_calculation_ETM_keys'!$C:$C,0),MATCH(AD$1,'3_calculation_ETM_keys'!$A$25:$AS$25,0)),6)</f>
        <v>0.959893</v>
      </c>
      <c r="AE41">
        <f>ROUND(INDEX('3_calculation_ETM_keys'!$A:$AS,MATCH($A41,'3_calculation_ETM_keys'!$C:$C,0),MATCH(AE$1,'3_calculation_ETM_keys'!$A$25:$AS$25,0)),6)</f>
        <v>1</v>
      </c>
      <c r="AF41">
        <f>ROUND(INDEX('3_calculation_ETM_keys'!$A:$AS,MATCH($A41,'3_calculation_ETM_keys'!$C:$C,0),MATCH(AF$1,'3_calculation_ETM_keys'!$A$25:$AS$25,0)),6)</f>
        <v>0.99189499999999997</v>
      </c>
    </row>
    <row r="42" spans="1:63" x14ac:dyDescent="0.2">
      <c r="A42" t="s">
        <v>544</v>
      </c>
      <c r="B42">
        <f>ROUND(INDEX('3_calculation_ETM_keys'!$A:$AS,MATCH($A42,'3_calculation_ETM_keys'!$C:$C,0),MATCH(B$1,'3_calculation_ETM_keys'!$A$25:$AS$25,0)),6)</f>
        <v>3.9968999999999998E-2</v>
      </c>
      <c r="C42">
        <f>ROUND(INDEX('3_calculation_ETM_keys'!$A:$AS,MATCH($A42,'3_calculation_ETM_keys'!$C:$C,0),MATCH(C$1,'3_calculation_ETM_keys'!$A$25:$AS$25,0)),6)</f>
        <v>6.1630000000000001E-3</v>
      </c>
      <c r="D42">
        <f>ROUND(INDEX('3_calculation_ETM_keys'!$A:$AS,MATCH($A42,'3_calculation_ETM_keys'!$C:$C,0),MATCH(D$1,'3_calculation_ETM_keys'!$A$25:$AS$25,0)),6)</f>
        <v>1.7666999999999999E-2</v>
      </c>
      <c r="E42">
        <f>ROUND(INDEX('3_calculation_ETM_keys'!$A:$AS,MATCH($A42,'3_calculation_ETM_keys'!$C:$C,0),MATCH(E$1,'3_calculation_ETM_keys'!$A$25:$AS$25,0)),6)</f>
        <v>0</v>
      </c>
      <c r="F42">
        <f>ROUND(INDEX('3_calculation_ETM_keys'!$A:$AS,MATCH($A42,'3_calculation_ETM_keys'!$C:$C,0),MATCH(F$1,'3_calculation_ETM_keys'!$A$25:$AS$25,0)),6)</f>
        <v>2.8611999999999999E-2</v>
      </c>
      <c r="G42">
        <f>ROUND(INDEX('3_calculation_ETM_keys'!$A:$AS,MATCH($A42,'3_calculation_ETM_keys'!$C:$C,0),MATCH(G$1,'3_calculation_ETM_keys'!$A$25:$AS$25,0)),6)</f>
        <v>0</v>
      </c>
      <c r="H42">
        <f>ROUND(INDEX('3_calculation_ETM_keys'!$A:$AS,MATCH($A42,'3_calculation_ETM_keys'!$C:$C,0),MATCH(H$1,'3_calculation_ETM_keys'!$A$25:$AS$25,0)),6)</f>
        <v>0</v>
      </c>
      <c r="I42">
        <f>ROUND(INDEX('3_calculation_ETM_keys'!$A:$AS,MATCH($A42,'3_calculation_ETM_keys'!$C:$C,0),MATCH(I$1,'3_calculation_ETM_keys'!$A$25:$AS$25,0)),6)</f>
        <v>0.1</v>
      </c>
      <c r="J42">
        <f>ROUND(INDEX('3_calculation_ETM_keys'!$A:$AS,MATCH($A42,'3_calculation_ETM_keys'!$C:$C,0),MATCH(J$1,'3_calculation_ETM_keys'!$A$25:$AS$25,0)),6)</f>
        <v>7.2189000000000003E-2</v>
      </c>
      <c r="K42">
        <f>ROUND(INDEX('3_calculation_ETM_keys'!$A:$AS,MATCH($A42,'3_calculation_ETM_keys'!$C:$C,0),MATCH(K$1,'3_calculation_ETM_keys'!$A$25:$AS$25,0)),6)</f>
        <v>0.33333299999999999</v>
      </c>
      <c r="L42">
        <f>ROUND(INDEX('3_calculation_ETM_keys'!$A:$AS,MATCH($A42,'3_calculation_ETM_keys'!$C:$C,0),MATCH(L$1,'3_calculation_ETM_keys'!$A$25:$AS$25,0)),6)</f>
        <v>5.2969000000000002E-2</v>
      </c>
      <c r="M42">
        <f>ROUND(INDEX('3_calculation_ETM_keys'!$A:$AS,MATCH($A42,'3_calculation_ETM_keys'!$C:$C,0),MATCH(M$1,'3_calculation_ETM_keys'!$A$25:$AS$25,0)),6)</f>
        <v>0</v>
      </c>
      <c r="N42">
        <f>ROUND(INDEX('3_calculation_ETM_keys'!$A:$AS,MATCH($A42,'3_calculation_ETM_keys'!$C:$C,0),MATCH(N$1,'3_calculation_ETM_keys'!$A$25:$AS$25,0)),6)</f>
        <v>4.0642999999999999E-2</v>
      </c>
      <c r="O42">
        <f>ROUND(INDEX('3_calculation_ETM_keys'!$A:$AS,MATCH($A42,'3_calculation_ETM_keys'!$C:$C,0),MATCH(O$1,'3_calculation_ETM_keys'!$A$25:$AS$25,0)),6)</f>
        <v>0</v>
      </c>
      <c r="P42">
        <f>ROUND(INDEX('3_calculation_ETM_keys'!$A:$AS,MATCH($A42,'3_calculation_ETM_keys'!$C:$C,0),MATCH(P$1,'3_calculation_ETM_keys'!$A$25:$AS$25,0)),6)</f>
        <v>9.2325000000000004E-2</v>
      </c>
      <c r="Q42">
        <f>ROUND(INDEX('3_calculation_ETM_keys'!$A:$AS,MATCH($A42,'3_calculation_ETM_keys'!$C:$C,0),MATCH(Q$1,'3_calculation_ETM_keys'!$A$25:$AS$25,0)),6)</f>
        <v>0</v>
      </c>
      <c r="R42">
        <f>ROUND(INDEX('3_calculation_ETM_keys'!$A:$AS,MATCH($A42,'3_calculation_ETM_keys'!$C:$C,0),MATCH(R$1,'3_calculation_ETM_keys'!$A$25:$AS$25,0)),6)</f>
        <v>5.6410000000000002E-2</v>
      </c>
      <c r="S42">
        <f>ROUND(INDEX('3_calculation_ETM_keys'!$A:$AS,MATCH($A42,'3_calculation_ETM_keys'!$C:$C,0),MATCH(S$1,'3_calculation_ETM_keys'!$A$25:$AS$25,0)),6)</f>
        <v>0</v>
      </c>
      <c r="T42">
        <f>ROUND(INDEX('3_calculation_ETM_keys'!$A:$AS,MATCH($A42,'3_calculation_ETM_keys'!$C:$C,0),MATCH(T$1,'3_calculation_ETM_keys'!$A$25:$AS$25,0)),6)</f>
        <v>0.12926499999999999</v>
      </c>
      <c r="U42">
        <f>ROUND(INDEX('3_calculation_ETM_keys'!$A:$AS,MATCH($A42,'3_calculation_ETM_keys'!$C:$C,0),MATCH(U$1,'3_calculation_ETM_keys'!$A$25:$AS$25,0)),6)</f>
        <v>0</v>
      </c>
      <c r="V42">
        <f>ROUND(INDEX('3_calculation_ETM_keys'!$A:$AS,MATCH($A42,'3_calculation_ETM_keys'!$C:$C,0),MATCH(V$1,'3_calculation_ETM_keys'!$A$25:$AS$25,0)),6)</f>
        <v>0</v>
      </c>
      <c r="W42">
        <f>ROUND(INDEX('3_calculation_ETM_keys'!$A:$AS,MATCH($A42,'3_calculation_ETM_keys'!$C:$C,0),MATCH(W$1,'3_calculation_ETM_keys'!$A$25:$AS$25,0)),6)</f>
        <v>9.0382000000000004E-2</v>
      </c>
      <c r="X42">
        <f>ROUND(INDEX('3_calculation_ETM_keys'!$A:$AS,MATCH($A42,'3_calculation_ETM_keys'!$C:$C,0),MATCH(X$1,'3_calculation_ETM_keys'!$A$25:$AS$25,0)),6)</f>
        <v>0</v>
      </c>
      <c r="Y42">
        <f>ROUND(INDEX('3_calculation_ETM_keys'!$A:$AS,MATCH($A42,'3_calculation_ETM_keys'!$C:$C,0),MATCH(Y$1,'3_calculation_ETM_keys'!$A$25:$AS$25,0)),6)</f>
        <v>0.248941</v>
      </c>
      <c r="Z42">
        <f>ROUND(INDEX('3_calculation_ETM_keys'!$A:$AS,MATCH($A42,'3_calculation_ETM_keys'!$C:$C,0),MATCH(Z$1,'3_calculation_ETM_keys'!$A$25:$AS$25,0)),6)</f>
        <v>0</v>
      </c>
      <c r="AA42">
        <f>ROUND(INDEX('3_calculation_ETM_keys'!$A:$AS,MATCH($A42,'3_calculation_ETM_keys'!$C:$C,0),MATCH(AA$1,'3_calculation_ETM_keys'!$A$25:$AS$25,0)),6)</f>
        <v>0.28571400000000002</v>
      </c>
      <c r="AB42">
        <f>ROUND(INDEX('3_calculation_ETM_keys'!$A:$AS,MATCH($A42,'3_calculation_ETM_keys'!$C:$C,0),MATCH(AB$1,'3_calculation_ETM_keys'!$A$25:$AS$25,0)),6)</f>
        <v>0.29703000000000002</v>
      </c>
      <c r="AC42">
        <f>ROUND(INDEX('3_calculation_ETM_keys'!$A:$AS,MATCH($A42,'3_calculation_ETM_keys'!$C:$C,0),MATCH(AC$1,'3_calculation_ETM_keys'!$A$25:$AS$25,0)),6)</f>
        <v>7.7536999999999995E-2</v>
      </c>
      <c r="AD42">
        <f>ROUND(INDEX('3_calculation_ETM_keys'!$A:$AS,MATCH($A42,'3_calculation_ETM_keys'!$C:$C,0),MATCH(AD$1,'3_calculation_ETM_keys'!$A$25:$AS$25,0)),6)</f>
        <v>4.0106999999999997E-2</v>
      </c>
      <c r="AE42">
        <f>ROUND(INDEX('3_calculation_ETM_keys'!$A:$AS,MATCH($A42,'3_calculation_ETM_keys'!$C:$C,0),MATCH(AE$1,'3_calculation_ETM_keys'!$A$25:$AS$25,0)),6)</f>
        <v>0</v>
      </c>
      <c r="AF42">
        <f>ROUND(INDEX('3_calculation_ETM_keys'!$A:$AS,MATCH($A42,'3_calculation_ETM_keys'!$C:$C,0),MATCH(AF$1,'3_calculation_ETM_keys'!$A$25:$AS$25,0)),6)</f>
        <v>8.1049999999999994E-3</v>
      </c>
      <c r="AG42" s="15">
        <f>SUM(B41:B42)</f>
        <v>1</v>
      </c>
      <c r="AH42" s="15">
        <f t="shared" ref="AH42" si="174">SUM(C41:C42)</f>
        <v>1</v>
      </c>
      <c r="AI42" s="15">
        <f t="shared" ref="AI42" si="175">SUM(D41:D42)</f>
        <v>1</v>
      </c>
      <c r="AJ42" s="15">
        <f t="shared" ref="AJ42" si="176">SUM(E41:E42)</f>
        <v>1</v>
      </c>
      <c r="AK42" s="15">
        <f t="shared" ref="AK42" si="177">SUM(F41:F42)</f>
        <v>1</v>
      </c>
      <c r="AL42" s="15">
        <f t="shared" ref="AL42" si="178">SUM(G41:G42)</f>
        <v>1</v>
      </c>
      <c r="AM42" s="15">
        <f t="shared" ref="AM42" si="179">SUM(H41:H42)</f>
        <v>1</v>
      </c>
      <c r="AN42" s="15">
        <f t="shared" ref="AN42" si="180">SUM(I41:I42)</f>
        <v>1</v>
      </c>
      <c r="AO42" s="15">
        <f t="shared" ref="AO42" si="181">SUM(J41:J42)</f>
        <v>1</v>
      </c>
      <c r="AP42" s="15">
        <f t="shared" ref="AP42" si="182">SUM(K41:K42)</f>
        <v>1</v>
      </c>
      <c r="AQ42" s="15">
        <f t="shared" ref="AQ42" si="183">SUM(L41:L42)</f>
        <v>1</v>
      </c>
      <c r="AR42" s="15">
        <f t="shared" ref="AR42" si="184">SUM(M41:M42)</f>
        <v>1</v>
      </c>
      <c r="AS42" s="15">
        <f t="shared" ref="AS42" si="185">SUM(N41:N42)</f>
        <v>1</v>
      </c>
      <c r="AT42" s="15">
        <f t="shared" ref="AT42" si="186">SUM(O41:O42)</f>
        <v>1</v>
      </c>
      <c r="AU42" s="15">
        <f t="shared" ref="AU42" si="187">SUM(P41:P42)</f>
        <v>1</v>
      </c>
      <c r="AV42" s="15">
        <f t="shared" ref="AV42" si="188">SUM(Q41:Q42)</f>
        <v>1</v>
      </c>
      <c r="AW42" s="15">
        <f t="shared" ref="AW42" si="189">SUM(R41:R42)</f>
        <v>1</v>
      </c>
      <c r="AX42" s="15">
        <f t="shared" ref="AX42" si="190">SUM(S41:S42)</f>
        <v>1</v>
      </c>
      <c r="AY42" s="15">
        <f t="shared" ref="AY42" si="191">SUM(T41:T42)</f>
        <v>1</v>
      </c>
      <c r="AZ42" s="15">
        <f t="shared" ref="AZ42" si="192">SUM(U41:U42)</f>
        <v>1</v>
      </c>
      <c r="BA42" s="15">
        <f t="shared" ref="BA42" si="193">SUM(V41:V42)</f>
        <v>1</v>
      </c>
      <c r="BB42" s="15">
        <f t="shared" ref="BB42" si="194">SUM(W41:W42)</f>
        <v>1</v>
      </c>
      <c r="BC42" s="15">
        <f t="shared" ref="BC42" si="195">SUM(X41:X42)</f>
        <v>1</v>
      </c>
      <c r="BD42" s="15">
        <f t="shared" ref="BD42" si="196">SUM(Y41:Y42)</f>
        <v>1</v>
      </c>
      <c r="BE42" s="15">
        <f t="shared" ref="BE42" si="197">SUM(Z41:Z42)</f>
        <v>1</v>
      </c>
      <c r="BF42" s="15">
        <f t="shared" ref="BF42" si="198">SUM(AA41:AA42)</f>
        <v>1</v>
      </c>
      <c r="BG42" s="15">
        <f t="shared" ref="BG42" si="199">SUM(AB41:AB42)</f>
        <v>1</v>
      </c>
      <c r="BH42" s="15">
        <f t="shared" ref="BH42" si="200">SUM(AC41:AC42)</f>
        <v>1</v>
      </c>
      <c r="BI42" s="15">
        <f t="shared" ref="BI42" si="201">SUM(AD41:AD42)</f>
        <v>1</v>
      </c>
      <c r="BJ42" s="15">
        <f t="shared" ref="BJ42" si="202">SUM(AE41:AE42)</f>
        <v>1</v>
      </c>
      <c r="BK42" s="15">
        <f>SUM(AF41:AF42)</f>
        <v>1</v>
      </c>
    </row>
    <row r="45" spans="1:63" x14ac:dyDescent="0.2">
      <c r="A45" s="1" t="s">
        <v>155</v>
      </c>
      <c r="B45" s="1" t="s">
        <v>18</v>
      </c>
      <c r="C45" s="1" t="s">
        <v>20</v>
      </c>
      <c r="D45" s="1" t="s">
        <v>21</v>
      </c>
      <c r="E45" s="1" t="s">
        <v>22</v>
      </c>
      <c r="F45" s="1" t="s">
        <v>23</v>
      </c>
      <c r="G45" s="1" t="s">
        <v>24</v>
      </c>
      <c r="H45" s="1" t="s">
        <v>25</v>
      </c>
      <c r="I45" s="1" t="s">
        <v>27</v>
      </c>
      <c r="J45" s="1" t="s">
        <v>29</v>
      </c>
      <c r="K45" s="1" t="s">
        <v>31</v>
      </c>
      <c r="L45" s="1" t="s">
        <v>32</v>
      </c>
      <c r="M45" s="1" t="s">
        <v>28</v>
      </c>
      <c r="N45" s="1" t="s">
        <v>34</v>
      </c>
      <c r="O45" s="1" t="s">
        <v>35</v>
      </c>
      <c r="P45" s="1" t="s">
        <v>36</v>
      </c>
      <c r="Q45" s="1" t="s">
        <v>37</v>
      </c>
      <c r="R45" s="1" t="s">
        <v>38</v>
      </c>
      <c r="S45" s="1" t="s">
        <v>39</v>
      </c>
      <c r="T45" s="1" t="s">
        <v>40</v>
      </c>
      <c r="U45" s="1" t="s">
        <v>43</v>
      </c>
      <c r="V45" s="1" t="s">
        <v>44</v>
      </c>
      <c r="W45" s="1" t="s">
        <v>46</v>
      </c>
      <c r="X45" s="1" t="s">
        <v>47</v>
      </c>
      <c r="Y45" s="1" t="s">
        <v>48</v>
      </c>
      <c r="Z45" s="1" t="s">
        <v>50</v>
      </c>
      <c r="AA45" s="1" t="s">
        <v>51</v>
      </c>
      <c r="AB45" s="1" t="s">
        <v>52</v>
      </c>
      <c r="AC45" s="1" t="s">
        <v>900</v>
      </c>
      <c r="AD45" s="1" t="s">
        <v>122</v>
      </c>
      <c r="AE45" s="1" t="s">
        <v>45</v>
      </c>
      <c r="AF45" s="1" t="s">
        <v>49</v>
      </c>
    </row>
    <row r="46" spans="1:63" x14ac:dyDescent="0.2">
      <c r="A46" t="s">
        <v>156</v>
      </c>
      <c r="B46">
        <f>B24  + (1-AG29)</f>
        <v>0.11916900000000002</v>
      </c>
      <c r="C46">
        <f t="shared" ref="C46:AF46" si="203">C24  + (1-AH29)</f>
        <v>5.5988999999999997E-2</v>
      </c>
      <c r="D46">
        <f t="shared" si="203"/>
        <v>0.14929799999999999</v>
      </c>
      <c r="E46">
        <f t="shared" si="203"/>
        <v>7.0000000000000007E-2</v>
      </c>
      <c r="F46">
        <f t="shared" si="203"/>
        <v>0.169602</v>
      </c>
      <c r="G46">
        <f t="shared" si="203"/>
        <v>0.31708599999999992</v>
      </c>
      <c r="H46">
        <f t="shared" si="203"/>
        <v>8.2605999999999999E-2</v>
      </c>
      <c r="I46">
        <f t="shared" si="203"/>
        <v>0.11942899999999999</v>
      </c>
      <c r="J46">
        <f t="shared" si="203"/>
        <v>9.2895000000000005E-2</v>
      </c>
      <c r="K46">
        <f t="shared" si="203"/>
        <v>2.8144000000000082E-2</v>
      </c>
      <c r="L46">
        <f t="shared" si="203"/>
        <v>7.0221999999999923E-2</v>
      </c>
      <c r="M46">
        <f t="shared" si="203"/>
        <v>0.14160199999999992</v>
      </c>
      <c r="N46">
        <f t="shared" si="203"/>
        <v>0.10305900000000008</v>
      </c>
      <c r="O46">
        <f t="shared" si="203"/>
        <v>3.5227000000000001E-2</v>
      </c>
      <c r="P46">
        <f t="shared" si="203"/>
        <v>7.2620000000000004E-2</v>
      </c>
      <c r="Q46">
        <f t="shared" si="203"/>
        <v>6.1705999999999858E-2</v>
      </c>
      <c r="R46">
        <f t="shared" si="203"/>
        <v>5.7987999999999915E-2</v>
      </c>
      <c r="S46">
        <f t="shared" si="203"/>
        <v>0.100165</v>
      </c>
      <c r="T46">
        <f t="shared" si="203"/>
        <v>8.8742000000000001E-2</v>
      </c>
      <c r="U46">
        <f t="shared" si="203"/>
        <v>3.6115000000000001E-2</v>
      </c>
      <c r="V46">
        <f t="shared" si="203"/>
        <v>3.7047999999999998E-2</v>
      </c>
      <c r="W46">
        <f t="shared" si="203"/>
        <v>0.10819000000000002</v>
      </c>
      <c r="X46">
        <f t="shared" si="203"/>
        <v>0.42699999999999999</v>
      </c>
      <c r="Y46">
        <f t="shared" si="203"/>
        <v>4.8499999999991773E-4</v>
      </c>
      <c r="Z46">
        <f t="shared" si="203"/>
        <v>3.6978999999999998E-2</v>
      </c>
      <c r="AA46">
        <f t="shared" si="203"/>
        <v>7.8456000000000026E-2</v>
      </c>
      <c r="AB46">
        <f t="shared" si="203"/>
        <v>6.2168000000000001E-2</v>
      </c>
      <c r="AC46">
        <f t="shared" si="203"/>
        <v>0.125115</v>
      </c>
      <c r="AD46">
        <f t="shared" si="203"/>
        <v>5.4384000000000002E-2</v>
      </c>
      <c r="AE46">
        <f t="shared" si="203"/>
        <v>2.0795000000000001E-2</v>
      </c>
      <c r="AF46">
        <f t="shared" si="203"/>
        <v>0.10800000000000011</v>
      </c>
    </row>
    <row r="47" spans="1:63" x14ac:dyDescent="0.2">
      <c r="A47" t="s">
        <v>157</v>
      </c>
      <c r="B47">
        <f t="shared" ref="B47" si="204">B25</f>
        <v>5.2499999999999997E-4</v>
      </c>
      <c r="C47">
        <f t="shared" ref="C47:AF47" si="205">C25</f>
        <v>3.2680000000000001E-3</v>
      </c>
      <c r="D47">
        <f t="shared" si="205"/>
        <v>1.1022000000000001E-2</v>
      </c>
      <c r="E47">
        <f t="shared" si="205"/>
        <v>0.25</v>
      </c>
      <c r="F47">
        <f t="shared" si="205"/>
        <v>4.8780000000000004E-3</v>
      </c>
      <c r="G47">
        <f t="shared" si="205"/>
        <v>1.0347E-2</v>
      </c>
      <c r="H47">
        <f t="shared" si="205"/>
        <v>0</v>
      </c>
      <c r="I47">
        <f t="shared" si="205"/>
        <v>0</v>
      </c>
      <c r="J47">
        <f t="shared" si="205"/>
        <v>2.3342999999999999E-2</v>
      </c>
      <c r="K47">
        <f t="shared" si="205"/>
        <v>4.8789999999999997E-3</v>
      </c>
      <c r="L47">
        <f t="shared" si="205"/>
        <v>1.2441000000000001E-2</v>
      </c>
      <c r="M47">
        <f t="shared" si="205"/>
        <v>0.13548399999999999</v>
      </c>
      <c r="N47">
        <f t="shared" si="205"/>
        <v>8.4406999999999996E-2</v>
      </c>
      <c r="O47">
        <f t="shared" si="205"/>
        <v>1.3613999999999999E-2</v>
      </c>
      <c r="P47">
        <f t="shared" si="205"/>
        <v>0</v>
      </c>
      <c r="Q47">
        <f t="shared" si="205"/>
        <v>5.0615E-2</v>
      </c>
      <c r="R47">
        <f t="shared" si="205"/>
        <v>0</v>
      </c>
      <c r="S47">
        <f t="shared" si="205"/>
        <v>2.6823E-2</v>
      </c>
      <c r="T47">
        <f t="shared" si="205"/>
        <v>0</v>
      </c>
      <c r="U47">
        <f t="shared" si="205"/>
        <v>0.163553</v>
      </c>
      <c r="V47">
        <f t="shared" si="205"/>
        <v>1.2432E-2</v>
      </c>
      <c r="W47">
        <f t="shared" si="205"/>
        <v>0</v>
      </c>
      <c r="X47">
        <f t="shared" si="205"/>
        <v>2.1999999999999999E-2</v>
      </c>
      <c r="Y47">
        <f t="shared" si="205"/>
        <v>2.2714999999999999E-2</v>
      </c>
      <c r="Z47">
        <f t="shared" si="205"/>
        <v>0</v>
      </c>
      <c r="AA47">
        <f t="shared" si="205"/>
        <v>2.7276999999999999E-2</v>
      </c>
      <c r="AB47">
        <f t="shared" si="205"/>
        <v>6.8219999999999999E-3</v>
      </c>
      <c r="AC47">
        <f t="shared" si="205"/>
        <v>1.9078000000000001E-2</v>
      </c>
      <c r="AD47">
        <f t="shared" si="205"/>
        <v>0</v>
      </c>
      <c r="AE47">
        <f t="shared" si="205"/>
        <v>1.248E-3</v>
      </c>
      <c r="AF47">
        <f t="shared" si="205"/>
        <v>1.2E-2</v>
      </c>
    </row>
    <row r="48" spans="1:63" x14ac:dyDescent="0.2">
      <c r="A48" t="s">
        <v>160</v>
      </c>
      <c r="B48">
        <f t="shared" ref="B48" si="206">B26</f>
        <v>0.16192200000000001</v>
      </c>
      <c r="C48">
        <f t="shared" ref="C48:AF48" si="207">C26</f>
        <v>0.11974</v>
      </c>
      <c r="D48">
        <f t="shared" si="207"/>
        <v>0.114228</v>
      </c>
      <c r="E48">
        <f t="shared" si="207"/>
        <v>0.13</v>
      </c>
      <c r="F48">
        <f t="shared" si="207"/>
        <v>0.20346700000000001</v>
      </c>
      <c r="G48">
        <f t="shared" si="207"/>
        <v>6.1163000000000002E-2</v>
      </c>
      <c r="H48">
        <f t="shared" si="207"/>
        <v>9.9446999999999994E-2</v>
      </c>
      <c r="I48">
        <f t="shared" si="207"/>
        <v>0.216</v>
      </c>
      <c r="J48">
        <f t="shared" si="207"/>
        <v>7.3652999999999996E-2</v>
      </c>
      <c r="K48">
        <f t="shared" si="207"/>
        <v>0.483066</v>
      </c>
      <c r="L48">
        <f t="shared" si="207"/>
        <v>0.30891800000000003</v>
      </c>
      <c r="M48">
        <f t="shared" si="207"/>
        <v>4.7856000000000003E-2</v>
      </c>
      <c r="N48">
        <f t="shared" si="207"/>
        <v>4.0245999999999997E-2</v>
      </c>
      <c r="O48">
        <f t="shared" si="207"/>
        <v>3.3652000000000001E-2</v>
      </c>
      <c r="P48">
        <f t="shared" si="207"/>
        <v>9.7786999999999999E-2</v>
      </c>
      <c r="Q48">
        <f t="shared" si="207"/>
        <v>1.6778999999999999E-2</v>
      </c>
      <c r="R48">
        <f t="shared" si="207"/>
        <v>5.5995999999999997E-2</v>
      </c>
      <c r="S48">
        <f t="shared" si="207"/>
        <v>0.16437599999999999</v>
      </c>
      <c r="T48">
        <f t="shared" si="207"/>
        <v>4.1062000000000001E-2</v>
      </c>
      <c r="U48">
        <f t="shared" si="207"/>
        <v>8.6180999999999994E-2</v>
      </c>
      <c r="V48">
        <f t="shared" si="207"/>
        <v>7.8914999999999999E-2</v>
      </c>
      <c r="W48">
        <f t="shared" si="207"/>
        <v>4.4398E-2</v>
      </c>
      <c r="X48">
        <f t="shared" si="207"/>
        <v>4.1000000000000002E-2</v>
      </c>
      <c r="Y48">
        <f t="shared" si="207"/>
        <v>8.6049999999999998E-3</v>
      </c>
      <c r="Z48">
        <f t="shared" si="207"/>
        <v>0.383992</v>
      </c>
      <c r="AA48">
        <f t="shared" si="207"/>
        <v>0.14413000000000001</v>
      </c>
      <c r="AB48">
        <f t="shared" si="207"/>
        <v>0.22611400000000001</v>
      </c>
      <c r="AC48">
        <f t="shared" si="207"/>
        <v>0.15562400000000001</v>
      </c>
      <c r="AD48">
        <f t="shared" si="207"/>
        <v>0.17247499999999999</v>
      </c>
      <c r="AE48">
        <f t="shared" si="207"/>
        <v>0.56627000000000005</v>
      </c>
      <c r="AF48">
        <f t="shared" si="207"/>
        <v>0.122</v>
      </c>
    </row>
    <row r="49" spans="1:63" x14ac:dyDescent="0.2">
      <c r="A49" t="s">
        <v>158</v>
      </c>
      <c r="B49">
        <f t="shared" ref="B49" si="208">B27</f>
        <v>0.20858599999999999</v>
      </c>
      <c r="C49">
        <f t="shared" ref="C49:AF49" si="209">C27</f>
        <v>0.18887999999999999</v>
      </c>
      <c r="D49">
        <f t="shared" si="209"/>
        <v>0.24549000000000001</v>
      </c>
      <c r="E49">
        <f t="shared" si="209"/>
        <v>6.1129000000000003E-2</v>
      </c>
      <c r="F49">
        <f t="shared" si="209"/>
        <v>0.23696999999999999</v>
      </c>
      <c r="G49">
        <f t="shared" si="209"/>
        <v>0.11795799999999999</v>
      </c>
      <c r="H49">
        <f t="shared" si="209"/>
        <v>5.0737999999999998E-2</v>
      </c>
      <c r="I49">
        <f t="shared" si="209"/>
        <v>3.7999999999999999E-2</v>
      </c>
      <c r="J49">
        <f t="shared" si="209"/>
        <v>7.4680999999999997E-2</v>
      </c>
      <c r="K49">
        <f t="shared" si="209"/>
        <v>0.116193</v>
      </c>
      <c r="L49">
        <f t="shared" si="209"/>
        <v>0.14613599999999999</v>
      </c>
      <c r="M49">
        <f t="shared" si="209"/>
        <v>0.14890700000000001</v>
      </c>
      <c r="N49">
        <f t="shared" si="209"/>
        <v>0.195156</v>
      </c>
      <c r="O49">
        <f t="shared" si="209"/>
        <v>0.29526000000000002</v>
      </c>
      <c r="P49">
        <f t="shared" si="209"/>
        <v>0.12216200000000001</v>
      </c>
      <c r="Q49">
        <f t="shared" si="209"/>
        <v>0.1008</v>
      </c>
      <c r="R49">
        <f t="shared" si="209"/>
        <v>4.7001000000000001E-2</v>
      </c>
      <c r="S49">
        <f t="shared" si="209"/>
        <v>2.3418999999999999E-2</v>
      </c>
      <c r="T49">
        <f t="shared" si="209"/>
        <v>0.198351</v>
      </c>
      <c r="U49">
        <f t="shared" si="209"/>
        <v>0.29975000000000002</v>
      </c>
      <c r="V49">
        <f t="shared" si="209"/>
        <v>3.5658000000000002E-2</v>
      </c>
      <c r="W49">
        <f t="shared" si="209"/>
        <v>7.2329000000000004E-2</v>
      </c>
      <c r="X49">
        <f t="shared" si="209"/>
        <v>1.2999999999999999E-2</v>
      </c>
      <c r="Y49">
        <f t="shared" si="209"/>
        <v>1.9229E-2</v>
      </c>
      <c r="Z49">
        <f t="shared" si="209"/>
        <v>0.11049399999999999</v>
      </c>
      <c r="AA49">
        <f t="shared" si="209"/>
        <v>0.18330199999999999</v>
      </c>
      <c r="AB49">
        <f t="shared" si="209"/>
        <v>0.131634</v>
      </c>
      <c r="AC49">
        <f t="shared" si="209"/>
        <v>0.121563</v>
      </c>
      <c r="AD49">
        <f t="shared" si="209"/>
        <v>4.4526000000000003E-2</v>
      </c>
      <c r="AE49">
        <f t="shared" si="209"/>
        <v>0.16636200000000001</v>
      </c>
      <c r="AF49">
        <f t="shared" si="209"/>
        <v>0.32900000000000001</v>
      </c>
    </row>
    <row r="50" spans="1:63" x14ac:dyDescent="0.2">
      <c r="A50" t="s">
        <v>159</v>
      </c>
      <c r="B50">
        <f t="shared" ref="B50" si="210">B28</f>
        <v>2.7902E-2</v>
      </c>
      <c r="C50">
        <f t="shared" ref="C50:AF50" si="211">C28</f>
        <v>4.1708000000000002E-2</v>
      </c>
      <c r="D50">
        <f t="shared" si="211"/>
        <v>3.3960999999999998E-2</v>
      </c>
      <c r="E50">
        <f t="shared" si="211"/>
        <v>2.3987999999999999E-2</v>
      </c>
      <c r="F50">
        <f t="shared" si="211"/>
        <v>2.7942999999999999E-2</v>
      </c>
      <c r="G50">
        <f t="shared" si="211"/>
        <v>2.6966E-2</v>
      </c>
      <c r="H50">
        <f t="shared" si="211"/>
        <v>5.1873000000000002E-2</v>
      </c>
      <c r="I50">
        <f t="shared" si="211"/>
        <v>3.2599999999999997E-2</v>
      </c>
      <c r="J50">
        <f t="shared" si="211"/>
        <v>4.0099000000000003E-2</v>
      </c>
      <c r="K50">
        <f t="shared" si="211"/>
        <v>2.1566999999999999E-2</v>
      </c>
      <c r="L50">
        <f t="shared" si="211"/>
        <v>2.3621E-2</v>
      </c>
      <c r="M50">
        <f t="shared" si="211"/>
        <v>3.2050000000000002E-2</v>
      </c>
      <c r="N50">
        <f t="shared" si="211"/>
        <v>2.9184999999999999E-2</v>
      </c>
      <c r="O50">
        <f t="shared" si="211"/>
        <v>3.7478999999999998E-2</v>
      </c>
      <c r="P50">
        <f t="shared" si="211"/>
        <v>3.2829999999999998E-2</v>
      </c>
      <c r="Q50">
        <f t="shared" si="211"/>
        <v>4.4697000000000001E-2</v>
      </c>
      <c r="R50">
        <f t="shared" si="211"/>
        <v>4.9389000000000002E-2</v>
      </c>
      <c r="S50">
        <f t="shared" si="211"/>
        <v>5.1057999999999999E-2</v>
      </c>
      <c r="T50">
        <f t="shared" si="211"/>
        <v>3.0168E-2</v>
      </c>
      <c r="U50">
        <f t="shared" si="211"/>
        <v>2.4486000000000001E-2</v>
      </c>
      <c r="V50">
        <f t="shared" si="211"/>
        <v>5.6365999999999999E-2</v>
      </c>
      <c r="W50">
        <f t="shared" si="211"/>
        <v>4.7384000000000003E-2</v>
      </c>
      <c r="X50">
        <f t="shared" si="211"/>
        <v>2.8434000000000001E-2</v>
      </c>
      <c r="Y50">
        <f t="shared" si="211"/>
        <v>4.3406E-2</v>
      </c>
      <c r="Z50">
        <f t="shared" si="211"/>
        <v>2.7220999999999999E-2</v>
      </c>
      <c r="AA50">
        <f t="shared" si="211"/>
        <v>2.9600999999999999E-2</v>
      </c>
      <c r="AB50">
        <f t="shared" si="211"/>
        <v>3.9912000000000003E-2</v>
      </c>
      <c r="AC50">
        <f t="shared" si="211"/>
        <v>3.2726999999999999E-2</v>
      </c>
      <c r="AD50">
        <f t="shared" si="211"/>
        <v>4.2092999999999998E-2</v>
      </c>
      <c r="AE50">
        <f t="shared" si="211"/>
        <v>1.3875999999999999E-2</v>
      </c>
      <c r="AF50">
        <f t="shared" si="211"/>
        <v>2.4264000000000001E-2</v>
      </c>
    </row>
    <row r="51" spans="1:63" x14ac:dyDescent="0.2">
      <c r="A51" t="s">
        <v>169</v>
      </c>
      <c r="B51">
        <f t="shared" ref="B51" si="212">B29</f>
        <v>0.48189599999999999</v>
      </c>
      <c r="C51">
        <f t="shared" ref="C51:AF51" si="213">C29</f>
        <v>0.59041500000000002</v>
      </c>
      <c r="D51">
        <f t="shared" si="213"/>
        <v>0.44600099999999998</v>
      </c>
      <c r="E51">
        <f t="shared" si="213"/>
        <v>0.46488299999999999</v>
      </c>
      <c r="F51">
        <f t="shared" si="213"/>
        <v>0.35714000000000001</v>
      </c>
      <c r="G51">
        <f t="shared" si="213"/>
        <v>0.46648000000000001</v>
      </c>
      <c r="H51">
        <f t="shared" si="213"/>
        <v>0.71533599999999997</v>
      </c>
      <c r="I51">
        <f t="shared" si="213"/>
        <v>0.59397100000000003</v>
      </c>
      <c r="J51">
        <f t="shared" si="213"/>
        <v>0.69532899999999997</v>
      </c>
      <c r="K51">
        <f t="shared" si="213"/>
        <v>0.34615099999999999</v>
      </c>
      <c r="L51">
        <f t="shared" si="213"/>
        <v>0.438662</v>
      </c>
      <c r="M51">
        <f t="shared" si="213"/>
        <v>0.49410100000000001</v>
      </c>
      <c r="N51">
        <f t="shared" si="213"/>
        <v>0.54794699999999996</v>
      </c>
      <c r="O51">
        <f t="shared" si="213"/>
        <v>0.58476799999999995</v>
      </c>
      <c r="P51">
        <f t="shared" si="213"/>
        <v>0.67460100000000001</v>
      </c>
      <c r="Q51">
        <f t="shared" si="213"/>
        <v>0.72540300000000002</v>
      </c>
      <c r="R51">
        <f t="shared" si="213"/>
        <v>0.78962600000000005</v>
      </c>
      <c r="S51">
        <f t="shared" si="213"/>
        <v>0.63415900000000003</v>
      </c>
      <c r="T51">
        <f t="shared" si="213"/>
        <v>0.64167700000000005</v>
      </c>
      <c r="U51">
        <f t="shared" si="213"/>
        <v>0.38991500000000001</v>
      </c>
      <c r="V51">
        <f t="shared" si="213"/>
        <v>0.77958099999999997</v>
      </c>
      <c r="W51">
        <f t="shared" si="213"/>
        <v>0.72769899999999998</v>
      </c>
      <c r="X51">
        <f t="shared" si="213"/>
        <v>0.46856599999999998</v>
      </c>
      <c r="Y51">
        <f t="shared" si="213"/>
        <v>0.90556000000000003</v>
      </c>
      <c r="Z51">
        <f t="shared" si="213"/>
        <v>0.44131399999999998</v>
      </c>
      <c r="AA51">
        <f t="shared" si="213"/>
        <v>0.53723399999999999</v>
      </c>
      <c r="AB51">
        <f t="shared" si="213"/>
        <v>0.53334999999999999</v>
      </c>
      <c r="AC51">
        <f t="shared" si="213"/>
        <v>0.54589299999999996</v>
      </c>
      <c r="AD51">
        <f t="shared" si="213"/>
        <v>0.68652199999999997</v>
      </c>
      <c r="AE51">
        <f t="shared" si="213"/>
        <v>0.23144899999999999</v>
      </c>
      <c r="AF51">
        <f t="shared" si="213"/>
        <v>0.40473599999999998</v>
      </c>
      <c r="AG51">
        <f>SUM(B46:B51)</f>
        <v>1</v>
      </c>
      <c r="AH51">
        <f t="shared" ref="AH51:AW51" si="214">SUM(C46:C51)</f>
        <v>1</v>
      </c>
      <c r="AI51">
        <f t="shared" si="214"/>
        <v>1</v>
      </c>
      <c r="AJ51">
        <f t="shared" si="214"/>
        <v>1</v>
      </c>
      <c r="AK51">
        <f t="shared" si="214"/>
        <v>1</v>
      </c>
      <c r="AL51">
        <f t="shared" si="214"/>
        <v>1</v>
      </c>
      <c r="AM51">
        <f t="shared" si="214"/>
        <v>1</v>
      </c>
      <c r="AN51">
        <f t="shared" si="214"/>
        <v>1</v>
      </c>
      <c r="AO51">
        <f t="shared" si="214"/>
        <v>1</v>
      </c>
      <c r="AP51">
        <f t="shared" si="214"/>
        <v>1</v>
      </c>
      <c r="AQ51">
        <f t="shared" si="214"/>
        <v>1</v>
      </c>
      <c r="AR51">
        <f t="shared" si="214"/>
        <v>1</v>
      </c>
      <c r="AS51">
        <f t="shared" si="214"/>
        <v>1</v>
      </c>
      <c r="AT51">
        <f t="shared" si="214"/>
        <v>1</v>
      </c>
      <c r="AU51">
        <f t="shared" si="214"/>
        <v>1</v>
      </c>
      <c r="AV51">
        <f t="shared" si="214"/>
        <v>0.99999999999999989</v>
      </c>
      <c r="AW51">
        <f t="shared" si="214"/>
        <v>1</v>
      </c>
      <c r="AX51">
        <f>SUM(S46:S51)</f>
        <v>1</v>
      </c>
      <c r="AY51">
        <f t="shared" ref="AY51" si="215">SUM(T46:T51)</f>
        <v>1</v>
      </c>
      <c r="AZ51">
        <f t="shared" ref="AZ51" si="216">SUM(U46:U51)</f>
        <v>1</v>
      </c>
      <c r="BA51">
        <f t="shared" ref="BA51" si="217">SUM(V46:V51)</f>
        <v>1</v>
      </c>
      <c r="BB51">
        <f t="shared" ref="BB51" si="218">SUM(W46:W51)</f>
        <v>1</v>
      </c>
      <c r="BC51">
        <f t="shared" ref="BC51" si="219">SUM(X46:X51)</f>
        <v>1</v>
      </c>
      <c r="BD51">
        <f t="shared" ref="BD51" si="220">SUM(Y46:Y51)</f>
        <v>1</v>
      </c>
      <c r="BE51">
        <f t="shared" ref="BE51" si="221">SUM(Z46:Z51)</f>
        <v>1</v>
      </c>
      <c r="BF51">
        <f t="shared" ref="BF51" si="222">SUM(AA46:AA51)</f>
        <v>1</v>
      </c>
      <c r="BG51">
        <f t="shared" ref="BG51" si="223">SUM(AB46:AB51)</f>
        <v>1</v>
      </c>
      <c r="BH51">
        <f t="shared" ref="BH51" si="224">SUM(AC46:AC51)</f>
        <v>1</v>
      </c>
      <c r="BI51">
        <f t="shared" ref="BI51" si="225">SUM(AD46:AD51)</f>
        <v>1</v>
      </c>
      <c r="BJ51">
        <f t="shared" ref="BJ51" si="226">SUM(AE46:AE51)</f>
        <v>1</v>
      </c>
      <c r="BK51">
        <f t="shared" ref="BK51" si="227">SUM(AF46:AF51)</f>
        <v>1</v>
      </c>
    </row>
    <row r="52" spans="1:63" x14ac:dyDescent="0.2">
      <c r="A52" t="s">
        <v>172</v>
      </c>
      <c r="B52">
        <f>B30  + (1-AG33)</f>
        <v>6.4700000000000001E-3</v>
      </c>
      <c r="C52">
        <f t="shared" ref="C52:AF52" si="228">C30  + (1-AH33)</f>
        <v>1.077E-2</v>
      </c>
      <c r="D52">
        <f t="shared" si="228"/>
        <v>5.6422E-2</v>
      </c>
      <c r="E52">
        <f t="shared" si="228"/>
        <v>0</v>
      </c>
      <c r="F52">
        <f t="shared" si="228"/>
        <v>0.115048</v>
      </c>
      <c r="G52">
        <f t="shared" si="228"/>
        <v>4.6039999999999996E-3</v>
      </c>
      <c r="H52">
        <f t="shared" si="228"/>
        <v>3.5469999999999998E-3</v>
      </c>
      <c r="I52">
        <f t="shared" si="228"/>
        <v>0.13852200000000001</v>
      </c>
      <c r="J52">
        <f t="shared" si="228"/>
        <v>0.10900099999999992</v>
      </c>
      <c r="K52">
        <f t="shared" si="228"/>
        <v>1.6129000000000001E-2</v>
      </c>
      <c r="L52">
        <f t="shared" si="228"/>
        <v>6.2309000000000031E-2</v>
      </c>
      <c r="M52">
        <f t="shared" si="228"/>
        <v>6.7650000000000288E-3</v>
      </c>
      <c r="N52">
        <f t="shared" si="228"/>
        <v>7.3746000000000006E-2</v>
      </c>
      <c r="O52">
        <f t="shared" si="228"/>
        <v>6.9183999999999996E-2</v>
      </c>
      <c r="P52">
        <f t="shared" si="228"/>
        <v>2.4457000000000027E-2</v>
      </c>
      <c r="Q52">
        <f t="shared" si="228"/>
        <v>8.7146000000000001E-2</v>
      </c>
      <c r="R52">
        <f t="shared" si="228"/>
        <v>0.22794400000000001</v>
      </c>
      <c r="S52">
        <f t="shared" si="228"/>
        <v>3.0116000000000084E-2</v>
      </c>
      <c r="T52">
        <f t="shared" si="228"/>
        <v>0.28986400000000001</v>
      </c>
      <c r="U52">
        <f t="shared" si="228"/>
        <v>0</v>
      </c>
      <c r="V52">
        <f t="shared" si="228"/>
        <v>2.0029000000000029E-2</v>
      </c>
      <c r="W52">
        <f t="shared" si="228"/>
        <v>0.20072000000000001</v>
      </c>
      <c r="X52">
        <f t="shared" si="228"/>
        <v>0.32100000000000001</v>
      </c>
      <c r="Y52">
        <f t="shared" si="228"/>
        <v>0.18718000000000007</v>
      </c>
      <c r="Z52">
        <f t="shared" si="228"/>
        <v>3.9121999999999997E-2</v>
      </c>
      <c r="AA52">
        <f t="shared" si="228"/>
        <v>4.2097999999999997E-2</v>
      </c>
      <c r="AB52">
        <f t="shared" si="228"/>
        <v>7.0343000000000003E-2</v>
      </c>
      <c r="AC52">
        <f t="shared" si="228"/>
        <v>5.8675999999999999E-2</v>
      </c>
      <c r="AD52">
        <f t="shared" si="228"/>
        <v>2.3926000000000027E-2</v>
      </c>
      <c r="AE52">
        <f t="shared" si="228"/>
        <v>0</v>
      </c>
      <c r="AF52">
        <f t="shared" si="228"/>
        <v>2.7E-2</v>
      </c>
    </row>
    <row r="53" spans="1:63" x14ac:dyDescent="0.2">
      <c r="A53" t="s">
        <v>173</v>
      </c>
      <c r="B53">
        <f t="shared" ref="B53" si="229">B31</f>
        <v>0.109525</v>
      </c>
      <c r="C53">
        <f t="shared" ref="C53:AF53" si="230">C31</f>
        <v>0.14523900000000001</v>
      </c>
      <c r="D53">
        <f t="shared" si="230"/>
        <v>0.143763</v>
      </c>
      <c r="E53">
        <f t="shared" si="230"/>
        <v>0</v>
      </c>
      <c r="F53">
        <f t="shared" si="230"/>
        <v>0.22825500000000001</v>
      </c>
      <c r="G53">
        <f t="shared" si="230"/>
        <v>0.21105499999999999</v>
      </c>
      <c r="H53">
        <f t="shared" si="230"/>
        <v>0.27344299999999999</v>
      </c>
      <c r="I53">
        <f t="shared" si="230"/>
        <v>0.12884799999999999</v>
      </c>
      <c r="J53">
        <f t="shared" si="230"/>
        <v>0.42784899999999998</v>
      </c>
      <c r="K53">
        <f t="shared" si="230"/>
        <v>0.18951599999999999</v>
      </c>
      <c r="L53">
        <f t="shared" si="230"/>
        <v>0.11493399999999999</v>
      </c>
      <c r="M53">
        <f t="shared" si="230"/>
        <v>2.9111999999999999E-2</v>
      </c>
      <c r="N53">
        <f t="shared" si="230"/>
        <v>0.17317199999999999</v>
      </c>
      <c r="O53">
        <f t="shared" si="230"/>
        <v>0.10265100000000001</v>
      </c>
      <c r="P53">
        <f t="shared" si="230"/>
        <v>0.26754600000000001</v>
      </c>
      <c r="Q53">
        <f t="shared" si="230"/>
        <v>0.15151500000000001</v>
      </c>
      <c r="R53">
        <f t="shared" si="230"/>
        <v>0.10498399999999999</v>
      </c>
      <c r="S53">
        <f t="shared" si="230"/>
        <v>8.7561E-2</v>
      </c>
      <c r="T53">
        <f t="shared" si="230"/>
        <v>0.188725</v>
      </c>
      <c r="U53">
        <f t="shared" si="230"/>
        <v>0</v>
      </c>
      <c r="V53">
        <f t="shared" si="230"/>
        <v>0.21745100000000001</v>
      </c>
      <c r="W53">
        <f t="shared" si="230"/>
        <v>0.26492199999999999</v>
      </c>
      <c r="X53">
        <f t="shared" si="230"/>
        <v>0.623</v>
      </c>
      <c r="Y53">
        <f t="shared" si="230"/>
        <v>0.22742999999999999</v>
      </c>
      <c r="Z53">
        <f t="shared" si="230"/>
        <v>0.14355299999999999</v>
      </c>
      <c r="AA53">
        <f t="shared" si="230"/>
        <v>0.23959</v>
      </c>
      <c r="AB53">
        <f t="shared" si="230"/>
        <v>0.12221600000000001</v>
      </c>
      <c r="AC53">
        <f t="shared" si="230"/>
        <v>0.18962899999999999</v>
      </c>
      <c r="AD53">
        <f t="shared" si="230"/>
        <v>0.22082499999999999</v>
      </c>
      <c r="AE53">
        <f t="shared" si="230"/>
        <v>0</v>
      </c>
      <c r="AF53">
        <f t="shared" si="230"/>
        <v>4.3999999999999997E-2</v>
      </c>
    </row>
    <row r="54" spans="1:63" x14ac:dyDescent="0.2">
      <c r="A54" t="s">
        <v>174</v>
      </c>
      <c r="B54">
        <f t="shared" ref="B54" si="231">B32</f>
        <v>0.88400500000000004</v>
      </c>
      <c r="C54">
        <f t="shared" ref="C54:AF54" si="232">C32</f>
        <v>0.84399100000000005</v>
      </c>
      <c r="D54">
        <f t="shared" si="232"/>
        <v>0.79981500000000005</v>
      </c>
      <c r="E54">
        <f t="shared" si="232"/>
        <v>1</v>
      </c>
      <c r="F54">
        <f t="shared" si="232"/>
        <v>0.65669699999999998</v>
      </c>
      <c r="G54">
        <f t="shared" si="232"/>
        <v>0.78434099999999995</v>
      </c>
      <c r="H54">
        <f t="shared" si="232"/>
        <v>0.72301000000000004</v>
      </c>
      <c r="I54">
        <f t="shared" si="232"/>
        <v>0.73263</v>
      </c>
      <c r="J54">
        <f t="shared" si="232"/>
        <v>0.46315000000000001</v>
      </c>
      <c r="K54">
        <f t="shared" si="232"/>
        <v>0.79435500000000003</v>
      </c>
      <c r="L54">
        <f t="shared" si="232"/>
        <v>0.82275699999999996</v>
      </c>
      <c r="M54">
        <f t="shared" si="232"/>
        <v>0.96412299999999995</v>
      </c>
      <c r="N54">
        <f t="shared" si="232"/>
        <v>0.75308200000000003</v>
      </c>
      <c r="O54">
        <f t="shared" si="232"/>
        <v>0.82816500000000004</v>
      </c>
      <c r="P54">
        <f t="shared" si="232"/>
        <v>0.70799699999999999</v>
      </c>
      <c r="Q54">
        <f t="shared" si="232"/>
        <v>0.76133899999999999</v>
      </c>
      <c r="R54">
        <f t="shared" si="232"/>
        <v>0.667072</v>
      </c>
      <c r="S54">
        <f t="shared" si="232"/>
        <v>0.88232299999999997</v>
      </c>
      <c r="T54">
        <f t="shared" si="232"/>
        <v>0.52141099999999996</v>
      </c>
      <c r="U54">
        <f t="shared" si="232"/>
        <v>1</v>
      </c>
      <c r="V54">
        <f t="shared" si="232"/>
        <v>0.76251999999999998</v>
      </c>
      <c r="W54">
        <f t="shared" si="232"/>
        <v>0.534358</v>
      </c>
      <c r="X54">
        <f t="shared" si="232"/>
        <v>5.6000000000000001E-2</v>
      </c>
      <c r="Y54">
        <f t="shared" si="232"/>
        <v>0.58538999999999997</v>
      </c>
      <c r="Z54">
        <f t="shared" si="232"/>
        <v>0.81732499999999997</v>
      </c>
      <c r="AA54">
        <f t="shared" si="232"/>
        <v>0.71831199999999995</v>
      </c>
      <c r="AB54">
        <f t="shared" si="232"/>
        <v>0.80744099999999996</v>
      </c>
      <c r="AC54">
        <f t="shared" si="232"/>
        <v>0.751695</v>
      </c>
      <c r="AD54">
        <f t="shared" si="232"/>
        <v>0.75524899999999995</v>
      </c>
      <c r="AE54">
        <f t="shared" si="232"/>
        <v>1</v>
      </c>
      <c r="AF54">
        <f t="shared" si="232"/>
        <v>0.92900000000000005</v>
      </c>
    </row>
    <row r="55" spans="1:63" x14ac:dyDescent="0.2">
      <c r="A55" t="s">
        <v>175</v>
      </c>
      <c r="B55">
        <f t="shared" ref="B55" si="233">B33</f>
        <v>0</v>
      </c>
      <c r="C55">
        <f t="shared" ref="C55:AF55" si="234">C33</f>
        <v>0</v>
      </c>
      <c r="D55">
        <f t="shared" si="234"/>
        <v>0</v>
      </c>
      <c r="E55">
        <f t="shared" si="234"/>
        <v>0</v>
      </c>
      <c r="F55">
        <f t="shared" si="234"/>
        <v>0</v>
      </c>
      <c r="G55">
        <f t="shared" si="234"/>
        <v>0</v>
      </c>
      <c r="H55">
        <f t="shared" si="234"/>
        <v>0</v>
      </c>
      <c r="I55">
        <f t="shared" si="234"/>
        <v>0</v>
      </c>
      <c r="J55">
        <f t="shared" si="234"/>
        <v>0</v>
      </c>
      <c r="K55">
        <f t="shared" si="234"/>
        <v>0</v>
      </c>
      <c r="L55">
        <f t="shared" si="234"/>
        <v>0</v>
      </c>
      <c r="M55">
        <f t="shared" si="234"/>
        <v>0</v>
      </c>
      <c r="N55">
        <f t="shared" si="234"/>
        <v>0</v>
      </c>
      <c r="O55">
        <f t="shared" si="234"/>
        <v>0</v>
      </c>
      <c r="P55">
        <f t="shared" si="234"/>
        <v>0</v>
      </c>
      <c r="Q55">
        <f t="shared" si="234"/>
        <v>0</v>
      </c>
      <c r="R55">
        <f t="shared" si="234"/>
        <v>0</v>
      </c>
      <c r="S55">
        <f t="shared" si="234"/>
        <v>0</v>
      </c>
      <c r="T55">
        <f t="shared" si="234"/>
        <v>0</v>
      </c>
      <c r="U55">
        <f t="shared" si="234"/>
        <v>0</v>
      </c>
      <c r="V55">
        <f t="shared" si="234"/>
        <v>0</v>
      </c>
      <c r="W55">
        <f t="shared" si="234"/>
        <v>0</v>
      </c>
      <c r="X55">
        <f t="shared" si="234"/>
        <v>0</v>
      </c>
      <c r="Y55">
        <f t="shared" si="234"/>
        <v>0</v>
      </c>
      <c r="Z55">
        <f t="shared" si="234"/>
        <v>0</v>
      </c>
      <c r="AA55">
        <f t="shared" si="234"/>
        <v>0</v>
      </c>
      <c r="AB55">
        <f t="shared" si="234"/>
        <v>0</v>
      </c>
      <c r="AC55">
        <f t="shared" si="234"/>
        <v>0</v>
      </c>
      <c r="AD55">
        <f t="shared" si="234"/>
        <v>0</v>
      </c>
      <c r="AE55">
        <f t="shared" si="234"/>
        <v>0</v>
      </c>
      <c r="AF55">
        <f t="shared" si="234"/>
        <v>0</v>
      </c>
      <c r="AG55">
        <f>SUM(B52:B55)</f>
        <v>1</v>
      </c>
      <c r="AH55">
        <f t="shared" ref="AH55:BK55" si="235">SUM(C52:C55)</f>
        <v>1</v>
      </c>
      <c r="AI55">
        <f t="shared" si="235"/>
        <v>1</v>
      </c>
      <c r="AJ55">
        <f t="shared" si="235"/>
        <v>1</v>
      </c>
      <c r="AK55">
        <f t="shared" si="235"/>
        <v>1</v>
      </c>
      <c r="AL55">
        <f t="shared" si="235"/>
        <v>1</v>
      </c>
      <c r="AM55">
        <f t="shared" si="235"/>
        <v>1</v>
      </c>
      <c r="AN55">
        <f t="shared" si="235"/>
        <v>1</v>
      </c>
      <c r="AO55">
        <f t="shared" si="235"/>
        <v>1</v>
      </c>
      <c r="AP55">
        <f t="shared" si="235"/>
        <v>1</v>
      </c>
      <c r="AQ55">
        <f t="shared" si="235"/>
        <v>1</v>
      </c>
      <c r="AR55">
        <f t="shared" si="235"/>
        <v>1</v>
      </c>
      <c r="AS55">
        <f t="shared" si="235"/>
        <v>1</v>
      </c>
      <c r="AT55">
        <f t="shared" si="235"/>
        <v>1</v>
      </c>
      <c r="AU55">
        <f t="shared" si="235"/>
        <v>1</v>
      </c>
      <c r="AV55">
        <f t="shared" si="235"/>
        <v>1</v>
      </c>
      <c r="AW55">
        <f t="shared" si="235"/>
        <v>1</v>
      </c>
      <c r="AX55">
        <f t="shared" si="235"/>
        <v>1</v>
      </c>
      <c r="AY55">
        <f t="shared" si="235"/>
        <v>1</v>
      </c>
      <c r="AZ55">
        <f t="shared" si="235"/>
        <v>1</v>
      </c>
      <c r="BA55">
        <f t="shared" si="235"/>
        <v>1</v>
      </c>
      <c r="BB55">
        <f t="shared" si="235"/>
        <v>1</v>
      </c>
      <c r="BC55">
        <f t="shared" si="235"/>
        <v>1</v>
      </c>
      <c r="BD55">
        <f t="shared" si="235"/>
        <v>1</v>
      </c>
      <c r="BE55">
        <f t="shared" si="235"/>
        <v>1</v>
      </c>
      <c r="BF55">
        <f t="shared" si="235"/>
        <v>1</v>
      </c>
      <c r="BG55">
        <f t="shared" si="235"/>
        <v>1</v>
      </c>
      <c r="BH55">
        <f t="shared" si="235"/>
        <v>1</v>
      </c>
      <c r="BI55">
        <f t="shared" si="235"/>
        <v>1</v>
      </c>
      <c r="BJ55">
        <f t="shared" si="235"/>
        <v>1</v>
      </c>
      <c r="BK55">
        <f t="shared" si="235"/>
        <v>1</v>
      </c>
    </row>
    <row r="56" spans="1:63" x14ac:dyDescent="0.2">
      <c r="A56" t="s">
        <v>536</v>
      </c>
      <c r="B56">
        <f>B34 + (1-AG35)</f>
        <v>0.13370099999999999</v>
      </c>
      <c r="C56">
        <f t="shared" ref="C56:AF56" si="236">C34 + (1-AH35)</f>
        <v>0</v>
      </c>
      <c r="D56">
        <f t="shared" si="236"/>
        <v>0.403225</v>
      </c>
      <c r="E56">
        <f t="shared" si="236"/>
        <v>0</v>
      </c>
      <c r="F56">
        <f t="shared" si="236"/>
        <v>0.32566099999999998</v>
      </c>
      <c r="G56">
        <f t="shared" si="236"/>
        <v>9.0115000000000001E-2</v>
      </c>
      <c r="H56">
        <f t="shared" si="236"/>
        <v>0.38023400000000002</v>
      </c>
      <c r="I56">
        <f t="shared" si="236"/>
        <v>0.20585899999999999</v>
      </c>
      <c r="J56">
        <f t="shared" si="236"/>
        <v>0</v>
      </c>
      <c r="K56">
        <f t="shared" si="236"/>
        <v>0.30059999999999998</v>
      </c>
      <c r="L56">
        <f t="shared" si="236"/>
        <v>0.23050899999999999</v>
      </c>
      <c r="M56">
        <f t="shared" si="236"/>
        <v>6.1615999999999997E-2</v>
      </c>
      <c r="N56">
        <f t="shared" si="236"/>
        <v>6.8626999999999994E-2</v>
      </c>
      <c r="O56">
        <f t="shared" si="236"/>
        <v>0.26173200000000002</v>
      </c>
      <c r="P56">
        <f t="shared" si="236"/>
        <v>0</v>
      </c>
      <c r="Q56">
        <f t="shared" si="236"/>
        <v>0.12723000000000001</v>
      </c>
      <c r="R56">
        <f t="shared" si="236"/>
        <v>0.14502399999999999</v>
      </c>
      <c r="S56">
        <f t="shared" si="236"/>
        <v>0</v>
      </c>
      <c r="T56">
        <f t="shared" si="236"/>
        <v>0.27213399999999999</v>
      </c>
      <c r="U56">
        <f t="shared" si="236"/>
        <v>0</v>
      </c>
      <c r="V56">
        <f t="shared" si="236"/>
        <v>0.31609700000000002</v>
      </c>
      <c r="W56">
        <f t="shared" si="236"/>
        <v>0.32730300000000001</v>
      </c>
      <c r="X56">
        <f t="shared" si="236"/>
        <v>0</v>
      </c>
      <c r="Y56">
        <f t="shared" si="236"/>
        <v>0</v>
      </c>
      <c r="Z56">
        <f t="shared" si="236"/>
        <v>0.22400300000000001</v>
      </c>
      <c r="AA56">
        <f t="shared" si="236"/>
        <v>0.17932300000000001</v>
      </c>
      <c r="AB56">
        <f t="shared" si="236"/>
        <v>0.17349600000000001</v>
      </c>
      <c r="AC56">
        <f t="shared" si="236"/>
        <v>0.22587599999999999</v>
      </c>
      <c r="AD56">
        <f t="shared" si="236"/>
        <v>0</v>
      </c>
      <c r="AE56">
        <f t="shared" si="236"/>
        <v>0.2</v>
      </c>
      <c r="AF56">
        <f t="shared" si="236"/>
        <v>2.5999999999999999E-2</v>
      </c>
    </row>
    <row r="57" spans="1:63" x14ac:dyDescent="0.2">
      <c r="A57" t="s">
        <v>537</v>
      </c>
      <c r="B57">
        <f t="shared" ref="B57" si="237">B35</f>
        <v>0.86629900000000004</v>
      </c>
      <c r="C57">
        <f t="shared" ref="C57:AF57" si="238">C35</f>
        <v>1</v>
      </c>
      <c r="D57">
        <f t="shared" si="238"/>
        <v>0.59677500000000006</v>
      </c>
      <c r="E57">
        <f t="shared" si="238"/>
        <v>1</v>
      </c>
      <c r="F57">
        <f t="shared" si="238"/>
        <v>0.67433900000000002</v>
      </c>
      <c r="G57">
        <f t="shared" si="238"/>
        <v>0.90988500000000005</v>
      </c>
      <c r="H57">
        <f t="shared" si="238"/>
        <v>0.61976600000000004</v>
      </c>
      <c r="I57">
        <f t="shared" si="238"/>
        <v>0.79414099999999999</v>
      </c>
      <c r="J57">
        <f t="shared" si="238"/>
        <v>1</v>
      </c>
      <c r="K57">
        <f t="shared" si="238"/>
        <v>0.69940000000000002</v>
      </c>
      <c r="L57">
        <f t="shared" si="238"/>
        <v>0.76949100000000004</v>
      </c>
      <c r="M57">
        <f t="shared" si="238"/>
        <v>0.938384</v>
      </c>
      <c r="N57">
        <f t="shared" si="238"/>
        <v>0.93137300000000001</v>
      </c>
      <c r="O57">
        <f t="shared" si="238"/>
        <v>0.73826800000000004</v>
      </c>
      <c r="P57">
        <f t="shared" si="238"/>
        <v>1</v>
      </c>
      <c r="Q57">
        <f t="shared" si="238"/>
        <v>0.87277000000000005</v>
      </c>
      <c r="R57">
        <f t="shared" si="238"/>
        <v>0.85497599999999996</v>
      </c>
      <c r="S57">
        <f t="shared" si="238"/>
        <v>1</v>
      </c>
      <c r="T57">
        <f t="shared" si="238"/>
        <v>0.72786600000000001</v>
      </c>
      <c r="U57">
        <f t="shared" si="238"/>
        <v>1</v>
      </c>
      <c r="V57">
        <f t="shared" si="238"/>
        <v>0.68390300000000004</v>
      </c>
      <c r="W57">
        <f t="shared" si="238"/>
        <v>0.67269699999999999</v>
      </c>
      <c r="X57">
        <f t="shared" si="238"/>
        <v>1</v>
      </c>
      <c r="Y57">
        <f t="shared" si="238"/>
        <v>1</v>
      </c>
      <c r="Z57">
        <f t="shared" si="238"/>
        <v>0.77599700000000005</v>
      </c>
      <c r="AA57">
        <f t="shared" si="238"/>
        <v>0.82067699999999999</v>
      </c>
      <c r="AB57">
        <f t="shared" si="238"/>
        <v>0.82650400000000002</v>
      </c>
      <c r="AC57">
        <f t="shared" si="238"/>
        <v>0.77412400000000003</v>
      </c>
      <c r="AD57">
        <f t="shared" si="238"/>
        <v>1</v>
      </c>
      <c r="AE57">
        <f t="shared" si="238"/>
        <v>0.8</v>
      </c>
      <c r="AF57">
        <f t="shared" si="238"/>
        <v>0.97399999999999998</v>
      </c>
      <c r="AG57">
        <f>SUM(B56:B57)</f>
        <v>1</v>
      </c>
      <c r="AH57">
        <f t="shared" ref="AH57:AZ57" si="239">SUM(C56:C57)</f>
        <v>1</v>
      </c>
      <c r="AI57">
        <f t="shared" si="239"/>
        <v>1</v>
      </c>
      <c r="AJ57">
        <f t="shared" si="239"/>
        <v>1</v>
      </c>
      <c r="AK57">
        <f t="shared" si="239"/>
        <v>1</v>
      </c>
      <c r="AL57">
        <f t="shared" si="239"/>
        <v>1</v>
      </c>
      <c r="AM57">
        <f t="shared" si="239"/>
        <v>1</v>
      </c>
      <c r="AN57">
        <f t="shared" si="239"/>
        <v>1</v>
      </c>
      <c r="AO57">
        <f t="shared" si="239"/>
        <v>1</v>
      </c>
      <c r="AP57">
        <f t="shared" si="239"/>
        <v>1</v>
      </c>
      <c r="AQ57">
        <f t="shared" si="239"/>
        <v>1</v>
      </c>
      <c r="AR57">
        <f t="shared" si="239"/>
        <v>1</v>
      </c>
      <c r="AS57">
        <f t="shared" si="239"/>
        <v>1</v>
      </c>
      <c r="AT57">
        <f t="shared" si="239"/>
        <v>1</v>
      </c>
      <c r="AU57">
        <f t="shared" si="239"/>
        <v>1</v>
      </c>
      <c r="AV57">
        <f t="shared" si="239"/>
        <v>1</v>
      </c>
      <c r="AW57">
        <f t="shared" si="239"/>
        <v>1</v>
      </c>
      <c r="AX57">
        <f t="shared" si="239"/>
        <v>1</v>
      </c>
      <c r="AY57">
        <f t="shared" si="239"/>
        <v>1</v>
      </c>
      <c r="AZ57">
        <f t="shared" si="239"/>
        <v>1</v>
      </c>
      <c r="BA57">
        <f>SUM(V56:V57)</f>
        <v>1</v>
      </c>
      <c r="BB57">
        <f t="shared" ref="BB57" si="240">SUM(W56:W57)</f>
        <v>1</v>
      </c>
      <c r="BC57">
        <f t="shared" ref="BC57" si="241">SUM(X56:X57)</f>
        <v>1</v>
      </c>
      <c r="BD57">
        <f t="shared" ref="BD57" si="242">SUM(Y56:Y57)</f>
        <v>1</v>
      </c>
      <c r="BE57">
        <f t="shared" ref="BE57" si="243">SUM(Z56:Z57)</f>
        <v>1</v>
      </c>
      <c r="BF57">
        <f t="shared" ref="BF57" si="244">SUM(AA56:AA57)</f>
        <v>1</v>
      </c>
      <c r="BG57">
        <f t="shared" ref="BG57" si="245">SUM(AB56:AB57)</f>
        <v>1</v>
      </c>
      <c r="BH57">
        <f t="shared" ref="BH57" si="246">SUM(AC56:AC57)</f>
        <v>1</v>
      </c>
      <c r="BI57">
        <f t="shared" ref="BI57" si="247">SUM(AD56:AD57)</f>
        <v>1</v>
      </c>
      <c r="BJ57">
        <f t="shared" ref="BJ57" si="248">SUM(AE56:AE57)</f>
        <v>1</v>
      </c>
      <c r="BK57">
        <f t="shared" ref="BK57" si="249">SUM(AF56:AF57)</f>
        <v>1</v>
      </c>
    </row>
    <row r="58" spans="1:63" x14ac:dyDescent="0.2">
      <c r="A58" t="s">
        <v>541</v>
      </c>
      <c r="B58">
        <f>B36 +(1-AG37)</f>
        <v>0.89954199999999995</v>
      </c>
      <c r="C58">
        <f t="shared" ref="C58:AF58" si="250">C36 +(1-AH37)</f>
        <v>0.93792900000000001</v>
      </c>
      <c r="D58">
        <f t="shared" si="250"/>
        <v>0.62831400000000004</v>
      </c>
      <c r="E58">
        <f t="shared" si="250"/>
        <v>0.90883199999999997</v>
      </c>
      <c r="F58">
        <f t="shared" si="250"/>
        <v>1</v>
      </c>
      <c r="G58">
        <f t="shared" si="250"/>
        <v>0.84460100000000005</v>
      </c>
      <c r="H58">
        <f t="shared" si="250"/>
        <v>0.53940900000000003</v>
      </c>
      <c r="I58">
        <f t="shared" si="250"/>
        <v>0.9</v>
      </c>
      <c r="J58">
        <f t="shared" si="250"/>
        <v>0.77491299999999996</v>
      </c>
      <c r="K58">
        <f t="shared" si="250"/>
        <v>0.80161899999999997</v>
      </c>
      <c r="L58">
        <f t="shared" si="250"/>
        <v>0.87549100000000002</v>
      </c>
      <c r="M58">
        <f t="shared" si="250"/>
        <v>0.95976899999999998</v>
      </c>
      <c r="N58">
        <f t="shared" si="250"/>
        <v>0.89849999999999997</v>
      </c>
      <c r="O58">
        <f t="shared" si="250"/>
        <v>0.47343000000000002</v>
      </c>
      <c r="P58">
        <f t="shared" si="250"/>
        <v>0.77357699999999996</v>
      </c>
      <c r="Q58">
        <f t="shared" si="250"/>
        <v>0.83892</v>
      </c>
      <c r="R58">
        <f t="shared" si="250"/>
        <v>0.77827999999999997</v>
      </c>
      <c r="S58">
        <f t="shared" si="250"/>
        <v>0.91929000000000005</v>
      </c>
      <c r="T58">
        <f t="shared" si="250"/>
        <v>0.74425699999999995</v>
      </c>
      <c r="U58">
        <f t="shared" si="250"/>
        <v>1</v>
      </c>
      <c r="V58">
        <f t="shared" si="250"/>
        <v>1</v>
      </c>
      <c r="W58">
        <f t="shared" si="250"/>
        <v>0.70270299999999997</v>
      </c>
      <c r="X58">
        <f t="shared" si="250"/>
        <v>0.19206300000000001</v>
      </c>
      <c r="Y58">
        <f t="shared" si="250"/>
        <v>6.5290000000000001E-3</v>
      </c>
      <c r="Z58">
        <f t="shared" si="250"/>
        <v>0.82914600000000005</v>
      </c>
      <c r="AA58">
        <f t="shared" si="250"/>
        <v>0.86497999999999997</v>
      </c>
      <c r="AB58">
        <f t="shared" si="250"/>
        <v>0.68333299999999997</v>
      </c>
      <c r="AC58">
        <f t="shared" si="250"/>
        <v>0.84161699999999995</v>
      </c>
      <c r="AD58">
        <f t="shared" si="250"/>
        <v>0.80931399999999998</v>
      </c>
      <c r="AE58">
        <f t="shared" si="250"/>
        <v>1</v>
      </c>
      <c r="AF58">
        <f t="shared" si="250"/>
        <v>0.98977899999999996</v>
      </c>
    </row>
    <row r="59" spans="1:63" x14ac:dyDescent="0.2">
      <c r="A59" t="s">
        <v>542</v>
      </c>
      <c r="B59">
        <f t="shared" ref="B59" si="251">B37</f>
        <v>0.10045800000000001</v>
      </c>
      <c r="C59">
        <f t="shared" ref="C59:AF59" si="252">C37</f>
        <v>6.2071000000000001E-2</v>
      </c>
      <c r="D59">
        <f t="shared" si="252"/>
        <v>0.37168600000000002</v>
      </c>
      <c r="E59">
        <f t="shared" si="252"/>
        <v>9.1167999999999999E-2</v>
      </c>
      <c r="F59">
        <f t="shared" si="252"/>
        <v>0</v>
      </c>
      <c r="G59">
        <f t="shared" si="252"/>
        <v>0.15539900000000001</v>
      </c>
      <c r="H59">
        <f t="shared" si="252"/>
        <v>0.46059099999999997</v>
      </c>
      <c r="I59">
        <f t="shared" si="252"/>
        <v>0.1</v>
      </c>
      <c r="J59">
        <f t="shared" si="252"/>
        <v>0.22508700000000001</v>
      </c>
      <c r="K59">
        <f t="shared" si="252"/>
        <v>0.198381</v>
      </c>
      <c r="L59">
        <f t="shared" si="252"/>
        <v>0.12450899999999999</v>
      </c>
      <c r="M59">
        <f t="shared" si="252"/>
        <v>4.0231000000000003E-2</v>
      </c>
      <c r="N59">
        <f t="shared" si="252"/>
        <v>0.10150000000000001</v>
      </c>
      <c r="O59">
        <f t="shared" si="252"/>
        <v>0.52656999999999998</v>
      </c>
      <c r="P59">
        <f t="shared" si="252"/>
        <v>0.22642300000000001</v>
      </c>
      <c r="Q59">
        <f t="shared" si="252"/>
        <v>0.16108</v>
      </c>
      <c r="R59">
        <f t="shared" si="252"/>
        <v>0.22172</v>
      </c>
      <c r="S59">
        <f t="shared" si="252"/>
        <v>8.0710000000000004E-2</v>
      </c>
      <c r="T59">
        <f t="shared" si="252"/>
        <v>0.255743</v>
      </c>
      <c r="U59">
        <f t="shared" si="252"/>
        <v>0</v>
      </c>
      <c r="V59">
        <f t="shared" si="252"/>
        <v>0</v>
      </c>
      <c r="W59">
        <f t="shared" si="252"/>
        <v>0.29729699999999998</v>
      </c>
      <c r="X59">
        <f t="shared" si="252"/>
        <v>0.80793700000000002</v>
      </c>
      <c r="Y59">
        <f t="shared" si="252"/>
        <v>0.99347099999999999</v>
      </c>
      <c r="Z59">
        <f t="shared" si="252"/>
        <v>0.17085400000000001</v>
      </c>
      <c r="AA59">
        <f t="shared" si="252"/>
        <v>0.13502</v>
      </c>
      <c r="AB59">
        <f t="shared" si="252"/>
        <v>0.31666699999999998</v>
      </c>
      <c r="AC59">
        <f t="shared" si="252"/>
        <v>0.158383</v>
      </c>
      <c r="AD59">
        <f t="shared" si="252"/>
        <v>0.19068599999999999</v>
      </c>
      <c r="AE59">
        <f t="shared" si="252"/>
        <v>0</v>
      </c>
      <c r="AF59">
        <f t="shared" si="252"/>
        <v>1.0220999999999999E-2</v>
      </c>
      <c r="AG59">
        <f>SUM(B58:B59)</f>
        <v>1</v>
      </c>
      <c r="AH59">
        <f t="shared" ref="AH59:BK59" si="253">SUM(C58:C59)</f>
        <v>1</v>
      </c>
      <c r="AI59">
        <f t="shared" si="253"/>
        <v>1</v>
      </c>
      <c r="AJ59">
        <f t="shared" si="253"/>
        <v>1</v>
      </c>
      <c r="AK59">
        <f t="shared" si="253"/>
        <v>1</v>
      </c>
      <c r="AL59">
        <f t="shared" si="253"/>
        <v>1</v>
      </c>
      <c r="AM59">
        <f t="shared" si="253"/>
        <v>1</v>
      </c>
      <c r="AN59">
        <f t="shared" si="253"/>
        <v>1</v>
      </c>
      <c r="AO59">
        <f t="shared" si="253"/>
        <v>1</v>
      </c>
      <c r="AP59">
        <f t="shared" si="253"/>
        <v>1</v>
      </c>
      <c r="AQ59">
        <f t="shared" si="253"/>
        <v>1</v>
      </c>
      <c r="AR59">
        <f t="shared" si="253"/>
        <v>1</v>
      </c>
      <c r="AS59">
        <f t="shared" si="253"/>
        <v>1</v>
      </c>
      <c r="AT59">
        <f t="shared" si="253"/>
        <v>1</v>
      </c>
      <c r="AU59">
        <f t="shared" si="253"/>
        <v>1</v>
      </c>
      <c r="AV59">
        <f t="shared" si="253"/>
        <v>1</v>
      </c>
      <c r="AW59">
        <f t="shared" si="253"/>
        <v>1</v>
      </c>
      <c r="AX59">
        <f t="shared" si="253"/>
        <v>1</v>
      </c>
      <c r="AY59">
        <f t="shared" si="253"/>
        <v>1</v>
      </c>
      <c r="AZ59">
        <f t="shared" si="253"/>
        <v>1</v>
      </c>
      <c r="BA59">
        <f t="shared" si="253"/>
        <v>1</v>
      </c>
      <c r="BB59">
        <f t="shared" si="253"/>
        <v>1</v>
      </c>
      <c r="BC59">
        <f t="shared" si="253"/>
        <v>1</v>
      </c>
      <c r="BD59">
        <f t="shared" si="253"/>
        <v>1</v>
      </c>
      <c r="BE59">
        <f t="shared" si="253"/>
        <v>1</v>
      </c>
      <c r="BF59">
        <f t="shared" si="253"/>
        <v>1</v>
      </c>
      <c r="BG59">
        <f t="shared" si="253"/>
        <v>1</v>
      </c>
      <c r="BH59">
        <f t="shared" si="253"/>
        <v>1</v>
      </c>
      <c r="BI59">
        <f t="shared" si="253"/>
        <v>1</v>
      </c>
      <c r="BJ59">
        <f t="shared" si="253"/>
        <v>1</v>
      </c>
      <c r="BK59">
        <f t="shared" si="253"/>
        <v>1</v>
      </c>
    </row>
    <row r="60" spans="1:63" x14ac:dyDescent="0.2">
      <c r="A60" t="s">
        <v>538</v>
      </c>
      <c r="B60">
        <f>B38 + (1-AG40)</f>
        <v>0.10058899999999991</v>
      </c>
      <c r="C60">
        <f t="shared" ref="C60:AF60" si="254">C38 + (1-AH40)</f>
        <v>7.3049999999999999E-3</v>
      </c>
      <c r="D60">
        <f t="shared" si="254"/>
        <v>2.097600000000014E-2</v>
      </c>
      <c r="E60">
        <f t="shared" si="254"/>
        <v>1.005E-2</v>
      </c>
      <c r="F60">
        <f t="shared" si="254"/>
        <v>4.1596000000000112E-2</v>
      </c>
      <c r="G60">
        <f t="shared" si="254"/>
        <v>0.11899999999999999</v>
      </c>
      <c r="H60">
        <f t="shared" si="254"/>
        <v>6.6668000000000005E-2</v>
      </c>
      <c r="I60">
        <f t="shared" si="254"/>
        <v>7.5822000000000028E-2</v>
      </c>
      <c r="J60">
        <f t="shared" si="254"/>
        <v>2.0499000000000083E-2</v>
      </c>
      <c r="K60">
        <f t="shared" si="254"/>
        <v>3.3875000000000002E-2</v>
      </c>
      <c r="L60">
        <f t="shared" si="254"/>
        <v>4.9259999999999998E-3</v>
      </c>
      <c r="M60">
        <f t="shared" si="254"/>
        <v>0</v>
      </c>
      <c r="N60">
        <f t="shared" si="254"/>
        <v>1.5583E-2</v>
      </c>
      <c r="O60">
        <f t="shared" si="254"/>
        <v>1.7031999999999999E-2</v>
      </c>
      <c r="P60">
        <f t="shared" si="254"/>
        <v>0.14865200000000001</v>
      </c>
      <c r="Q60">
        <f t="shared" si="254"/>
        <v>3.6378000000000001E-2</v>
      </c>
      <c r="R60">
        <f t="shared" si="254"/>
        <v>4.4985999999999998E-2</v>
      </c>
      <c r="S60">
        <f t="shared" si="254"/>
        <v>5.5992E-2</v>
      </c>
      <c r="T60">
        <f t="shared" si="254"/>
        <v>0.12291299999999999</v>
      </c>
      <c r="U60">
        <f t="shared" si="254"/>
        <v>0</v>
      </c>
      <c r="V60">
        <f t="shared" si="254"/>
        <v>0</v>
      </c>
      <c r="W60">
        <f t="shared" si="254"/>
        <v>8.3333000000000004E-2</v>
      </c>
      <c r="X60">
        <f t="shared" si="254"/>
        <v>6.1938E-2</v>
      </c>
      <c r="Y60">
        <f t="shared" si="254"/>
        <v>0.12790000000000001</v>
      </c>
      <c r="Z60">
        <f t="shared" si="254"/>
        <v>0.112996</v>
      </c>
      <c r="AA60">
        <f t="shared" si="254"/>
        <v>0.10852299999999999</v>
      </c>
      <c r="AB60">
        <f t="shared" si="254"/>
        <v>8.3266000000000007E-2</v>
      </c>
      <c r="AC60">
        <f t="shared" si="254"/>
        <v>6.0235999999999998E-2</v>
      </c>
      <c r="AD60">
        <f t="shared" si="254"/>
        <v>5.4223E-2</v>
      </c>
      <c r="AE60">
        <f t="shared" si="254"/>
        <v>0</v>
      </c>
      <c r="AF60">
        <f t="shared" si="254"/>
        <v>2E-3</v>
      </c>
    </row>
    <row r="61" spans="1:63" x14ac:dyDescent="0.2">
      <c r="A61" t="s">
        <v>539</v>
      </c>
      <c r="B61">
        <f t="shared" ref="B61" si="255">B39</f>
        <v>0.89524400000000004</v>
      </c>
      <c r="C61">
        <f t="shared" ref="C61:AF61" si="256">C39</f>
        <v>0.99269499999999999</v>
      </c>
      <c r="D61">
        <f t="shared" si="256"/>
        <v>0.94838599999999995</v>
      </c>
      <c r="E61">
        <f t="shared" si="256"/>
        <v>0.98995</v>
      </c>
      <c r="F61">
        <f t="shared" si="256"/>
        <v>0.95299199999999995</v>
      </c>
      <c r="G61">
        <f t="shared" si="256"/>
        <v>0.88100000000000001</v>
      </c>
      <c r="H61">
        <f t="shared" si="256"/>
        <v>0.93333200000000005</v>
      </c>
      <c r="I61">
        <f t="shared" si="256"/>
        <v>0.89328099999999999</v>
      </c>
      <c r="J61">
        <f t="shared" si="256"/>
        <v>0.96894999999999998</v>
      </c>
      <c r="K61">
        <f t="shared" si="256"/>
        <v>0.96612500000000001</v>
      </c>
      <c r="L61">
        <f t="shared" si="256"/>
        <v>0.99507400000000001</v>
      </c>
      <c r="M61">
        <f t="shared" si="256"/>
        <v>0.95030999999999999</v>
      </c>
      <c r="N61">
        <f t="shared" si="256"/>
        <v>0.971221</v>
      </c>
      <c r="O61">
        <f t="shared" si="256"/>
        <v>0.98260099999999995</v>
      </c>
      <c r="P61">
        <f t="shared" si="256"/>
        <v>0.85134799999999999</v>
      </c>
      <c r="Q61">
        <f t="shared" si="256"/>
        <v>0.95567000000000002</v>
      </c>
      <c r="R61">
        <f t="shared" si="256"/>
        <v>0.93601500000000004</v>
      </c>
      <c r="S61">
        <f t="shared" si="256"/>
        <v>0.94400799999999996</v>
      </c>
      <c r="T61">
        <f t="shared" si="256"/>
        <v>0.82725800000000005</v>
      </c>
      <c r="U61">
        <f t="shared" si="256"/>
        <v>1</v>
      </c>
      <c r="V61">
        <f t="shared" si="256"/>
        <v>1</v>
      </c>
      <c r="W61">
        <f t="shared" si="256"/>
        <v>0.89619899999999997</v>
      </c>
      <c r="X61">
        <f t="shared" si="256"/>
        <v>0.70529500000000001</v>
      </c>
      <c r="Y61">
        <f t="shared" si="256"/>
        <v>0.85640000000000005</v>
      </c>
      <c r="Z61">
        <f t="shared" si="256"/>
        <v>0.88700400000000001</v>
      </c>
      <c r="AA61">
        <f t="shared" si="256"/>
        <v>0.87983299999999998</v>
      </c>
      <c r="AB61">
        <f t="shared" si="256"/>
        <v>0.91413100000000003</v>
      </c>
      <c r="AC61">
        <f t="shared" si="256"/>
        <v>0.92721500000000001</v>
      </c>
      <c r="AD61">
        <f t="shared" si="256"/>
        <v>0.94577699999999998</v>
      </c>
      <c r="AE61">
        <f t="shared" si="256"/>
        <v>1</v>
      </c>
      <c r="AF61">
        <f t="shared" si="256"/>
        <v>0.92100000000000004</v>
      </c>
    </row>
    <row r="62" spans="1:63" x14ac:dyDescent="0.2">
      <c r="A62" t="s">
        <v>540</v>
      </c>
      <c r="B62">
        <f t="shared" ref="B62" si="257">B40</f>
        <v>4.1669999999999997E-3</v>
      </c>
      <c r="C62">
        <f t="shared" ref="C62:AF62" si="258">C40</f>
        <v>0</v>
      </c>
      <c r="D62">
        <f t="shared" si="258"/>
        <v>3.0637999999999999E-2</v>
      </c>
      <c r="E62">
        <f t="shared" si="258"/>
        <v>0</v>
      </c>
      <c r="F62">
        <f t="shared" si="258"/>
        <v>5.4120000000000001E-3</v>
      </c>
      <c r="G62">
        <f t="shared" si="258"/>
        <v>0</v>
      </c>
      <c r="H62">
        <f t="shared" si="258"/>
        <v>0</v>
      </c>
      <c r="I62">
        <f t="shared" si="258"/>
        <v>3.0897000000000001E-2</v>
      </c>
      <c r="J62">
        <f t="shared" si="258"/>
        <v>1.0551E-2</v>
      </c>
      <c r="K62">
        <f t="shared" si="258"/>
        <v>0</v>
      </c>
      <c r="L62">
        <f t="shared" si="258"/>
        <v>0</v>
      </c>
      <c r="M62">
        <f t="shared" si="258"/>
        <v>4.9689999999999998E-2</v>
      </c>
      <c r="N62">
        <f t="shared" si="258"/>
        <v>1.3195999999999999E-2</v>
      </c>
      <c r="O62">
        <f t="shared" si="258"/>
        <v>3.6699999999999998E-4</v>
      </c>
      <c r="P62">
        <f t="shared" si="258"/>
        <v>0</v>
      </c>
      <c r="Q62">
        <f t="shared" si="258"/>
        <v>7.9520000000000007E-3</v>
      </c>
      <c r="R62">
        <f t="shared" si="258"/>
        <v>1.8998999999999999E-2</v>
      </c>
      <c r="S62">
        <f t="shared" si="258"/>
        <v>0</v>
      </c>
      <c r="T62">
        <f t="shared" si="258"/>
        <v>4.9828999999999998E-2</v>
      </c>
      <c r="U62">
        <f t="shared" si="258"/>
        <v>0</v>
      </c>
      <c r="V62">
        <f t="shared" si="258"/>
        <v>0</v>
      </c>
      <c r="W62">
        <f t="shared" si="258"/>
        <v>2.0468E-2</v>
      </c>
      <c r="X62">
        <f t="shared" si="258"/>
        <v>0.232767</v>
      </c>
      <c r="Y62">
        <f t="shared" si="258"/>
        <v>1.5699999999999999E-2</v>
      </c>
      <c r="Z62">
        <f t="shared" si="258"/>
        <v>0</v>
      </c>
      <c r="AA62">
        <f t="shared" si="258"/>
        <v>1.1644E-2</v>
      </c>
      <c r="AB62">
        <f t="shared" si="258"/>
        <v>2.6029999999999998E-3</v>
      </c>
      <c r="AC62">
        <f t="shared" si="258"/>
        <v>1.2548999999999999E-2</v>
      </c>
      <c r="AD62">
        <f t="shared" si="258"/>
        <v>0</v>
      </c>
      <c r="AE62">
        <f t="shared" si="258"/>
        <v>0</v>
      </c>
      <c r="AF62">
        <f t="shared" si="258"/>
        <v>7.6999999999999999E-2</v>
      </c>
      <c r="AG62">
        <f>SUM(B60:B62)</f>
        <v>1</v>
      </c>
      <c r="AH62">
        <f t="shared" ref="AH62:BE62" si="259">SUM(C60:C62)</f>
        <v>1</v>
      </c>
      <c r="AI62">
        <f t="shared" si="259"/>
        <v>1</v>
      </c>
      <c r="AJ62">
        <f t="shared" si="259"/>
        <v>1</v>
      </c>
      <c r="AK62">
        <f t="shared" si="259"/>
        <v>1</v>
      </c>
      <c r="AL62">
        <f t="shared" si="259"/>
        <v>1</v>
      </c>
      <c r="AM62">
        <f t="shared" si="259"/>
        <v>1</v>
      </c>
      <c r="AN62">
        <f t="shared" si="259"/>
        <v>1</v>
      </c>
      <c r="AO62">
        <f t="shared" si="259"/>
        <v>1</v>
      </c>
      <c r="AP62">
        <f t="shared" si="259"/>
        <v>1</v>
      </c>
      <c r="AQ62">
        <f t="shared" si="259"/>
        <v>1</v>
      </c>
      <c r="AR62">
        <f t="shared" si="259"/>
        <v>1</v>
      </c>
      <c r="AS62">
        <f t="shared" si="259"/>
        <v>1</v>
      </c>
      <c r="AT62">
        <f t="shared" si="259"/>
        <v>1</v>
      </c>
      <c r="AU62">
        <f t="shared" si="259"/>
        <v>1</v>
      </c>
      <c r="AV62">
        <f t="shared" si="259"/>
        <v>1</v>
      </c>
      <c r="AW62">
        <f t="shared" si="259"/>
        <v>1</v>
      </c>
      <c r="AX62">
        <f t="shared" si="259"/>
        <v>1</v>
      </c>
      <c r="AY62">
        <f t="shared" si="259"/>
        <v>1</v>
      </c>
      <c r="AZ62">
        <f t="shared" si="259"/>
        <v>1</v>
      </c>
      <c r="BA62">
        <f t="shared" si="259"/>
        <v>1</v>
      </c>
      <c r="BB62">
        <f t="shared" si="259"/>
        <v>1</v>
      </c>
      <c r="BC62">
        <f t="shared" si="259"/>
        <v>1</v>
      </c>
      <c r="BD62">
        <f t="shared" si="259"/>
        <v>1</v>
      </c>
      <c r="BE62">
        <f t="shared" si="259"/>
        <v>1</v>
      </c>
      <c r="BF62">
        <f>SUM(AA60:AA62)</f>
        <v>1</v>
      </c>
      <c r="BG62">
        <f t="shared" ref="BG62" si="260">SUM(AB60:AB62)</f>
        <v>1</v>
      </c>
      <c r="BH62">
        <f t="shared" ref="BH62" si="261">SUM(AC60:AC62)</f>
        <v>1</v>
      </c>
      <c r="BI62">
        <f t="shared" ref="BI62" si="262">SUM(AD60:AD62)</f>
        <v>1</v>
      </c>
      <c r="BJ62">
        <f t="shared" ref="BJ62" si="263">SUM(AE60:AE62)</f>
        <v>1</v>
      </c>
      <c r="BK62">
        <f t="shared" ref="BK62" si="264">SUM(AF60:AF62)</f>
        <v>1</v>
      </c>
    </row>
    <row r="63" spans="1:63" x14ac:dyDescent="0.2">
      <c r="A63" t="s">
        <v>543</v>
      </c>
      <c r="B63">
        <f>B41 + (1-AG42)</f>
        <v>0.96003099999999997</v>
      </c>
      <c r="C63">
        <f t="shared" ref="C63:AF63" si="265">C41 + (1-AH42)</f>
        <v>0.99383699999999997</v>
      </c>
      <c r="D63">
        <f t="shared" si="265"/>
        <v>0.98233300000000001</v>
      </c>
      <c r="E63">
        <f t="shared" si="265"/>
        <v>1</v>
      </c>
      <c r="F63">
        <f t="shared" si="265"/>
        <v>0.97138800000000003</v>
      </c>
      <c r="G63">
        <f t="shared" si="265"/>
        <v>1</v>
      </c>
      <c r="H63">
        <f t="shared" si="265"/>
        <v>1</v>
      </c>
      <c r="I63">
        <f t="shared" si="265"/>
        <v>0.9</v>
      </c>
      <c r="J63">
        <f t="shared" si="265"/>
        <v>0.92781100000000005</v>
      </c>
      <c r="K63">
        <f t="shared" si="265"/>
        <v>0.66666700000000001</v>
      </c>
      <c r="L63">
        <f t="shared" si="265"/>
        <v>0.94703099999999996</v>
      </c>
      <c r="M63">
        <f t="shared" si="265"/>
        <v>1</v>
      </c>
      <c r="N63">
        <f t="shared" si="265"/>
        <v>0.95935700000000002</v>
      </c>
      <c r="O63">
        <f t="shared" si="265"/>
        <v>1</v>
      </c>
      <c r="P63">
        <f t="shared" si="265"/>
        <v>0.90767500000000001</v>
      </c>
      <c r="Q63">
        <f t="shared" si="265"/>
        <v>1</v>
      </c>
      <c r="R63">
        <f t="shared" si="265"/>
        <v>0.94359000000000004</v>
      </c>
      <c r="S63">
        <f t="shared" si="265"/>
        <v>1</v>
      </c>
      <c r="T63">
        <f t="shared" si="265"/>
        <v>0.87073500000000004</v>
      </c>
      <c r="U63">
        <f t="shared" si="265"/>
        <v>1</v>
      </c>
      <c r="V63">
        <f t="shared" si="265"/>
        <v>1</v>
      </c>
      <c r="W63">
        <f t="shared" si="265"/>
        <v>0.90961800000000004</v>
      </c>
      <c r="X63">
        <f t="shared" si="265"/>
        <v>1</v>
      </c>
      <c r="Y63">
        <f t="shared" si="265"/>
        <v>0.75105900000000003</v>
      </c>
      <c r="Z63">
        <f t="shared" si="265"/>
        <v>1</v>
      </c>
      <c r="AA63">
        <f t="shared" si="265"/>
        <v>0.71428599999999998</v>
      </c>
      <c r="AB63">
        <f t="shared" si="265"/>
        <v>0.70296999999999998</v>
      </c>
      <c r="AC63">
        <f t="shared" si="265"/>
        <v>0.92246300000000003</v>
      </c>
      <c r="AD63">
        <f t="shared" si="265"/>
        <v>0.959893</v>
      </c>
      <c r="AE63">
        <f t="shared" si="265"/>
        <v>1</v>
      </c>
      <c r="AF63">
        <f t="shared" si="265"/>
        <v>0.99189499999999997</v>
      </c>
    </row>
    <row r="64" spans="1:63" x14ac:dyDescent="0.2">
      <c r="A64" t="s">
        <v>544</v>
      </c>
      <c r="B64">
        <f t="shared" ref="B64" si="266">B42</f>
        <v>3.9968999999999998E-2</v>
      </c>
      <c r="C64">
        <f t="shared" ref="C64:AF64" si="267">C42</f>
        <v>6.1630000000000001E-3</v>
      </c>
      <c r="D64">
        <f t="shared" si="267"/>
        <v>1.7666999999999999E-2</v>
      </c>
      <c r="E64">
        <f t="shared" si="267"/>
        <v>0</v>
      </c>
      <c r="F64">
        <f t="shared" si="267"/>
        <v>2.8611999999999999E-2</v>
      </c>
      <c r="G64">
        <f t="shared" si="267"/>
        <v>0</v>
      </c>
      <c r="H64">
        <f t="shared" si="267"/>
        <v>0</v>
      </c>
      <c r="I64">
        <f t="shared" si="267"/>
        <v>0.1</v>
      </c>
      <c r="J64">
        <f t="shared" si="267"/>
        <v>7.2189000000000003E-2</v>
      </c>
      <c r="K64">
        <f t="shared" si="267"/>
        <v>0.33333299999999999</v>
      </c>
      <c r="L64">
        <f t="shared" si="267"/>
        <v>5.2969000000000002E-2</v>
      </c>
      <c r="M64">
        <f t="shared" si="267"/>
        <v>0</v>
      </c>
      <c r="N64">
        <f t="shared" si="267"/>
        <v>4.0642999999999999E-2</v>
      </c>
      <c r="O64">
        <f t="shared" si="267"/>
        <v>0</v>
      </c>
      <c r="P64">
        <f t="shared" si="267"/>
        <v>9.2325000000000004E-2</v>
      </c>
      <c r="Q64">
        <f t="shared" si="267"/>
        <v>0</v>
      </c>
      <c r="R64">
        <f t="shared" si="267"/>
        <v>5.6410000000000002E-2</v>
      </c>
      <c r="S64">
        <f t="shared" si="267"/>
        <v>0</v>
      </c>
      <c r="T64">
        <f t="shared" si="267"/>
        <v>0.12926499999999999</v>
      </c>
      <c r="U64">
        <f t="shared" si="267"/>
        <v>0</v>
      </c>
      <c r="V64">
        <f t="shared" si="267"/>
        <v>0</v>
      </c>
      <c r="W64">
        <f t="shared" si="267"/>
        <v>9.0382000000000004E-2</v>
      </c>
      <c r="X64">
        <f t="shared" si="267"/>
        <v>0</v>
      </c>
      <c r="Y64">
        <f t="shared" si="267"/>
        <v>0.248941</v>
      </c>
      <c r="Z64">
        <f t="shared" si="267"/>
        <v>0</v>
      </c>
      <c r="AA64">
        <f t="shared" si="267"/>
        <v>0.28571400000000002</v>
      </c>
      <c r="AB64">
        <f t="shared" si="267"/>
        <v>0.29703000000000002</v>
      </c>
      <c r="AC64">
        <f t="shared" si="267"/>
        <v>7.7536999999999995E-2</v>
      </c>
      <c r="AD64">
        <f t="shared" si="267"/>
        <v>4.0106999999999997E-2</v>
      </c>
      <c r="AE64">
        <f t="shared" si="267"/>
        <v>0</v>
      </c>
      <c r="AF64">
        <f t="shared" si="267"/>
        <v>8.1049999999999994E-3</v>
      </c>
      <c r="AG64">
        <f>SUM(B63:B64)</f>
        <v>1</v>
      </c>
      <c r="AH64">
        <f t="shared" ref="AH64:BG64" si="268">SUM(C63:C64)</f>
        <v>1</v>
      </c>
      <c r="AI64">
        <f t="shared" si="268"/>
        <v>1</v>
      </c>
      <c r="AJ64">
        <f t="shared" si="268"/>
        <v>1</v>
      </c>
      <c r="AK64">
        <f t="shared" si="268"/>
        <v>1</v>
      </c>
      <c r="AL64">
        <f t="shared" si="268"/>
        <v>1</v>
      </c>
      <c r="AM64">
        <f t="shared" si="268"/>
        <v>1</v>
      </c>
      <c r="AN64">
        <f t="shared" si="268"/>
        <v>1</v>
      </c>
      <c r="AO64">
        <f t="shared" si="268"/>
        <v>1</v>
      </c>
      <c r="AP64">
        <f t="shared" si="268"/>
        <v>1</v>
      </c>
      <c r="AQ64">
        <f t="shared" si="268"/>
        <v>1</v>
      </c>
      <c r="AR64">
        <f t="shared" si="268"/>
        <v>1</v>
      </c>
      <c r="AS64">
        <f t="shared" si="268"/>
        <v>1</v>
      </c>
      <c r="AT64">
        <f t="shared" si="268"/>
        <v>1</v>
      </c>
      <c r="AU64">
        <f t="shared" si="268"/>
        <v>1</v>
      </c>
      <c r="AV64">
        <f t="shared" si="268"/>
        <v>1</v>
      </c>
      <c r="AW64">
        <f t="shared" si="268"/>
        <v>1</v>
      </c>
      <c r="AX64">
        <f t="shared" si="268"/>
        <v>1</v>
      </c>
      <c r="AY64">
        <f t="shared" si="268"/>
        <v>1</v>
      </c>
      <c r="AZ64">
        <f t="shared" si="268"/>
        <v>1</v>
      </c>
      <c r="BA64">
        <f t="shared" si="268"/>
        <v>1</v>
      </c>
      <c r="BB64">
        <f t="shared" si="268"/>
        <v>1</v>
      </c>
      <c r="BC64">
        <f t="shared" si="268"/>
        <v>1</v>
      </c>
      <c r="BD64">
        <f t="shared" si="268"/>
        <v>1</v>
      </c>
      <c r="BE64">
        <f t="shared" si="268"/>
        <v>1</v>
      </c>
      <c r="BF64">
        <f t="shared" si="268"/>
        <v>1</v>
      </c>
      <c r="BG64">
        <f t="shared" si="268"/>
        <v>1</v>
      </c>
      <c r="BH64">
        <f>SUM(AC63:AC64)</f>
        <v>1</v>
      </c>
      <c r="BI64">
        <f t="shared" ref="BI64" si="269">SUM(AD63:AD64)</f>
        <v>1</v>
      </c>
      <c r="BJ64">
        <f t="shared" ref="BJ64" si="270">SUM(AE63:AE64)</f>
        <v>1</v>
      </c>
      <c r="BK64">
        <f t="shared" ref="BK64" si="271">SUM(AF63:AF64)</f>
        <v>1</v>
      </c>
    </row>
  </sheetData>
  <conditionalFormatting sqref="B2:AF20">
    <cfRule type="expression" dxfId="15" priority="13">
      <formula>ISERROR(B2)</formula>
    </cfRule>
  </conditionalFormatting>
  <conditionalFormatting sqref="B24:AF42">
    <cfRule type="expression" dxfId="14" priority="12">
      <formula>ISERROR(B24)</formula>
    </cfRule>
  </conditionalFormatting>
  <conditionalFormatting sqref="B46:AR50 B51:BK51 B52:AR54 B55:BK55 B56:AR56 B57:BK57 B58:AR58 B59:BL59 B60:AR61 B62:BK62 B63:AR63 B64:BK64">
    <cfRule type="expression" dxfId="13" priority="11">
      <formula>ISERROR(B46)</formula>
    </cfRule>
  </conditionalFormatting>
  <conditionalFormatting sqref="AH40">
    <cfRule type="cellIs" dxfId="10" priority="10" operator="equal">
      <formula>1</formula>
    </cfRule>
  </conditionalFormatting>
  <conditionalFormatting sqref="AG24:BK42">
    <cfRule type="cellIs" dxfId="9" priority="9" operator="equal">
      <formula>1</formula>
    </cfRule>
  </conditionalFormatting>
  <conditionalFormatting sqref="AG24:BL65">
    <cfRule type="cellIs" dxfId="8" priority="8" operator="equal">
      <formula>1</formula>
    </cfRule>
  </conditionalFormatting>
  <conditionalFormatting sqref="AG29:BK29">
    <cfRule type="cellIs" dxfId="6" priority="7" operator="notEqual">
      <formula>1</formula>
    </cfRule>
  </conditionalFormatting>
  <conditionalFormatting sqref="AG33:BK33">
    <cfRule type="cellIs" dxfId="5" priority="6" operator="notEqual">
      <formula>1</formula>
    </cfRule>
  </conditionalFormatting>
  <conditionalFormatting sqref="AG35:BK35">
    <cfRule type="cellIs" dxfId="4" priority="5" operator="notEqual">
      <formula>1</formula>
    </cfRule>
  </conditionalFormatting>
  <conditionalFormatting sqref="AG37:BK37">
    <cfRule type="cellIs" dxfId="3" priority="4" operator="notEqual">
      <formula>1</formula>
    </cfRule>
  </conditionalFormatting>
  <conditionalFormatting sqref="AG40:BK40">
    <cfRule type="cellIs" dxfId="2" priority="3" operator="notEqual">
      <formula>1</formula>
    </cfRule>
  </conditionalFormatting>
  <conditionalFormatting sqref="AG42:BK42">
    <cfRule type="cellIs" dxfId="1" priority="2" operator="notEqual">
      <formula>1</formula>
    </cfRule>
  </conditionalFormatting>
  <conditionalFormatting sqref="AG46:BK64">
    <cfRule type="aboveAverage"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BA850-69D9-0F43-8D44-DB064AFC5852}">
  <sheetPr codeName="Sheet3">
    <tabColor theme="7"/>
  </sheetPr>
  <dimension ref="A1:AS77"/>
  <sheetViews>
    <sheetView topLeftCell="A19" workbookViewId="0">
      <selection activeCell="D2" sqref="D2"/>
    </sheetView>
  </sheetViews>
  <sheetFormatPr baseColWidth="10" defaultRowHeight="16" x14ac:dyDescent="0.2"/>
  <cols>
    <col min="1" max="1" width="51.5" bestFit="1" customWidth="1"/>
    <col min="2" max="2" width="80.5" bestFit="1" customWidth="1"/>
    <col min="3" max="3" width="112.83203125" bestFit="1" customWidth="1"/>
    <col min="4" max="4" width="14.33203125" customWidth="1"/>
  </cols>
  <sheetData>
    <row r="1" spans="1:42" x14ac:dyDescent="0.2">
      <c r="A1" s="1" t="s">
        <v>139</v>
      </c>
      <c r="B1" s="1" t="s">
        <v>168</v>
      </c>
      <c r="C1" s="1" t="s">
        <v>166</v>
      </c>
      <c r="D1" s="1" t="s">
        <v>18</v>
      </c>
      <c r="E1" s="1" t="s">
        <v>19</v>
      </c>
      <c r="F1" s="1" t="s">
        <v>20</v>
      </c>
      <c r="G1" s="1" t="s">
        <v>21</v>
      </c>
      <c r="H1" s="1" t="s">
        <v>22</v>
      </c>
      <c r="I1" s="1" t="s">
        <v>23</v>
      </c>
      <c r="J1" s="1" t="s">
        <v>24</v>
      </c>
      <c r="K1" s="1" t="s">
        <v>25</v>
      </c>
      <c r="L1" s="1" t="s">
        <v>26</v>
      </c>
      <c r="M1" s="1" t="s">
        <v>27</v>
      </c>
      <c r="N1" s="1" t="s">
        <v>28</v>
      </c>
      <c r="O1" s="1" t="s">
        <v>29</v>
      </c>
      <c r="P1" s="1" t="s">
        <v>900</v>
      </c>
      <c r="Q1" s="1" t="s">
        <v>31</v>
      </c>
      <c r="R1" s="1" t="s">
        <v>32</v>
      </c>
      <c r="S1" s="1" t="s">
        <v>33</v>
      </c>
      <c r="T1" s="1" t="s">
        <v>34</v>
      </c>
      <c r="U1" s="1" t="s">
        <v>35</v>
      </c>
      <c r="V1" s="1" t="s">
        <v>36</v>
      </c>
      <c r="W1" s="1" t="s">
        <v>37</v>
      </c>
      <c r="X1" s="1" t="s">
        <v>38</v>
      </c>
      <c r="Y1" s="1" t="s">
        <v>39</v>
      </c>
      <c r="Z1" s="1" t="s">
        <v>40</v>
      </c>
      <c r="AA1" s="1" t="s">
        <v>41</v>
      </c>
      <c r="AB1" s="1" t="s">
        <v>42</v>
      </c>
      <c r="AC1" s="1" t="s">
        <v>43</v>
      </c>
      <c r="AD1" s="1" t="s">
        <v>44</v>
      </c>
      <c r="AE1" s="1" t="s">
        <v>45</v>
      </c>
      <c r="AF1" s="1" t="s">
        <v>46</v>
      </c>
      <c r="AG1" s="1" t="s">
        <v>47</v>
      </c>
      <c r="AH1" s="1" t="s">
        <v>48</v>
      </c>
      <c r="AI1" s="1" t="s">
        <v>49</v>
      </c>
      <c r="AJ1" s="1" t="s">
        <v>50</v>
      </c>
      <c r="AK1" s="1" t="s">
        <v>51</v>
      </c>
      <c r="AL1" s="1" t="s">
        <v>52</v>
      </c>
      <c r="AM1" s="1" t="s">
        <v>53</v>
      </c>
      <c r="AN1" s="1" t="s">
        <v>54</v>
      </c>
      <c r="AO1" s="1" t="s">
        <v>17</v>
      </c>
      <c r="AP1" s="1" t="s">
        <v>122</v>
      </c>
    </row>
    <row r="2" spans="1:42" x14ac:dyDescent="0.2">
      <c r="A2" t="s">
        <v>151</v>
      </c>
      <c r="B2" t="s">
        <v>92</v>
      </c>
      <c r="C2" t="s">
        <v>156</v>
      </c>
      <c r="D2">
        <f>D26</f>
        <v>0.11916849768895019</v>
      </c>
      <c r="E2">
        <f t="shared" ref="E2:M2" si="0">E26</f>
        <v>9.3388493143277476E-2</v>
      </c>
      <c r="F2">
        <f t="shared" si="0"/>
        <v>5.598893077375635E-2</v>
      </c>
      <c r="G2">
        <f t="shared" si="0"/>
        <v>0.14929815073574954</v>
      </c>
      <c r="H2">
        <f t="shared" si="0"/>
        <v>6.9999785202186679E-2</v>
      </c>
      <c r="I2">
        <f t="shared" si="0"/>
        <v>0.1696019846393356</v>
      </c>
      <c r="J2">
        <f t="shared" si="0"/>
        <v>0.31708438800969357</v>
      </c>
      <c r="K2">
        <f t="shared" si="0"/>
        <v>8.2606084375888456E-2</v>
      </c>
      <c r="L2">
        <f t="shared" si="0"/>
        <v>0.13571288758343636</v>
      </c>
      <c r="M2">
        <f t="shared" si="0"/>
        <v>0.11942865186730682</v>
      </c>
      <c r="N2">
        <f>N26</f>
        <v>0.14160140082486106</v>
      </c>
      <c r="O2">
        <f t="shared" ref="O2:R2" si="1">O26</f>
        <v>9.2894852410966219E-2</v>
      </c>
      <c r="P2">
        <f t="shared" si="1"/>
        <v>0.12511500744684953</v>
      </c>
      <c r="Q2">
        <f t="shared" si="1"/>
        <v>2.8145229383619474E-2</v>
      </c>
      <c r="R2">
        <f t="shared" si="1"/>
        <v>7.0221456914472985E-2</v>
      </c>
      <c r="S2">
        <f>S26</f>
        <v>0.10146281999187322</v>
      </c>
      <c r="T2">
        <f t="shared" ref="T2:Z2" si="2">T26</f>
        <v>0.10305972011550234</v>
      </c>
      <c r="U2">
        <f t="shared" si="2"/>
        <v>3.5226800467337692E-2</v>
      </c>
      <c r="V2">
        <f t="shared" si="2"/>
        <v>7.2620390350895861E-2</v>
      </c>
      <c r="W2">
        <f t="shared" si="2"/>
        <v>6.1706901572728498E-2</v>
      </c>
      <c r="X2">
        <f t="shared" si="2"/>
        <v>5.7987434339272829E-2</v>
      </c>
      <c r="Y2">
        <f t="shared" si="2"/>
        <v>0.10016501065451987</v>
      </c>
      <c r="Z2">
        <f t="shared" si="2"/>
        <v>8.8742316988717665E-2</v>
      </c>
      <c r="AA2">
        <f>AA26</f>
        <v>0.1294876654032848</v>
      </c>
      <c r="AB2">
        <f t="shared" ref="AB2:AE2" si="3">AB26</f>
        <v>9.9545007378258735E-2</v>
      </c>
      <c r="AC2">
        <f t="shared" si="3"/>
        <v>3.6115249971662267E-2</v>
      </c>
      <c r="AD2">
        <f t="shared" si="3"/>
        <v>3.7047591979844675E-2</v>
      </c>
      <c r="AE2">
        <f t="shared" si="3"/>
        <v>2.0795261910248927E-2</v>
      </c>
      <c r="AF2">
        <f>AF26</f>
        <v>0.10818901463191585</v>
      </c>
      <c r="AG2">
        <f t="shared" ref="AG2:AJ2" si="4">AG26</f>
        <v>0.42699999943280648</v>
      </c>
      <c r="AH2">
        <f t="shared" si="4"/>
        <v>4.8443175731278237E-4</v>
      </c>
      <c r="AI2">
        <f t="shared" si="4"/>
        <v>0.10800001765761935</v>
      </c>
      <c r="AJ2">
        <f t="shared" si="4"/>
        <v>3.6978691650775226E-2</v>
      </c>
      <c r="AK2">
        <f>AK26</f>
        <v>7.8455082818379346E-2</v>
      </c>
      <c r="AL2">
        <f t="shared" ref="AL2:AP2" si="5">AL26</f>
        <v>6.2167614157344578E-2</v>
      </c>
      <c r="AM2">
        <f t="shared" si="5"/>
        <v>8.5443209857936131E-2</v>
      </c>
      <c r="AN2">
        <f t="shared" si="5"/>
        <v>0.2134066579370868</v>
      </c>
      <c r="AO2">
        <f t="shared" si="5"/>
        <v>0.22532324995096981</v>
      </c>
      <c r="AP2">
        <f t="shared" si="5"/>
        <v>5.4383938779179415E-2</v>
      </c>
    </row>
    <row r="3" spans="1:42" x14ac:dyDescent="0.2">
      <c r="A3" t="s">
        <v>151</v>
      </c>
      <c r="B3" t="s">
        <v>90</v>
      </c>
      <c r="C3" t="s">
        <v>157</v>
      </c>
      <c r="D3">
        <f t="shared" ref="D3:S20" si="6">D27</f>
        <v>5.2523779660212586E-4</v>
      </c>
      <c r="E3">
        <f t="shared" si="6"/>
        <v>2.5684283656687491E-2</v>
      </c>
      <c r="F3">
        <f t="shared" si="6"/>
        <v>3.2684723160394833E-3</v>
      </c>
      <c r="G3">
        <f t="shared" si="6"/>
        <v>1.102197519689271E-2</v>
      </c>
      <c r="H3">
        <f t="shared" si="6"/>
        <v>0.25000003919668129</v>
      </c>
      <c r="I3">
        <f t="shared" si="6"/>
        <v>4.877887495498035E-3</v>
      </c>
      <c r="J3">
        <f t="shared" si="6"/>
        <v>1.0347202343835803E-2</v>
      </c>
      <c r="K3">
        <f t="shared" si="6"/>
        <v>0</v>
      </c>
      <c r="L3">
        <f t="shared" si="6"/>
        <v>2.2225335543940735E-2</v>
      </c>
      <c r="M3">
        <f t="shared" si="6"/>
        <v>0</v>
      </c>
      <c r="N3">
        <f t="shared" ref="N3:AP3" si="7">N27</f>
        <v>0.13548426120492926</v>
      </c>
      <c r="O3">
        <f t="shared" si="7"/>
        <v>2.3343010424427046E-2</v>
      </c>
      <c r="P3">
        <f t="shared" si="7"/>
        <v>1.9077884526405468E-2</v>
      </c>
      <c r="Q3">
        <f t="shared" si="7"/>
        <v>4.8785064264940418E-3</v>
      </c>
      <c r="R3">
        <f t="shared" si="7"/>
        <v>1.2440840880973532E-2</v>
      </c>
      <c r="S3">
        <f t="shared" si="7"/>
        <v>2.1698496546119463E-2</v>
      </c>
      <c r="T3">
        <f t="shared" si="7"/>
        <v>8.4407013847245305E-2</v>
      </c>
      <c r="U3">
        <f t="shared" si="7"/>
        <v>1.3613890562396144E-2</v>
      </c>
      <c r="V3">
        <f t="shared" si="7"/>
        <v>0</v>
      </c>
      <c r="W3">
        <f t="shared" si="7"/>
        <v>5.0614824685038612E-2</v>
      </c>
      <c r="X3">
        <f t="shared" si="7"/>
        <v>0</v>
      </c>
      <c r="Y3">
        <f t="shared" si="7"/>
        <v>2.6822937030810137E-2</v>
      </c>
      <c r="Z3">
        <f t="shared" si="7"/>
        <v>0</v>
      </c>
      <c r="AA3">
        <f t="shared" si="7"/>
        <v>5.2520114369306471E-3</v>
      </c>
      <c r="AB3">
        <f t="shared" si="7"/>
        <v>4.4699950811608463E-2</v>
      </c>
      <c r="AC3">
        <f t="shared" si="7"/>
        <v>0.1635529110655152</v>
      </c>
      <c r="AD3">
        <f t="shared" si="7"/>
        <v>1.2432245678636376E-2</v>
      </c>
      <c r="AE3">
        <f t="shared" si="7"/>
        <v>1.2477196632957085E-3</v>
      </c>
      <c r="AF3">
        <f t="shared" si="7"/>
        <v>0</v>
      </c>
      <c r="AG3">
        <f t="shared" si="7"/>
        <v>2.2000007940709203E-2</v>
      </c>
      <c r="AH3">
        <f t="shared" si="7"/>
        <v>2.2714616596566973E-2</v>
      </c>
      <c r="AI3">
        <f t="shared" si="7"/>
        <v>1.1999997334698967E-2</v>
      </c>
      <c r="AJ3">
        <f t="shared" si="7"/>
        <v>0</v>
      </c>
      <c r="AK3">
        <f t="shared" si="7"/>
        <v>2.7277204812260359E-2</v>
      </c>
      <c r="AL3">
        <f t="shared" si="7"/>
        <v>6.8219328809829439E-3</v>
      </c>
      <c r="AM3">
        <f t="shared" si="7"/>
        <v>2.783529997311418E-2</v>
      </c>
      <c r="AN3">
        <f t="shared" si="7"/>
        <v>0.10355317253444217</v>
      </c>
      <c r="AO3">
        <f t="shared" si="7"/>
        <v>0.143350439972114</v>
      </c>
      <c r="AP3">
        <f t="shared" si="7"/>
        <v>0</v>
      </c>
    </row>
    <row r="4" spans="1:42" x14ac:dyDescent="0.2">
      <c r="A4" t="s">
        <v>151</v>
      </c>
      <c r="B4" t="s">
        <v>89</v>
      </c>
      <c r="C4" t="s">
        <v>160</v>
      </c>
      <c r="D4">
        <f t="shared" si="6"/>
        <v>0.16192238639894962</v>
      </c>
      <c r="E4">
        <f t="shared" si="6"/>
        <v>1.2238036699474743E-2</v>
      </c>
      <c r="F4">
        <f t="shared" si="6"/>
        <v>0.11974048329810646</v>
      </c>
      <c r="G4">
        <f t="shared" si="6"/>
        <v>0.11422817842261024</v>
      </c>
      <c r="H4">
        <f t="shared" si="6"/>
        <v>0.13000002665374327</v>
      </c>
      <c r="I4">
        <f t="shared" si="6"/>
        <v>0.20346691526584262</v>
      </c>
      <c r="J4">
        <f t="shared" si="6"/>
        <v>6.1163483792847244E-2</v>
      </c>
      <c r="K4">
        <f t="shared" si="6"/>
        <v>9.9446849211430016E-2</v>
      </c>
      <c r="L4">
        <f t="shared" si="6"/>
        <v>0.15324927829953131</v>
      </c>
      <c r="M4">
        <f t="shared" si="6"/>
        <v>0.21600031884105034</v>
      </c>
      <c r="N4">
        <f t="shared" ref="N4:AP5" si="8">N28</f>
        <v>4.7856027946419528E-2</v>
      </c>
      <c r="O4">
        <f t="shared" si="8"/>
        <v>7.3653126558312465E-2</v>
      </c>
      <c r="P4">
        <f t="shared" si="8"/>
        <v>0.15562428724179772</v>
      </c>
      <c r="Q4">
        <f t="shared" si="8"/>
        <v>0.48306595365418897</v>
      </c>
      <c r="R4">
        <f t="shared" si="8"/>
        <v>0.308917818372207</v>
      </c>
      <c r="S4">
        <f t="shared" si="8"/>
        <v>6.8996342950020315E-2</v>
      </c>
      <c r="T4">
        <f t="shared" si="8"/>
        <v>4.0245593799530473E-2</v>
      </c>
      <c r="U4">
        <f t="shared" si="8"/>
        <v>3.3651761690292319E-2</v>
      </c>
      <c r="V4">
        <f t="shared" si="8"/>
        <v>9.7786559750756522E-2</v>
      </c>
      <c r="W4">
        <f t="shared" si="8"/>
        <v>1.6778630167862463E-2</v>
      </c>
      <c r="X4">
        <f t="shared" si="8"/>
        <v>5.5996154770487853E-2</v>
      </c>
      <c r="Y4">
        <f t="shared" si="8"/>
        <v>0.16437559870581794</v>
      </c>
      <c r="Z4">
        <f t="shared" si="8"/>
        <v>4.1061501814820905E-2</v>
      </c>
      <c r="AA4">
        <f t="shared" si="8"/>
        <v>3.1094487665403282E-2</v>
      </c>
      <c r="AB4">
        <f t="shared" si="8"/>
        <v>0.43660846040334483</v>
      </c>
      <c r="AC4">
        <f t="shared" si="8"/>
        <v>8.6180549965584025E-2</v>
      </c>
      <c r="AD4">
        <f t="shared" si="8"/>
        <v>7.8914972766289421E-2</v>
      </c>
      <c r="AE4">
        <f t="shared" si="8"/>
        <v>0.56627005012293197</v>
      </c>
      <c r="AF4">
        <f t="shared" si="8"/>
        <v>4.4398309560703814E-2</v>
      </c>
      <c r="AG4">
        <f t="shared" si="8"/>
        <v>4.1000003340139583E-2</v>
      </c>
      <c r="AH4">
        <f t="shared" si="8"/>
        <v>8.6053170343140892E-3</v>
      </c>
      <c r="AI4">
        <f t="shared" si="8"/>
        <v>0.1219999902549931</v>
      </c>
      <c r="AJ4">
        <f t="shared" si="8"/>
        <v>0.38399248265760166</v>
      </c>
      <c r="AK4">
        <f t="shared" si="8"/>
        <v>0.14413023964453389</v>
      </c>
      <c r="AL4">
        <f t="shared" si="8"/>
        <v>0.2261140656519347</v>
      </c>
      <c r="AM4">
        <f t="shared" si="8"/>
        <v>5.2160047696184729E-2</v>
      </c>
      <c r="AN4">
        <f t="shared" si="8"/>
        <v>0.21032761805403255</v>
      </c>
      <c r="AO4">
        <f t="shared" si="8"/>
        <v>0.30557851149541376</v>
      </c>
      <c r="AP4">
        <f t="shared" si="8"/>
        <v>0.17247505064803165</v>
      </c>
    </row>
    <row r="5" spans="1:42" x14ac:dyDescent="0.2">
      <c r="A5" t="s">
        <v>151</v>
      </c>
      <c r="B5" t="s">
        <v>91</v>
      </c>
      <c r="C5" t="s">
        <v>158</v>
      </c>
      <c r="D5">
        <f t="shared" si="6"/>
        <v>0.20858596354107281</v>
      </c>
      <c r="E5">
        <f t="shared" si="6"/>
        <v>0.36612685326058364</v>
      </c>
      <c r="F5">
        <f t="shared" si="6"/>
        <v>0.18887956769006167</v>
      </c>
      <c r="G5">
        <f t="shared" si="6"/>
        <v>0.24549036974526264</v>
      </c>
      <c r="H5">
        <f t="shared" si="6"/>
        <v>6.1129105871960757E-2</v>
      </c>
      <c r="I5">
        <f t="shared" si="6"/>
        <v>0.23697031181954822</v>
      </c>
      <c r="J5">
        <f t="shared" si="6"/>
        <v>0.11795815316983194</v>
      </c>
      <c r="K5">
        <f t="shared" si="6"/>
        <v>5.0738272165675932E-2</v>
      </c>
      <c r="L5">
        <f t="shared" si="6"/>
        <v>0.11959975217293481</v>
      </c>
      <c r="M5">
        <f t="shared" si="6"/>
        <v>3.8000056092407003E-2</v>
      </c>
      <c r="N5">
        <f t="shared" si="6"/>
        <v>0.14890664819070965</v>
      </c>
      <c r="O5">
        <f t="shared" si="6"/>
        <v>7.4681090146636903E-2</v>
      </c>
      <c r="P5">
        <f t="shared" si="6"/>
        <v>0.12156327005845442</v>
      </c>
      <c r="Q5">
        <f t="shared" si="6"/>
        <v>0.11619288863870908</v>
      </c>
      <c r="R5">
        <f t="shared" si="6"/>
        <v>0.14613644422497449</v>
      </c>
      <c r="S5">
        <f t="shared" si="6"/>
        <v>6.7005282405526209E-2</v>
      </c>
      <c r="T5">
        <f t="shared" si="8"/>
        <v>0.19515630620182592</v>
      </c>
      <c r="U5">
        <f t="shared" si="8"/>
        <v>0.29526033256376166</v>
      </c>
      <c r="V5">
        <f t="shared" si="8"/>
        <v>0.12216249345608232</v>
      </c>
      <c r="W5">
        <f t="shared" si="8"/>
        <v>0.10079971601829836</v>
      </c>
      <c r="X5">
        <f t="shared" si="8"/>
        <v>4.70010643045971E-2</v>
      </c>
      <c r="Y5">
        <f t="shared" si="8"/>
        <v>2.3419477733030967E-2</v>
      </c>
      <c r="Z5">
        <f t="shared" si="8"/>
        <v>0.19835069561398072</v>
      </c>
      <c r="AA5">
        <f t="shared" si="8"/>
        <v>8.7289713411795991E-2</v>
      </c>
      <c r="AB5">
        <f t="shared" si="8"/>
        <v>0.15998524348253812</v>
      </c>
      <c r="AC5">
        <f t="shared" si="8"/>
        <v>0.29975046367102598</v>
      </c>
      <c r="AD5">
        <f t="shared" si="8"/>
        <v>3.5658307280600501E-2</v>
      </c>
      <c r="AE5">
        <f t="shared" si="8"/>
        <v>0.16636217284536373</v>
      </c>
      <c r="AF5">
        <f t="shared" si="8"/>
        <v>7.2329457617523449E-2</v>
      </c>
      <c r="AG5">
        <f t="shared" si="8"/>
        <v>1.2999991324039945E-2</v>
      </c>
      <c r="AH5">
        <f t="shared" si="8"/>
        <v>1.9229399231455564E-2</v>
      </c>
      <c r="AI5">
        <f t="shared" si="8"/>
        <v>0.32899997030688072</v>
      </c>
      <c r="AJ5">
        <f t="shared" si="8"/>
        <v>0.1104938783406572</v>
      </c>
      <c r="AK5">
        <f t="shared" si="8"/>
        <v>0.18330232884645756</v>
      </c>
      <c r="AL5">
        <f t="shared" si="8"/>
        <v>0.13163396295617089</v>
      </c>
      <c r="AM5">
        <f t="shared" si="8"/>
        <v>0.10332664078942001</v>
      </c>
      <c r="AN5">
        <f t="shared" si="8"/>
        <v>0.19395162378887121</v>
      </c>
      <c r="AO5">
        <f t="shared" si="8"/>
        <v>0.2432477858955204</v>
      </c>
      <c r="AP5">
        <f t="shared" si="8"/>
        <v>4.4525998778280132E-2</v>
      </c>
    </row>
    <row r="6" spans="1:42" x14ac:dyDescent="0.2">
      <c r="A6" t="s">
        <v>151</v>
      </c>
      <c r="B6" t="s">
        <v>93</v>
      </c>
      <c r="C6" t="s">
        <v>159</v>
      </c>
      <c r="D6">
        <f t="shared" si="6"/>
        <v>2.7901908632400302E-2</v>
      </c>
      <c r="E6" t="e">
        <f t="shared" si="6"/>
        <v>#N/A</v>
      </c>
      <c r="F6">
        <f t="shared" si="6"/>
        <v>4.1707642176783223E-2</v>
      </c>
      <c r="G6">
        <f t="shared" si="6"/>
        <v>3.3960814854678355E-2</v>
      </c>
      <c r="H6">
        <f t="shared" si="6"/>
        <v>2.3988483203786781E-2</v>
      </c>
      <c r="I6">
        <f t="shared" si="6"/>
        <v>2.7942938619718256E-2</v>
      </c>
      <c r="J6">
        <f t="shared" si="6"/>
        <v>2.6966320856247596E-2</v>
      </c>
      <c r="K6">
        <f t="shared" si="6"/>
        <v>5.1872536788475254E-2</v>
      </c>
      <c r="L6" t="e">
        <f t="shared" si="6"/>
        <v>#N/A</v>
      </c>
      <c r="M6">
        <f t="shared" si="6"/>
        <v>3.2599584455187465E-2</v>
      </c>
      <c r="N6">
        <f t="shared" ref="N6:AP6" si="9">N30</f>
        <v>3.205041929318142E-2</v>
      </c>
      <c r="O6">
        <f t="shared" si="9"/>
        <v>4.0098776083493583E-2</v>
      </c>
      <c r="P6">
        <f t="shared" si="9"/>
        <v>3.2726795156928605E-2</v>
      </c>
      <c r="Q6">
        <f t="shared" si="9"/>
        <v>2.1566870410638435E-2</v>
      </c>
      <c r="R6">
        <f t="shared" si="9"/>
        <v>2.3621192440814884E-2</v>
      </c>
      <c r="S6" t="e">
        <f t="shared" si="9"/>
        <v>#N/A</v>
      </c>
      <c r="T6">
        <f t="shared" si="9"/>
        <v>2.9184700127365737E-2</v>
      </c>
      <c r="U6">
        <f t="shared" si="9"/>
        <v>3.7478744521869098E-2</v>
      </c>
      <c r="V6">
        <f t="shared" si="9"/>
        <v>3.2829728600493595E-2</v>
      </c>
      <c r="W6">
        <f t="shared" si="9"/>
        <v>4.4697300237191005E-2</v>
      </c>
      <c r="X6">
        <f t="shared" si="9"/>
        <v>4.9389240836074051E-2</v>
      </c>
      <c r="Y6">
        <f t="shared" si="9"/>
        <v>5.105797239821306E-2</v>
      </c>
      <c r="Z6">
        <f t="shared" si="9"/>
        <v>3.0168496289686549E-2</v>
      </c>
      <c r="AA6" t="e">
        <f t="shared" si="9"/>
        <v>#N/A</v>
      </c>
      <c r="AB6" t="e">
        <f t="shared" si="9"/>
        <v>#N/A</v>
      </c>
      <c r="AC6">
        <f t="shared" si="9"/>
        <v>2.448559633225968E-2</v>
      </c>
      <c r="AD6">
        <f t="shared" si="9"/>
        <v>5.6365608853743143E-2</v>
      </c>
      <c r="AE6">
        <f t="shared" si="9"/>
        <v>1.387560146472846E-2</v>
      </c>
      <c r="AF6">
        <f t="shared" si="9"/>
        <v>4.7384006301842016E-2</v>
      </c>
      <c r="AG6">
        <f t="shared" si="9"/>
        <v>2.8433878045522283E-2</v>
      </c>
      <c r="AH6">
        <f t="shared" si="9"/>
        <v>4.3405761290506724E-2</v>
      </c>
      <c r="AI6">
        <f t="shared" si="9"/>
        <v>2.4264295651207517E-2</v>
      </c>
      <c r="AJ6">
        <f t="shared" si="9"/>
        <v>2.7221115262888257E-2</v>
      </c>
      <c r="AK6">
        <f t="shared" si="9"/>
        <v>2.9601092645621649E-2</v>
      </c>
      <c r="AL6">
        <f t="shared" si="9"/>
        <v>3.9912234310369471E-2</v>
      </c>
      <c r="AM6" t="e">
        <f t="shared" si="9"/>
        <v>#N/A</v>
      </c>
      <c r="AN6" t="e">
        <f t="shared" si="9"/>
        <v>#N/A</v>
      </c>
      <c r="AO6" t="e">
        <f t="shared" si="9"/>
        <v>#N/A</v>
      </c>
      <c r="AP6">
        <f t="shared" si="9"/>
        <v>4.2092684031633049E-2</v>
      </c>
    </row>
    <row r="7" spans="1:42" x14ac:dyDescent="0.2">
      <c r="A7" t="s">
        <v>151</v>
      </c>
      <c r="B7" t="s">
        <v>93</v>
      </c>
      <c r="C7" t="s">
        <v>169</v>
      </c>
      <c r="D7" cm="1">
        <f t="array" ref="D7">IF(SUM(IF(ISNUMBER(D26:D31),D26:D31))=0,1,D31)</f>
        <v>0.48189600594202481</v>
      </c>
      <c r="E7" t="e" cm="1">
        <f t="array" ref="E7">IF(SUM(IF(ISNUMBER(E26:E31),E26:E31))=0,1,E31)</f>
        <v>#N/A</v>
      </c>
      <c r="F7" cm="1">
        <f t="array" ref="F7">IF(SUM(IF(ISNUMBER(F26:F31),F26:F31))=0,1,F31)</f>
        <v>0.59041490374525285</v>
      </c>
      <c r="G7" cm="1">
        <f t="array" ref="G7">IF(SUM(IF(ISNUMBER(G26:G31),G26:G31))=0,1,G31)</f>
        <v>0.44600051104480648</v>
      </c>
      <c r="H7" cm="1">
        <f t="array" ref="H7">IF(SUM(IF(ISNUMBER(H26:H31),H26:H31))=0,1,H31)</f>
        <v>0.46488255987164123</v>
      </c>
      <c r="I7" cm="1">
        <f t="array" ref="I7">IF(SUM(IF(ISNUMBER(I26:I31),I26:I31))=0,1,I31)</f>
        <v>0.35713996216005728</v>
      </c>
      <c r="J7" cm="1">
        <f t="array" ref="J7">IF(SUM(IF(ISNUMBER(J26:J31),J26:J31))=0,1,J31)</f>
        <v>0.46648045182754388</v>
      </c>
      <c r="K7" cm="1">
        <f t="array" ref="K7">IF(SUM(IF(ISNUMBER(K26:K31),K26:K31))=0,1,K31)</f>
        <v>0.71533625745853013</v>
      </c>
      <c r="L7" t="e" cm="1">
        <f t="array" ref="L7">IF(SUM(IF(ISNUMBER(L26:L31),L26:L31))=0,1,L31)</f>
        <v>#N/A</v>
      </c>
      <c r="M7" cm="1">
        <f t="array" ref="M7">IF(SUM(IF(ISNUMBER(M26:M31),M26:M31))=0,1,M31)</f>
        <v>0.59397138874404831</v>
      </c>
      <c r="N7" cm="1">
        <f t="array" ref="N7">IF(SUM(IF(ISNUMBER(N26:N31),N26:N31))=0,1,N31)</f>
        <v>0.49410124253989901</v>
      </c>
      <c r="O7" cm="1">
        <f t="array" ref="O7">IF(SUM(IF(ISNUMBER(O26:O31),O26:O31))=0,1,O31)</f>
        <v>0.69532914437616378</v>
      </c>
      <c r="P7" cm="1">
        <f t="array" ref="P7">IF(SUM(IF(ISNUMBER(P26:P31),P26:P31))=0,1,P31)</f>
        <v>0.54589275556956429</v>
      </c>
      <c r="Q7" cm="1">
        <f t="array" ref="Q7">IF(SUM(IF(ISNUMBER(Q26:Q31),Q26:Q31))=0,1,Q31)</f>
        <v>0.34615055148635004</v>
      </c>
      <c r="R7" cm="1">
        <f t="array" ref="R7">IF(SUM(IF(ISNUMBER(R26:R31),R26:R31))=0,1,R31)</f>
        <v>0.43866224716655711</v>
      </c>
      <c r="S7" t="e" cm="1">
        <f t="array" ref="S7">IF(SUM(IF(ISNUMBER(S26:S31),S26:S31))=0,1,S31)</f>
        <v>#N/A</v>
      </c>
      <c r="T7" cm="1">
        <f t="array" ref="T7">IF(SUM(IF(ISNUMBER(T26:T31),T26:T31))=0,1,T31)</f>
        <v>0.54794666590853014</v>
      </c>
      <c r="U7" cm="1">
        <f t="array" ref="U7">IF(SUM(IF(ISNUMBER(U26:U31),U26:U31))=0,1,U31)</f>
        <v>0.58476847019434297</v>
      </c>
      <c r="V7" cm="1">
        <f t="array" ref="V7">IF(SUM(IF(ISNUMBER(V26:V31),V26:V31))=0,1,V31)</f>
        <v>0.67460082784177156</v>
      </c>
      <c r="W7" cm="1">
        <f t="array" ref="W7">IF(SUM(IF(ISNUMBER(W26:W31),W26:W31))=0,1,W31)</f>
        <v>0.72540262731888105</v>
      </c>
      <c r="X7" cm="1">
        <f t="array" ref="X7">IF(SUM(IF(ISNUMBER(X26:X31),X26:X31))=0,1,X31)</f>
        <v>0.78962610574956793</v>
      </c>
      <c r="Y7" cm="1">
        <f t="array" ref="Y7">IF(SUM(IF(ISNUMBER(Y26:Y31),Y26:Y31))=0,1,Y31)</f>
        <v>0.63415900347760801</v>
      </c>
      <c r="Z7" cm="1">
        <f t="array" ref="Z7">IF(SUM(IF(ISNUMBER(Z26:Z31),Z26:Z31))=0,1,Z31)</f>
        <v>0.64167698929279415</v>
      </c>
      <c r="AA7" t="e" cm="1">
        <f t="array" ref="AA7">IF(SUM(IF(ISNUMBER(AA26:AA31),AA26:AA31))=0,1,AA31)</f>
        <v>#N/A</v>
      </c>
      <c r="AB7" t="e" cm="1">
        <f t="array" ref="AB7">IF(SUM(IF(ISNUMBER(AB26:AB31),AB26:AB31))=0,1,AB31)</f>
        <v>#N/A</v>
      </c>
      <c r="AC7" cm="1">
        <f t="array" ref="AC7">IF(SUM(IF(ISNUMBER(AC26:AC31),AC26:AC31))=0,1,AC31)</f>
        <v>0.38991522899395281</v>
      </c>
      <c r="AD7" cm="1">
        <f t="array" ref="AD7">IF(SUM(IF(ISNUMBER(AD26:AD31),AD26:AD31))=0,1,AD31)</f>
        <v>0.77958127344088612</v>
      </c>
      <c r="AE7" cm="1">
        <f t="array" ref="AE7">IF(SUM(IF(ISNUMBER(AE26:AE31),AE26:AE31))=0,1,AE31)</f>
        <v>0.23144919399343122</v>
      </c>
      <c r="AF7" cm="1">
        <f t="array" ref="AF7">IF(SUM(IF(ISNUMBER(AF26:AF31),AF26:AF31))=0,1,AF31)</f>
        <v>0.72769921188801479</v>
      </c>
      <c r="AG7" cm="1">
        <f t="array" ref="AG7">IF(SUM(IF(ISNUMBER(AG26:AG31),AG26:AG31))=0,1,AG31)</f>
        <v>0.46856611991678254</v>
      </c>
      <c r="AH7" cm="1">
        <f t="array" ref="AH7">IF(SUM(IF(ISNUMBER(AH26:AH31),AH26:AH31))=0,1,AH31)</f>
        <v>0.90556047408984397</v>
      </c>
      <c r="AI7" cm="1">
        <f t="array" ref="AI7">IF(SUM(IF(ISNUMBER(AI26:AI31),AI26:AI31))=0,1,AI31)</f>
        <v>0.4047357287946004</v>
      </c>
      <c r="AJ7" cm="1">
        <f t="array" ref="AJ7">IF(SUM(IF(ISNUMBER(AJ26:AJ31),AJ26:AJ31))=0,1,AJ31)</f>
        <v>0.44131383208807767</v>
      </c>
      <c r="AK7" cm="1">
        <f t="array" ref="AK7">IF(SUM(IF(ISNUMBER(AK26:AK31),AK26:AK31))=0,1,AK31)</f>
        <v>0.53723405123274715</v>
      </c>
      <c r="AL7" cm="1">
        <f t="array" ref="AL7">IF(SUM(IF(ISNUMBER(AL26:AL31),AL26:AL31))=0,1,AL31)</f>
        <v>0.53335019004319728</v>
      </c>
      <c r="AM7" t="e" cm="1">
        <f t="array" ref="AM7">IF(SUM(IF(ISNUMBER(AM26:AM31),AM26:AM31))=0,1,AM31)</f>
        <v>#N/A</v>
      </c>
      <c r="AN7" t="e" cm="1">
        <f t="array" ref="AN7">IF(SUM(IF(ISNUMBER(AN26:AN31),AN26:AN31))=0,1,AN31)</f>
        <v>#N/A</v>
      </c>
      <c r="AO7" t="e" cm="1">
        <f t="array" ref="AO7">IF(SUM(IF(ISNUMBER(AO26:AO31),AO26:AO31))=0,1,AO31)</f>
        <v>#N/A</v>
      </c>
      <c r="AP7" cm="1">
        <f t="array" ref="AP7">IF(SUM(IF(ISNUMBER(AP26:AP31),AP26:AP31))=0,1,AP31)</f>
        <v>0.68652232776287569</v>
      </c>
    </row>
    <row r="8" spans="1:42" x14ac:dyDescent="0.2">
      <c r="A8" t="s">
        <v>150</v>
      </c>
      <c r="B8" t="s">
        <v>92</v>
      </c>
      <c r="C8" t="s">
        <v>172</v>
      </c>
      <c r="D8">
        <f t="shared" si="6"/>
        <v>6.4698312432563704E-3</v>
      </c>
      <c r="E8">
        <f t="shared" si="6"/>
        <v>0.10111912245023727</v>
      </c>
      <c r="F8">
        <f t="shared" si="6"/>
        <v>1.0770314979405882E-2</v>
      </c>
      <c r="G8">
        <f t="shared" si="6"/>
        <v>5.6421771451010592E-2</v>
      </c>
      <c r="H8">
        <f t="shared" si="6"/>
        <v>0</v>
      </c>
      <c r="I8">
        <f t="shared" si="6"/>
        <v>0.11504820546243875</v>
      </c>
      <c r="J8">
        <f t="shared" si="6"/>
        <v>4.603917828644364E-3</v>
      </c>
      <c r="K8">
        <f t="shared" si="6"/>
        <v>3.5469850433201486E-3</v>
      </c>
      <c r="L8">
        <f t="shared" si="6"/>
        <v>4.5022744393849783E-2</v>
      </c>
      <c r="M8">
        <f t="shared" si="6"/>
        <v>0.13852249945413764</v>
      </c>
      <c r="N8">
        <f t="shared" ref="N8:AP8" si="10">N32</f>
        <v>6.764475804855551E-3</v>
      </c>
      <c r="O8">
        <f t="shared" si="10"/>
        <v>0.10900038891372855</v>
      </c>
      <c r="P8">
        <f t="shared" si="10"/>
        <v>5.8675768982949648E-2</v>
      </c>
      <c r="Q8">
        <f t="shared" si="10"/>
        <v>1.6129032258064516E-2</v>
      </c>
      <c r="R8">
        <f t="shared" si="10"/>
        <v>6.2308403544514362E-2</v>
      </c>
      <c r="S8">
        <f t="shared" si="10"/>
        <v>0.22900003487746581</v>
      </c>
      <c r="T8">
        <f t="shared" si="10"/>
        <v>7.374646461414644E-2</v>
      </c>
      <c r="U8">
        <f t="shared" si="10"/>
        <v>6.9183882486689954E-2</v>
      </c>
      <c r="V8">
        <f t="shared" si="10"/>
        <v>2.4456483797159589E-2</v>
      </c>
      <c r="W8">
        <f t="shared" si="10"/>
        <v>8.7146312073149559E-2</v>
      </c>
      <c r="X8">
        <f t="shared" si="10"/>
        <v>0.22794402640969783</v>
      </c>
      <c r="Y8">
        <f t="shared" si="10"/>
        <v>3.0116575821880428E-2</v>
      </c>
      <c r="Z8">
        <f t="shared" si="10"/>
        <v>0.28986324393277335</v>
      </c>
      <c r="AA8">
        <f t="shared" si="10"/>
        <v>0.32816100844359736</v>
      </c>
      <c r="AB8">
        <f t="shared" si="10"/>
        <v>0</v>
      </c>
      <c r="AC8">
        <f t="shared" si="10"/>
        <v>0</v>
      </c>
      <c r="AD8">
        <f t="shared" si="10"/>
        <v>2.0028424071854716E-2</v>
      </c>
      <c r="AE8">
        <f t="shared" si="10"/>
        <v>0</v>
      </c>
      <c r="AF8">
        <f t="shared" si="10"/>
        <v>0.20071953494196576</v>
      </c>
      <c r="AG8">
        <f t="shared" si="10"/>
        <v>0.32100002520860116</v>
      </c>
      <c r="AH8">
        <f t="shared" si="10"/>
        <v>0.18718055452068807</v>
      </c>
      <c r="AI8">
        <f t="shared" si="10"/>
        <v>2.6999967084536319E-2</v>
      </c>
      <c r="AJ8">
        <f t="shared" si="10"/>
        <v>3.9122237352047763E-2</v>
      </c>
      <c r="AK8">
        <f t="shared" si="10"/>
        <v>4.2097879229165379E-2</v>
      </c>
      <c r="AL8">
        <f t="shared" si="10"/>
        <v>7.0342789144370657E-2</v>
      </c>
      <c r="AM8">
        <f t="shared" si="10"/>
        <v>0.29965805917117949</v>
      </c>
      <c r="AN8">
        <f t="shared" si="10"/>
        <v>0</v>
      </c>
      <c r="AO8">
        <f t="shared" si="10"/>
        <v>0</v>
      </c>
      <c r="AP8">
        <f t="shared" si="10"/>
        <v>2.3925366051095673E-2</v>
      </c>
    </row>
    <row r="9" spans="1:42" x14ac:dyDescent="0.2">
      <c r="A9" t="s">
        <v>150</v>
      </c>
      <c r="B9" t="s">
        <v>89</v>
      </c>
      <c r="C9" t="s">
        <v>174</v>
      </c>
      <c r="D9" cm="1">
        <f t="array" ref="D9">IF(SUM(IF(ISNUMBER(D32:D35),D32:D35))=0,1,D33)</f>
        <v>0.88400538371728599</v>
      </c>
      <c r="E9" cm="1">
        <f t="array" ref="E9">IF(SUM(IF(ISNUMBER(E32:E35),E32:E35))=0,1,E33)</f>
        <v>0.70323719726381961</v>
      </c>
      <c r="F9" cm="1">
        <f t="array" ref="F9">IF(SUM(IF(ISNUMBER(F32:F35),F32:F35))=0,1,F33)</f>
        <v>0.84399084174511652</v>
      </c>
      <c r="G9" cm="1">
        <f t="array" ref="G9">IF(SUM(IF(ISNUMBER(G32:G35),G32:G35))=0,1,G33)</f>
        <v>0.79981533171306374</v>
      </c>
      <c r="H9" cm="1">
        <f t="array" ref="H9">IF(SUM(IF(ISNUMBER(H32:H35),H32:H35))=0,1,H33)</f>
        <v>1</v>
      </c>
      <c r="I9" cm="1">
        <f t="array" ref="I9">IF(SUM(IF(ISNUMBER(I32:I35),I32:I35))=0,1,I33)</f>
        <v>0.65669696033547309</v>
      </c>
      <c r="J9" cm="1">
        <f t="array" ref="J9">IF(SUM(IF(ISNUMBER(J32:J35),J32:J35))=0,1,J33)</f>
        <v>0.78434136347858019</v>
      </c>
      <c r="K9" cm="1">
        <f t="array" ref="K9">IF(SUM(IF(ISNUMBER(K32:K35),K32:K35))=0,1,K33)</f>
        <v>0.723009829162927</v>
      </c>
      <c r="L9" cm="1">
        <f t="array" ref="L9">IF(SUM(IF(ISNUMBER(L32:L35),L32:L35))=0,1,L33)</f>
        <v>0.76886950659728537</v>
      </c>
      <c r="M9" cm="1">
        <f t="array" ref="M9">IF(SUM(IF(ISNUMBER(M32:M35),M32:M35))=0,1,M33)</f>
        <v>0.73262958441678738</v>
      </c>
      <c r="N9" cm="1">
        <f t="array" ref="N9">IF(SUM(IF(ISNUMBER(N32:N35),N32:N35))=0,1,N33)</f>
        <v>0.96412337927637415</v>
      </c>
      <c r="O9" cm="1">
        <f t="array" ref="O9">IF(SUM(IF(ISNUMBER(O32:O35),O32:O35))=0,1,O33)</f>
        <v>0.46315036203963245</v>
      </c>
      <c r="P9" cm="1">
        <f t="array" ref="P9">IF(SUM(IF(ISNUMBER(P32:P35),P32:P35))=0,1,P33)</f>
        <v>0.75169492863424825</v>
      </c>
      <c r="Q9" cm="1">
        <f t="array" ref="Q9">IF(SUM(IF(ISNUMBER(Q32:Q35),Q32:Q35))=0,1,Q33)</f>
        <v>0.79435483870967738</v>
      </c>
      <c r="R9" cm="1">
        <f t="array" ref="R9">IF(SUM(IF(ISNUMBER(R32:R35),R32:R35))=0,1,R33)</f>
        <v>0.82275718219042004</v>
      </c>
      <c r="S9" cm="1">
        <f t="array" ref="S9">IF(SUM(IF(ISNUMBER(S32:S35),S32:S35))=0,1,S33)</f>
        <v>0.60000026452818245</v>
      </c>
      <c r="T9" cm="1">
        <f t="array" ref="T9">IF(SUM(IF(ISNUMBER(T32:T35),T32:T35))=0,1,T33)</f>
        <v>0.75308165469974486</v>
      </c>
      <c r="U9" cm="1">
        <f t="array" ref="U9">IF(SUM(IF(ISNUMBER(U32:U35),U32:U35))=0,1,U33)</f>
        <v>0.82816535256800594</v>
      </c>
      <c r="V9" cm="1">
        <f t="array" ref="V9">IF(SUM(IF(ISNUMBER(V32:V35),V32:V35))=0,1,V33)</f>
        <v>0.70799741873183963</v>
      </c>
      <c r="W9" cm="1">
        <f t="array" ref="W9">IF(SUM(IF(ISNUMBER(W32:W35),W32:W35))=0,1,W33)</f>
        <v>0.76133884815317676</v>
      </c>
      <c r="X9" cm="1">
        <f t="array" ref="X9">IF(SUM(IF(ISNUMBER(X32:X35),X32:X35))=0,1,X33)</f>
        <v>0.66707207869448415</v>
      </c>
      <c r="Y9" cm="1">
        <f t="array" ref="Y9">IF(SUM(IF(ISNUMBER(Y32:Y35),Y32:Y35))=0,1,Y33)</f>
        <v>0.88232267963377464</v>
      </c>
      <c r="Z9" cm="1">
        <f t="array" ref="Z9">IF(SUM(IF(ISNUMBER(Z32:Z35),Z32:Z35))=0,1,Z33)</f>
        <v>0.52141135574480313</v>
      </c>
      <c r="AA9" cm="1">
        <f t="array" ref="AA9">IF(SUM(IF(ISNUMBER(AA32:AA35),AA32:AA35))=0,1,AA33)</f>
        <v>0.58084841118569475</v>
      </c>
      <c r="AB9" cm="1">
        <f t="array" ref="AB9">IF(SUM(IF(ISNUMBER(AB32:AB35),AB32:AB35))=0,1,AB33)</f>
        <v>1</v>
      </c>
      <c r="AC9" cm="1">
        <f t="array" ref="AC9">IF(SUM(IF(ISNUMBER(AC32:AC35),AC32:AC35))=0,1,AC33)</f>
        <v>1</v>
      </c>
      <c r="AD9" cm="1">
        <f t="array" ref="AD9">IF(SUM(IF(ISNUMBER(AD32:AD35),AD32:AD35))=0,1,AD33)</f>
        <v>0.76252011457657987</v>
      </c>
      <c r="AE9" cm="1">
        <f t="array" ref="AE9">IF(SUM(IF(ISNUMBER(AE32:AE35),AE32:AE35))=0,1,AE33)</f>
        <v>1</v>
      </c>
      <c r="AF9" cm="1">
        <f t="array" ref="AF9">IF(SUM(IF(ISNUMBER(AF32:AF35),AF32:AF35))=0,1,AF33)</f>
        <v>0.53435809246514787</v>
      </c>
      <c r="AG9" cm="1">
        <f t="array" ref="AG9">IF(SUM(IF(ISNUMBER(AG32:AG35),AG32:AG35))=0,1,AG33)</f>
        <v>5.5999983194265877E-2</v>
      </c>
      <c r="AH9" cm="1">
        <f t="array" ref="AH9">IF(SUM(IF(ISNUMBER(AH32:AH35),AH32:AH35))=0,1,AH33)</f>
        <v>0.58538951148657781</v>
      </c>
      <c r="AI9" cm="1">
        <f t="array" ref="AI9">IF(SUM(IF(ISNUMBER(AI32:AI35),AI32:AI35))=0,1,AI33)</f>
        <v>0.92900005172430011</v>
      </c>
      <c r="AJ9" cm="1">
        <f t="array" ref="AJ9">IF(SUM(IF(ISNUMBER(AJ32:AJ35),AJ32:AJ35))=0,1,AJ33)</f>
        <v>0.81732481407772062</v>
      </c>
      <c r="AK9" cm="1">
        <f t="array" ref="AK9">IF(SUM(IF(ISNUMBER(AK32:AK35),AK32:AK35))=0,1,AK33)</f>
        <v>0.71831174861512104</v>
      </c>
      <c r="AL9" cm="1">
        <f t="array" ref="AL9">IF(SUM(IF(ISNUMBER(AL32:AL35),AL32:AL35))=0,1,AL33)</f>
        <v>0.80744117308356689</v>
      </c>
      <c r="AM9" cm="1">
        <f t="array" ref="AM9">IF(SUM(IF(ISNUMBER(AM32:AM35),AM32:AM35))=0,1,AM33)</f>
        <v>0.57542139575351825</v>
      </c>
      <c r="AN9" cm="1">
        <f t="array" ref="AN9">IF(SUM(IF(ISNUMBER(AN32:AN35),AN32:AN35))=0,1,AN33)</f>
        <v>1</v>
      </c>
      <c r="AO9" cm="1">
        <f t="array" ref="AO9">IF(SUM(IF(ISNUMBER(AO32:AO35),AO32:AO35))=0,1,AO33)</f>
        <v>1</v>
      </c>
      <c r="AP9" cm="1">
        <f t="array" ref="AP9">IF(SUM(IF(ISNUMBER(AP32:AP35),AP32:AP35))=0,1,AP33)</f>
        <v>0.75524943743228878</v>
      </c>
    </row>
    <row r="10" spans="1:42" x14ac:dyDescent="0.2">
      <c r="A10" t="s">
        <v>150</v>
      </c>
      <c r="B10" t="s">
        <v>91</v>
      </c>
      <c r="C10" t="s">
        <v>173</v>
      </c>
      <c r="D10">
        <f t="shared" si="6"/>
        <v>0.10952478503945756</v>
      </c>
      <c r="E10">
        <f t="shared" si="6"/>
        <v>0.19564368028594317</v>
      </c>
      <c r="F10">
        <f t="shared" si="6"/>
        <v>0.14523884327547765</v>
      </c>
      <c r="G10">
        <f t="shared" si="6"/>
        <v>0.14376289683592569</v>
      </c>
      <c r="H10">
        <f t="shared" si="6"/>
        <v>0</v>
      </c>
      <c r="I10">
        <f t="shared" si="6"/>
        <v>0.228254834202088</v>
      </c>
      <c r="J10">
        <f t="shared" si="6"/>
        <v>0.21105471869277542</v>
      </c>
      <c r="K10">
        <f t="shared" si="6"/>
        <v>0.27344318579375276</v>
      </c>
      <c r="L10">
        <f t="shared" si="6"/>
        <v>0.18610774900886484</v>
      </c>
      <c r="M10">
        <f t="shared" si="6"/>
        <v>0.12884791612907495</v>
      </c>
      <c r="N10">
        <f t="shared" ref="N10:AP10" si="11">N34</f>
        <v>2.9112144918770174E-2</v>
      </c>
      <c r="O10">
        <f t="shared" si="11"/>
        <v>0.42784924904663907</v>
      </c>
      <c r="P10">
        <f t="shared" si="11"/>
        <v>0.18962930238280215</v>
      </c>
      <c r="Q10">
        <f t="shared" si="11"/>
        <v>0.18951612903225806</v>
      </c>
      <c r="R10">
        <f t="shared" si="11"/>
        <v>0.11493441426506552</v>
      </c>
      <c r="S10">
        <f t="shared" si="11"/>
        <v>0.17099970059435171</v>
      </c>
      <c r="T10">
        <f t="shared" si="11"/>
        <v>0.17317188068610873</v>
      </c>
      <c r="U10">
        <f t="shared" si="11"/>
        <v>0.10265076494530402</v>
      </c>
      <c r="V10">
        <f t="shared" si="11"/>
        <v>0.26754609747100067</v>
      </c>
      <c r="W10">
        <f t="shared" si="11"/>
        <v>0.15151483977367361</v>
      </c>
      <c r="X10">
        <f t="shared" si="11"/>
        <v>0.10498389489581804</v>
      </c>
      <c r="Y10">
        <f t="shared" si="11"/>
        <v>8.7560744544344773E-2</v>
      </c>
      <c r="Z10">
        <f t="shared" si="11"/>
        <v>0.18872540032242355</v>
      </c>
      <c r="AA10">
        <f t="shared" si="11"/>
        <v>9.0990580370707994E-2</v>
      </c>
      <c r="AB10">
        <f t="shared" si="11"/>
        <v>0</v>
      </c>
      <c r="AC10">
        <f t="shared" si="11"/>
        <v>0</v>
      </c>
      <c r="AD10">
        <f t="shared" si="11"/>
        <v>0.21745146135156548</v>
      </c>
      <c r="AE10">
        <f t="shared" si="11"/>
        <v>0</v>
      </c>
      <c r="AF10">
        <f t="shared" si="11"/>
        <v>0.26492237259288642</v>
      </c>
      <c r="AG10">
        <f t="shared" si="11"/>
        <v>0.62299999159713293</v>
      </c>
      <c r="AH10">
        <f t="shared" si="11"/>
        <v>0.22742993399273406</v>
      </c>
      <c r="AI10">
        <f t="shared" si="11"/>
        <v>4.3999981191163606E-2</v>
      </c>
      <c r="AJ10">
        <f t="shared" si="11"/>
        <v>0.14355294857023149</v>
      </c>
      <c r="AK10">
        <f t="shared" si="11"/>
        <v>0.23959037215571349</v>
      </c>
      <c r="AL10">
        <f t="shared" si="11"/>
        <v>0.1222160377720625</v>
      </c>
      <c r="AM10">
        <f t="shared" si="11"/>
        <v>0.12492054507530234</v>
      </c>
      <c r="AN10">
        <f t="shared" si="11"/>
        <v>0</v>
      </c>
      <c r="AO10">
        <f t="shared" si="11"/>
        <v>0</v>
      </c>
      <c r="AP10">
        <f t="shared" si="11"/>
        <v>0.22082519651661547</v>
      </c>
    </row>
    <row r="11" spans="1:42" x14ac:dyDescent="0.2">
      <c r="A11" t="s">
        <v>150</v>
      </c>
      <c r="B11" t="s">
        <v>90</v>
      </c>
      <c r="C11" t="s">
        <v>175</v>
      </c>
      <c r="D11">
        <f t="shared" si="6"/>
        <v>0</v>
      </c>
      <c r="E11">
        <f t="shared" si="6"/>
        <v>0</v>
      </c>
      <c r="F11">
        <f t="shared" si="6"/>
        <v>0</v>
      </c>
      <c r="G11">
        <f t="shared" si="6"/>
        <v>0</v>
      </c>
      <c r="H11">
        <f t="shared" si="6"/>
        <v>0</v>
      </c>
      <c r="I11">
        <f t="shared" si="6"/>
        <v>0</v>
      </c>
      <c r="J11">
        <f t="shared" si="6"/>
        <v>0</v>
      </c>
      <c r="K11">
        <f t="shared" si="6"/>
        <v>0</v>
      </c>
      <c r="L11">
        <f t="shared" si="6"/>
        <v>0</v>
      </c>
      <c r="M11">
        <f t="shared" si="6"/>
        <v>0</v>
      </c>
      <c r="N11">
        <f t="shared" ref="N11:AP11" si="12">N35</f>
        <v>0</v>
      </c>
      <c r="O11">
        <f t="shared" si="12"/>
        <v>0</v>
      </c>
      <c r="P11">
        <f t="shared" si="12"/>
        <v>0</v>
      </c>
      <c r="Q11">
        <f t="shared" si="12"/>
        <v>0</v>
      </c>
      <c r="R11">
        <f t="shared" si="12"/>
        <v>0</v>
      </c>
      <c r="S11">
        <f t="shared" si="12"/>
        <v>0</v>
      </c>
      <c r="T11">
        <f t="shared" si="12"/>
        <v>0</v>
      </c>
      <c r="U11">
        <f t="shared" si="12"/>
        <v>0</v>
      </c>
      <c r="V11">
        <f t="shared" si="12"/>
        <v>0</v>
      </c>
      <c r="W11">
        <f t="shared" si="12"/>
        <v>0</v>
      </c>
      <c r="X11">
        <f t="shared" si="12"/>
        <v>0</v>
      </c>
      <c r="Y11">
        <f t="shared" si="12"/>
        <v>0</v>
      </c>
      <c r="Z11">
        <f t="shared" si="12"/>
        <v>0</v>
      </c>
      <c r="AA11">
        <f t="shared" si="12"/>
        <v>0</v>
      </c>
      <c r="AB11">
        <f t="shared" si="12"/>
        <v>0</v>
      </c>
      <c r="AC11">
        <f t="shared" si="12"/>
        <v>0</v>
      </c>
      <c r="AD11">
        <f t="shared" si="12"/>
        <v>0</v>
      </c>
      <c r="AE11">
        <f t="shared" si="12"/>
        <v>0</v>
      </c>
      <c r="AF11">
        <f t="shared" si="12"/>
        <v>0</v>
      </c>
      <c r="AG11">
        <f t="shared" si="12"/>
        <v>0</v>
      </c>
      <c r="AH11">
        <f t="shared" si="12"/>
        <v>0</v>
      </c>
      <c r="AI11">
        <f t="shared" si="12"/>
        <v>0</v>
      </c>
      <c r="AJ11">
        <f t="shared" si="12"/>
        <v>0</v>
      </c>
      <c r="AK11">
        <f t="shared" si="12"/>
        <v>0</v>
      </c>
      <c r="AL11">
        <f t="shared" si="12"/>
        <v>0</v>
      </c>
      <c r="AM11">
        <f t="shared" si="12"/>
        <v>0</v>
      </c>
      <c r="AN11">
        <f t="shared" si="12"/>
        <v>0</v>
      </c>
      <c r="AO11">
        <f t="shared" si="12"/>
        <v>0</v>
      </c>
      <c r="AP11">
        <f t="shared" si="12"/>
        <v>0</v>
      </c>
    </row>
    <row r="12" spans="1:42" x14ac:dyDescent="0.2">
      <c r="A12" t="s">
        <v>149</v>
      </c>
      <c r="B12" t="s">
        <v>89</v>
      </c>
      <c r="C12" t="s">
        <v>537</v>
      </c>
      <c r="D12" cm="1">
        <f t="array" ref="D12">IF(SUM(IF(ISNUMBER(D36:D37),D36:D37))=0,1,D36)</f>
        <v>0.86629860182387497</v>
      </c>
      <c r="E12" cm="1">
        <f t="array" ref="E12">IF(SUM(IF(ISNUMBER(E36:E37),E36:E37))=0,1,E36)</f>
        <v>1</v>
      </c>
      <c r="F12" cm="1">
        <f t="array" ref="F12">IF(SUM(IF(ISNUMBER(F36:F37),F36:F37))=0,1,F36)</f>
        <v>1</v>
      </c>
      <c r="G12" cm="1">
        <f t="array" ref="G12">IF(SUM(IF(ISNUMBER(G36:G37),G36:G37))=0,1,G36)</f>
        <v>0.59677452296053923</v>
      </c>
      <c r="H12" cm="1">
        <f t="array" ref="H12">IF(SUM(IF(ISNUMBER(H36:H37),H36:H37))=0,1,H36)</f>
        <v>1</v>
      </c>
      <c r="I12" cm="1">
        <f t="array" ref="I12">IF(SUM(IF(ISNUMBER(I36:I37),I36:I37))=0,1,I36)</f>
        <v>0.67433923179488975</v>
      </c>
      <c r="J12" cm="1">
        <f t="array" ref="J12">IF(SUM(IF(ISNUMBER(J36:J37),J36:J37))=0,1,J36)</f>
        <v>0.90988530867319295</v>
      </c>
      <c r="K12" cm="1">
        <f t="array" ref="K12">IF(SUM(IF(ISNUMBER(K36:K37),K36:K37))=0,1,K36)</f>
        <v>0.61976571213626519</v>
      </c>
      <c r="L12" cm="1">
        <f t="array" ref="L12">IF(SUM(IF(ISNUMBER(L36:L37),L36:L37))=0,1,L36)</f>
        <v>0.83319120255713475</v>
      </c>
      <c r="M12" cm="1">
        <f t="array" ref="M12">IF(SUM(IF(ISNUMBER(M36:M37),M36:M37))=0,1,M36)</f>
        <v>0.79414064327485379</v>
      </c>
      <c r="N12" cm="1">
        <f t="array" ref="N12">IF(SUM(IF(ISNUMBER(N36:N37),N36:N37))=0,1,N36)</f>
        <v>0.93838429692039516</v>
      </c>
      <c r="O12" cm="1">
        <f t="array" ref="O12">IF(SUM(IF(ISNUMBER(O36:O37),O36:O37))=0,1,O36)</f>
        <v>1</v>
      </c>
      <c r="P12" cm="1">
        <f t="array" ref="P12">IF(SUM(IF(ISNUMBER(P36:P37),P36:P37))=0,1,P36)</f>
        <v>0.77412370199711078</v>
      </c>
      <c r="Q12" cm="1">
        <f t="array" ref="Q12">IF(SUM(IF(ISNUMBER(Q36:Q37),Q36:Q37))=0,1,Q36)</f>
        <v>0.69939993999399941</v>
      </c>
      <c r="R12" cm="1">
        <f t="array" ref="R12">IF(SUM(IF(ISNUMBER(R36:R37),R36:R37))=0,1,R36)</f>
        <v>0.76949063696385112</v>
      </c>
      <c r="S12" cm="1">
        <f t="array" ref="S12">IF(SUM(IF(ISNUMBER(S36:S37),S36:S37))=0,1,S36)</f>
        <v>1</v>
      </c>
      <c r="T12" cm="1">
        <f t="array" ref="T12">IF(SUM(IF(ISNUMBER(T36:T37),T36:T37))=0,1,T36)</f>
        <v>0.93137282670268862</v>
      </c>
      <c r="U12" cm="1">
        <f t="array" ref="U12">IF(SUM(IF(ISNUMBER(U36:U37),U36:U37))=0,1,U36)</f>
        <v>0.73826771653543311</v>
      </c>
      <c r="V12" cm="1">
        <f t="array" ref="V12">IF(SUM(IF(ISNUMBER(V36:V37),V36:V37))=0,1,V36)</f>
        <v>1</v>
      </c>
      <c r="W12" cm="1">
        <f t="array" ref="W12">IF(SUM(IF(ISNUMBER(W36:W37),W36:W37))=0,1,W36)</f>
        <v>0.87276965684180996</v>
      </c>
      <c r="X12" cm="1">
        <f t="array" ref="X12">IF(SUM(IF(ISNUMBER(X36:X37),X36:X37))=0,1,X36)</f>
        <v>0.85497615091912749</v>
      </c>
      <c r="Y12" cm="1">
        <f t="array" ref="Y12">IF(SUM(IF(ISNUMBER(Y36:Y37),Y36:Y37))=0,1,Y36)</f>
        <v>1</v>
      </c>
      <c r="Z12" cm="1">
        <f t="array" ref="Z12">IF(SUM(IF(ISNUMBER(Z36:Z37),Z36:Z37))=0,1,Z36)</f>
        <v>0.72786552538777616</v>
      </c>
      <c r="AA12" cm="1">
        <f t="array" ref="AA12">IF(SUM(IF(ISNUMBER(AA36:AA37),AA36:AA37))=0,1,AA36)</f>
        <v>0.87185808435852374</v>
      </c>
      <c r="AB12" cm="1">
        <f t="array" ref="AB12">IF(SUM(IF(ISNUMBER(AB36:AB37),AB36:AB37))=0,1,AB36)</f>
        <v>1</v>
      </c>
      <c r="AC12" cm="1">
        <f t="array" ref="AC12">IF(SUM(IF(ISNUMBER(AC36:AC37),AC36:AC37))=0,1,AC36)</f>
        <v>1</v>
      </c>
      <c r="AD12" cm="1">
        <f t="array" ref="AD12">IF(SUM(IF(ISNUMBER(AD36:AD37),AD36:AD37))=0,1,AD36)</f>
        <v>0.68390267689561013</v>
      </c>
      <c r="AE12" cm="1">
        <f t="array" ref="AE12">IF(SUM(IF(ISNUMBER(AE36:AE37),AE36:AE37))=0,1,AE36)</f>
        <v>0.79999996412059859</v>
      </c>
      <c r="AF12" cm="1">
        <f t="array" ref="AF12">IF(SUM(IF(ISNUMBER(AF36:AF37),AF36:AF37))=0,1,AF36)</f>
        <v>0.67269736842105265</v>
      </c>
      <c r="AG12" cm="1">
        <f t="array" ref="AG12">IF(SUM(IF(ISNUMBER(AG36:AG37),AG36:AG37))=0,1,AG36)</f>
        <v>1</v>
      </c>
      <c r="AH12" cm="1">
        <f t="array" ref="AH12">IF(SUM(IF(ISNUMBER(AH36:AH37),AH36:AH37))=0,1,AH36)</f>
        <v>1</v>
      </c>
      <c r="AI12" cm="1">
        <f t="array" ref="AI12">IF(SUM(IF(ISNUMBER(AI36:AI37),AI36:AI37))=0,1,AI36)</f>
        <v>0.97399998972196189</v>
      </c>
      <c r="AJ12" cm="1">
        <f t="array" ref="AJ12">IF(SUM(IF(ISNUMBER(AJ36:AJ37),AJ36:AJ37))=0,1,AJ36)</f>
        <v>0.77599665069544588</v>
      </c>
      <c r="AK12" cm="1">
        <f t="array" ref="AK12">IF(SUM(IF(ISNUMBER(AK36:AK37),AK36:AK37))=0,1,AK36)</f>
        <v>0.82067726550182285</v>
      </c>
      <c r="AL12" cm="1">
        <f t="array" ref="AL12">IF(SUM(IF(ISNUMBER(AL36:AL37),AL36:AL37))=0,1,AL36)</f>
        <v>0.82650446402175837</v>
      </c>
      <c r="AM12" cm="1">
        <f t="array" ref="AM12">IF(SUM(IF(ISNUMBER(AM36:AM37),AM36:AM37))=0,1,AM36)</f>
        <v>0.63123563190657717</v>
      </c>
      <c r="AN12" cm="1">
        <f t="array" ref="AN12">IF(SUM(IF(ISNUMBER(AN36:AN37),AN36:AN37))=0,1,AN36)</f>
        <v>1</v>
      </c>
      <c r="AO12" cm="1">
        <f t="array" ref="AO12">IF(SUM(IF(ISNUMBER(AO36:AO37),AO36:AO37))=0,1,AO36)</f>
        <v>1</v>
      </c>
      <c r="AP12" cm="1">
        <f t="array" ref="AP12">IF(SUM(IF(ISNUMBER(AP36:AP37),AP36:AP37))=0,1,AP36)</f>
        <v>1</v>
      </c>
    </row>
    <row r="13" spans="1:42" x14ac:dyDescent="0.2">
      <c r="A13" t="s">
        <v>149</v>
      </c>
      <c r="B13" t="s">
        <v>91</v>
      </c>
      <c r="C13" t="s">
        <v>536</v>
      </c>
      <c r="D13">
        <f t="shared" si="6"/>
        <v>0.13370139817612511</v>
      </c>
      <c r="E13">
        <f t="shared" si="6"/>
        <v>0</v>
      </c>
      <c r="F13">
        <f t="shared" si="6"/>
        <v>0</v>
      </c>
      <c r="G13">
        <f t="shared" si="6"/>
        <v>0.40322547703946071</v>
      </c>
      <c r="H13">
        <f t="shared" si="6"/>
        <v>0</v>
      </c>
      <c r="I13">
        <f t="shared" si="6"/>
        <v>0.32566076820511036</v>
      </c>
      <c r="J13">
        <f t="shared" si="6"/>
        <v>9.0114691326807064E-2</v>
      </c>
      <c r="K13">
        <f t="shared" si="6"/>
        <v>0.38023428786373475</v>
      </c>
      <c r="L13">
        <f t="shared" si="6"/>
        <v>0.16680879744286525</v>
      </c>
      <c r="M13">
        <f t="shared" si="6"/>
        <v>0.20585935672514619</v>
      </c>
      <c r="N13">
        <f t="shared" ref="N13:AP13" si="13">N37</f>
        <v>6.1615703079604879E-2</v>
      </c>
      <c r="O13">
        <f t="shared" si="13"/>
        <v>0</v>
      </c>
      <c r="P13">
        <f t="shared" si="13"/>
        <v>0.22587629800288919</v>
      </c>
      <c r="Q13">
        <f t="shared" si="13"/>
        <v>0.30060006000600059</v>
      </c>
      <c r="R13">
        <f t="shared" si="13"/>
        <v>0.2305093630361488</v>
      </c>
      <c r="S13">
        <f t="shared" si="13"/>
        <v>0</v>
      </c>
      <c r="T13">
        <f t="shared" si="13"/>
        <v>6.8627173297311439E-2</v>
      </c>
      <c r="U13">
        <f t="shared" si="13"/>
        <v>0.26173228346456695</v>
      </c>
      <c r="V13">
        <f t="shared" si="13"/>
        <v>0</v>
      </c>
      <c r="W13">
        <f t="shared" si="13"/>
        <v>0.1272303431581899</v>
      </c>
      <c r="X13">
        <f t="shared" si="13"/>
        <v>0.14502384908087251</v>
      </c>
      <c r="Y13">
        <f t="shared" si="13"/>
        <v>0</v>
      </c>
      <c r="Z13">
        <f t="shared" si="13"/>
        <v>0.27213447461222379</v>
      </c>
      <c r="AA13">
        <f t="shared" si="13"/>
        <v>0.12814191564147628</v>
      </c>
      <c r="AB13">
        <f t="shared" si="13"/>
        <v>0</v>
      </c>
      <c r="AC13">
        <f t="shared" si="13"/>
        <v>0</v>
      </c>
      <c r="AD13">
        <f t="shared" si="13"/>
        <v>0.31609732310438982</v>
      </c>
      <c r="AE13">
        <f t="shared" si="13"/>
        <v>0.20000003587940146</v>
      </c>
      <c r="AF13">
        <f t="shared" si="13"/>
        <v>0.32730263157894735</v>
      </c>
      <c r="AG13">
        <f t="shared" si="13"/>
        <v>0</v>
      </c>
      <c r="AH13">
        <f t="shared" si="13"/>
        <v>0</v>
      </c>
      <c r="AI13">
        <f t="shared" si="13"/>
        <v>2.6000010278038058E-2</v>
      </c>
      <c r="AJ13">
        <f t="shared" si="13"/>
        <v>0.22400334930455412</v>
      </c>
      <c r="AK13">
        <f t="shared" si="13"/>
        <v>0.17932273449817718</v>
      </c>
      <c r="AL13">
        <f t="shared" si="13"/>
        <v>0.17349553597824158</v>
      </c>
      <c r="AM13">
        <f t="shared" si="13"/>
        <v>0.36876436809342278</v>
      </c>
      <c r="AN13">
        <f t="shared" si="13"/>
        <v>0</v>
      </c>
      <c r="AO13">
        <f t="shared" si="13"/>
        <v>0</v>
      </c>
      <c r="AP13">
        <f t="shared" si="13"/>
        <v>0</v>
      </c>
    </row>
    <row r="14" spans="1:42" x14ac:dyDescent="0.2">
      <c r="A14" t="s">
        <v>152</v>
      </c>
      <c r="B14" t="s">
        <v>89</v>
      </c>
      <c r="C14" t="s">
        <v>541</v>
      </c>
      <c r="D14" cm="1">
        <f t="array" ref="D14">IF(SUM(IF(ISNUMBER(D38:D39),D38:D39))=0,1,D38)</f>
        <v>0.89954204593820775</v>
      </c>
      <c r="E14" cm="1">
        <f t="array" ref="E14">IF(SUM(IF(ISNUMBER(E38:E39),E38:E39))=0,1,E38)</f>
        <v>1</v>
      </c>
      <c r="F14" cm="1">
        <f t="array" ref="F14">IF(SUM(IF(ISNUMBER(F38:F39),F38:F39))=0,1,F38)</f>
        <v>0.93792913466557792</v>
      </c>
      <c r="G14" cm="1">
        <f t="array" ref="G14">IF(SUM(IF(ISNUMBER(G38:G39),G38:G39))=0,1,G38)</f>
        <v>0.62831424468494967</v>
      </c>
      <c r="H14" cm="1">
        <f t="array" ref="H14">IF(SUM(IF(ISNUMBER(H38:H39),H38:H39))=0,1,H38)</f>
        <v>0.90883183272627865</v>
      </c>
      <c r="I14" cm="1">
        <f t="array" ref="I14">IF(SUM(IF(ISNUMBER(I38:I39),I38:I39))=0,1,I38)</f>
        <v>1</v>
      </c>
      <c r="J14" cm="1">
        <f t="array" ref="J14">IF(SUM(IF(ISNUMBER(J38:J39),J38:J39))=0,1,J38)</f>
        <v>0.84460137707302874</v>
      </c>
      <c r="K14" cm="1">
        <f t="array" ref="K14">IF(SUM(IF(ISNUMBER(K38:K39),K38:K39))=0,1,K38)</f>
        <v>0.53940899624387995</v>
      </c>
      <c r="L14" cm="1">
        <f t="array" ref="L14">IF(SUM(IF(ISNUMBER(L38:L39),L38:L39))=0,1,L38)</f>
        <v>0.8465379426125641</v>
      </c>
      <c r="M14" cm="1">
        <f t="array" ref="M14">IF(SUM(IF(ISNUMBER(M38:M39),M38:M39))=0,1,M38)</f>
        <v>0.9</v>
      </c>
      <c r="N14" cm="1">
        <f t="array" ref="N14">IF(SUM(IF(ISNUMBER(N38:N39),N38:N39))=0,1,N38)</f>
        <v>0.95976940409263245</v>
      </c>
      <c r="O14" cm="1">
        <f t="array" ref="O14">IF(SUM(IF(ISNUMBER(O38:O39),O38:O39))=0,1,O38)</f>
        <v>0.77491300588257972</v>
      </c>
      <c r="P14" cm="1">
        <f t="array" ref="P14">IF(SUM(IF(ISNUMBER(P38:P39),P38:P39))=0,1,P38)</f>
        <v>0.84161718980283828</v>
      </c>
      <c r="Q14" cm="1">
        <f t="array" ref="Q14">IF(SUM(IF(ISNUMBER(Q38:Q39),Q38:Q39))=0,1,Q38)</f>
        <v>0.80161943319838058</v>
      </c>
      <c r="R14" cm="1">
        <f t="array" ref="R14">IF(SUM(IF(ISNUMBER(R38:R39),R38:R39))=0,1,R38)</f>
        <v>0.87549085637158586</v>
      </c>
      <c r="S14" cm="1">
        <f t="array" ref="S14">IF(SUM(IF(ISNUMBER(S38:S39),S38:S39))=0,1,S38)</f>
        <v>0</v>
      </c>
      <c r="T14" cm="1">
        <f t="array" ref="T14">IF(SUM(IF(ISNUMBER(T38:T39),T38:T39))=0,1,T38)</f>
        <v>0.89849992936062661</v>
      </c>
      <c r="U14" cm="1">
        <f t="array" ref="U14">IF(SUM(IF(ISNUMBER(U38:U39),U38:U39))=0,1,U38)</f>
        <v>0.47343029434535688</v>
      </c>
      <c r="V14" cm="1">
        <f t="array" ref="V14">IF(SUM(IF(ISNUMBER(V38:V39),V38:V39))=0,1,V38)</f>
        <v>0.77357731883282477</v>
      </c>
      <c r="W14" cm="1">
        <f t="array" ref="W14">IF(SUM(IF(ISNUMBER(W38:W39),W38:W39))=0,1,W38)</f>
        <v>0.83892034368347534</v>
      </c>
      <c r="X14" cm="1">
        <f t="array" ref="X14">IF(SUM(IF(ISNUMBER(X38:X39),X38:X39))=0,1,X38)</f>
        <v>0.77828027276435552</v>
      </c>
      <c r="Y14" cm="1">
        <f t="array" ref="Y14">IF(SUM(IF(ISNUMBER(Y38:Y39),Y38:Y39))=0,1,Y38)</f>
        <v>0.91929033542066219</v>
      </c>
      <c r="Z14" cm="1">
        <f t="array" ref="Z14">IF(SUM(IF(ISNUMBER(Z38:Z39),Z38:Z39))=0,1,Z38)</f>
        <v>0.74425696009819076</v>
      </c>
      <c r="AA14" cm="1">
        <f t="array" ref="AA14">IF(SUM(IF(ISNUMBER(AA38:AA39),AA38:AA39))=0,1,AA38)</f>
        <v>0</v>
      </c>
      <c r="AB14" cm="1">
        <f t="array" ref="AB14">IF(SUM(IF(ISNUMBER(AB38:AB39),AB38:AB39))=0,1,AB38)</f>
        <v>1</v>
      </c>
      <c r="AC14" cm="1">
        <f t="array" ref="AC14">IF(SUM(IF(ISNUMBER(AC38:AC39),AC38:AC39))=0,1,AC38)</f>
        <v>1</v>
      </c>
      <c r="AD14" cm="1">
        <f t="array" ref="AD14">IF(SUM(IF(ISNUMBER(AD38:AD39),AD38:AD39))=0,1,AD38)</f>
        <v>1</v>
      </c>
      <c r="AE14" cm="1">
        <f t="array" ref="AE14">IF(SUM(IF(ISNUMBER(AE38:AE39),AE38:AE39))=0,1,AE38)</f>
        <v>1</v>
      </c>
      <c r="AF14" cm="1">
        <f t="array" ref="AF14">IF(SUM(IF(ISNUMBER(AF38:AF39),AF38:AF39))=0,1,AF38)</f>
        <v>0.70270270270270263</v>
      </c>
      <c r="AG14" cm="1">
        <f t="array" ref="AG14">IF(SUM(IF(ISNUMBER(AG38:AG39),AG38:AG39))=0,1,AG38)</f>
        <v>0.19206333766755837</v>
      </c>
      <c r="AH14" cm="1">
        <f t="array" ref="AH14">IF(SUM(IF(ISNUMBER(AH38:AH39),AH38:AH39))=0,1,AH38)</f>
        <v>6.5286877358569501E-3</v>
      </c>
      <c r="AI14" cm="1">
        <f t="array" ref="AI14">IF(SUM(IF(ISNUMBER(AI38:AI39),AI38:AI39))=0,1,AI38)</f>
        <v>0.98977922375239014</v>
      </c>
      <c r="AJ14" cm="1">
        <f t="array" ref="AJ14">IF(SUM(IF(ISNUMBER(AJ38:AJ39),AJ38:AJ39))=0,1,AJ38)</f>
        <v>0.82914572864321601</v>
      </c>
      <c r="AK14" cm="1">
        <f t="array" ref="AK14">IF(SUM(IF(ISNUMBER(AK38:AK39),AK38:AK39))=0,1,AK38)</f>
        <v>0.86498004945884732</v>
      </c>
      <c r="AL14" cm="1">
        <f t="array" ref="AL14">IF(SUM(IF(ISNUMBER(AL38:AL39),AL38:AL39))=0,1,AL38)</f>
        <v>0.68333333333333335</v>
      </c>
      <c r="AM14" cm="1">
        <f t="array" ref="AM14">IF(SUM(IF(ISNUMBER(AM38:AM39),AM38:AM39))=0,1,AM38)</f>
        <v>0.47393364928909953</v>
      </c>
      <c r="AN14" cm="1">
        <f t="array" ref="AN14">IF(SUM(IF(ISNUMBER(AN38:AN39),AN38:AN39))=0,1,AN38)</f>
        <v>1</v>
      </c>
      <c r="AO14" cm="1">
        <f t="array" ref="AO14">IF(SUM(IF(ISNUMBER(AO38:AO39),AO38:AO39))=0,1,AO38)</f>
        <v>0.65100751790737243</v>
      </c>
      <c r="AP14" cm="1">
        <f t="array" ref="AP14">IF(SUM(IF(ISNUMBER(AP38:AP39),AP38:AP39))=0,1,AP38)</f>
        <v>0.80931413975807243</v>
      </c>
    </row>
    <row r="15" spans="1:42" x14ac:dyDescent="0.2">
      <c r="A15" t="s">
        <v>152</v>
      </c>
      <c r="B15" t="s">
        <v>91</v>
      </c>
      <c r="C15" t="s">
        <v>542</v>
      </c>
      <c r="D15">
        <f t="shared" si="6"/>
        <v>0.1004579540617923</v>
      </c>
      <c r="E15">
        <f t="shared" si="6"/>
        <v>0</v>
      </c>
      <c r="F15">
        <f t="shared" si="6"/>
        <v>6.2070865334422118E-2</v>
      </c>
      <c r="G15">
        <f t="shared" si="6"/>
        <v>0.37168575531505021</v>
      </c>
      <c r="H15">
        <f t="shared" si="6"/>
        <v>9.1168167273721318E-2</v>
      </c>
      <c r="I15">
        <f t="shared" si="6"/>
        <v>0</v>
      </c>
      <c r="J15">
        <f t="shared" si="6"/>
        <v>0.15539862292697126</v>
      </c>
      <c r="K15">
        <f t="shared" si="6"/>
        <v>0.46059100375612005</v>
      </c>
      <c r="L15">
        <f t="shared" si="6"/>
        <v>0.15346205738743601</v>
      </c>
      <c r="M15">
        <f t="shared" si="6"/>
        <v>9.9999999999999992E-2</v>
      </c>
      <c r="N15">
        <f t="shared" ref="N15:AP15" si="14">N39</f>
        <v>4.0230595907367564E-2</v>
      </c>
      <c r="O15">
        <f t="shared" si="14"/>
        <v>0.22508699411742022</v>
      </c>
      <c r="P15">
        <f t="shared" si="14"/>
        <v>0.15838281019716177</v>
      </c>
      <c r="Q15">
        <f t="shared" si="14"/>
        <v>0.19838056680161942</v>
      </c>
      <c r="R15">
        <f t="shared" si="14"/>
        <v>0.1245091436284142</v>
      </c>
      <c r="S15">
        <f t="shared" si="14"/>
        <v>1</v>
      </c>
      <c r="T15">
        <f t="shared" si="14"/>
        <v>0.10150007063937343</v>
      </c>
      <c r="U15">
        <f t="shared" si="14"/>
        <v>0.52656970565464312</v>
      </c>
      <c r="V15">
        <f t="shared" si="14"/>
        <v>0.22642268116717526</v>
      </c>
      <c r="W15">
        <f t="shared" si="14"/>
        <v>0.16107965631652463</v>
      </c>
      <c r="X15">
        <f t="shared" si="14"/>
        <v>0.2217197272356444</v>
      </c>
      <c r="Y15">
        <f t="shared" si="14"/>
        <v>8.0709664579337773E-2</v>
      </c>
      <c r="Z15">
        <f t="shared" si="14"/>
        <v>0.25574303990180919</v>
      </c>
      <c r="AA15">
        <f t="shared" si="14"/>
        <v>1</v>
      </c>
      <c r="AB15">
        <f t="shared" si="14"/>
        <v>0</v>
      </c>
      <c r="AC15">
        <f t="shared" si="14"/>
        <v>0</v>
      </c>
      <c r="AD15">
        <f t="shared" si="14"/>
        <v>0</v>
      </c>
      <c r="AE15">
        <f t="shared" si="14"/>
        <v>0</v>
      </c>
      <c r="AF15">
        <f t="shared" si="14"/>
        <v>0.29729729729729726</v>
      </c>
      <c r="AG15">
        <f t="shared" si="14"/>
        <v>0.80793666233244166</v>
      </c>
      <c r="AH15">
        <f t="shared" si="14"/>
        <v>0.99347131226414298</v>
      </c>
      <c r="AI15">
        <f t="shared" si="14"/>
        <v>1.0220776247609897E-2</v>
      </c>
      <c r="AJ15">
        <f t="shared" si="14"/>
        <v>0.17085427135678391</v>
      </c>
      <c r="AK15">
        <f t="shared" si="14"/>
        <v>0.13501995054115276</v>
      </c>
      <c r="AL15">
        <f t="shared" si="14"/>
        <v>0.31666666666666671</v>
      </c>
      <c r="AM15">
        <f t="shared" si="14"/>
        <v>0.52606635071090047</v>
      </c>
      <c r="AN15">
        <f t="shared" si="14"/>
        <v>0</v>
      </c>
      <c r="AO15">
        <f t="shared" si="14"/>
        <v>0.34899248209262751</v>
      </c>
      <c r="AP15">
        <f t="shared" si="14"/>
        <v>0.1906858602419276</v>
      </c>
    </row>
    <row r="16" spans="1:42" x14ac:dyDescent="0.2">
      <c r="A16" t="s">
        <v>153</v>
      </c>
      <c r="B16" t="s">
        <v>91</v>
      </c>
      <c r="C16" t="s">
        <v>538</v>
      </c>
      <c r="D16">
        <f t="shared" si="6"/>
        <v>0.10058847425088932</v>
      </c>
      <c r="E16">
        <f t="shared" si="6"/>
        <v>9.1540869954154086E-3</v>
      </c>
      <c r="F16">
        <f t="shared" si="6"/>
        <v>7.3052575522018848E-3</v>
      </c>
      <c r="G16">
        <f t="shared" si="6"/>
        <v>2.0975469218379512E-2</v>
      </c>
      <c r="H16">
        <f t="shared" si="6"/>
        <v>1.004992342175816E-2</v>
      </c>
      <c r="I16">
        <f t="shared" si="6"/>
        <v>4.1596458089322726E-2</v>
      </c>
      <c r="J16">
        <f t="shared" si="6"/>
        <v>0.11899999999999999</v>
      </c>
      <c r="K16">
        <f t="shared" si="6"/>
        <v>6.6667902457081513E-2</v>
      </c>
      <c r="L16">
        <f t="shared" si="6"/>
        <v>5.147862495930515E-2</v>
      </c>
      <c r="M16">
        <f t="shared" si="6"/>
        <v>7.5821158176657355E-2</v>
      </c>
      <c r="N16">
        <f t="shared" ref="N16:AP16" si="15">N40</f>
        <v>0</v>
      </c>
      <c r="O16">
        <f t="shared" si="15"/>
        <v>2.0499562917695585E-2</v>
      </c>
      <c r="P16">
        <f t="shared" si="15"/>
        <v>6.0235527750498279E-2</v>
      </c>
      <c r="Q16">
        <f t="shared" si="15"/>
        <v>3.3874885783691022E-2</v>
      </c>
      <c r="R16">
        <f t="shared" si="15"/>
        <v>4.9257586151738759E-3</v>
      </c>
      <c r="S16">
        <f t="shared" si="15"/>
        <v>4.4999425585605574E-2</v>
      </c>
      <c r="T16">
        <f t="shared" si="15"/>
        <v>1.5582776740993984E-2</v>
      </c>
      <c r="U16">
        <f t="shared" si="15"/>
        <v>1.7031557849755141E-2</v>
      </c>
      <c r="V16">
        <f t="shared" si="15"/>
        <v>0.14865247694717784</v>
      </c>
      <c r="W16">
        <f t="shared" si="15"/>
        <v>3.6378490540686488E-2</v>
      </c>
      <c r="X16">
        <f t="shared" si="15"/>
        <v>4.4986281513692605E-2</v>
      </c>
      <c r="Y16">
        <f t="shared" si="15"/>
        <v>5.5992032069682278E-2</v>
      </c>
      <c r="Z16">
        <f t="shared" si="15"/>
        <v>0.12291312648251999</v>
      </c>
      <c r="AA16">
        <f t="shared" si="15"/>
        <v>8.4357872407291007E-2</v>
      </c>
      <c r="AB16">
        <f t="shared" si="15"/>
        <v>3.1644784429430998E-3</v>
      </c>
      <c r="AC16">
        <f t="shared" si="15"/>
        <v>0</v>
      </c>
      <c r="AD16">
        <f t="shared" si="15"/>
        <v>0</v>
      </c>
      <c r="AE16">
        <f t="shared" si="15"/>
        <v>0</v>
      </c>
      <c r="AF16">
        <f t="shared" si="15"/>
        <v>8.3333332195543786E-2</v>
      </c>
      <c r="AG16">
        <f t="shared" si="15"/>
        <v>6.1938061938061943E-2</v>
      </c>
      <c r="AH16">
        <f t="shared" si="15"/>
        <v>0.12790000113577132</v>
      </c>
      <c r="AI16">
        <f t="shared" si="15"/>
        <v>1.9999985743083901E-3</v>
      </c>
      <c r="AJ16">
        <f t="shared" si="15"/>
        <v>0.11299558782113465</v>
      </c>
      <c r="AK16">
        <f t="shared" si="15"/>
        <v>0.10852273474835573</v>
      </c>
      <c r="AL16">
        <f t="shared" si="15"/>
        <v>8.3266062602965402E-2</v>
      </c>
      <c r="AM16">
        <f t="shared" si="15"/>
        <v>0.02</v>
      </c>
      <c r="AN16">
        <f t="shared" si="15"/>
        <v>0</v>
      </c>
      <c r="AO16">
        <f t="shared" si="15"/>
        <v>0.22482945600137444</v>
      </c>
      <c r="AP16">
        <f t="shared" si="15"/>
        <v>5.4222764103736443E-2</v>
      </c>
    </row>
    <row r="17" spans="1:42" x14ac:dyDescent="0.2">
      <c r="A17" t="s">
        <v>153</v>
      </c>
      <c r="B17" t="s">
        <v>89</v>
      </c>
      <c r="C17" t="s">
        <v>539</v>
      </c>
      <c r="D17" cm="1">
        <f t="array" ref="D17">IF(SUM(IF(ISNUMBER(D40:D42),D40:D42))=0,1,D41)</f>
        <v>0.89524404975891525</v>
      </c>
      <c r="E17" cm="1">
        <f t="array" ref="E17">IF(SUM(IF(ISNUMBER(E40:E42),E40:E42))=0,1,E41)</f>
        <v>0.95291282567371138</v>
      </c>
      <c r="F17" cm="1">
        <f t="array" ref="F17">IF(SUM(IF(ISNUMBER(F40:F42),F40:F42))=0,1,F41)</f>
        <v>0.99269474244779821</v>
      </c>
      <c r="G17" cm="1">
        <f t="array" ref="G17">IF(SUM(IF(ISNUMBER(G40:G42),G40:G42))=0,1,G41)</f>
        <v>0.94838649086161686</v>
      </c>
      <c r="H17" cm="1">
        <f t="array" ref="H17">IF(SUM(IF(ISNUMBER(H40:H42),H40:H42))=0,1,H41)</f>
        <v>0.98995007657824174</v>
      </c>
      <c r="I17" cm="1">
        <f t="array" ref="I17">IF(SUM(IF(ISNUMBER(I40:I42),I40:I42))=0,1,I41)</f>
        <v>0.95299196821173282</v>
      </c>
      <c r="J17" cm="1">
        <f t="array" ref="J17">IF(SUM(IF(ISNUMBER(J40:J42),J40:J42))=0,1,J41)</f>
        <v>0.88100000000000001</v>
      </c>
      <c r="K17" cm="1">
        <f t="array" ref="K17">IF(SUM(IF(ISNUMBER(K40:K42),K40:K42))=0,1,K41)</f>
        <v>0.93333209754291835</v>
      </c>
      <c r="L17" cm="1">
        <f t="array" ref="L17">IF(SUM(IF(ISNUMBER(L40:L42),L40:L42))=0,1,L41)</f>
        <v>0.93646051084039728</v>
      </c>
      <c r="M17" cm="1">
        <f t="array" ref="M17">IF(SUM(IF(ISNUMBER(M40:M42),M40:M42))=0,1,M41)</f>
        <v>0.89328139154174035</v>
      </c>
      <c r="N17" cm="1">
        <f t="array" ref="N17">IF(SUM(IF(ISNUMBER(N40:N42),N40:N42))=0,1,N41)</f>
        <v>0.95030987294117641</v>
      </c>
      <c r="O17" cm="1">
        <f t="array" ref="O17">IF(SUM(IF(ISNUMBER(O40:O42),O40:O42))=0,1,O41)</f>
        <v>0.96894952556074776</v>
      </c>
      <c r="P17" cm="1">
        <f t="array" ref="P17">IF(SUM(IF(ISNUMBER(P40:P42),P40:P42))=0,1,P41)</f>
        <v>0.92721507573626316</v>
      </c>
      <c r="Q17" cm="1">
        <f t="array" ref="Q17">IF(SUM(IF(ISNUMBER(Q40:Q42),Q40:Q42))=0,1,Q41)</f>
        <v>0.96612511421630898</v>
      </c>
      <c r="R17" cm="1">
        <f t="array" ref="R17">IF(SUM(IF(ISNUMBER(R40:R42),R40:R42))=0,1,R41)</f>
        <v>0.99507424138482625</v>
      </c>
      <c r="S17" cm="1">
        <f t="array" ref="S17">IF(SUM(IF(ISNUMBER(S40:S42),S40:S42))=0,1,S41)</f>
        <v>0.8900000396147858</v>
      </c>
      <c r="T17" cm="1">
        <f t="array" ref="T17">IF(SUM(IF(ISNUMBER(T40:T42),T40:T42))=0,1,T41)</f>
        <v>0.97122074379270362</v>
      </c>
      <c r="U17" cm="1">
        <f t="array" ref="U17">IF(SUM(IF(ISNUMBER(U40:U42),U40:U42))=0,1,U41)</f>
        <v>0.9826012630703197</v>
      </c>
      <c r="V17" cm="1">
        <f t="array" ref="V17">IF(SUM(IF(ISNUMBER(V40:V42),V40:V42))=0,1,V41)</f>
        <v>0.85134752305282224</v>
      </c>
      <c r="W17" cm="1">
        <f t="array" ref="W17">IF(SUM(IF(ISNUMBER(W40:W42),W40:W42))=0,1,W41)</f>
        <v>0.95566951191887284</v>
      </c>
      <c r="X17" cm="1">
        <f t="array" ref="X17">IF(SUM(IF(ISNUMBER(X40:X42),X40:X42))=0,1,X41)</f>
        <v>0.93601490914738317</v>
      </c>
      <c r="Y17" cm="1">
        <f t="array" ref="Y17">IF(SUM(IF(ISNUMBER(Y40:Y42),Y40:Y42))=0,1,Y41)</f>
        <v>0.94400796793031783</v>
      </c>
      <c r="Z17" cm="1">
        <f t="array" ref="Z17">IF(SUM(IF(ISNUMBER(Z40:Z42),Z40:Z42))=0,1,Z41)</f>
        <v>0.82725761744743675</v>
      </c>
      <c r="AA17" cm="1">
        <f t="array" ref="AA17">IF(SUM(IF(ISNUMBER(AA40:AA42),AA40:AA42))=0,1,AA41)</f>
        <v>0.89836898962916401</v>
      </c>
      <c r="AB17" cm="1">
        <f t="array" ref="AB17">IF(SUM(IF(ISNUMBER(AB40:AB42),AB40:AB42))=0,1,AB41)</f>
        <v>0.96518998143128132</v>
      </c>
      <c r="AC17" cm="1">
        <f t="array" ref="AC17">IF(SUM(IF(ISNUMBER(AC40:AC42),AC40:AC42))=0,1,AC41)</f>
        <v>1</v>
      </c>
      <c r="AD17" cm="1">
        <f t="array" ref="AD17">IF(SUM(IF(ISNUMBER(AD40:AD42),AD40:AD42))=0,1,AD41)</f>
        <v>1</v>
      </c>
      <c r="AE17" cm="1">
        <f t="array" ref="AE17">IF(SUM(IF(ISNUMBER(AE40:AE42),AE40:AE42))=0,1,AE41)</f>
        <v>1</v>
      </c>
      <c r="AF17" cm="1">
        <f t="array" ref="AF17">IF(SUM(IF(ISNUMBER(AF40:AF42),AF40:AF42))=0,1,AF41)</f>
        <v>0.89619883030955072</v>
      </c>
      <c r="AG17" cm="1">
        <f t="array" ref="AG17">IF(SUM(IF(ISNUMBER(AG40:AG42),AG40:AG42))=0,1,AG41)</f>
        <v>0.70529470529470539</v>
      </c>
      <c r="AH17" cm="1">
        <f t="array" ref="AH17">IF(SUM(IF(ISNUMBER(AH40:AH42),AH40:AH42))=0,1,AH41)</f>
        <v>0.85639999721512328</v>
      </c>
      <c r="AI17" cm="1">
        <f t="array" ref="AI17">IF(SUM(IF(ISNUMBER(AI40:AI42),AI40:AI42))=0,1,AI41)</f>
        <v>0.92099998777195269</v>
      </c>
      <c r="AJ17" cm="1">
        <f t="array" ref="AJ17">IF(SUM(IF(ISNUMBER(AJ40:AJ42),AJ40:AJ42))=0,1,AJ41)</f>
        <v>0.88700441217886539</v>
      </c>
      <c r="AK17" cm="1">
        <f t="array" ref="AK17">IF(SUM(IF(ISNUMBER(AK40:AK42),AK40:AK42))=0,1,AK41)</f>
        <v>0.87983287551477185</v>
      </c>
      <c r="AL17" cm="1">
        <f t="array" ref="AL17">IF(SUM(IF(ISNUMBER(AL40:AL42),AL40:AL42))=0,1,AL41)</f>
        <v>0.9141309719934102</v>
      </c>
      <c r="AM17" cm="1">
        <f t="array" ref="AM17">IF(SUM(IF(ISNUMBER(AM40:AM42),AM40:AM42))=0,1,AM41)</f>
        <v>0.98</v>
      </c>
      <c r="AN17" cm="1">
        <f t="array" ref="AN17">IF(SUM(IF(ISNUMBER(AN40:AN42),AN40:AN42))=0,1,AN41)</f>
        <v>1</v>
      </c>
      <c r="AO17" cm="1">
        <f t="array" ref="AO17">IF(SUM(IF(ISNUMBER(AO40:AO42),AO40:AO42))=0,1,AO41)</f>
        <v>0.40083138443110117</v>
      </c>
      <c r="AP17" cm="1">
        <f t="array" ref="AP17">IF(SUM(IF(ISNUMBER(AP40:AP42),AP40:AP42))=0,1,AP41)</f>
        <v>0.9457772358962635</v>
      </c>
    </row>
    <row r="18" spans="1:42" x14ac:dyDescent="0.2">
      <c r="A18" t="s">
        <v>153</v>
      </c>
      <c r="B18" t="s">
        <v>92</v>
      </c>
      <c r="C18" t="s">
        <v>540</v>
      </c>
      <c r="D18">
        <f t="shared" si="6"/>
        <v>4.1674759901952864E-3</v>
      </c>
      <c r="E18">
        <f t="shared" si="6"/>
        <v>3.7933087330873312E-2</v>
      </c>
      <c r="F18">
        <f t="shared" si="6"/>
        <v>0</v>
      </c>
      <c r="G18">
        <f t="shared" si="6"/>
        <v>3.0638039920003624E-2</v>
      </c>
      <c r="H18">
        <f t="shared" si="6"/>
        <v>0</v>
      </c>
      <c r="I18">
        <f t="shared" si="6"/>
        <v>5.4115736989443514E-3</v>
      </c>
      <c r="J18">
        <f t="shared" si="6"/>
        <v>0</v>
      </c>
      <c r="K18">
        <f t="shared" si="6"/>
        <v>0</v>
      </c>
      <c r="L18">
        <f t="shared" si="6"/>
        <v>1.2060864200297476E-2</v>
      </c>
      <c r="M18">
        <f t="shared" si="6"/>
        <v>3.0897450281602307E-2</v>
      </c>
      <c r="N18">
        <f t="shared" ref="N18:AP18" si="16">N42</f>
        <v>4.969012705882353E-2</v>
      </c>
      <c r="O18">
        <f t="shared" si="16"/>
        <v>1.0550911521556508E-2</v>
      </c>
      <c r="P18">
        <f t="shared" si="16"/>
        <v>1.2549396513238489E-2</v>
      </c>
      <c r="Q18">
        <f t="shared" si="16"/>
        <v>0</v>
      </c>
      <c r="R18">
        <f t="shared" si="16"/>
        <v>0</v>
      </c>
      <c r="S18">
        <f t="shared" si="16"/>
        <v>6.5000534799608614E-2</v>
      </c>
      <c r="T18">
        <f t="shared" si="16"/>
        <v>1.3196479466302428E-2</v>
      </c>
      <c r="U18">
        <f t="shared" si="16"/>
        <v>3.6717907992512341E-4</v>
      </c>
      <c r="V18">
        <f t="shared" si="16"/>
        <v>0</v>
      </c>
      <c r="W18">
        <f t="shared" si="16"/>
        <v>7.9519975404405471E-3</v>
      </c>
      <c r="X18">
        <f t="shared" si="16"/>
        <v>1.8998809338924262E-2</v>
      </c>
      <c r="Y18">
        <f t="shared" si="16"/>
        <v>0</v>
      </c>
      <c r="Z18">
        <f t="shared" si="16"/>
        <v>4.9829256070043133E-2</v>
      </c>
      <c r="AA18">
        <f t="shared" si="16"/>
        <v>1.7273137963544936E-2</v>
      </c>
      <c r="AB18">
        <f t="shared" si="16"/>
        <v>3.1645540125775577E-2</v>
      </c>
      <c r="AC18">
        <f t="shared" si="16"/>
        <v>0</v>
      </c>
      <c r="AD18">
        <f t="shared" si="16"/>
        <v>0</v>
      </c>
      <c r="AE18">
        <f t="shared" si="16"/>
        <v>0</v>
      </c>
      <c r="AF18">
        <f t="shared" si="16"/>
        <v>2.0467837494905605E-2</v>
      </c>
      <c r="AG18">
        <f t="shared" si="16"/>
        <v>0.2327672327672328</v>
      </c>
      <c r="AH18">
        <f t="shared" si="16"/>
        <v>1.5700001649105424E-2</v>
      </c>
      <c r="AI18">
        <f t="shared" si="16"/>
        <v>7.7000013653738889E-2</v>
      </c>
      <c r="AJ18">
        <f t="shared" si="16"/>
        <v>0</v>
      </c>
      <c r="AK18">
        <f t="shared" si="16"/>
        <v>1.1644389736872499E-2</v>
      </c>
      <c r="AL18">
        <f t="shared" si="16"/>
        <v>2.6029654036243822E-3</v>
      </c>
      <c r="AM18">
        <f t="shared" si="16"/>
        <v>0</v>
      </c>
      <c r="AN18">
        <f t="shared" si="16"/>
        <v>0</v>
      </c>
      <c r="AO18">
        <f t="shared" si="16"/>
        <v>0.37433915956752434</v>
      </c>
      <c r="AP18">
        <f t="shared" si="16"/>
        <v>0</v>
      </c>
    </row>
    <row r="19" spans="1:42" x14ac:dyDescent="0.2">
      <c r="A19" t="s">
        <v>902</v>
      </c>
      <c r="B19" t="s">
        <v>89</v>
      </c>
      <c r="C19" t="s">
        <v>543</v>
      </c>
      <c r="D19" cm="1">
        <f t="array" ref="D19">IF(SUM(IF(ISNUMBER(D43:D44),D43:D44))=0,1,D43)</f>
        <v>0.96003140311749968</v>
      </c>
      <c r="E19" cm="1">
        <f t="array" ref="E19">IF(SUM(IF(ISNUMBER(E43:E44),E43:E44))=0,1,E43)</f>
        <v>0.99952176774776524</v>
      </c>
      <c r="F19" cm="1">
        <f t="array" ref="F19">IF(SUM(IF(ISNUMBER(F43:F44),F43:F44))=0,1,F43)</f>
        <v>0.9938367857499103</v>
      </c>
      <c r="G19" cm="1">
        <f t="array" ref="G19">IF(SUM(IF(ISNUMBER(G43:G44),G43:G44))=0,1,G43)</f>
        <v>0.98233293697359836</v>
      </c>
      <c r="H19" cm="1">
        <f t="array" ref="H19">IF(SUM(IF(ISNUMBER(H43:H44),H43:H44))=0,1,H43)</f>
        <v>1</v>
      </c>
      <c r="I19" cm="1">
        <f t="array" ref="I19">IF(SUM(IF(ISNUMBER(I43:I44),I43:I44))=0,1,I43)</f>
        <v>0.97138779800206376</v>
      </c>
      <c r="J19" cm="1">
        <f t="array" ref="J19">IF(SUM(IF(ISNUMBER(J43:J44),J43:J44))=0,1,J43)</f>
        <v>1</v>
      </c>
      <c r="K19" cm="1">
        <f t="array" ref="K19">IF(SUM(IF(ISNUMBER(K43:K44),K43:K44))=0,1,K43)</f>
        <v>1</v>
      </c>
      <c r="L19" cm="1">
        <f t="array" ref="L19">IF(SUM(IF(ISNUMBER(L43:L44),L43:L44))=0,1,L43)</f>
        <v>0.94569699883262193</v>
      </c>
      <c r="M19" cm="1">
        <f t="array" ref="M19">IF(SUM(IF(ISNUMBER(M43:M44),M43:M44))=0,1,M43)</f>
        <v>0.9</v>
      </c>
      <c r="N19" cm="1">
        <f t="array" ref="N19">IF(SUM(IF(ISNUMBER(N43:N44),N43:N44))=0,1,N43)</f>
        <v>1</v>
      </c>
      <c r="O19" cm="1">
        <f t="array" ref="O19">IF(SUM(IF(ISNUMBER(O43:O44),O43:O44))=0,1,O43)</f>
        <v>0.92781064099644162</v>
      </c>
      <c r="P19" cm="1">
        <f t="array" ref="P19">IF(SUM(IF(ISNUMBER(P43:P44),P43:P44))=0,1,P43)</f>
        <v>0.92246337111325327</v>
      </c>
      <c r="Q19" cm="1">
        <f t="array" ref="Q19">IF(SUM(IF(ISNUMBER(Q43:Q44),Q43:Q44))=0,1,Q43)</f>
        <v>0.66666666666666663</v>
      </c>
      <c r="R19" cm="1">
        <f t="array" ref="R19">IF(SUM(IF(ISNUMBER(R43:R44),R43:R44))=0,1,R43)</f>
        <v>0.94703106517112079</v>
      </c>
      <c r="S19" cm="1">
        <f t="array" ref="S19">IF(SUM(IF(ISNUMBER(S43:S44),S43:S44))=0,1,S43)</f>
        <v>0.97560975609756106</v>
      </c>
      <c r="T19" cm="1">
        <f t="array" ref="T19">IF(SUM(IF(ISNUMBER(T43:T44),T43:T44))=0,1,T43)</f>
        <v>0.95935730845958911</v>
      </c>
      <c r="U19" cm="1">
        <f t="array" ref="U19">IF(SUM(IF(ISNUMBER(U43:U44),U43:U44))=0,1,U43)</f>
        <v>1</v>
      </c>
      <c r="V19" cm="1">
        <f t="array" ref="V19">IF(SUM(IF(ISNUMBER(V43:V44),V43:V44))=0,1,V43)</f>
        <v>0.90767521573920495</v>
      </c>
      <c r="W19" cm="1">
        <f t="array" ref="W19">IF(SUM(IF(ISNUMBER(W43:W44),W43:W44))=0,1,W43)</f>
        <v>1</v>
      </c>
      <c r="X19" cm="1">
        <f t="array" ref="X19">IF(SUM(IF(ISNUMBER(X43:X44),X43:X44))=0,1,X43)</f>
        <v>0.94358974358974357</v>
      </c>
      <c r="Y19" cm="1">
        <f t="array" ref="Y19">IF(SUM(IF(ISNUMBER(Y43:Y44),Y43:Y44))=0,1,Y43)</f>
        <v>1</v>
      </c>
      <c r="Z19" cm="1">
        <f t="array" ref="Z19">IF(SUM(IF(ISNUMBER(Z43:Z44),Z43:Z44))=0,1,Z43)</f>
        <v>0.87073464884144625</v>
      </c>
      <c r="AA19" cm="1">
        <f t="array" ref="AA19">IF(SUM(IF(ISNUMBER(AA43:AA44),AA43:AA44))=0,1,AA43)</f>
        <v>0.83943341303712438</v>
      </c>
      <c r="AB19" cm="1">
        <f t="array" ref="AB19">IF(SUM(IF(ISNUMBER(AB43:AB44),AB43:AB44))=0,1,AB43)</f>
        <v>1</v>
      </c>
      <c r="AC19" cm="1">
        <f t="array" ref="AC19">IF(SUM(IF(ISNUMBER(AC43:AC44),AC43:AC44))=0,1,AC43)</f>
        <v>1</v>
      </c>
      <c r="AD19" cm="1">
        <f t="array" ref="AD19">IF(SUM(IF(ISNUMBER(AD43:AD44),AD43:AD44))=0,1,AD43)</f>
        <v>1</v>
      </c>
      <c r="AE19" cm="1">
        <f t="array" ref="AE19">IF(SUM(IF(ISNUMBER(AE43:AE44),AE43:AE44))=0,1,AE43)</f>
        <v>1</v>
      </c>
      <c r="AF19" cm="1">
        <f t="array" ref="AF19">IF(SUM(IF(ISNUMBER(AF43:AF44),AF43:AF44))=0,1,AF43)</f>
        <v>0.90961761297798382</v>
      </c>
      <c r="AG19" cm="1">
        <f t="array" ref="AG19">IF(SUM(IF(ISNUMBER(AG43:AG44),AG43:AG44))=0,1,AG43)</f>
        <v>1</v>
      </c>
      <c r="AH19" cm="1">
        <f t="array" ref="AH19">IF(SUM(IF(ISNUMBER(AH43:AH44),AH43:AH44))=0,1,AH43)</f>
        <v>0.75105903606288071</v>
      </c>
      <c r="AI19" cm="1">
        <f t="array" ref="AI19">IF(SUM(IF(ISNUMBER(AI43:AI44),AI43:AI44))=0,1,AI43)</f>
        <v>0.99189475141568373</v>
      </c>
      <c r="AJ19" cm="1">
        <f t="array" ref="AJ19">IF(SUM(IF(ISNUMBER(AJ43:AJ44),AJ43:AJ44))=0,1,AJ43)</f>
        <v>1</v>
      </c>
      <c r="AK19" cm="1">
        <f t="array" ref="AK19">IF(SUM(IF(ISNUMBER(AK43:AK44),AK43:AK44))=0,1,AK43)</f>
        <v>0.7142857142857143</v>
      </c>
      <c r="AL19" cm="1">
        <f t="array" ref="AL19">IF(SUM(IF(ISNUMBER(AL43:AL44),AL43:AL44))=0,1,AL43)</f>
        <v>0.70297029702970293</v>
      </c>
      <c r="AM19" cm="1">
        <f t="array" ref="AM19">IF(SUM(IF(ISNUMBER(AM43:AM44),AM43:AM44))=0,1,AM43)</f>
        <v>0.94377513750562025</v>
      </c>
      <c r="AN19" cm="1">
        <f t="array" ref="AN19">IF(SUM(IF(ISNUMBER(AN43:AN44),AN43:AN44))=0,1,AN43)</f>
        <v>1</v>
      </c>
      <c r="AO19" cm="1">
        <f t="array" ref="AO19">IF(SUM(IF(ISNUMBER(AO43:AO44),AO43:AO44))=0,1,AO43)</f>
        <v>1</v>
      </c>
      <c r="AP19" cm="1">
        <f t="array" ref="AP19">IF(SUM(IF(ISNUMBER(AP43:AP44),AP43:AP44))=0,1,AP43)</f>
        <v>0.95989313488860739</v>
      </c>
    </row>
    <row r="20" spans="1:42" x14ac:dyDescent="0.2">
      <c r="A20" t="s">
        <v>902</v>
      </c>
      <c r="B20" t="s">
        <v>91</v>
      </c>
      <c r="C20" t="s">
        <v>544</v>
      </c>
      <c r="D20">
        <f t="shared" si="6"/>
        <v>3.9968596882500408E-2</v>
      </c>
      <c r="E20">
        <f t="shared" si="6"/>
        <v>4.7823225223479185E-4</v>
      </c>
      <c r="F20">
        <f t="shared" si="6"/>
        <v>6.1632142500897156E-3</v>
      </c>
      <c r="G20">
        <f t="shared" si="6"/>
        <v>1.7667063026401721E-2</v>
      </c>
      <c r="H20">
        <f t="shared" si="6"/>
        <v>0</v>
      </c>
      <c r="I20">
        <f t="shared" si="6"/>
        <v>2.8612201997936272E-2</v>
      </c>
      <c r="J20">
        <f t="shared" si="6"/>
        <v>0</v>
      </c>
      <c r="K20">
        <f t="shared" si="6"/>
        <v>0</v>
      </c>
      <c r="L20">
        <f t="shared" si="6"/>
        <v>5.4303001167378108E-2</v>
      </c>
      <c r="M20">
        <f t="shared" si="6"/>
        <v>0.1</v>
      </c>
      <c r="N20">
        <f t="shared" ref="N20:AP20" si="17">N44</f>
        <v>0</v>
      </c>
      <c r="O20">
        <f t="shared" si="17"/>
        <v>7.2189359003558426E-2</v>
      </c>
      <c r="P20">
        <f t="shared" si="17"/>
        <v>7.7536628886746756E-2</v>
      </c>
      <c r="Q20">
        <f t="shared" si="17"/>
        <v>0.33333333333333331</v>
      </c>
      <c r="R20">
        <f t="shared" si="17"/>
        <v>5.2968934828879287E-2</v>
      </c>
      <c r="S20">
        <f t="shared" si="17"/>
        <v>2.4390243902439025E-2</v>
      </c>
      <c r="T20">
        <f t="shared" si="17"/>
        <v>4.064269154041085E-2</v>
      </c>
      <c r="U20">
        <f t="shared" si="17"/>
        <v>0</v>
      </c>
      <c r="V20">
        <f t="shared" si="17"/>
        <v>9.2324784260795004E-2</v>
      </c>
      <c r="W20">
        <f t="shared" si="17"/>
        <v>0</v>
      </c>
      <c r="X20">
        <f t="shared" si="17"/>
        <v>5.6410256410256411E-2</v>
      </c>
      <c r="Y20">
        <f t="shared" si="17"/>
        <v>0</v>
      </c>
      <c r="Z20">
        <f t="shared" si="17"/>
        <v>0.12926535115855381</v>
      </c>
      <c r="AA20">
        <f t="shared" si="17"/>
        <v>0.16056658696287562</v>
      </c>
      <c r="AB20">
        <f t="shared" si="17"/>
        <v>0</v>
      </c>
      <c r="AC20">
        <f t="shared" si="17"/>
        <v>0</v>
      </c>
      <c r="AD20">
        <f t="shared" si="17"/>
        <v>0</v>
      </c>
      <c r="AE20">
        <f t="shared" si="17"/>
        <v>0</v>
      </c>
      <c r="AF20">
        <f t="shared" si="17"/>
        <v>9.0382387022016217E-2</v>
      </c>
      <c r="AG20">
        <f t="shared" si="17"/>
        <v>0</v>
      </c>
      <c r="AH20">
        <f t="shared" si="17"/>
        <v>0.24894096393711931</v>
      </c>
      <c r="AI20">
        <f t="shared" si="17"/>
        <v>8.1052485843162922E-3</v>
      </c>
      <c r="AJ20">
        <f t="shared" si="17"/>
        <v>0</v>
      </c>
      <c r="AK20">
        <f t="shared" si="17"/>
        <v>0.2857142857142857</v>
      </c>
      <c r="AL20">
        <f t="shared" si="17"/>
        <v>0.29702970297029702</v>
      </c>
      <c r="AM20">
        <f t="shared" si="17"/>
        <v>5.622486249437967E-2</v>
      </c>
      <c r="AN20">
        <f t="shared" si="17"/>
        <v>0</v>
      </c>
      <c r="AO20">
        <f t="shared" si="17"/>
        <v>0</v>
      </c>
      <c r="AP20">
        <f t="shared" si="17"/>
        <v>4.0106865111392567E-2</v>
      </c>
    </row>
    <row r="25" spans="1:42" x14ac:dyDescent="0.2">
      <c r="A25" s="1" t="s">
        <v>139</v>
      </c>
      <c r="B25" s="1" t="s">
        <v>168</v>
      </c>
      <c r="C25" s="1" t="s">
        <v>166</v>
      </c>
      <c r="D25" s="1" t="s">
        <v>18</v>
      </c>
      <c r="E25" s="1" t="s">
        <v>19</v>
      </c>
      <c r="F25" s="1" t="s">
        <v>20</v>
      </c>
      <c r="G25" s="1" t="s">
        <v>21</v>
      </c>
      <c r="H25" s="1" t="s">
        <v>22</v>
      </c>
      <c r="I25" s="1" t="s">
        <v>23</v>
      </c>
      <c r="J25" s="1" t="s">
        <v>24</v>
      </c>
      <c r="K25" s="1" t="s">
        <v>25</v>
      </c>
      <c r="L25" s="1" t="s">
        <v>26</v>
      </c>
      <c r="M25" s="1" t="s">
        <v>27</v>
      </c>
      <c r="N25" s="1" t="s">
        <v>28</v>
      </c>
      <c r="O25" s="1" t="s">
        <v>29</v>
      </c>
      <c r="P25" s="1" t="s">
        <v>900</v>
      </c>
      <c r="Q25" s="1" t="s">
        <v>31</v>
      </c>
      <c r="R25" s="1" t="s">
        <v>32</v>
      </c>
      <c r="S25" s="1" t="s">
        <v>33</v>
      </c>
      <c r="T25" s="1" t="s">
        <v>34</v>
      </c>
      <c r="U25" s="1" t="s">
        <v>35</v>
      </c>
      <c r="V25" s="1" t="s">
        <v>36</v>
      </c>
      <c r="W25" s="1" t="s">
        <v>37</v>
      </c>
      <c r="X25" s="1" t="s">
        <v>38</v>
      </c>
      <c r="Y25" s="1" t="s">
        <v>39</v>
      </c>
      <c r="Z25" s="1" t="s">
        <v>40</v>
      </c>
      <c r="AA25" s="1" t="s">
        <v>41</v>
      </c>
      <c r="AB25" s="1" t="s">
        <v>42</v>
      </c>
      <c r="AC25" s="1" t="s">
        <v>43</v>
      </c>
      <c r="AD25" s="1" t="s">
        <v>44</v>
      </c>
      <c r="AE25" s="1" t="s">
        <v>45</v>
      </c>
      <c r="AF25" s="1" t="s">
        <v>46</v>
      </c>
      <c r="AG25" s="1" t="s">
        <v>47</v>
      </c>
      <c r="AH25" s="1" t="s">
        <v>48</v>
      </c>
      <c r="AI25" s="1" t="s">
        <v>49</v>
      </c>
      <c r="AJ25" s="1" t="s">
        <v>50</v>
      </c>
      <c r="AK25" s="1" t="s">
        <v>51</v>
      </c>
      <c r="AL25" s="1" t="s">
        <v>52</v>
      </c>
      <c r="AM25" s="1" t="s">
        <v>53</v>
      </c>
      <c r="AN25" s="1" t="s">
        <v>54</v>
      </c>
      <c r="AO25" s="1" t="s">
        <v>17</v>
      </c>
      <c r="AP25" s="1" t="s">
        <v>122</v>
      </c>
    </row>
    <row r="26" spans="1:42" x14ac:dyDescent="0.2">
      <c r="A26" t="s">
        <v>151</v>
      </c>
      <c r="B26" t="s">
        <v>92</v>
      </c>
      <c r="C26" t="s">
        <v>156</v>
      </c>
      <c r="D26">
        <f>IF(SUMIFS(G67:G77,$D67:$D77, "Total consumption", $A67:$A77, $A26),
SUMIFS('2_overview_fec_intermediate'!H:H, '2_overview_fec_intermediate'!$B:$B, $B26, '2_overview_fec_intermediate'!$E:$E, $A26) /
SUMIFS(G67:G77, $D67:$D77, "Total consumption", $A67:$A77, $A26), 0)</f>
        <v>0.11916849768895019</v>
      </c>
      <c r="E26">
        <f>IF(SUMIFS(H67:H77,$D67:$D77, "Total consumption", $A67:$A77, $A26),
SUMIFS('2_overview_fec_intermediate'!I:I, '2_overview_fec_intermediate'!$B:$B, $B26, '2_overview_fec_intermediate'!$E:$E, $A26) /
SUMIFS(H67:H77, $D67:$D77, "Total consumption", $A67:$A77, $A26), 0)</f>
        <v>9.3388493143277476E-2</v>
      </c>
      <c r="F26">
        <f>IF(SUMIFS(I67:I77,$D67:$D77, "Total consumption", $A67:$A77, $A26),
SUMIFS('2_overview_fec_intermediate'!J:J, '2_overview_fec_intermediate'!$B:$B, $B26, '2_overview_fec_intermediate'!$E:$E, $A26) /
SUMIFS(I67:I77, $D67:$D77, "Total consumption", $A67:$A77, $A26), 0)</f>
        <v>5.598893077375635E-2</v>
      </c>
      <c r="G26">
        <f>IF(SUMIFS(J67:J77,$D67:$D77, "Total consumption", $A67:$A77, $A26),
SUMIFS('2_overview_fec_intermediate'!K:K, '2_overview_fec_intermediate'!$B:$B, $B26, '2_overview_fec_intermediate'!$E:$E, $A26) /
SUMIFS(J67:J77, $D67:$D77, "Total consumption", $A67:$A77, $A26), 0)</f>
        <v>0.14929815073574954</v>
      </c>
      <c r="H26">
        <f>IF(SUMIFS(K67:K77,$D67:$D77, "Total consumption", $A67:$A77, $A26),
SUMIFS('2_overview_fec_intermediate'!L:L, '2_overview_fec_intermediate'!$B:$B, $B26, '2_overview_fec_intermediate'!$E:$E, $A26) /
SUMIFS(K67:K77, $D67:$D77, "Total consumption", $A67:$A77, $A26), 0)</f>
        <v>6.9999785202186679E-2</v>
      </c>
      <c r="I26">
        <f>IF(SUMIFS(L67:L77,$D67:$D77, "Total consumption", $A67:$A77, $A26),
SUMIFS('2_overview_fec_intermediate'!M:M, '2_overview_fec_intermediate'!$B:$B, $B26, '2_overview_fec_intermediate'!$E:$E, $A26) /
SUMIFS(L67:L77, $D67:$D77, "Total consumption", $A67:$A77, $A26), 0)</f>
        <v>0.1696019846393356</v>
      </c>
      <c r="J26">
        <f>IF(SUMIFS(M67:M77,$D67:$D77, "Total consumption", $A67:$A77, $A26),
SUMIFS('2_overview_fec_intermediate'!N:N, '2_overview_fec_intermediate'!$B:$B, $B26, '2_overview_fec_intermediate'!$E:$E, $A26) /
SUMIFS(M67:M77, $D67:$D77, "Total consumption", $A67:$A77, $A26), 0)</f>
        <v>0.31708438800969357</v>
      </c>
      <c r="K26">
        <f>IF(SUMIFS(N67:N77,$D67:$D77, "Total consumption", $A67:$A77, $A26),
SUMIFS('2_overview_fec_intermediate'!O:O, '2_overview_fec_intermediate'!$B:$B, $B26, '2_overview_fec_intermediate'!$E:$E, $A26) /
SUMIFS(N67:N77, $D67:$D77, "Total consumption", $A67:$A77, $A26), 0)</f>
        <v>8.2606084375888456E-2</v>
      </c>
      <c r="L26">
        <f>IF(SUMIFS(O67:O77,$D67:$D77, "Total consumption", $A67:$A77, $A26),
SUMIFS('2_overview_fec_intermediate'!P:P, '2_overview_fec_intermediate'!$B:$B, $B26, '2_overview_fec_intermediate'!$E:$E, $A26) /
SUMIFS(O67:O77, $D67:$D77, "Total consumption", $A67:$A77, $A26), 0)</f>
        <v>0.13571288758343636</v>
      </c>
      <c r="M26">
        <f>IF(SUMIFS(P67:P77,$D67:$D77, "Total consumption", $A67:$A77, $A26),
SUMIFS('2_overview_fec_intermediate'!Q:Q, '2_overview_fec_intermediate'!$B:$B, $B26, '2_overview_fec_intermediate'!$E:$E, $A26) /
SUMIFS(P67:P77, $D67:$D77, "Total consumption", $A67:$A77, $A26), 0)</f>
        <v>0.11942865186730682</v>
      </c>
      <c r="N26">
        <f>IF(SUMIFS(Q67:Q77,$D67:$D77, "Total consumption", $A67:$A77, $A26),
SUMIFS('2_overview_fec_intermediate'!R:R, '2_overview_fec_intermediate'!$B:$B, $B26, '2_overview_fec_intermediate'!$E:$E, $A26) /
SUMIFS(Q67:Q77, $D67:$D77, "Total consumption", $A67:$A77, $A26), 0)</f>
        <v>0.14160140082486106</v>
      </c>
      <c r="O26">
        <f>IF(SUMIFS(R67:R77,$D67:$D77, "Total consumption", $A67:$A77, $A26),
SUMIFS('2_overview_fec_intermediate'!S:S, '2_overview_fec_intermediate'!$B:$B, $B26, '2_overview_fec_intermediate'!$E:$E, $A26) /
SUMIFS(R67:R77, $D67:$D77, "Total consumption", $A67:$A77, $A26), 0)</f>
        <v>9.2894852410966219E-2</v>
      </c>
      <c r="P26">
        <f>IF(SUMIFS(S67:S77,$D67:$D77, "Total consumption", $A67:$A77, $A26),
SUMIFS('2_overview_fec_intermediate'!T:T, '2_overview_fec_intermediate'!$B:$B, $B26, '2_overview_fec_intermediate'!$E:$E, $A26) /
SUMIFS(S67:S77, $D67:$D77, "Total consumption", $A67:$A77, $A26), 0)</f>
        <v>0.12511500744684953</v>
      </c>
      <c r="Q26">
        <f>IF(SUMIFS(T67:T77,$D67:$D77, "Total consumption", $A67:$A77, $A26),
SUMIFS('2_overview_fec_intermediate'!U:U, '2_overview_fec_intermediate'!$B:$B, $B26, '2_overview_fec_intermediate'!$E:$E, $A26) /
SUMIFS(T67:T77, $D67:$D77, "Total consumption", $A67:$A77, $A26), 0)</f>
        <v>2.8145229383619474E-2</v>
      </c>
      <c r="R26">
        <f>IF(SUMIFS(U67:U77,$D67:$D77, "Total consumption", $A67:$A77, $A26),
SUMIFS('2_overview_fec_intermediate'!V:V, '2_overview_fec_intermediate'!$B:$B, $B26, '2_overview_fec_intermediate'!$E:$E, $A26) /
SUMIFS(U67:U77, $D67:$D77, "Total consumption", $A67:$A77, $A26), 0)</f>
        <v>7.0221456914472985E-2</v>
      </c>
      <c r="S26">
        <f>IF(SUMIFS(V67:V77,$D67:$D77, "Total consumption", $A67:$A77, $A26),
SUMIFS('2_overview_fec_intermediate'!W:W, '2_overview_fec_intermediate'!$B:$B, $B26, '2_overview_fec_intermediate'!$E:$E, $A26) /
SUMIFS(V67:V77, $D67:$D77, "Total consumption", $A67:$A77, $A26), 0)</f>
        <v>0.10146281999187322</v>
      </c>
      <c r="T26">
        <f>IF(SUMIFS(W67:W77,$D67:$D77, "Total consumption", $A67:$A77, $A26),
SUMIFS('2_overview_fec_intermediate'!X:X, '2_overview_fec_intermediate'!$B:$B, $B26, '2_overview_fec_intermediate'!$E:$E, $A26) /
SUMIFS(W67:W77, $D67:$D77, "Total consumption", $A67:$A77, $A26), 0)</f>
        <v>0.10305972011550234</v>
      </c>
      <c r="U26">
        <f>IF(SUMIFS(X67:X77,$D67:$D77, "Total consumption", $A67:$A77, $A26),
SUMIFS('2_overview_fec_intermediate'!Y:Y, '2_overview_fec_intermediate'!$B:$B, $B26, '2_overview_fec_intermediate'!$E:$E, $A26) /
SUMIFS(X67:X77, $D67:$D77, "Total consumption", $A67:$A77, $A26), 0)</f>
        <v>3.5226800467337692E-2</v>
      </c>
      <c r="V26">
        <f>IF(SUMIFS(Y67:Y77,$D67:$D77, "Total consumption", $A67:$A77, $A26),
SUMIFS('2_overview_fec_intermediate'!Z:Z, '2_overview_fec_intermediate'!$B:$B, $B26, '2_overview_fec_intermediate'!$E:$E, $A26) /
SUMIFS(Y67:Y77, $D67:$D77, "Total consumption", $A67:$A77, $A26), 0)</f>
        <v>7.2620390350895861E-2</v>
      </c>
      <c r="W26">
        <f>IF(SUMIFS(Z67:Z77,$D67:$D77, "Total consumption", $A67:$A77, $A26),
SUMIFS('2_overview_fec_intermediate'!AA:AA, '2_overview_fec_intermediate'!$B:$B, $B26, '2_overview_fec_intermediate'!$E:$E, $A26) /
SUMIFS(Z67:Z77, $D67:$D77, "Total consumption", $A67:$A77, $A26), 0)</f>
        <v>6.1706901572728498E-2</v>
      </c>
      <c r="X26">
        <f>IF(SUMIFS(AA67:AA77,$D67:$D77, "Total consumption", $A67:$A77, $A26),
SUMIFS('2_overview_fec_intermediate'!AB:AB, '2_overview_fec_intermediate'!$B:$B, $B26, '2_overview_fec_intermediate'!$E:$E, $A26) /
SUMIFS(AA67:AA77, $D67:$D77, "Total consumption", $A67:$A77, $A26), 0)</f>
        <v>5.7987434339272829E-2</v>
      </c>
      <c r="Y26">
        <f>IF(SUMIFS(AB67:AB77,$D67:$D77, "Total consumption", $A67:$A77, $A26),
SUMIFS('2_overview_fec_intermediate'!AC:AC, '2_overview_fec_intermediate'!$B:$B, $B26, '2_overview_fec_intermediate'!$E:$E, $A26) /
SUMIFS(AB67:AB77, $D67:$D77, "Total consumption", $A67:$A77, $A26), 0)</f>
        <v>0.10016501065451987</v>
      </c>
      <c r="Z26">
        <f>IF(SUMIFS(AC67:AC77,$D67:$D77, "Total consumption", $A67:$A77, $A26),
SUMIFS('2_overview_fec_intermediate'!AD:AD, '2_overview_fec_intermediate'!$B:$B, $B26, '2_overview_fec_intermediate'!$E:$E, $A26) /
SUMIFS(AC67:AC77, $D67:$D77, "Total consumption", $A67:$A77, $A26), 0)</f>
        <v>8.8742316988717665E-2</v>
      </c>
      <c r="AA26">
        <f>IF(SUMIFS(AD67:AD77,$D67:$D77, "Total consumption", $A67:$A77, $A26),
SUMIFS('2_overview_fec_intermediate'!AE:AE, '2_overview_fec_intermediate'!$B:$B, $B26, '2_overview_fec_intermediate'!$E:$E, $A26) /
SUMIFS(AD67:AD77, $D67:$D77, "Total consumption", $A67:$A77, $A26), 0)</f>
        <v>0.1294876654032848</v>
      </c>
      <c r="AB26">
        <f>IF(SUMIFS(AE67:AE77,$D67:$D77, "Total consumption", $A67:$A77, $A26),
SUMIFS('2_overview_fec_intermediate'!AF:AF, '2_overview_fec_intermediate'!$B:$B, $B26, '2_overview_fec_intermediate'!$E:$E, $A26) /
SUMIFS(AE67:AE77, $D67:$D77, "Total consumption", $A67:$A77, $A26), 0)</f>
        <v>9.9545007378258735E-2</v>
      </c>
      <c r="AC26">
        <f>IF(SUMIFS(AF67:AF77,$D67:$D77, "Total consumption", $A67:$A77, $A26),
SUMIFS('2_overview_fec_intermediate'!AG:AG, '2_overview_fec_intermediate'!$B:$B, $B26, '2_overview_fec_intermediate'!$E:$E, $A26) /
SUMIFS(AF67:AF77, $D67:$D77, "Total consumption", $A67:$A77, $A26), 0)</f>
        <v>3.6115249971662267E-2</v>
      </c>
      <c r="AD26">
        <f>IF(SUMIFS(AG67:AG77,$D67:$D77, "Total consumption", $A67:$A77, $A26),
SUMIFS('2_overview_fec_intermediate'!AH:AH, '2_overview_fec_intermediate'!$B:$B, $B26, '2_overview_fec_intermediate'!$E:$E, $A26) /
SUMIFS(AG67:AG77, $D67:$D77, "Total consumption", $A67:$A77, $A26), 0)</f>
        <v>3.7047591979844675E-2</v>
      </c>
      <c r="AE26">
        <f>IF(SUMIFS(AH67:AH77,$D67:$D77, "Total consumption", $A67:$A77, $A26),
SUMIFS('2_overview_fec_intermediate'!AI:AI, '2_overview_fec_intermediate'!$B:$B, $B26, '2_overview_fec_intermediate'!$E:$E, $A26) /
SUMIFS(AH67:AH77, $D67:$D77, "Total consumption", $A67:$A77, $A26), 0)</f>
        <v>2.0795261910248927E-2</v>
      </c>
      <c r="AF26">
        <f>IF(SUMIFS(AI67:AI77,$D67:$D77, "Total consumption", $A67:$A77, $A26),
SUMIFS('2_overview_fec_intermediate'!AJ:AJ, '2_overview_fec_intermediate'!$B:$B, $B26, '2_overview_fec_intermediate'!$E:$E, $A26) /
SUMIFS(AI67:AI77, $D67:$D77, "Total consumption", $A67:$A77, $A26), 0)</f>
        <v>0.10818901463191585</v>
      </c>
      <c r="AG26">
        <f>IF(SUMIFS(AJ67:AJ77,$D67:$D77, "Total consumption", $A67:$A77, $A26),
SUMIFS('2_overview_fec_intermediate'!AK:AK, '2_overview_fec_intermediate'!$B:$B, $B26, '2_overview_fec_intermediate'!$E:$E, $A26) /
SUMIFS(AJ67:AJ77, $D67:$D77, "Total consumption", $A67:$A77, $A26), 0)</f>
        <v>0.42699999943280648</v>
      </c>
      <c r="AH26">
        <f>IF(SUMIFS(AK67:AK77,$D67:$D77, "Total consumption", $A67:$A77, $A26),
SUMIFS('2_overview_fec_intermediate'!AL:AL, '2_overview_fec_intermediate'!$B:$B, $B26, '2_overview_fec_intermediate'!$E:$E, $A26) /
SUMIFS(AK67:AK77, $D67:$D77, "Total consumption", $A67:$A77, $A26), 0)</f>
        <v>4.8443175731278237E-4</v>
      </c>
      <c r="AI26">
        <f>IF(SUMIFS(AL67:AL77,$D67:$D77, "Total consumption", $A67:$A77, $A26),
SUMIFS('2_overview_fec_intermediate'!AM:AM, '2_overview_fec_intermediate'!$B:$B, $B26, '2_overview_fec_intermediate'!$E:$E, $A26) /
SUMIFS(AL67:AL77, $D67:$D77, "Total consumption", $A67:$A77, $A26), 0)</f>
        <v>0.10800001765761935</v>
      </c>
      <c r="AJ26">
        <f>IF(SUMIFS(AM67:AM77,$D67:$D77, "Total consumption", $A67:$A77, $A26),
SUMIFS('2_overview_fec_intermediate'!AN:AN, '2_overview_fec_intermediate'!$B:$B, $B26, '2_overview_fec_intermediate'!$E:$E, $A26) /
SUMIFS(AM67:AM77, $D67:$D77, "Total consumption", $A67:$A77, $A26), 0)</f>
        <v>3.6978691650775226E-2</v>
      </c>
      <c r="AK26">
        <f>IF(SUMIFS(AN67:AN77,$D67:$D77, "Total consumption", $A67:$A77, $A26),
SUMIFS('2_overview_fec_intermediate'!AO:AO, '2_overview_fec_intermediate'!$B:$B, $B26, '2_overview_fec_intermediate'!$E:$E, $A26) /
SUMIFS(AN67:AN77, $D67:$D77, "Total consumption", $A67:$A77, $A26), 0)</f>
        <v>7.8455082818379346E-2</v>
      </c>
      <c r="AL26">
        <f>IF(SUMIFS(AO67:AO77,$D67:$D77, "Total consumption", $A67:$A77, $A26),
SUMIFS('2_overview_fec_intermediate'!AP:AP, '2_overview_fec_intermediate'!$B:$B, $B26, '2_overview_fec_intermediate'!$E:$E, $A26) /
SUMIFS(AO67:AO77, $D67:$D77, "Total consumption", $A67:$A77, $A26), 0)</f>
        <v>6.2167614157344578E-2</v>
      </c>
      <c r="AM26">
        <f>IF(SUMIFS(AP67:AP77,$D67:$D77, "Total consumption", $A67:$A77, $A26),
SUMIFS('2_overview_fec_intermediate'!AQ:AQ, '2_overview_fec_intermediate'!$B:$B, $B26, '2_overview_fec_intermediate'!$E:$E, $A26) /
SUMIFS(AP67:AP77, $D67:$D77, "Total consumption", $A67:$A77, $A26), 0)</f>
        <v>8.5443209857936131E-2</v>
      </c>
      <c r="AN26">
        <f>IF(SUMIFS(AQ67:AQ77,$D67:$D77, "Total consumption", $A67:$A77, $A26),
SUMIFS('2_overview_fec_intermediate'!AR:AR, '2_overview_fec_intermediate'!$B:$B, $B26, '2_overview_fec_intermediate'!$E:$E, $A26) /
SUMIFS(AQ67:AQ77, $D67:$D77, "Total consumption", $A67:$A77, $A26), 0)</f>
        <v>0.2134066579370868</v>
      </c>
      <c r="AO26">
        <f>IF(SUMIFS(AR67:AR77,$D67:$D77, "Total consumption", $A67:$A77, $A26),
SUMIFS('2_overview_fec_intermediate'!AS:AS, '2_overview_fec_intermediate'!$B:$B, $B26, '2_overview_fec_intermediate'!$E:$E, $A26) /
SUMIFS(AR67:AR77, $D67:$D77, "Total consumption", $A67:$A77, $A26), 0)</f>
        <v>0.22532324995096981</v>
      </c>
      <c r="AP26">
        <f>IF(SUMIFS(AS67:AS77,$D67:$D77, "Total consumption", $A67:$A77, $A26),
SUMIFS('2_overview_fec_intermediate'!AT:AT, '2_overview_fec_intermediate'!$B:$B, $B26, '2_overview_fec_intermediate'!$E:$E, $A26) /
SUMIFS(AS67:AS77, $D67:$D77, "Total consumption", $A67:$A77, $A26), 0)</f>
        <v>5.4383938779179415E-2</v>
      </c>
    </row>
    <row r="27" spans="1:42" x14ac:dyDescent="0.2">
      <c r="A27" t="s">
        <v>151</v>
      </c>
      <c r="B27" t="s">
        <v>90</v>
      </c>
      <c r="C27" t="s">
        <v>157</v>
      </c>
      <c r="D27">
        <f>IF(SUMIFS(G68:G78,$D68:$D78, "Total consumption", $A68:$A78, $A27),
SUMIFS('2_overview_fec_intermediate'!H:H, '2_overview_fec_intermediate'!$B:$B, $B27, '2_overview_fec_intermediate'!$E:$E, $A27) /
SUMIFS(G68:G78, $D68:$D78, "Total consumption", $A68:$A78, $A27), 0)</f>
        <v>5.2523779660212586E-4</v>
      </c>
      <c r="E27">
        <f>IF(SUMIFS(H68:H78,$D68:$D78, "Total consumption", $A68:$A78, $A27),
SUMIFS('2_overview_fec_intermediate'!I:I, '2_overview_fec_intermediate'!$B:$B, $B27, '2_overview_fec_intermediate'!$E:$E, $A27) /
SUMIFS(H68:H78, $D68:$D78, "Total consumption", $A68:$A78, $A27), 0)</f>
        <v>2.5684283656687491E-2</v>
      </c>
      <c r="F27">
        <f>IF(SUMIFS(I68:I78,$D68:$D78, "Total consumption", $A68:$A78, $A27),
SUMIFS('2_overview_fec_intermediate'!J:J, '2_overview_fec_intermediate'!$B:$B, $B27, '2_overview_fec_intermediate'!$E:$E, $A27) /
SUMIFS(I68:I78, $D68:$D78, "Total consumption", $A68:$A78, $A27), 0)</f>
        <v>3.2684723160394833E-3</v>
      </c>
      <c r="G27">
        <f>IF(SUMIFS(J68:J78,$D68:$D78, "Total consumption", $A68:$A78, $A27),
SUMIFS('2_overview_fec_intermediate'!K:K, '2_overview_fec_intermediate'!$B:$B, $B27, '2_overview_fec_intermediate'!$E:$E, $A27) /
SUMIFS(J68:J78, $D68:$D78, "Total consumption", $A68:$A78, $A27), 0)</f>
        <v>1.102197519689271E-2</v>
      </c>
      <c r="H27">
        <f>IF(SUMIFS(K68:K78,$D68:$D78, "Total consumption", $A68:$A78, $A27),
SUMIFS('2_overview_fec_intermediate'!L:L, '2_overview_fec_intermediate'!$B:$B, $B27, '2_overview_fec_intermediate'!$E:$E, $A27) /
SUMIFS(K68:K78, $D68:$D78, "Total consumption", $A68:$A78, $A27), 0)</f>
        <v>0.25000003919668129</v>
      </c>
      <c r="I27">
        <f>IF(SUMIFS(L68:L78,$D68:$D78, "Total consumption", $A68:$A78, $A27),
SUMIFS('2_overview_fec_intermediate'!M:M, '2_overview_fec_intermediate'!$B:$B, $B27, '2_overview_fec_intermediate'!$E:$E, $A27) /
SUMIFS(L68:L78, $D68:$D78, "Total consumption", $A68:$A78, $A27), 0)</f>
        <v>4.877887495498035E-3</v>
      </c>
      <c r="J27">
        <f>IF(SUMIFS(M68:M78,$D68:$D78, "Total consumption", $A68:$A78, $A27),
SUMIFS('2_overview_fec_intermediate'!N:N, '2_overview_fec_intermediate'!$B:$B, $B27, '2_overview_fec_intermediate'!$E:$E, $A27) /
SUMIFS(M68:M78, $D68:$D78, "Total consumption", $A68:$A78, $A27), 0)</f>
        <v>1.0347202343835803E-2</v>
      </c>
      <c r="K27">
        <f>IF(SUMIFS(N68:N78,$D68:$D78, "Total consumption", $A68:$A78, $A27),
SUMIFS('2_overview_fec_intermediate'!O:O, '2_overview_fec_intermediate'!$B:$B, $B27, '2_overview_fec_intermediate'!$E:$E, $A27) /
SUMIFS(N68:N78, $D68:$D78, "Total consumption", $A68:$A78, $A27), 0)</f>
        <v>0</v>
      </c>
      <c r="L27">
        <f>IF(SUMIFS(O68:O78,$D68:$D78, "Total consumption", $A68:$A78, $A27),
SUMIFS('2_overview_fec_intermediate'!P:P, '2_overview_fec_intermediate'!$B:$B, $B27, '2_overview_fec_intermediate'!$E:$E, $A27) /
SUMIFS(O68:O78, $D68:$D78, "Total consumption", $A68:$A78, $A27), 0)</f>
        <v>2.2225335543940735E-2</v>
      </c>
      <c r="M27">
        <f>IF(SUMIFS(P68:P78,$D68:$D78, "Total consumption", $A68:$A78, $A27),
SUMIFS('2_overview_fec_intermediate'!Q:Q, '2_overview_fec_intermediate'!$B:$B, $B27, '2_overview_fec_intermediate'!$E:$E, $A27) /
SUMIFS(P68:P78, $D68:$D78, "Total consumption", $A68:$A78, $A27), 0)</f>
        <v>0</v>
      </c>
      <c r="N27">
        <f>IF(SUMIFS(Q68:Q78,$D68:$D78, "Total consumption", $A68:$A78, $A27),
SUMIFS('2_overview_fec_intermediate'!R:R, '2_overview_fec_intermediate'!$B:$B, $B27, '2_overview_fec_intermediate'!$E:$E, $A27) /
SUMIFS(Q68:Q78, $D68:$D78, "Total consumption", $A68:$A78, $A27), 0)</f>
        <v>0.13548426120492926</v>
      </c>
      <c r="O27">
        <f>IF(SUMIFS(R68:R78,$D68:$D78, "Total consumption", $A68:$A78, $A27),
SUMIFS('2_overview_fec_intermediate'!S:S, '2_overview_fec_intermediate'!$B:$B, $B27, '2_overview_fec_intermediate'!$E:$E, $A27) /
SUMIFS(R68:R78, $D68:$D78, "Total consumption", $A68:$A78, $A27), 0)</f>
        <v>2.3343010424427046E-2</v>
      </c>
      <c r="P27">
        <f>IF(SUMIFS(S68:S78,$D68:$D78, "Total consumption", $A68:$A78, $A27),
SUMIFS('2_overview_fec_intermediate'!T:T, '2_overview_fec_intermediate'!$B:$B, $B27, '2_overview_fec_intermediate'!$E:$E, $A27) /
SUMIFS(S68:S78, $D68:$D78, "Total consumption", $A68:$A78, $A27), 0)</f>
        <v>1.9077884526405468E-2</v>
      </c>
      <c r="Q27">
        <f>IF(SUMIFS(T68:T78,$D68:$D78, "Total consumption", $A68:$A78, $A27),
SUMIFS('2_overview_fec_intermediate'!U:U, '2_overview_fec_intermediate'!$B:$B, $B27, '2_overview_fec_intermediate'!$E:$E, $A27) /
SUMIFS(T68:T78, $D68:$D78, "Total consumption", $A68:$A78, $A27), 0)</f>
        <v>4.8785064264940418E-3</v>
      </c>
      <c r="R27">
        <f>IF(SUMIFS(U68:U78,$D68:$D78, "Total consumption", $A68:$A78, $A27),
SUMIFS('2_overview_fec_intermediate'!V:V, '2_overview_fec_intermediate'!$B:$B, $B27, '2_overview_fec_intermediate'!$E:$E, $A27) /
SUMIFS(U68:U78, $D68:$D78, "Total consumption", $A68:$A78, $A27), 0)</f>
        <v>1.2440840880973532E-2</v>
      </c>
      <c r="S27">
        <f>IF(SUMIFS(V68:V78,$D68:$D78, "Total consumption", $A68:$A78, $A27),
SUMIFS('2_overview_fec_intermediate'!W:W, '2_overview_fec_intermediate'!$B:$B, $B27, '2_overview_fec_intermediate'!$E:$E, $A27) /
SUMIFS(V68:V78, $D68:$D78, "Total consumption", $A68:$A78, $A27), 0)</f>
        <v>2.1698496546119463E-2</v>
      </c>
      <c r="T27">
        <f>IF(SUMIFS(W68:W78,$D68:$D78, "Total consumption", $A68:$A78, $A27),
SUMIFS('2_overview_fec_intermediate'!X:X, '2_overview_fec_intermediate'!$B:$B, $B27, '2_overview_fec_intermediate'!$E:$E, $A27) /
SUMIFS(W68:W78, $D68:$D78, "Total consumption", $A68:$A78, $A27), 0)</f>
        <v>8.4407013847245305E-2</v>
      </c>
      <c r="U27">
        <f>IF(SUMIFS(X68:X78,$D68:$D78, "Total consumption", $A68:$A78, $A27),
SUMIFS('2_overview_fec_intermediate'!Y:Y, '2_overview_fec_intermediate'!$B:$B, $B27, '2_overview_fec_intermediate'!$E:$E, $A27) /
SUMIFS(X68:X78, $D68:$D78, "Total consumption", $A68:$A78, $A27), 0)</f>
        <v>1.3613890562396144E-2</v>
      </c>
      <c r="V27">
        <f>IF(SUMIFS(Y68:Y78,$D68:$D78, "Total consumption", $A68:$A78, $A27),
SUMIFS('2_overview_fec_intermediate'!Z:Z, '2_overview_fec_intermediate'!$B:$B, $B27, '2_overview_fec_intermediate'!$E:$E, $A27) /
SUMIFS(Y68:Y78, $D68:$D78, "Total consumption", $A68:$A78, $A27), 0)</f>
        <v>0</v>
      </c>
      <c r="W27">
        <f>IF(SUMIFS(Z68:Z78,$D68:$D78, "Total consumption", $A68:$A78, $A27),
SUMIFS('2_overview_fec_intermediate'!AA:AA, '2_overview_fec_intermediate'!$B:$B, $B27, '2_overview_fec_intermediate'!$E:$E, $A27) /
SUMIFS(Z68:Z78, $D68:$D78, "Total consumption", $A68:$A78, $A27), 0)</f>
        <v>5.0614824685038612E-2</v>
      </c>
      <c r="X27">
        <f>IF(SUMIFS(AA68:AA78,$D68:$D78, "Total consumption", $A68:$A78, $A27),
SUMIFS('2_overview_fec_intermediate'!AB:AB, '2_overview_fec_intermediate'!$B:$B, $B27, '2_overview_fec_intermediate'!$E:$E, $A27) /
SUMIFS(AA68:AA78, $D68:$D78, "Total consumption", $A68:$A78, $A27), 0)</f>
        <v>0</v>
      </c>
      <c r="Y27">
        <f>IF(SUMIFS(AB68:AB78,$D68:$D78, "Total consumption", $A68:$A78, $A27),
SUMIFS('2_overview_fec_intermediate'!AC:AC, '2_overview_fec_intermediate'!$B:$B, $B27, '2_overview_fec_intermediate'!$E:$E, $A27) /
SUMIFS(AB68:AB78, $D68:$D78, "Total consumption", $A68:$A78, $A27), 0)</f>
        <v>2.6822937030810137E-2</v>
      </c>
      <c r="Z27">
        <f>IF(SUMIFS(AC68:AC78,$D68:$D78, "Total consumption", $A68:$A78, $A27),
SUMIFS('2_overview_fec_intermediate'!AD:AD, '2_overview_fec_intermediate'!$B:$B, $B27, '2_overview_fec_intermediate'!$E:$E, $A27) /
SUMIFS(AC68:AC78, $D68:$D78, "Total consumption", $A68:$A78, $A27), 0)</f>
        <v>0</v>
      </c>
      <c r="AA27">
        <f>IF(SUMIFS(AD68:AD78,$D68:$D78, "Total consumption", $A68:$A78, $A27),
SUMIFS('2_overview_fec_intermediate'!AE:AE, '2_overview_fec_intermediate'!$B:$B, $B27, '2_overview_fec_intermediate'!$E:$E, $A27) /
SUMIFS(AD68:AD78, $D68:$D78, "Total consumption", $A68:$A78, $A27), 0)</f>
        <v>5.2520114369306471E-3</v>
      </c>
      <c r="AB27">
        <f>IF(SUMIFS(AE68:AE78,$D68:$D78, "Total consumption", $A68:$A78, $A27),
SUMIFS('2_overview_fec_intermediate'!AF:AF, '2_overview_fec_intermediate'!$B:$B, $B27, '2_overview_fec_intermediate'!$E:$E, $A27) /
SUMIFS(AE68:AE78, $D68:$D78, "Total consumption", $A68:$A78, $A27), 0)</f>
        <v>4.4699950811608463E-2</v>
      </c>
      <c r="AC27">
        <f>IF(SUMIFS(AF68:AF78,$D68:$D78, "Total consumption", $A68:$A78, $A27),
SUMIFS('2_overview_fec_intermediate'!AG:AG, '2_overview_fec_intermediate'!$B:$B, $B27, '2_overview_fec_intermediate'!$E:$E, $A27) /
SUMIFS(AF68:AF78, $D68:$D78, "Total consumption", $A68:$A78, $A27), 0)</f>
        <v>0.1635529110655152</v>
      </c>
      <c r="AD27">
        <f>IF(SUMIFS(AG68:AG78,$D68:$D78, "Total consumption", $A68:$A78, $A27),
SUMIFS('2_overview_fec_intermediate'!AH:AH, '2_overview_fec_intermediate'!$B:$B, $B27, '2_overview_fec_intermediate'!$E:$E, $A27) /
SUMIFS(AG68:AG78, $D68:$D78, "Total consumption", $A68:$A78, $A27), 0)</f>
        <v>1.2432245678636376E-2</v>
      </c>
      <c r="AE27">
        <f>IF(SUMIFS(AH68:AH78,$D68:$D78, "Total consumption", $A68:$A78, $A27),
SUMIFS('2_overview_fec_intermediate'!AI:AI, '2_overview_fec_intermediate'!$B:$B, $B27, '2_overview_fec_intermediate'!$E:$E, $A27) /
SUMIFS(AH68:AH78, $D68:$D78, "Total consumption", $A68:$A78, $A27), 0)</f>
        <v>1.2477196632957085E-3</v>
      </c>
      <c r="AF27">
        <f>IF(SUMIFS(AI68:AI78,$D68:$D78, "Total consumption", $A68:$A78, $A27),
SUMIFS('2_overview_fec_intermediate'!AJ:AJ, '2_overview_fec_intermediate'!$B:$B, $B27, '2_overview_fec_intermediate'!$E:$E, $A27) /
SUMIFS(AI68:AI78, $D68:$D78, "Total consumption", $A68:$A78, $A27), 0)</f>
        <v>0</v>
      </c>
      <c r="AG27">
        <f>IF(SUMIFS(AJ68:AJ78,$D68:$D78, "Total consumption", $A68:$A78, $A27),
SUMIFS('2_overview_fec_intermediate'!AK:AK, '2_overview_fec_intermediate'!$B:$B, $B27, '2_overview_fec_intermediate'!$E:$E, $A27) /
SUMIFS(AJ68:AJ78, $D68:$D78, "Total consumption", $A68:$A78, $A27), 0)</f>
        <v>2.2000007940709203E-2</v>
      </c>
      <c r="AH27">
        <f>IF(SUMIFS(AK68:AK78,$D68:$D78, "Total consumption", $A68:$A78, $A27),
SUMIFS('2_overview_fec_intermediate'!AL:AL, '2_overview_fec_intermediate'!$B:$B, $B27, '2_overview_fec_intermediate'!$E:$E, $A27) /
SUMIFS(AK68:AK78, $D68:$D78, "Total consumption", $A68:$A78, $A27), 0)</f>
        <v>2.2714616596566973E-2</v>
      </c>
      <c r="AI27">
        <f>IF(SUMIFS(AL68:AL78,$D68:$D78, "Total consumption", $A68:$A78, $A27),
SUMIFS('2_overview_fec_intermediate'!AM:AM, '2_overview_fec_intermediate'!$B:$B, $B27, '2_overview_fec_intermediate'!$E:$E, $A27) /
SUMIFS(AL68:AL78, $D68:$D78, "Total consumption", $A68:$A78, $A27), 0)</f>
        <v>1.1999997334698967E-2</v>
      </c>
      <c r="AJ27">
        <f>IF(SUMIFS(AM68:AM78,$D68:$D78, "Total consumption", $A68:$A78, $A27),
SUMIFS('2_overview_fec_intermediate'!AN:AN, '2_overview_fec_intermediate'!$B:$B, $B27, '2_overview_fec_intermediate'!$E:$E, $A27) /
SUMIFS(AM68:AM78, $D68:$D78, "Total consumption", $A68:$A78, $A27), 0)</f>
        <v>0</v>
      </c>
      <c r="AK27">
        <f>IF(SUMIFS(AN68:AN78,$D68:$D78, "Total consumption", $A68:$A78, $A27),
SUMIFS('2_overview_fec_intermediate'!AO:AO, '2_overview_fec_intermediate'!$B:$B, $B27, '2_overview_fec_intermediate'!$E:$E, $A27) /
SUMIFS(AN68:AN78, $D68:$D78, "Total consumption", $A68:$A78, $A27), 0)</f>
        <v>2.7277204812260359E-2</v>
      </c>
      <c r="AL27">
        <f>IF(SUMIFS(AO68:AO78,$D68:$D78, "Total consumption", $A68:$A78, $A27),
SUMIFS('2_overview_fec_intermediate'!AP:AP, '2_overview_fec_intermediate'!$B:$B, $B27, '2_overview_fec_intermediate'!$E:$E, $A27) /
SUMIFS(AO68:AO78, $D68:$D78, "Total consumption", $A68:$A78, $A27), 0)</f>
        <v>6.8219328809829439E-3</v>
      </c>
      <c r="AM27">
        <f>IF(SUMIFS(AP68:AP78,$D68:$D78, "Total consumption", $A68:$A78, $A27),
SUMIFS('2_overview_fec_intermediate'!AQ:AQ, '2_overview_fec_intermediate'!$B:$B, $B27, '2_overview_fec_intermediate'!$E:$E, $A27) /
SUMIFS(AP68:AP78, $D68:$D78, "Total consumption", $A68:$A78, $A27), 0)</f>
        <v>2.783529997311418E-2</v>
      </c>
      <c r="AN27">
        <f>IF(SUMIFS(AQ68:AQ78,$D68:$D78, "Total consumption", $A68:$A78, $A27),
SUMIFS('2_overview_fec_intermediate'!AR:AR, '2_overview_fec_intermediate'!$B:$B, $B27, '2_overview_fec_intermediate'!$E:$E, $A27) /
SUMIFS(AQ68:AQ78, $D68:$D78, "Total consumption", $A68:$A78, $A27), 0)</f>
        <v>0.10355317253444217</v>
      </c>
      <c r="AO27">
        <f>IF(SUMIFS(AR68:AR78,$D68:$D78, "Total consumption", $A68:$A78, $A27),
SUMIFS('2_overview_fec_intermediate'!AS:AS, '2_overview_fec_intermediate'!$B:$B, $B27, '2_overview_fec_intermediate'!$E:$E, $A27) /
SUMIFS(AR68:AR78, $D68:$D78, "Total consumption", $A68:$A78, $A27), 0)</f>
        <v>0.143350439972114</v>
      </c>
      <c r="AP27">
        <f>IF(SUMIFS(AS68:AS78,$D68:$D78, "Total consumption", $A68:$A78, $A27),
SUMIFS('2_overview_fec_intermediate'!AT:AT, '2_overview_fec_intermediate'!$B:$B, $B27, '2_overview_fec_intermediate'!$E:$E, $A27) /
SUMIFS(AS68:AS78, $D68:$D78, "Total consumption", $A68:$A78, $A27), 0)</f>
        <v>0</v>
      </c>
    </row>
    <row r="28" spans="1:42" x14ac:dyDescent="0.2">
      <c r="A28" t="s">
        <v>151</v>
      </c>
      <c r="B28" t="s">
        <v>89</v>
      </c>
      <c r="C28" t="s">
        <v>160</v>
      </c>
      <c r="D28">
        <f>IF(SUMIFS(G69:G79,$D69:$D79, "Total consumption", $A69:$A79, $A28),
SUMIFS('2_overview_fec_intermediate'!H:H, '2_overview_fec_intermediate'!$B:$B, $B28, '2_overview_fec_intermediate'!$E:$E, $A28) /
SUMIFS(G69:G79, $D69:$D79, "Total consumption", $A69:$A79, $A28), 0)</f>
        <v>0.16192238639894962</v>
      </c>
      <c r="E28">
        <f>IF(SUMIFS(H69:H79,$D69:$D79, "Total consumption", $A69:$A79, $A28),
SUMIFS('2_overview_fec_intermediate'!I:I, '2_overview_fec_intermediate'!$B:$B, $B28, '2_overview_fec_intermediate'!$E:$E, $A28) /
SUMIFS(H69:H79, $D69:$D79, "Total consumption", $A69:$A79, $A28), 0)</f>
        <v>1.2238036699474743E-2</v>
      </c>
      <c r="F28">
        <f>IF(SUMIFS(I69:I79,$D69:$D79, "Total consumption", $A69:$A79, $A28),
SUMIFS('2_overview_fec_intermediate'!J:J, '2_overview_fec_intermediate'!$B:$B, $B28, '2_overview_fec_intermediate'!$E:$E, $A28) /
SUMIFS(I69:I79, $D69:$D79, "Total consumption", $A69:$A79, $A28), 0)</f>
        <v>0.11974048329810646</v>
      </c>
      <c r="G28">
        <f>IF(SUMIFS(J69:J79,$D69:$D79, "Total consumption", $A69:$A79, $A28),
SUMIFS('2_overview_fec_intermediate'!K:K, '2_overview_fec_intermediate'!$B:$B, $B28, '2_overview_fec_intermediate'!$E:$E, $A28) /
SUMIFS(J69:J79, $D69:$D79, "Total consumption", $A69:$A79, $A28), 0)</f>
        <v>0.11422817842261024</v>
      </c>
      <c r="H28">
        <f>IF(SUMIFS(K69:K79,$D69:$D79, "Total consumption", $A69:$A79, $A28),
SUMIFS('2_overview_fec_intermediate'!L:L, '2_overview_fec_intermediate'!$B:$B, $B28, '2_overview_fec_intermediate'!$E:$E, $A28) /
SUMIFS(K69:K79, $D69:$D79, "Total consumption", $A69:$A79, $A28), 0)</f>
        <v>0.13000002665374327</v>
      </c>
      <c r="I28">
        <f>IF(SUMIFS(L69:L79,$D69:$D79, "Total consumption", $A69:$A79, $A28),
SUMIFS('2_overview_fec_intermediate'!M:M, '2_overview_fec_intermediate'!$B:$B, $B28, '2_overview_fec_intermediate'!$E:$E, $A28) /
SUMIFS(L69:L79, $D69:$D79, "Total consumption", $A69:$A79, $A28), 0)</f>
        <v>0.20346691526584262</v>
      </c>
      <c r="J28">
        <f>IF(SUMIFS(M69:M79,$D69:$D79, "Total consumption", $A69:$A79, $A28),
SUMIFS('2_overview_fec_intermediate'!N:N, '2_overview_fec_intermediate'!$B:$B, $B28, '2_overview_fec_intermediate'!$E:$E, $A28) /
SUMIFS(M69:M79, $D69:$D79, "Total consumption", $A69:$A79, $A28), 0)</f>
        <v>6.1163483792847244E-2</v>
      </c>
      <c r="K28">
        <f>IF(SUMIFS(N69:N79,$D69:$D79, "Total consumption", $A69:$A79, $A28),
SUMIFS('2_overview_fec_intermediate'!O:O, '2_overview_fec_intermediate'!$B:$B, $B28, '2_overview_fec_intermediate'!$E:$E, $A28) /
SUMIFS(N69:N79, $D69:$D79, "Total consumption", $A69:$A79, $A28), 0)</f>
        <v>9.9446849211430016E-2</v>
      </c>
      <c r="L28">
        <f>IF(SUMIFS(O69:O79,$D69:$D79, "Total consumption", $A69:$A79, $A28),
SUMIFS('2_overview_fec_intermediate'!P:P, '2_overview_fec_intermediate'!$B:$B, $B28, '2_overview_fec_intermediate'!$E:$E, $A28) /
SUMIFS(O69:O79, $D69:$D79, "Total consumption", $A69:$A79, $A28), 0)</f>
        <v>0.15324927829953131</v>
      </c>
      <c r="M28">
        <f>IF(SUMIFS(P69:P79,$D69:$D79, "Total consumption", $A69:$A79, $A28),
SUMIFS('2_overview_fec_intermediate'!Q:Q, '2_overview_fec_intermediate'!$B:$B, $B28, '2_overview_fec_intermediate'!$E:$E, $A28) /
SUMIFS(P69:P79, $D69:$D79, "Total consumption", $A69:$A79, $A28), 0)</f>
        <v>0.21600031884105034</v>
      </c>
      <c r="N28">
        <f>IF(SUMIFS(Q69:Q79,$D69:$D79, "Total consumption", $A69:$A79, $A28),
SUMIFS('2_overview_fec_intermediate'!R:R, '2_overview_fec_intermediate'!$B:$B, $B28, '2_overview_fec_intermediate'!$E:$E, $A28) /
SUMIFS(Q69:Q79, $D69:$D79, "Total consumption", $A69:$A79, $A28), 0)</f>
        <v>4.7856027946419528E-2</v>
      </c>
      <c r="O28">
        <f>IF(SUMIFS(R69:R79,$D69:$D79, "Total consumption", $A69:$A79, $A28),
SUMIFS('2_overview_fec_intermediate'!S:S, '2_overview_fec_intermediate'!$B:$B, $B28, '2_overview_fec_intermediate'!$E:$E, $A28) /
SUMIFS(R69:R79, $D69:$D79, "Total consumption", $A69:$A79, $A28), 0)</f>
        <v>7.3653126558312465E-2</v>
      </c>
      <c r="P28">
        <f>IF(SUMIFS(S69:S79,$D69:$D79, "Total consumption", $A69:$A79, $A28),
SUMIFS('2_overview_fec_intermediate'!T:T, '2_overview_fec_intermediate'!$B:$B, $B28, '2_overview_fec_intermediate'!$E:$E, $A28) /
SUMIFS(S69:S79, $D69:$D79, "Total consumption", $A69:$A79, $A28), 0)</f>
        <v>0.15562428724179772</v>
      </c>
      <c r="Q28">
        <f>IF(SUMIFS(T69:T79,$D69:$D79, "Total consumption", $A69:$A79, $A28),
SUMIFS('2_overview_fec_intermediate'!U:U, '2_overview_fec_intermediate'!$B:$B, $B28, '2_overview_fec_intermediate'!$E:$E, $A28) /
SUMIFS(T69:T79, $D69:$D79, "Total consumption", $A69:$A79, $A28), 0)</f>
        <v>0.48306595365418897</v>
      </c>
      <c r="R28">
        <f>IF(SUMIFS(U69:U79,$D69:$D79, "Total consumption", $A69:$A79, $A28),
SUMIFS('2_overview_fec_intermediate'!V:V, '2_overview_fec_intermediate'!$B:$B, $B28, '2_overview_fec_intermediate'!$E:$E, $A28) /
SUMIFS(U69:U79, $D69:$D79, "Total consumption", $A69:$A79, $A28), 0)</f>
        <v>0.308917818372207</v>
      </c>
      <c r="S28">
        <f>IF(SUMIFS(V69:V79,$D69:$D79, "Total consumption", $A69:$A79, $A28),
SUMIFS('2_overview_fec_intermediate'!W:W, '2_overview_fec_intermediate'!$B:$B, $B28, '2_overview_fec_intermediate'!$E:$E, $A28) /
SUMIFS(V69:V79, $D69:$D79, "Total consumption", $A69:$A79, $A28), 0)</f>
        <v>6.8996342950020315E-2</v>
      </c>
      <c r="T28">
        <f>IF(SUMIFS(W69:W79,$D69:$D79, "Total consumption", $A69:$A79, $A28),
SUMIFS('2_overview_fec_intermediate'!X:X, '2_overview_fec_intermediate'!$B:$B, $B28, '2_overview_fec_intermediate'!$E:$E, $A28) /
SUMIFS(W69:W79, $D69:$D79, "Total consumption", $A69:$A79, $A28), 0)</f>
        <v>4.0245593799530473E-2</v>
      </c>
      <c r="U28">
        <f>IF(SUMIFS(X69:X79,$D69:$D79, "Total consumption", $A69:$A79, $A28),
SUMIFS('2_overview_fec_intermediate'!Y:Y, '2_overview_fec_intermediate'!$B:$B, $B28, '2_overview_fec_intermediate'!$E:$E, $A28) /
SUMIFS(X69:X79, $D69:$D79, "Total consumption", $A69:$A79, $A28), 0)</f>
        <v>3.3651761690292319E-2</v>
      </c>
      <c r="V28">
        <f>IF(SUMIFS(Y69:Y79,$D69:$D79, "Total consumption", $A69:$A79, $A28),
SUMIFS('2_overview_fec_intermediate'!Z:Z, '2_overview_fec_intermediate'!$B:$B, $B28, '2_overview_fec_intermediate'!$E:$E, $A28) /
SUMIFS(Y69:Y79, $D69:$D79, "Total consumption", $A69:$A79, $A28), 0)</f>
        <v>9.7786559750756522E-2</v>
      </c>
      <c r="W28">
        <f>IF(SUMIFS(Z69:Z79,$D69:$D79, "Total consumption", $A69:$A79, $A28),
SUMIFS('2_overview_fec_intermediate'!AA:AA, '2_overview_fec_intermediate'!$B:$B, $B28, '2_overview_fec_intermediate'!$E:$E, $A28) /
SUMIFS(Z69:Z79, $D69:$D79, "Total consumption", $A69:$A79, $A28), 0)</f>
        <v>1.6778630167862463E-2</v>
      </c>
      <c r="X28">
        <f>IF(SUMIFS(AA69:AA79,$D69:$D79, "Total consumption", $A69:$A79, $A28),
SUMIFS('2_overview_fec_intermediate'!AB:AB, '2_overview_fec_intermediate'!$B:$B, $B28, '2_overview_fec_intermediate'!$E:$E, $A28) /
SUMIFS(AA69:AA79, $D69:$D79, "Total consumption", $A69:$A79, $A28), 0)</f>
        <v>5.5996154770487853E-2</v>
      </c>
      <c r="Y28">
        <f>IF(SUMIFS(AB69:AB79,$D69:$D79, "Total consumption", $A69:$A79, $A28),
SUMIFS('2_overview_fec_intermediate'!AC:AC, '2_overview_fec_intermediate'!$B:$B, $B28, '2_overview_fec_intermediate'!$E:$E, $A28) /
SUMIFS(AB69:AB79, $D69:$D79, "Total consumption", $A69:$A79, $A28), 0)</f>
        <v>0.16437559870581794</v>
      </c>
      <c r="Z28">
        <f>IF(SUMIFS(AC69:AC79,$D69:$D79, "Total consumption", $A69:$A79, $A28),
SUMIFS('2_overview_fec_intermediate'!AD:AD, '2_overview_fec_intermediate'!$B:$B, $B28, '2_overview_fec_intermediate'!$E:$E, $A28) /
SUMIFS(AC69:AC79, $D69:$D79, "Total consumption", $A69:$A79, $A28), 0)</f>
        <v>4.1061501814820905E-2</v>
      </c>
      <c r="AA28">
        <f>IF(SUMIFS(AD69:AD79,$D69:$D79, "Total consumption", $A69:$A79, $A28),
SUMIFS('2_overview_fec_intermediate'!AE:AE, '2_overview_fec_intermediate'!$B:$B, $B28, '2_overview_fec_intermediate'!$E:$E, $A28) /
SUMIFS(AD69:AD79, $D69:$D79, "Total consumption", $A69:$A79, $A28), 0)</f>
        <v>3.1094487665403282E-2</v>
      </c>
      <c r="AB28">
        <f>IF(SUMIFS(AE69:AE79,$D69:$D79, "Total consumption", $A69:$A79, $A28),
SUMIFS('2_overview_fec_intermediate'!AF:AF, '2_overview_fec_intermediate'!$B:$B, $B28, '2_overview_fec_intermediate'!$E:$E, $A28) /
SUMIFS(AE69:AE79, $D69:$D79, "Total consumption", $A69:$A79, $A28), 0)</f>
        <v>0.43660846040334483</v>
      </c>
      <c r="AC28">
        <f>IF(SUMIFS(AF69:AF79,$D69:$D79, "Total consumption", $A69:$A79, $A28),
SUMIFS('2_overview_fec_intermediate'!AG:AG, '2_overview_fec_intermediate'!$B:$B, $B28, '2_overview_fec_intermediate'!$E:$E, $A28) /
SUMIFS(AF69:AF79, $D69:$D79, "Total consumption", $A69:$A79, $A28), 0)</f>
        <v>8.6180549965584025E-2</v>
      </c>
      <c r="AD28">
        <f>IF(SUMIFS(AG69:AG79,$D69:$D79, "Total consumption", $A69:$A79, $A28),
SUMIFS('2_overview_fec_intermediate'!AH:AH, '2_overview_fec_intermediate'!$B:$B, $B28, '2_overview_fec_intermediate'!$E:$E, $A28) /
SUMIFS(AG69:AG79, $D69:$D79, "Total consumption", $A69:$A79, $A28), 0)</f>
        <v>7.8914972766289421E-2</v>
      </c>
      <c r="AE28">
        <f>IF(SUMIFS(AH69:AH79,$D69:$D79, "Total consumption", $A69:$A79, $A28),
SUMIFS('2_overview_fec_intermediate'!AI:AI, '2_overview_fec_intermediate'!$B:$B, $B28, '2_overview_fec_intermediate'!$E:$E, $A28) /
SUMIFS(AH69:AH79, $D69:$D79, "Total consumption", $A69:$A79, $A28), 0)</f>
        <v>0.56627005012293197</v>
      </c>
      <c r="AF28">
        <f>IF(SUMIFS(AI69:AI79,$D69:$D79, "Total consumption", $A69:$A79, $A28),
SUMIFS('2_overview_fec_intermediate'!AJ:AJ, '2_overview_fec_intermediate'!$B:$B, $B28, '2_overview_fec_intermediate'!$E:$E, $A28) /
SUMIFS(AI69:AI79, $D69:$D79, "Total consumption", $A69:$A79, $A28), 0)</f>
        <v>4.4398309560703814E-2</v>
      </c>
      <c r="AG28">
        <f>IF(SUMIFS(AJ69:AJ79,$D69:$D79, "Total consumption", $A69:$A79, $A28),
SUMIFS('2_overview_fec_intermediate'!AK:AK, '2_overview_fec_intermediate'!$B:$B, $B28, '2_overview_fec_intermediate'!$E:$E, $A28) /
SUMIFS(AJ69:AJ79, $D69:$D79, "Total consumption", $A69:$A79, $A28), 0)</f>
        <v>4.1000003340139583E-2</v>
      </c>
      <c r="AH28">
        <f>IF(SUMIFS(AK69:AK79,$D69:$D79, "Total consumption", $A69:$A79, $A28),
SUMIFS('2_overview_fec_intermediate'!AL:AL, '2_overview_fec_intermediate'!$B:$B, $B28, '2_overview_fec_intermediate'!$E:$E, $A28) /
SUMIFS(AK69:AK79, $D69:$D79, "Total consumption", $A69:$A79, $A28), 0)</f>
        <v>8.6053170343140892E-3</v>
      </c>
      <c r="AI28">
        <f>IF(SUMIFS(AL69:AL79,$D69:$D79, "Total consumption", $A69:$A79, $A28),
SUMIFS('2_overview_fec_intermediate'!AM:AM, '2_overview_fec_intermediate'!$B:$B, $B28, '2_overview_fec_intermediate'!$E:$E, $A28) /
SUMIFS(AL69:AL79, $D69:$D79, "Total consumption", $A69:$A79, $A28), 0)</f>
        <v>0.1219999902549931</v>
      </c>
      <c r="AJ28">
        <f>IF(SUMIFS(AM69:AM79,$D69:$D79, "Total consumption", $A69:$A79, $A28),
SUMIFS('2_overview_fec_intermediate'!AN:AN, '2_overview_fec_intermediate'!$B:$B, $B28, '2_overview_fec_intermediate'!$E:$E, $A28) /
SUMIFS(AM69:AM79, $D69:$D79, "Total consumption", $A69:$A79, $A28), 0)</f>
        <v>0.38399248265760166</v>
      </c>
      <c r="AK28">
        <f>IF(SUMIFS(AN69:AN79,$D69:$D79, "Total consumption", $A69:$A79, $A28),
SUMIFS('2_overview_fec_intermediate'!AO:AO, '2_overview_fec_intermediate'!$B:$B, $B28, '2_overview_fec_intermediate'!$E:$E, $A28) /
SUMIFS(AN69:AN79, $D69:$D79, "Total consumption", $A69:$A79, $A28), 0)</f>
        <v>0.14413023964453389</v>
      </c>
      <c r="AL28">
        <f>IF(SUMIFS(AO69:AO79,$D69:$D79, "Total consumption", $A69:$A79, $A28),
SUMIFS('2_overview_fec_intermediate'!AP:AP, '2_overview_fec_intermediate'!$B:$B, $B28, '2_overview_fec_intermediate'!$E:$E, $A28) /
SUMIFS(AO69:AO79, $D69:$D79, "Total consumption", $A69:$A79, $A28), 0)</f>
        <v>0.2261140656519347</v>
      </c>
      <c r="AM28">
        <f>IF(SUMIFS(AP69:AP79,$D69:$D79, "Total consumption", $A69:$A79, $A28),
SUMIFS('2_overview_fec_intermediate'!AQ:AQ, '2_overview_fec_intermediate'!$B:$B, $B28, '2_overview_fec_intermediate'!$E:$E, $A28) /
SUMIFS(AP69:AP79, $D69:$D79, "Total consumption", $A69:$A79, $A28), 0)</f>
        <v>5.2160047696184729E-2</v>
      </c>
      <c r="AN28">
        <f>IF(SUMIFS(AQ69:AQ79,$D69:$D79, "Total consumption", $A69:$A79, $A28),
SUMIFS('2_overview_fec_intermediate'!AR:AR, '2_overview_fec_intermediate'!$B:$B, $B28, '2_overview_fec_intermediate'!$E:$E, $A28) /
SUMIFS(AQ69:AQ79, $D69:$D79, "Total consumption", $A69:$A79, $A28), 0)</f>
        <v>0.21032761805403255</v>
      </c>
      <c r="AO28">
        <f>IF(SUMIFS(AR69:AR79,$D69:$D79, "Total consumption", $A69:$A79, $A28),
SUMIFS('2_overview_fec_intermediate'!AS:AS, '2_overview_fec_intermediate'!$B:$B, $B28, '2_overview_fec_intermediate'!$E:$E, $A28) /
SUMIFS(AR69:AR79, $D69:$D79, "Total consumption", $A69:$A79, $A28), 0)</f>
        <v>0.30557851149541376</v>
      </c>
      <c r="AP28">
        <f>IF(SUMIFS(AS69:AS79,$D69:$D79, "Total consumption", $A69:$A79, $A28),
SUMIFS('2_overview_fec_intermediate'!AT:AT, '2_overview_fec_intermediate'!$B:$B, $B28, '2_overview_fec_intermediate'!$E:$E, $A28) /
SUMIFS(AS69:AS79, $D69:$D79, "Total consumption", $A69:$A79, $A28), 0)</f>
        <v>0.17247505064803165</v>
      </c>
    </row>
    <row r="29" spans="1:42" x14ac:dyDescent="0.2">
      <c r="A29" t="s">
        <v>151</v>
      </c>
      <c r="B29" t="s">
        <v>91</v>
      </c>
      <c r="C29" t="s">
        <v>158</v>
      </c>
      <c r="D29">
        <f>IF(SUMIFS(G70:G80,$D70:$D80, "Total consumption", $A70:$A80, $A29),
SUMIFS('2_overview_fec_intermediate'!H:H, '2_overview_fec_intermediate'!$B:$B, $B29, '2_overview_fec_intermediate'!$E:$E, $A29) /
SUMIFS(G70:G80, $D70:$D80, "Total consumption", $A70:$A80, $A29), 0)</f>
        <v>0.20858596354107281</v>
      </c>
      <c r="E29">
        <f>IF(SUMIFS(H70:H80,$D70:$D80, "Total consumption", $A70:$A80, $A29),
SUMIFS('2_overview_fec_intermediate'!I:I, '2_overview_fec_intermediate'!$B:$B, $B29, '2_overview_fec_intermediate'!$E:$E, $A29) /
SUMIFS(H70:H80, $D70:$D80, "Total consumption", $A70:$A80, $A29), 0)</f>
        <v>0.36612685326058364</v>
      </c>
      <c r="F29">
        <f>IF(SUMIFS(I70:I80,$D70:$D80, "Total consumption", $A70:$A80, $A29),
SUMIFS('2_overview_fec_intermediate'!J:J, '2_overview_fec_intermediate'!$B:$B, $B29, '2_overview_fec_intermediate'!$E:$E, $A29) /
SUMIFS(I70:I80, $D70:$D80, "Total consumption", $A70:$A80, $A29), 0)</f>
        <v>0.18887956769006167</v>
      </c>
      <c r="G29">
        <f>IF(SUMIFS(J70:J80,$D70:$D80, "Total consumption", $A70:$A80, $A29),
SUMIFS('2_overview_fec_intermediate'!K:K, '2_overview_fec_intermediate'!$B:$B, $B29, '2_overview_fec_intermediate'!$E:$E, $A29) /
SUMIFS(J70:J80, $D70:$D80, "Total consumption", $A70:$A80, $A29), 0)</f>
        <v>0.24549036974526264</v>
      </c>
      <c r="H29">
        <f>IF(SUMIFS(K70:K80,$D70:$D80, "Total consumption", $A70:$A80, $A29),
SUMIFS('2_overview_fec_intermediate'!L:L, '2_overview_fec_intermediate'!$B:$B, $B29, '2_overview_fec_intermediate'!$E:$E, $A29) /
SUMIFS(K70:K80, $D70:$D80, "Total consumption", $A70:$A80, $A29), 0)</f>
        <v>6.1129105871960757E-2</v>
      </c>
      <c r="I29">
        <f>IF(SUMIFS(L70:L80,$D70:$D80, "Total consumption", $A70:$A80, $A29),
SUMIFS('2_overview_fec_intermediate'!M:M, '2_overview_fec_intermediate'!$B:$B, $B29, '2_overview_fec_intermediate'!$E:$E, $A29) /
SUMIFS(L70:L80, $D70:$D80, "Total consumption", $A70:$A80, $A29), 0)</f>
        <v>0.23697031181954822</v>
      </c>
      <c r="J29">
        <f>IF(SUMIFS(M70:M80,$D70:$D80, "Total consumption", $A70:$A80, $A29),
SUMIFS('2_overview_fec_intermediate'!N:N, '2_overview_fec_intermediate'!$B:$B, $B29, '2_overview_fec_intermediate'!$E:$E, $A29) /
SUMIFS(M70:M80, $D70:$D80, "Total consumption", $A70:$A80, $A29), 0)</f>
        <v>0.11795815316983194</v>
      </c>
      <c r="K29">
        <f>IF(SUMIFS(N70:N80,$D70:$D80, "Total consumption", $A70:$A80, $A29),
SUMIFS('2_overview_fec_intermediate'!O:O, '2_overview_fec_intermediate'!$B:$B, $B29, '2_overview_fec_intermediate'!$E:$E, $A29) /
SUMIFS(N70:N80, $D70:$D80, "Total consumption", $A70:$A80, $A29), 0)</f>
        <v>5.0738272165675932E-2</v>
      </c>
      <c r="L29">
        <f>IF(SUMIFS(O70:O80,$D70:$D80, "Total consumption", $A70:$A80, $A29),
SUMIFS('2_overview_fec_intermediate'!P:P, '2_overview_fec_intermediate'!$B:$B, $B29, '2_overview_fec_intermediate'!$E:$E, $A29) /
SUMIFS(O70:O80, $D70:$D80, "Total consumption", $A70:$A80, $A29), 0)</f>
        <v>0.11959975217293481</v>
      </c>
      <c r="M29">
        <f>IF(SUMIFS(P70:P80,$D70:$D80, "Total consumption", $A70:$A80, $A29),
SUMIFS('2_overview_fec_intermediate'!Q:Q, '2_overview_fec_intermediate'!$B:$B, $B29, '2_overview_fec_intermediate'!$E:$E, $A29) /
SUMIFS(P70:P80, $D70:$D80, "Total consumption", $A70:$A80, $A29), 0)</f>
        <v>3.8000056092407003E-2</v>
      </c>
      <c r="N29">
        <f>IF(SUMIFS(Q70:Q80,$D70:$D80, "Total consumption", $A70:$A80, $A29),
SUMIFS('2_overview_fec_intermediate'!R:R, '2_overview_fec_intermediate'!$B:$B, $B29, '2_overview_fec_intermediate'!$E:$E, $A29) /
SUMIFS(Q70:Q80, $D70:$D80, "Total consumption", $A70:$A80, $A29), 0)</f>
        <v>0.14890664819070965</v>
      </c>
      <c r="O29">
        <f>IF(SUMIFS(R70:R80,$D70:$D80, "Total consumption", $A70:$A80, $A29),
SUMIFS('2_overview_fec_intermediate'!S:S, '2_overview_fec_intermediate'!$B:$B, $B29, '2_overview_fec_intermediate'!$E:$E, $A29) /
SUMIFS(R70:R80, $D70:$D80, "Total consumption", $A70:$A80, $A29), 0)</f>
        <v>7.4681090146636903E-2</v>
      </c>
      <c r="P29">
        <f>IF(SUMIFS(S70:S80,$D70:$D80, "Total consumption", $A70:$A80, $A29),
SUMIFS('2_overview_fec_intermediate'!T:T, '2_overview_fec_intermediate'!$B:$B, $B29, '2_overview_fec_intermediate'!$E:$E, $A29) /
SUMIFS(S70:S80, $D70:$D80, "Total consumption", $A70:$A80, $A29), 0)</f>
        <v>0.12156327005845442</v>
      </c>
      <c r="Q29">
        <f>IF(SUMIFS(T70:T80,$D70:$D80, "Total consumption", $A70:$A80, $A29),
SUMIFS('2_overview_fec_intermediate'!U:U, '2_overview_fec_intermediate'!$B:$B, $B29, '2_overview_fec_intermediate'!$E:$E, $A29) /
SUMIFS(T70:T80, $D70:$D80, "Total consumption", $A70:$A80, $A29), 0)</f>
        <v>0.11619288863870908</v>
      </c>
      <c r="R29">
        <f>IF(SUMIFS(U70:U80,$D70:$D80, "Total consumption", $A70:$A80, $A29),
SUMIFS('2_overview_fec_intermediate'!V:V, '2_overview_fec_intermediate'!$B:$B, $B29, '2_overview_fec_intermediate'!$E:$E, $A29) /
SUMIFS(U70:U80, $D70:$D80, "Total consumption", $A70:$A80, $A29), 0)</f>
        <v>0.14613644422497449</v>
      </c>
      <c r="S29">
        <f>IF(SUMIFS(V70:V80,$D70:$D80, "Total consumption", $A70:$A80, $A29),
SUMIFS('2_overview_fec_intermediate'!W:W, '2_overview_fec_intermediate'!$B:$B, $B29, '2_overview_fec_intermediate'!$E:$E, $A29) /
SUMIFS(V70:V80, $D70:$D80, "Total consumption", $A70:$A80, $A29), 0)</f>
        <v>6.7005282405526209E-2</v>
      </c>
      <c r="T29">
        <f>IF(SUMIFS(W70:W80,$D70:$D80, "Total consumption", $A70:$A80, $A29),
SUMIFS('2_overview_fec_intermediate'!X:X, '2_overview_fec_intermediate'!$B:$B, $B29, '2_overview_fec_intermediate'!$E:$E, $A29) /
SUMIFS(W70:W80, $D70:$D80, "Total consumption", $A70:$A80, $A29), 0)</f>
        <v>0.19515630620182592</v>
      </c>
      <c r="U29">
        <f>IF(SUMIFS(X70:X80,$D70:$D80, "Total consumption", $A70:$A80, $A29),
SUMIFS('2_overview_fec_intermediate'!Y:Y, '2_overview_fec_intermediate'!$B:$B, $B29, '2_overview_fec_intermediate'!$E:$E, $A29) /
SUMIFS(X70:X80, $D70:$D80, "Total consumption", $A70:$A80, $A29), 0)</f>
        <v>0.29526033256376166</v>
      </c>
      <c r="V29">
        <f>IF(SUMIFS(Y70:Y80,$D70:$D80, "Total consumption", $A70:$A80, $A29),
SUMIFS('2_overview_fec_intermediate'!Z:Z, '2_overview_fec_intermediate'!$B:$B, $B29, '2_overview_fec_intermediate'!$E:$E, $A29) /
SUMIFS(Y70:Y80, $D70:$D80, "Total consumption", $A70:$A80, $A29), 0)</f>
        <v>0.12216249345608232</v>
      </c>
      <c r="W29">
        <f>IF(SUMIFS(Z70:Z80,$D70:$D80, "Total consumption", $A70:$A80, $A29),
SUMIFS('2_overview_fec_intermediate'!AA:AA, '2_overview_fec_intermediate'!$B:$B, $B29, '2_overview_fec_intermediate'!$E:$E, $A29) /
SUMIFS(Z70:Z80, $D70:$D80, "Total consumption", $A70:$A80, $A29), 0)</f>
        <v>0.10079971601829836</v>
      </c>
      <c r="X29">
        <f>IF(SUMIFS(AA70:AA80,$D70:$D80, "Total consumption", $A70:$A80, $A29),
SUMIFS('2_overview_fec_intermediate'!AB:AB, '2_overview_fec_intermediate'!$B:$B, $B29, '2_overview_fec_intermediate'!$E:$E, $A29) /
SUMIFS(AA70:AA80, $D70:$D80, "Total consumption", $A70:$A80, $A29), 0)</f>
        <v>4.70010643045971E-2</v>
      </c>
      <c r="Y29">
        <f>IF(SUMIFS(AB70:AB80,$D70:$D80, "Total consumption", $A70:$A80, $A29),
SUMIFS('2_overview_fec_intermediate'!AC:AC, '2_overview_fec_intermediate'!$B:$B, $B29, '2_overview_fec_intermediate'!$E:$E, $A29) /
SUMIFS(AB70:AB80, $D70:$D80, "Total consumption", $A70:$A80, $A29), 0)</f>
        <v>2.3419477733030967E-2</v>
      </c>
      <c r="Z29">
        <f>IF(SUMIFS(AC70:AC80,$D70:$D80, "Total consumption", $A70:$A80, $A29),
SUMIFS('2_overview_fec_intermediate'!AD:AD, '2_overview_fec_intermediate'!$B:$B, $B29, '2_overview_fec_intermediate'!$E:$E, $A29) /
SUMIFS(AC70:AC80, $D70:$D80, "Total consumption", $A70:$A80, $A29), 0)</f>
        <v>0.19835069561398072</v>
      </c>
      <c r="AA29">
        <f>IF(SUMIFS(AD70:AD80,$D70:$D80, "Total consumption", $A70:$A80, $A29),
SUMIFS('2_overview_fec_intermediate'!AE:AE, '2_overview_fec_intermediate'!$B:$B, $B29, '2_overview_fec_intermediate'!$E:$E, $A29) /
SUMIFS(AD70:AD80, $D70:$D80, "Total consumption", $A70:$A80, $A29), 0)</f>
        <v>8.7289713411795991E-2</v>
      </c>
      <c r="AB29">
        <f>IF(SUMIFS(AE70:AE80,$D70:$D80, "Total consumption", $A70:$A80, $A29),
SUMIFS('2_overview_fec_intermediate'!AF:AF, '2_overview_fec_intermediate'!$B:$B, $B29, '2_overview_fec_intermediate'!$E:$E, $A29) /
SUMIFS(AE70:AE80, $D70:$D80, "Total consumption", $A70:$A80, $A29), 0)</f>
        <v>0.15998524348253812</v>
      </c>
      <c r="AC29">
        <f>IF(SUMIFS(AF70:AF80,$D70:$D80, "Total consumption", $A70:$A80, $A29),
SUMIFS('2_overview_fec_intermediate'!AG:AG, '2_overview_fec_intermediate'!$B:$B, $B29, '2_overview_fec_intermediate'!$E:$E, $A29) /
SUMIFS(AF70:AF80, $D70:$D80, "Total consumption", $A70:$A80, $A29), 0)</f>
        <v>0.29975046367102598</v>
      </c>
      <c r="AD29">
        <f>IF(SUMIFS(AG70:AG80,$D70:$D80, "Total consumption", $A70:$A80, $A29),
SUMIFS('2_overview_fec_intermediate'!AH:AH, '2_overview_fec_intermediate'!$B:$B, $B29, '2_overview_fec_intermediate'!$E:$E, $A29) /
SUMIFS(AG70:AG80, $D70:$D80, "Total consumption", $A70:$A80, $A29), 0)</f>
        <v>3.5658307280600501E-2</v>
      </c>
      <c r="AE29">
        <f>IF(SUMIFS(AH70:AH80,$D70:$D80, "Total consumption", $A70:$A80, $A29),
SUMIFS('2_overview_fec_intermediate'!AI:AI, '2_overview_fec_intermediate'!$B:$B, $B29, '2_overview_fec_intermediate'!$E:$E, $A29) /
SUMIFS(AH70:AH80, $D70:$D80, "Total consumption", $A70:$A80, $A29), 0)</f>
        <v>0.16636217284536373</v>
      </c>
      <c r="AF29">
        <f>IF(SUMIFS(AI70:AI80,$D70:$D80, "Total consumption", $A70:$A80, $A29),
SUMIFS('2_overview_fec_intermediate'!AJ:AJ, '2_overview_fec_intermediate'!$B:$B, $B29, '2_overview_fec_intermediate'!$E:$E, $A29) /
SUMIFS(AI70:AI80, $D70:$D80, "Total consumption", $A70:$A80, $A29), 0)</f>
        <v>7.2329457617523449E-2</v>
      </c>
      <c r="AG29">
        <f>IF(SUMIFS(AJ70:AJ80,$D70:$D80, "Total consumption", $A70:$A80, $A29),
SUMIFS('2_overview_fec_intermediate'!AK:AK, '2_overview_fec_intermediate'!$B:$B, $B29, '2_overview_fec_intermediate'!$E:$E, $A29) /
SUMIFS(AJ70:AJ80, $D70:$D80, "Total consumption", $A70:$A80, $A29), 0)</f>
        <v>1.2999991324039945E-2</v>
      </c>
      <c r="AH29">
        <f>IF(SUMIFS(AK70:AK80,$D70:$D80, "Total consumption", $A70:$A80, $A29),
SUMIFS('2_overview_fec_intermediate'!AL:AL, '2_overview_fec_intermediate'!$B:$B, $B29, '2_overview_fec_intermediate'!$E:$E, $A29) /
SUMIFS(AK70:AK80, $D70:$D80, "Total consumption", $A70:$A80, $A29), 0)</f>
        <v>1.9229399231455564E-2</v>
      </c>
      <c r="AI29">
        <f>IF(SUMIFS(AL70:AL80,$D70:$D80, "Total consumption", $A70:$A80, $A29),
SUMIFS('2_overview_fec_intermediate'!AM:AM, '2_overview_fec_intermediate'!$B:$B, $B29, '2_overview_fec_intermediate'!$E:$E, $A29) /
SUMIFS(AL70:AL80, $D70:$D80, "Total consumption", $A70:$A80, $A29), 0)</f>
        <v>0.32899997030688072</v>
      </c>
      <c r="AJ29">
        <f>IF(SUMIFS(AM70:AM80,$D70:$D80, "Total consumption", $A70:$A80, $A29),
SUMIFS('2_overview_fec_intermediate'!AN:AN, '2_overview_fec_intermediate'!$B:$B, $B29, '2_overview_fec_intermediate'!$E:$E, $A29) /
SUMIFS(AM70:AM80, $D70:$D80, "Total consumption", $A70:$A80, $A29), 0)</f>
        <v>0.1104938783406572</v>
      </c>
      <c r="AK29">
        <f>IF(SUMIFS(AN70:AN80,$D70:$D80, "Total consumption", $A70:$A80, $A29),
SUMIFS('2_overview_fec_intermediate'!AO:AO, '2_overview_fec_intermediate'!$B:$B, $B29, '2_overview_fec_intermediate'!$E:$E, $A29) /
SUMIFS(AN70:AN80, $D70:$D80, "Total consumption", $A70:$A80, $A29), 0)</f>
        <v>0.18330232884645756</v>
      </c>
      <c r="AL29">
        <f>IF(SUMIFS(AO70:AO80,$D70:$D80, "Total consumption", $A70:$A80, $A29),
SUMIFS('2_overview_fec_intermediate'!AP:AP, '2_overview_fec_intermediate'!$B:$B, $B29, '2_overview_fec_intermediate'!$E:$E, $A29) /
SUMIFS(AO70:AO80, $D70:$D80, "Total consumption", $A70:$A80, $A29), 0)</f>
        <v>0.13163396295617089</v>
      </c>
      <c r="AM29">
        <f>IF(SUMIFS(AP70:AP80,$D70:$D80, "Total consumption", $A70:$A80, $A29),
SUMIFS('2_overview_fec_intermediate'!AQ:AQ, '2_overview_fec_intermediate'!$B:$B, $B29, '2_overview_fec_intermediate'!$E:$E, $A29) /
SUMIFS(AP70:AP80, $D70:$D80, "Total consumption", $A70:$A80, $A29), 0)</f>
        <v>0.10332664078942001</v>
      </c>
      <c r="AN29">
        <f>IF(SUMIFS(AQ70:AQ80,$D70:$D80, "Total consumption", $A70:$A80, $A29),
SUMIFS('2_overview_fec_intermediate'!AR:AR, '2_overview_fec_intermediate'!$B:$B, $B29, '2_overview_fec_intermediate'!$E:$E, $A29) /
SUMIFS(AQ70:AQ80, $D70:$D80, "Total consumption", $A70:$A80, $A29), 0)</f>
        <v>0.19395162378887121</v>
      </c>
      <c r="AO29">
        <f>IF(SUMIFS(AR70:AR80,$D70:$D80, "Total consumption", $A70:$A80, $A29),
SUMIFS('2_overview_fec_intermediate'!AS:AS, '2_overview_fec_intermediate'!$B:$B, $B29, '2_overview_fec_intermediate'!$E:$E, $A29) /
SUMIFS(AR70:AR80, $D70:$D80, "Total consumption", $A70:$A80, $A29), 0)</f>
        <v>0.2432477858955204</v>
      </c>
      <c r="AP29">
        <f>IF(SUMIFS(AS70:AS80,$D70:$D80, "Total consumption", $A70:$A80, $A29),
SUMIFS('2_overview_fec_intermediate'!AT:AT, '2_overview_fec_intermediate'!$B:$B, $B29, '2_overview_fec_intermediate'!$E:$E, $A29) /
SUMIFS(AS70:AS80, $D70:$D80, "Total consumption", $A70:$A80, $A29), 0)</f>
        <v>4.4525998778280132E-2</v>
      </c>
    </row>
    <row r="30" spans="1:42" x14ac:dyDescent="0.2">
      <c r="A30" t="s">
        <v>151</v>
      </c>
      <c r="B30" t="s">
        <v>93</v>
      </c>
      <c r="C30" t="s">
        <v>159</v>
      </c>
      <c r="D30" s="8">
        <f>SUMIFS(G67:G77, $E67:$E77, "Lighting share") *
SUMIFS('2_overview_fec_intermediate'!H:H, '2_overview_fec_intermediate'!$B:$B, $B30, '2_overview_fec_intermediate'!$D:$D, $A30) /
SUMIFS(G67:G77, $D67:$D77, "Total consumption", $B67:$B77, $A30)</f>
        <v>2.7901908632400302E-2</v>
      </c>
      <c r="E30" s="8" t="e">
        <f>SUMIFS(H67:H77, $E67:$E77, "Lighting share") *
SUMIFS('2_overview_fec_intermediate'!I:I, '2_overview_fec_intermediate'!$B:$B, $B30, '2_overview_fec_intermediate'!$D:$D, $A30) /
SUMIFS(H67:H77, $D67:$D77, "Total consumption", $B67:$B77, $A30)</f>
        <v>#N/A</v>
      </c>
      <c r="F30" s="8">
        <f>SUMIFS(I67:I77, $E67:$E77, "Lighting share") *
SUMIFS('2_overview_fec_intermediate'!J:J, '2_overview_fec_intermediate'!$B:$B, $B30, '2_overview_fec_intermediate'!$D:$D, $A30) /
SUMIFS(I67:I77, $D67:$D77, "Total consumption", $B67:$B77, $A30)</f>
        <v>4.1707642176783223E-2</v>
      </c>
      <c r="G30" s="8">
        <f>SUMIFS(J67:J77, $E67:$E77, "Lighting share") *
SUMIFS('2_overview_fec_intermediate'!K:K, '2_overview_fec_intermediate'!$B:$B, $B30, '2_overview_fec_intermediate'!$D:$D, $A30) /
SUMIFS(J67:J77, $D67:$D77, "Total consumption", $B67:$B77, $A30)</f>
        <v>3.3960814854678355E-2</v>
      </c>
      <c r="H30" s="8">
        <f>SUMIFS(K67:K77, $E67:$E77, "Lighting share") *
SUMIFS('2_overview_fec_intermediate'!L:L, '2_overview_fec_intermediate'!$B:$B, $B30, '2_overview_fec_intermediate'!$D:$D, $A30) /
SUMIFS(K67:K77, $D67:$D77, "Total consumption", $B67:$B77, $A30)</f>
        <v>2.3988483203786781E-2</v>
      </c>
      <c r="I30" s="8">
        <f>SUMIFS(L67:L77, $E67:$E77, "Lighting share") *
SUMIFS('2_overview_fec_intermediate'!M:M, '2_overview_fec_intermediate'!$B:$B, $B30, '2_overview_fec_intermediate'!$D:$D, $A30) /
SUMIFS(L67:L77, $D67:$D77, "Total consumption", $B67:$B77, $A30)</f>
        <v>2.7942938619718256E-2</v>
      </c>
      <c r="J30" s="8">
        <f>SUMIFS(M67:M77, $E67:$E77, "Lighting share") *
SUMIFS('2_overview_fec_intermediate'!N:N, '2_overview_fec_intermediate'!$B:$B, $B30, '2_overview_fec_intermediate'!$D:$D, $A30) /
SUMIFS(M67:M77, $D67:$D77, "Total consumption", $B67:$B77, $A30)</f>
        <v>2.6966320856247596E-2</v>
      </c>
      <c r="K30" s="8">
        <f>SUMIFS(N67:N77, $E67:$E77, "Lighting share") *
SUMIFS('2_overview_fec_intermediate'!O:O, '2_overview_fec_intermediate'!$B:$B, $B30, '2_overview_fec_intermediate'!$D:$D, $A30) /
SUMIFS(N67:N77, $D67:$D77, "Total consumption", $B67:$B77, $A30)</f>
        <v>5.1872536788475254E-2</v>
      </c>
      <c r="L30" s="8" t="e">
        <f>SUMIFS(O67:O77, $E67:$E77, "Lighting share") *
SUMIFS('2_overview_fec_intermediate'!P:P, '2_overview_fec_intermediate'!$B:$B, $B30, '2_overview_fec_intermediate'!$D:$D, $A30) /
SUMIFS(O67:O77, $D67:$D77, "Total consumption", $B67:$B77, $A30)</f>
        <v>#N/A</v>
      </c>
      <c r="M30" s="8">
        <f>SUMIFS(P67:P77, $E67:$E77, "Lighting share") *
SUMIFS('2_overview_fec_intermediate'!Q:Q, '2_overview_fec_intermediate'!$B:$B, $B30, '2_overview_fec_intermediate'!$D:$D, $A30) /
SUMIFS(P67:P77, $D67:$D77, "Total consumption", $B67:$B77, $A30)</f>
        <v>3.2599584455187465E-2</v>
      </c>
      <c r="N30" s="8">
        <f>SUMIFS(Q67:Q77, $E67:$E77, "Lighting share") *
SUMIFS('2_overview_fec_intermediate'!R:R, '2_overview_fec_intermediate'!$B:$B, $B30, '2_overview_fec_intermediate'!$D:$D, $A30) /
SUMIFS(Q67:Q77, $D67:$D77, "Total consumption", $B67:$B77, $A30)</f>
        <v>3.205041929318142E-2</v>
      </c>
      <c r="O30" s="8">
        <f>SUMIFS(R67:R77, $E67:$E77, "Lighting share") *
SUMIFS('2_overview_fec_intermediate'!S:S, '2_overview_fec_intermediate'!$B:$B, $B30, '2_overview_fec_intermediate'!$D:$D, $A30) /
SUMIFS(R67:R77, $D67:$D77, "Total consumption", $B67:$B77, $A30)</f>
        <v>4.0098776083493583E-2</v>
      </c>
      <c r="P30" s="8">
        <f>SUMIFS(S67:S77, $E67:$E77, "Lighting share") *
SUMIFS('2_overview_fec_intermediate'!T:T, '2_overview_fec_intermediate'!$B:$B, $B30, '2_overview_fec_intermediate'!$D:$D, $A30) /
SUMIFS(S67:S77, $D67:$D77, "Total consumption", $B67:$B77, $A30)</f>
        <v>3.2726795156928605E-2</v>
      </c>
      <c r="Q30" s="8">
        <f>SUMIFS(T67:T77, $E67:$E77, "Lighting share") *
SUMIFS('2_overview_fec_intermediate'!U:U, '2_overview_fec_intermediate'!$B:$B, $B30, '2_overview_fec_intermediate'!$D:$D, $A30) /
SUMIFS(T67:T77, $D67:$D77, "Total consumption", $B67:$B77, $A30)</f>
        <v>2.1566870410638435E-2</v>
      </c>
      <c r="R30" s="8">
        <f>SUMIFS(U67:U77, $E67:$E77, "Lighting share") *
SUMIFS('2_overview_fec_intermediate'!V:V, '2_overview_fec_intermediate'!$B:$B, $B30, '2_overview_fec_intermediate'!$D:$D, $A30) /
SUMIFS(U67:U77, $D67:$D77, "Total consumption", $B67:$B77, $A30)</f>
        <v>2.3621192440814884E-2</v>
      </c>
      <c r="S30" s="8" t="e">
        <f>SUMIFS(V67:V77, $E67:$E77, "Lighting share") *
SUMIFS('2_overview_fec_intermediate'!W:W, '2_overview_fec_intermediate'!$B:$B, $B30, '2_overview_fec_intermediate'!$D:$D, $A30) /
SUMIFS(V67:V77, $D67:$D77, "Total consumption", $B67:$B77, $A30)</f>
        <v>#N/A</v>
      </c>
      <c r="T30" s="8">
        <f>SUMIFS(W67:W77, $E67:$E77, "Lighting share") *
SUMIFS('2_overview_fec_intermediate'!X:X, '2_overview_fec_intermediate'!$B:$B, $B30, '2_overview_fec_intermediate'!$D:$D, $A30) /
SUMIFS(W67:W77, $D67:$D77, "Total consumption", $B67:$B77, $A30)</f>
        <v>2.9184700127365737E-2</v>
      </c>
      <c r="U30" s="8">
        <f>SUMIFS(X67:X77, $E67:$E77, "Lighting share") *
SUMIFS('2_overview_fec_intermediate'!Y:Y, '2_overview_fec_intermediate'!$B:$B, $B30, '2_overview_fec_intermediate'!$D:$D, $A30) /
SUMIFS(X67:X77, $D67:$D77, "Total consumption", $B67:$B77, $A30)</f>
        <v>3.7478744521869098E-2</v>
      </c>
      <c r="V30" s="8">
        <f>SUMIFS(Y67:Y77, $E67:$E77, "Lighting share") *
SUMIFS('2_overview_fec_intermediate'!Z:Z, '2_overview_fec_intermediate'!$B:$B, $B30, '2_overview_fec_intermediate'!$D:$D, $A30) /
SUMIFS(Y67:Y77, $D67:$D77, "Total consumption", $B67:$B77, $A30)</f>
        <v>3.2829728600493595E-2</v>
      </c>
      <c r="W30" s="8">
        <f>SUMIFS(Z67:Z77, $E67:$E77, "Lighting share") *
SUMIFS('2_overview_fec_intermediate'!AA:AA, '2_overview_fec_intermediate'!$B:$B, $B30, '2_overview_fec_intermediate'!$D:$D, $A30) /
SUMIFS(Z67:Z77, $D67:$D77, "Total consumption", $B67:$B77, $A30)</f>
        <v>4.4697300237191005E-2</v>
      </c>
      <c r="X30" s="8">
        <f>SUMIFS(AA67:AA77, $E67:$E77, "Lighting share") *
SUMIFS('2_overview_fec_intermediate'!AB:AB, '2_overview_fec_intermediate'!$B:$B, $B30, '2_overview_fec_intermediate'!$D:$D, $A30) /
SUMIFS(AA67:AA77, $D67:$D77, "Total consumption", $B67:$B77, $A30)</f>
        <v>4.9389240836074051E-2</v>
      </c>
      <c r="Y30" s="8">
        <f>SUMIFS(AB67:AB77, $E67:$E77, "Lighting share") *
SUMIFS('2_overview_fec_intermediate'!AC:AC, '2_overview_fec_intermediate'!$B:$B, $B30, '2_overview_fec_intermediate'!$D:$D, $A30) /
SUMIFS(AB67:AB77, $D67:$D77, "Total consumption", $B67:$B77, $A30)</f>
        <v>5.105797239821306E-2</v>
      </c>
      <c r="Z30" s="8">
        <f>SUMIFS(AC67:AC77, $E67:$E77, "Lighting share") *
SUMIFS('2_overview_fec_intermediate'!AD:AD, '2_overview_fec_intermediate'!$B:$B, $B30, '2_overview_fec_intermediate'!$D:$D, $A30) /
SUMIFS(AC67:AC77, $D67:$D77, "Total consumption", $B67:$B77, $A30)</f>
        <v>3.0168496289686549E-2</v>
      </c>
      <c r="AA30" s="8" t="e">
        <f>SUMIFS(AD67:AD77, $E67:$E77, "Lighting share") *
SUMIFS('2_overview_fec_intermediate'!AE:AE, '2_overview_fec_intermediate'!$B:$B, $B30, '2_overview_fec_intermediate'!$D:$D, $A30) /
SUMIFS(AD67:AD77, $D67:$D77, "Total consumption", $B67:$B77, $A30)</f>
        <v>#N/A</v>
      </c>
      <c r="AB30" s="8" t="e">
        <f>SUMIFS(AE67:AE77, $E67:$E77, "Lighting share") *
SUMIFS('2_overview_fec_intermediate'!AF:AF, '2_overview_fec_intermediate'!$B:$B, $B30, '2_overview_fec_intermediate'!$D:$D, $A30) /
SUMIFS(AE67:AE77, $D67:$D77, "Total consumption", $B67:$B77, $A30)</f>
        <v>#N/A</v>
      </c>
      <c r="AC30" s="8">
        <f>SUMIFS(AF67:AF77, $E67:$E77, "Lighting share") *
SUMIFS('2_overview_fec_intermediate'!AG:AG, '2_overview_fec_intermediate'!$B:$B, $B30, '2_overview_fec_intermediate'!$D:$D, $A30) /
SUMIFS(AF67:AF77, $D67:$D77, "Total consumption", $B67:$B77, $A30)</f>
        <v>2.448559633225968E-2</v>
      </c>
      <c r="AD30" s="8">
        <f>SUMIFS(AG67:AG77, $E67:$E77, "Lighting share") *
SUMIFS('2_overview_fec_intermediate'!AH:AH, '2_overview_fec_intermediate'!$B:$B, $B30, '2_overview_fec_intermediate'!$D:$D, $A30) /
SUMIFS(AG67:AG77, $D67:$D77, "Total consumption", $B67:$B77, $A30)</f>
        <v>5.6365608853743143E-2</v>
      </c>
      <c r="AE30" s="8">
        <f>SUMIFS(AH67:AH77, $E67:$E77, "Lighting share") *
SUMIFS('2_overview_fec_intermediate'!AI:AI, '2_overview_fec_intermediate'!$B:$B, $B30, '2_overview_fec_intermediate'!$D:$D, $A30) /
SUMIFS(AH67:AH77, $D67:$D77, "Total consumption", $B67:$B77, $A30)</f>
        <v>1.387560146472846E-2</v>
      </c>
      <c r="AF30" s="8">
        <f>SUMIFS(AI67:AI77, $E67:$E77, "Lighting share") *
SUMIFS('2_overview_fec_intermediate'!AJ:AJ, '2_overview_fec_intermediate'!$B:$B, $B30, '2_overview_fec_intermediate'!$D:$D, $A30) /
SUMIFS(AI67:AI77, $D67:$D77, "Total consumption", $B67:$B77, $A30)</f>
        <v>4.7384006301842016E-2</v>
      </c>
      <c r="AG30" s="8">
        <f>SUMIFS(AJ67:AJ77, $E67:$E77, "Lighting share") *
SUMIFS('2_overview_fec_intermediate'!AK:AK, '2_overview_fec_intermediate'!$B:$B, $B30, '2_overview_fec_intermediate'!$D:$D, $A30) /
SUMIFS(AJ67:AJ77, $D67:$D77, "Total consumption", $B67:$B77, $A30)</f>
        <v>2.8433878045522283E-2</v>
      </c>
      <c r="AH30" s="8">
        <f>SUMIFS(AK67:AK77, $E67:$E77, "Lighting share") *
SUMIFS('2_overview_fec_intermediate'!AL:AL, '2_overview_fec_intermediate'!$B:$B, $B30, '2_overview_fec_intermediate'!$D:$D, $A30) /
SUMIFS(AK67:AK77, $D67:$D77, "Total consumption", $B67:$B77, $A30)</f>
        <v>4.3405761290506724E-2</v>
      </c>
      <c r="AI30" s="8">
        <f>SUMIFS(AL67:AL77, $E67:$E77, "Lighting share") *
SUMIFS('2_overview_fec_intermediate'!AM:AM, '2_overview_fec_intermediate'!$B:$B, $B30, '2_overview_fec_intermediate'!$D:$D, $A30) /
SUMIFS(AL67:AL77, $D67:$D77, "Total consumption", $B67:$B77, $A30)</f>
        <v>2.4264295651207517E-2</v>
      </c>
      <c r="AJ30" s="8">
        <f>SUMIFS(AM67:AM77, $E67:$E77, "Lighting share") *
SUMIFS('2_overview_fec_intermediate'!AN:AN, '2_overview_fec_intermediate'!$B:$B, $B30, '2_overview_fec_intermediate'!$D:$D, $A30) /
SUMIFS(AM67:AM77, $D67:$D77, "Total consumption", $B67:$B77, $A30)</f>
        <v>2.7221115262888257E-2</v>
      </c>
      <c r="AK30" s="8">
        <f>SUMIFS(AN67:AN77, $E67:$E77, "Lighting share") *
SUMIFS('2_overview_fec_intermediate'!AO:AO, '2_overview_fec_intermediate'!$B:$B, $B30, '2_overview_fec_intermediate'!$D:$D, $A30) /
SUMIFS(AN67:AN77, $D67:$D77, "Total consumption", $B67:$B77, $A30)</f>
        <v>2.9601092645621649E-2</v>
      </c>
      <c r="AL30" s="8">
        <f>SUMIFS(AO67:AO77, $E67:$E77, "Lighting share") *
SUMIFS('2_overview_fec_intermediate'!AP:AP, '2_overview_fec_intermediate'!$B:$B, $B30, '2_overview_fec_intermediate'!$D:$D, $A30) /
SUMIFS(AO67:AO77, $D67:$D77, "Total consumption", $B67:$B77, $A30)</f>
        <v>3.9912234310369471E-2</v>
      </c>
      <c r="AM30" s="8" t="e">
        <f>SUMIFS(AP67:AP77, $E67:$E77, "Lighting share") *
SUMIFS('2_overview_fec_intermediate'!AQ:AQ, '2_overview_fec_intermediate'!$B:$B, $B30, '2_overview_fec_intermediate'!$D:$D, $A30) /
SUMIFS(AP67:AP77, $D67:$D77, "Total consumption", $B67:$B77, $A30)</f>
        <v>#N/A</v>
      </c>
      <c r="AN30" s="8" t="e">
        <f>SUMIFS(AQ67:AQ77, $E67:$E77, "Lighting share") *
SUMIFS('2_overview_fec_intermediate'!AR:AR, '2_overview_fec_intermediate'!$B:$B, $B30, '2_overview_fec_intermediate'!$D:$D, $A30) /
SUMIFS(AQ67:AQ77, $D67:$D77, "Total consumption", $B67:$B77, $A30)</f>
        <v>#N/A</v>
      </c>
      <c r="AO30" s="8" t="e">
        <f>SUMIFS(AR67:AR77, $E67:$E77, "Lighting share") *
SUMIFS('2_overview_fec_intermediate'!AS:AS, '2_overview_fec_intermediate'!$B:$B, $B30, '2_overview_fec_intermediate'!$D:$D, $A30) /
SUMIFS(AR67:AR77, $D67:$D77, "Total consumption", $B67:$B77, $A30)</f>
        <v>#N/A</v>
      </c>
      <c r="AP30" s="8">
        <f>SUMIFS(AS67:AS77, $E67:$E77, "Lighting share") *
SUMIFS('2_overview_fec_intermediate'!AT:AT, '2_overview_fec_intermediate'!$B:$B, $B30, '2_overview_fec_intermediate'!$D:$D, $A30) /
SUMIFS(AS67:AS77, $D67:$D77, "Total consumption", $B67:$B77, $A30)</f>
        <v>4.2092684031633049E-2</v>
      </c>
    </row>
    <row r="31" spans="1:42" x14ac:dyDescent="0.2">
      <c r="A31" t="s">
        <v>151</v>
      </c>
      <c r="B31" t="s">
        <v>93</v>
      </c>
      <c r="C31" t="s">
        <v>169</v>
      </c>
      <c r="D31" s="8">
        <f>SUMIFS(G67:G77, $E67:$E77, "Appliances share") *
SUMIFS('2_overview_fec_intermediate'!H:H, '2_overview_fec_intermediate'!$B:$B, $B31, '2_overview_fec_intermediate'!$D:$D, $A31) /
SUMIFS(G67:G77, $D67:$D77, "Total consumption", $B67:$B77, $A31)</f>
        <v>0.48189600594202481</v>
      </c>
      <c r="E31" s="8" t="e">
        <f>SUMIFS(H67:H77, $E67:$E77, "Appliances share") *
SUMIFS('2_overview_fec_intermediate'!I:I, '2_overview_fec_intermediate'!$B:$B, $B31, '2_overview_fec_intermediate'!$D:$D, $A31) /
SUMIFS(H67:H77, $D67:$D77, "Total consumption", $B67:$B77, $A31)</f>
        <v>#N/A</v>
      </c>
      <c r="F31" s="8">
        <f>SUMIFS(I67:I77, $E67:$E77, "Appliances share") *
SUMIFS('2_overview_fec_intermediate'!J:J, '2_overview_fec_intermediate'!$B:$B, $B31, '2_overview_fec_intermediate'!$D:$D, $A31) /
SUMIFS(I67:I77, $D67:$D77, "Total consumption", $B67:$B77, $A31)</f>
        <v>0.59041490374525285</v>
      </c>
      <c r="G31" s="8">
        <f>SUMIFS(J67:J77, $E67:$E77, "Appliances share") *
SUMIFS('2_overview_fec_intermediate'!K:K, '2_overview_fec_intermediate'!$B:$B, $B31, '2_overview_fec_intermediate'!$D:$D, $A31) /
SUMIFS(J67:J77, $D67:$D77, "Total consumption", $B67:$B77, $A31)</f>
        <v>0.44600051104480648</v>
      </c>
      <c r="H31" s="8">
        <f>SUMIFS(K67:K77, $E67:$E77, "Appliances share") *
SUMIFS('2_overview_fec_intermediate'!L:L, '2_overview_fec_intermediate'!$B:$B, $B31, '2_overview_fec_intermediate'!$D:$D, $A31) /
SUMIFS(K67:K77, $D67:$D77, "Total consumption", $B67:$B77, $A31)</f>
        <v>0.46488255987164123</v>
      </c>
      <c r="I31" s="8">
        <f>SUMIFS(L67:L77, $E67:$E77, "Appliances share") *
SUMIFS('2_overview_fec_intermediate'!M:M, '2_overview_fec_intermediate'!$B:$B, $B31, '2_overview_fec_intermediate'!$D:$D, $A31) /
SUMIFS(L67:L77, $D67:$D77, "Total consumption", $B67:$B77, $A31)</f>
        <v>0.35713996216005728</v>
      </c>
      <c r="J31" s="8">
        <f>SUMIFS(M67:M77, $E67:$E77, "Appliances share") *
SUMIFS('2_overview_fec_intermediate'!N:N, '2_overview_fec_intermediate'!$B:$B, $B31, '2_overview_fec_intermediate'!$D:$D, $A31) /
SUMIFS(M67:M77, $D67:$D77, "Total consumption", $B67:$B77, $A31)</f>
        <v>0.46648045182754388</v>
      </c>
      <c r="K31" s="8">
        <f>SUMIFS(N67:N77, $E67:$E77, "Appliances share") *
SUMIFS('2_overview_fec_intermediate'!O:O, '2_overview_fec_intermediate'!$B:$B, $B31, '2_overview_fec_intermediate'!$D:$D, $A31) /
SUMIFS(N67:N77, $D67:$D77, "Total consumption", $B67:$B77, $A31)</f>
        <v>0.71533625745853013</v>
      </c>
      <c r="L31" s="8" t="e">
        <f>SUMIFS(O67:O77, $E67:$E77, "Appliances share") *
SUMIFS('2_overview_fec_intermediate'!P:P, '2_overview_fec_intermediate'!$B:$B, $B31, '2_overview_fec_intermediate'!$D:$D, $A31) /
SUMIFS(O67:O77, $D67:$D77, "Total consumption", $B67:$B77, $A31)</f>
        <v>#N/A</v>
      </c>
      <c r="M31" s="8">
        <f>SUMIFS(P67:P77, $E67:$E77, "Appliances share") *
SUMIFS('2_overview_fec_intermediate'!Q:Q, '2_overview_fec_intermediate'!$B:$B, $B31, '2_overview_fec_intermediate'!$D:$D, $A31) /
SUMIFS(P67:P77, $D67:$D77, "Total consumption", $B67:$B77, $A31)</f>
        <v>0.59397138874404831</v>
      </c>
      <c r="N31" s="8">
        <f>SUMIFS(Q67:Q77, $E67:$E77, "Appliances share") *
SUMIFS('2_overview_fec_intermediate'!R:R, '2_overview_fec_intermediate'!$B:$B, $B31, '2_overview_fec_intermediate'!$D:$D, $A31) /
SUMIFS(Q67:Q77, $D67:$D77, "Total consumption", $B67:$B77, $A31)</f>
        <v>0.49410124253989901</v>
      </c>
      <c r="O31" s="8">
        <f>SUMIFS(R67:R77, $E67:$E77, "Appliances share") *
SUMIFS('2_overview_fec_intermediate'!S:S, '2_overview_fec_intermediate'!$B:$B, $B31, '2_overview_fec_intermediate'!$D:$D, $A31) /
SUMIFS(R67:R77, $D67:$D77, "Total consumption", $B67:$B77, $A31)</f>
        <v>0.69532914437616378</v>
      </c>
      <c r="P31" s="8">
        <f>SUMIFS(S67:S77, $E67:$E77, "Appliances share") *
SUMIFS('2_overview_fec_intermediate'!T:T, '2_overview_fec_intermediate'!$B:$B, $B31, '2_overview_fec_intermediate'!$D:$D, $A31) /
SUMIFS(S67:S77, $D67:$D77, "Total consumption", $B67:$B77, $A31)</f>
        <v>0.54589275556956429</v>
      </c>
      <c r="Q31" s="8">
        <f>SUMIFS(T67:T77, $E67:$E77, "Appliances share") *
SUMIFS('2_overview_fec_intermediate'!U:U, '2_overview_fec_intermediate'!$B:$B, $B31, '2_overview_fec_intermediate'!$D:$D, $A31) /
SUMIFS(T67:T77, $D67:$D77, "Total consumption", $B67:$B77, $A31)</f>
        <v>0.34615055148635004</v>
      </c>
      <c r="R31" s="8">
        <f>SUMIFS(U67:U77, $E67:$E77, "Appliances share") *
SUMIFS('2_overview_fec_intermediate'!V:V, '2_overview_fec_intermediate'!$B:$B, $B31, '2_overview_fec_intermediate'!$D:$D, $A31) /
SUMIFS(U67:U77, $D67:$D77, "Total consumption", $B67:$B77, $A31)</f>
        <v>0.43866224716655711</v>
      </c>
      <c r="S31" s="8" t="e">
        <f>SUMIFS(V67:V77, $E67:$E77, "Appliances share") *
SUMIFS('2_overview_fec_intermediate'!W:W, '2_overview_fec_intermediate'!$B:$B, $B31, '2_overview_fec_intermediate'!$D:$D, $A31) /
SUMIFS(V67:V77, $D67:$D77, "Total consumption", $B67:$B77, $A31)</f>
        <v>#N/A</v>
      </c>
      <c r="T31" s="8">
        <f>SUMIFS(W67:W77, $E67:$E77, "Appliances share") *
SUMIFS('2_overview_fec_intermediate'!X:X, '2_overview_fec_intermediate'!$B:$B, $B31, '2_overview_fec_intermediate'!$D:$D, $A31) /
SUMIFS(W67:W77, $D67:$D77, "Total consumption", $B67:$B77, $A31)</f>
        <v>0.54794666590853014</v>
      </c>
      <c r="U31" s="8">
        <f>SUMIFS(X67:X77, $E67:$E77, "Appliances share") *
SUMIFS('2_overview_fec_intermediate'!Y:Y, '2_overview_fec_intermediate'!$B:$B, $B31, '2_overview_fec_intermediate'!$D:$D, $A31) /
SUMIFS(X67:X77, $D67:$D77, "Total consumption", $B67:$B77, $A31)</f>
        <v>0.58476847019434297</v>
      </c>
      <c r="V31" s="8">
        <f>SUMIFS(Y67:Y77, $E67:$E77, "Appliances share") *
SUMIFS('2_overview_fec_intermediate'!Z:Z, '2_overview_fec_intermediate'!$B:$B, $B31, '2_overview_fec_intermediate'!$D:$D, $A31) /
SUMIFS(Y67:Y77, $D67:$D77, "Total consumption", $B67:$B77, $A31)</f>
        <v>0.67460082784177156</v>
      </c>
      <c r="W31" s="8">
        <f>SUMIFS(Z67:Z77, $E67:$E77, "Appliances share") *
SUMIFS('2_overview_fec_intermediate'!AA:AA, '2_overview_fec_intermediate'!$B:$B, $B31, '2_overview_fec_intermediate'!$D:$D, $A31) /
SUMIFS(Z67:Z77, $D67:$D77, "Total consumption", $B67:$B77, $A31)</f>
        <v>0.72540262731888105</v>
      </c>
      <c r="X31" s="8">
        <f>SUMIFS(AA67:AA77, $E67:$E77, "Appliances share") *
SUMIFS('2_overview_fec_intermediate'!AB:AB, '2_overview_fec_intermediate'!$B:$B, $B31, '2_overview_fec_intermediate'!$D:$D, $A31) /
SUMIFS(AA67:AA77, $D67:$D77, "Total consumption", $B67:$B77, $A31)</f>
        <v>0.78962610574956793</v>
      </c>
      <c r="Y31" s="8">
        <f>SUMIFS(AB67:AB77, $E67:$E77, "Appliances share") *
SUMIFS('2_overview_fec_intermediate'!AC:AC, '2_overview_fec_intermediate'!$B:$B, $B31, '2_overview_fec_intermediate'!$D:$D, $A31) /
SUMIFS(AB67:AB77, $D67:$D77, "Total consumption", $B67:$B77, $A31)</f>
        <v>0.63415900347760801</v>
      </c>
      <c r="Z31" s="8">
        <f>SUMIFS(AC67:AC77, $E67:$E77, "Appliances share") *
SUMIFS('2_overview_fec_intermediate'!AD:AD, '2_overview_fec_intermediate'!$B:$B, $B31, '2_overview_fec_intermediate'!$D:$D, $A31) /
SUMIFS(AC67:AC77, $D67:$D77, "Total consumption", $B67:$B77, $A31)</f>
        <v>0.64167698929279415</v>
      </c>
      <c r="AA31" s="8" t="e">
        <f>SUMIFS(AD67:AD77, $E67:$E77, "Appliances share") *
SUMIFS('2_overview_fec_intermediate'!AE:AE, '2_overview_fec_intermediate'!$B:$B, $B31, '2_overview_fec_intermediate'!$D:$D, $A31) /
SUMIFS(AD67:AD77, $D67:$D77, "Total consumption", $B67:$B77, $A31)</f>
        <v>#N/A</v>
      </c>
      <c r="AB31" s="8" t="e">
        <f>SUMIFS(AE67:AE77, $E67:$E77, "Appliances share") *
SUMIFS('2_overview_fec_intermediate'!AF:AF, '2_overview_fec_intermediate'!$B:$B, $B31, '2_overview_fec_intermediate'!$D:$D, $A31) /
SUMIFS(AE67:AE77, $D67:$D77, "Total consumption", $B67:$B77, $A31)</f>
        <v>#N/A</v>
      </c>
      <c r="AC31" s="8">
        <f>SUMIFS(AF67:AF77, $E67:$E77, "Appliances share") *
SUMIFS('2_overview_fec_intermediate'!AG:AG, '2_overview_fec_intermediate'!$B:$B, $B31, '2_overview_fec_intermediate'!$D:$D, $A31) /
SUMIFS(AF67:AF77, $D67:$D77, "Total consumption", $B67:$B77, $A31)</f>
        <v>0.38991522899395281</v>
      </c>
      <c r="AD31" s="8">
        <f>SUMIFS(AG67:AG77, $E67:$E77, "Appliances share") *
SUMIFS('2_overview_fec_intermediate'!AH:AH, '2_overview_fec_intermediate'!$B:$B, $B31, '2_overview_fec_intermediate'!$D:$D, $A31) /
SUMIFS(AG67:AG77, $D67:$D77, "Total consumption", $B67:$B77, $A31)</f>
        <v>0.77958127344088612</v>
      </c>
      <c r="AE31" s="8">
        <f>SUMIFS(AH67:AH77, $E67:$E77, "Appliances share") *
SUMIFS('2_overview_fec_intermediate'!AI:AI, '2_overview_fec_intermediate'!$B:$B, $B31, '2_overview_fec_intermediate'!$D:$D, $A31) /
SUMIFS(AH67:AH77, $D67:$D77, "Total consumption", $B67:$B77, $A31)</f>
        <v>0.23144919399343122</v>
      </c>
      <c r="AF31" s="8">
        <f>SUMIFS(AI67:AI77, $E67:$E77, "Appliances share") *
SUMIFS('2_overview_fec_intermediate'!AJ:AJ, '2_overview_fec_intermediate'!$B:$B, $B31, '2_overview_fec_intermediate'!$D:$D, $A31) /
SUMIFS(AI67:AI77, $D67:$D77, "Total consumption", $B67:$B77, $A31)</f>
        <v>0.72769921188801479</v>
      </c>
      <c r="AG31" s="8">
        <f>SUMIFS(AJ67:AJ77, $E67:$E77, "Appliances share") *
SUMIFS('2_overview_fec_intermediate'!AK:AK, '2_overview_fec_intermediate'!$B:$B, $B31, '2_overview_fec_intermediate'!$D:$D, $A31) /
SUMIFS(AJ67:AJ77, $D67:$D77, "Total consumption", $B67:$B77, $A31)</f>
        <v>0.46856611991678254</v>
      </c>
      <c r="AH31" s="8">
        <f>SUMIFS(AK67:AK77, $E67:$E77, "Appliances share") *
SUMIFS('2_overview_fec_intermediate'!AL:AL, '2_overview_fec_intermediate'!$B:$B, $B31, '2_overview_fec_intermediate'!$D:$D, $A31) /
SUMIFS(AK67:AK77, $D67:$D77, "Total consumption", $B67:$B77, $A31)</f>
        <v>0.90556047408984397</v>
      </c>
      <c r="AI31" s="8">
        <f>SUMIFS(AL67:AL77, $E67:$E77, "Appliances share") *
SUMIFS('2_overview_fec_intermediate'!AM:AM, '2_overview_fec_intermediate'!$B:$B, $B31, '2_overview_fec_intermediate'!$D:$D, $A31) /
SUMIFS(AL67:AL77, $D67:$D77, "Total consumption", $B67:$B77, $A31)</f>
        <v>0.4047357287946004</v>
      </c>
      <c r="AJ31" s="8">
        <f>SUMIFS(AM67:AM77, $E67:$E77, "Appliances share") *
SUMIFS('2_overview_fec_intermediate'!AN:AN, '2_overview_fec_intermediate'!$B:$B, $B31, '2_overview_fec_intermediate'!$D:$D, $A31) /
SUMIFS(AM67:AM77, $D67:$D77, "Total consumption", $B67:$B77, $A31)</f>
        <v>0.44131383208807767</v>
      </c>
      <c r="AK31" s="8">
        <f>SUMIFS(AN67:AN77, $E67:$E77, "Appliances share") *
SUMIFS('2_overview_fec_intermediate'!AO:AO, '2_overview_fec_intermediate'!$B:$B, $B31, '2_overview_fec_intermediate'!$D:$D, $A31) /
SUMIFS(AN67:AN77, $D67:$D77, "Total consumption", $B67:$B77, $A31)</f>
        <v>0.53723405123274715</v>
      </c>
      <c r="AL31" s="8">
        <f>SUMIFS(AO67:AO77, $E67:$E77, "Appliances share") *
SUMIFS('2_overview_fec_intermediate'!AP:AP, '2_overview_fec_intermediate'!$B:$B, $B31, '2_overview_fec_intermediate'!$D:$D, $A31) /
SUMIFS(AO67:AO77, $D67:$D77, "Total consumption", $B67:$B77, $A31)</f>
        <v>0.53335019004319728</v>
      </c>
      <c r="AM31" s="8" t="e">
        <f>SUMIFS(AP67:AP77, $E67:$E77, "Appliances share") *
SUMIFS('2_overview_fec_intermediate'!AQ:AQ, '2_overview_fec_intermediate'!$B:$B, $B31, '2_overview_fec_intermediate'!$D:$D, $A31) /
SUMIFS(AP67:AP77, $D67:$D77, "Total consumption", $B67:$B77, $A31)</f>
        <v>#N/A</v>
      </c>
      <c r="AN31" s="8" t="e">
        <f>SUMIFS(AQ67:AQ77, $E67:$E77, "Appliances share") *
SUMIFS('2_overview_fec_intermediate'!AR:AR, '2_overview_fec_intermediate'!$B:$B, $B31, '2_overview_fec_intermediate'!$D:$D, $A31) /
SUMIFS(AQ67:AQ77, $D67:$D77, "Total consumption", $B67:$B77, $A31)</f>
        <v>#N/A</v>
      </c>
      <c r="AO31" s="8" t="e">
        <f>SUMIFS(AR67:AR77, $E67:$E77, "Appliances share") *
SUMIFS('2_overview_fec_intermediate'!AS:AS, '2_overview_fec_intermediate'!$B:$B, $B31, '2_overview_fec_intermediate'!$D:$D, $A31) /
SUMIFS(AR67:AR77, $D67:$D77, "Total consumption", $B67:$B77, $A31)</f>
        <v>#N/A</v>
      </c>
      <c r="AP31" s="8">
        <f>SUMIFS(AS67:AS77, $E67:$E77, "Appliances share") *
SUMIFS('2_overview_fec_intermediate'!AT:AT, '2_overview_fec_intermediate'!$B:$B, $B31, '2_overview_fec_intermediate'!$D:$D, $A31) /
SUMIFS(AS67:AS77, $D67:$D77, "Total consumption", $B67:$B77, $A31)</f>
        <v>0.68652232776287569</v>
      </c>
    </row>
    <row r="32" spans="1:42" x14ac:dyDescent="0.2">
      <c r="A32" t="s">
        <v>150</v>
      </c>
      <c r="B32" t="s">
        <v>92</v>
      </c>
      <c r="C32" t="s">
        <v>172</v>
      </c>
      <c r="D32">
        <f>IF(SUMIFS(G67:G77, $D67:$D77, "Total consumption", $A67:$A77, $A32),
SUMIFS('2_overview_fec_intermediate'!H:H, '2_overview_fec_intermediate'!$B:$B, $B32, '2_overview_fec_intermediate'!$E:$E, $A32) /
SUMIFS(G67:G77, $D67:$D77, "Total consumption", $A67:$A77, $A32), 0)</f>
        <v>6.4698312432563704E-3</v>
      </c>
      <c r="E32">
        <f>IF(SUMIFS(H67:H77, $D67:$D77, "Total consumption", $A67:$A77, $A32),
SUMIFS('2_overview_fec_intermediate'!I:I, '2_overview_fec_intermediate'!$B:$B, $B32, '2_overview_fec_intermediate'!$E:$E, $A32) /
SUMIFS(H67:H77, $D67:$D77, "Total consumption", $A67:$A77, $A32), 0)</f>
        <v>0.10111912245023727</v>
      </c>
      <c r="F32">
        <f>IF(SUMIFS(I67:I77, $D67:$D77, "Total consumption", $A67:$A77, $A32),
SUMIFS('2_overview_fec_intermediate'!J:J, '2_overview_fec_intermediate'!$B:$B, $B32, '2_overview_fec_intermediate'!$E:$E, $A32) /
SUMIFS(I67:I77, $D67:$D77, "Total consumption", $A67:$A77, $A32), 0)</f>
        <v>1.0770314979405882E-2</v>
      </c>
      <c r="G32">
        <f>IF(SUMIFS(J67:J77, $D67:$D77, "Total consumption", $A67:$A77, $A32),
SUMIFS('2_overview_fec_intermediate'!K:K, '2_overview_fec_intermediate'!$B:$B, $B32, '2_overview_fec_intermediate'!$E:$E, $A32) /
SUMIFS(J67:J77, $D67:$D77, "Total consumption", $A67:$A77, $A32), 0)</f>
        <v>5.6421771451010592E-2</v>
      </c>
      <c r="H32">
        <f>IF(SUMIFS(K67:K77, $D67:$D77, "Total consumption", $A67:$A77, $A32),
SUMIFS('2_overview_fec_intermediate'!L:L, '2_overview_fec_intermediate'!$B:$B, $B32, '2_overview_fec_intermediate'!$E:$E, $A32) /
SUMIFS(K67:K77, $D67:$D77, "Total consumption", $A67:$A77, $A32), 0)</f>
        <v>0</v>
      </c>
      <c r="I32">
        <f>IF(SUMIFS(L67:L77, $D67:$D77, "Total consumption", $A67:$A77, $A32),
SUMIFS('2_overview_fec_intermediate'!M:M, '2_overview_fec_intermediate'!$B:$B, $B32, '2_overview_fec_intermediate'!$E:$E, $A32) /
SUMIFS(L67:L77, $D67:$D77, "Total consumption", $A67:$A77, $A32), 0)</f>
        <v>0.11504820546243875</v>
      </c>
      <c r="J32">
        <f>IF(SUMIFS(M67:M77, $D67:$D77, "Total consumption", $A67:$A77, $A32),
SUMIFS('2_overview_fec_intermediate'!N:N, '2_overview_fec_intermediate'!$B:$B, $B32, '2_overview_fec_intermediate'!$E:$E, $A32) /
SUMIFS(M67:M77, $D67:$D77, "Total consumption", $A67:$A77, $A32), 0)</f>
        <v>4.603917828644364E-3</v>
      </c>
      <c r="K32">
        <f>IF(SUMIFS(N67:N77, $D67:$D77, "Total consumption", $A67:$A77, $A32),
SUMIFS('2_overview_fec_intermediate'!O:O, '2_overview_fec_intermediate'!$B:$B, $B32, '2_overview_fec_intermediate'!$E:$E, $A32) /
SUMIFS(N67:N77, $D67:$D77, "Total consumption", $A67:$A77, $A32), 0)</f>
        <v>3.5469850433201486E-3</v>
      </c>
      <c r="L32">
        <f>IF(SUMIFS(O67:O77, $D67:$D77, "Total consumption", $A67:$A77, $A32),
SUMIFS('2_overview_fec_intermediate'!P:P, '2_overview_fec_intermediate'!$B:$B, $B32, '2_overview_fec_intermediate'!$E:$E, $A32) /
SUMIFS(O67:O77, $D67:$D77, "Total consumption", $A67:$A77, $A32), 0)</f>
        <v>4.5022744393849783E-2</v>
      </c>
      <c r="M32">
        <f>IF(SUMIFS(P67:P77, $D67:$D77, "Total consumption", $A67:$A77, $A32),
SUMIFS('2_overview_fec_intermediate'!Q:Q, '2_overview_fec_intermediate'!$B:$B, $B32, '2_overview_fec_intermediate'!$E:$E, $A32) /
SUMIFS(P67:P77, $D67:$D77, "Total consumption", $A67:$A77, $A32), 0)</f>
        <v>0.13852249945413764</v>
      </c>
      <c r="N32">
        <f>IF(SUMIFS(Q67:Q77, $D67:$D77, "Total consumption", $A67:$A77, $A32),
SUMIFS('2_overview_fec_intermediate'!R:R, '2_overview_fec_intermediate'!$B:$B, $B32, '2_overview_fec_intermediate'!$E:$E, $A32) /
SUMIFS(Q67:Q77, $D67:$D77, "Total consumption", $A67:$A77, $A32), 0)</f>
        <v>6.764475804855551E-3</v>
      </c>
      <c r="O32">
        <f>IF(SUMIFS(R67:R77, $D67:$D77, "Total consumption", $A67:$A77, $A32),
SUMIFS('2_overview_fec_intermediate'!S:S, '2_overview_fec_intermediate'!$B:$B, $B32, '2_overview_fec_intermediate'!$E:$E, $A32) /
SUMIFS(R67:R77, $D67:$D77, "Total consumption", $A67:$A77, $A32), 0)</f>
        <v>0.10900038891372855</v>
      </c>
      <c r="P32">
        <f>IF(SUMIFS(S67:S77, $D67:$D77, "Total consumption", $A67:$A77, $A32),
SUMIFS('2_overview_fec_intermediate'!T:T, '2_overview_fec_intermediate'!$B:$B, $B32, '2_overview_fec_intermediate'!$E:$E, $A32) /
SUMIFS(S67:S77, $D67:$D77, "Total consumption", $A67:$A77, $A32), 0)</f>
        <v>5.8675768982949648E-2</v>
      </c>
      <c r="Q32">
        <f>IF(SUMIFS(T67:T77, $D67:$D77, "Total consumption", $A67:$A77, $A32),
SUMIFS('2_overview_fec_intermediate'!U:U, '2_overview_fec_intermediate'!$B:$B, $B32, '2_overview_fec_intermediate'!$E:$E, $A32) /
SUMIFS(T67:T77, $D67:$D77, "Total consumption", $A67:$A77, $A32), 0)</f>
        <v>1.6129032258064516E-2</v>
      </c>
      <c r="R32">
        <f>IF(SUMIFS(U67:U77, $D67:$D77, "Total consumption", $A67:$A77, $A32),
SUMIFS('2_overview_fec_intermediate'!V:V, '2_overview_fec_intermediate'!$B:$B, $B32, '2_overview_fec_intermediate'!$E:$E, $A32) /
SUMIFS(U67:U77, $D67:$D77, "Total consumption", $A67:$A77, $A32), 0)</f>
        <v>6.2308403544514362E-2</v>
      </c>
      <c r="S32">
        <f>IF(SUMIFS(V67:V77, $D67:$D77, "Total consumption", $A67:$A77, $A32),
SUMIFS('2_overview_fec_intermediate'!W:W, '2_overview_fec_intermediate'!$B:$B, $B32, '2_overview_fec_intermediate'!$E:$E, $A32) /
SUMIFS(V67:V77, $D67:$D77, "Total consumption", $A67:$A77, $A32), 0)</f>
        <v>0.22900003487746581</v>
      </c>
      <c r="T32">
        <f>IF(SUMIFS(W67:W77, $D67:$D77, "Total consumption", $A67:$A77, $A32),
SUMIFS('2_overview_fec_intermediate'!X:X, '2_overview_fec_intermediate'!$B:$B, $B32, '2_overview_fec_intermediate'!$E:$E, $A32) /
SUMIFS(W67:W77, $D67:$D77, "Total consumption", $A67:$A77, $A32), 0)</f>
        <v>7.374646461414644E-2</v>
      </c>
      <c r="U32">
        <f>IF(SUMIFS(X67:X77, $D67:$D77, "Total consumption", $A67:$A77, $A32),
SUMIFS('2_overview_fec_intermediate'!Y:Y, '2_overview_fec_intermediate'!$B:$B, $B32, '2_overview_fec_intermediate'!$E:$E, $A32) /
SUMIFS(X67:X77, $D67:$D77, "Total consumption", $A67:$A77, $A32), 0)</f>
        <v>6.9183882486689954E-2</v>
      </c>
      <c r="V32">
        <f>IF(SUMIFS(Y67:Y77, $D67:$D77, "Total consumption", $A67:$A77, $A32),
SUMIFS('2_overview_fec_intermediate'!Z:Z, '2_overview_fec_intermediate'!$B:$B, $B32, '2_overview_fec_intermediate'!$E:$E, $A32) /
SUMIFS(Y67:Y77, $D67:$D77, "Total consumption", $A67:$A77, $A32), 0)</f>
        <v>2.4456483797159589E-2</v>
      </c>
      <c r="W32">
        <f>IF(SUMIFS(Z67:Z77, $D67:$D77, "Total consumption", $A67:$A77, $A32),
SUMIFS('2_overview_fec_intermediate'!AA:AA, '2_overview_fec_intermediate'!$B:$B, $B32, '2_overview_fec_intermediate'!$E:$E, $A32) /
SUMIFS(Z67:Z77, $D67:$D77, "Total consumption", $A67:$A77, $A32), 0)</f>
        <v>8.7146312073149559E-2</v>
      </c>
      <c r="X32">
        <f>IF(SUMIFS(AA67:AA77, $D67:$D77, "Total consumption", $A67:$A77, $A32),
SUMIFS('2_overview_fec_intermediate'!AB:AB, '2_overview_fec_intermediate'!$B:$B, $B32, '2_overview_fec_intermediate'!$E:$E, $A32) /
SUMIFS(AA67:AA77, $D67:$D77, "Total consumption", $A67:$A77, $A32), 0)</f>
        <v>0.22794402640969783</v>
      </c>
      <c r="Y32">
        <f>IF(SUMIFS(AB67:AB77, $D67:$D77, "Total consumption", $A67:$A77, $A32),
SUMIFS('2_overview_fec_intermediate'!AC:AC, '2_overview_fec_intermediate'!$B:$B, $B32, '2_overview_fec_intermediate'!$E:$E, $A32) /
SUMIFS(AB67:AB77, $D67:$D77, "Total consumption", $A67:$A77, $A32), 0)</f>
        <v>3.0116575821880428E-2</v>
      </c>
      <c r="Z32">
        <f>IF(SUMIFS(AC67:AC77, $D67:$D77, "Total consumption", $A67:$A77, $A32),
SUMIFS('2_overview_fec_intermediate'!AD:AD, '2_overview_fec_intermediate'!$B:$B, $B32, '2_overview_fec_intermediate'!$E:$E, $A32) /
SUMIFS(AC67:AC77, $D67:$D77, "Total consumption", $A67:$A77, $A32), 0)</f>
        <v>0.28986324393277335</v>
      </c>
      <c r="AA32">
        <f>IF(SUMIFS(AD67:AD77, $D67:$D77, "Total consumption", $A67:$A77, $A32),
SUMIFS('2_overview_fec_intermediate'!AE:AE, '2_overview_fec_intermediate'!$B:$B, $B32, '2_overview_fec_intermediate'!$E:$E, $A32) /
SUMIFS(AD67:AD77, $D67:$D77, "Total consumption", $A67:$A77, $A32), 0)</f>
        <v>0.32816100844359736</v>
      </c>
      <c r="AB32">
        <f>IF(SUMIFS(AE67:AE77, $D67:$D77, "Total consumption", $A67:$A77, $A32),
SUMIFS('2_overview_fec_intermediate'!AF:AF, '2_overview_fec_intermediate'!$B:$B, $B32, '2_overview_fec_intermediate'!$E:$E, $A32) /
SUMIFS(AE67:AE77, $D67:$D77, "Total consumption", $A67:$A77, $A32), 0)</f>
        <v>0</v>
      </c>
      <c r="AC32">
        <f>IF(SUMIFS(AF67:AF77, $D67:$D77, "Total consumption", $A67:$A77, $A32),
SUMIFS('2_overview_fec_intermediate'!AG:AG, '2_overview_fec_intermediate'!$B:$B, $B32, '2_overview_fec_intermediate'!$E:$E, $A32) /
SUMIFS(AF67:AF77, $D67:$D77, "Total consumption", $A67:$A77, $A32), 0)</f>
        <v>0</v>
      </c>
      <c r="AD32">
        <f>IF(SUMIFS(AG67:AG77, $D67:$D77, "Total consumption", $A67:$A77, $A32),
SUMIFS('2_overview_fec_intermediate'!AH:AH, '2_overview_fec_intermediate'!$B:$B, $B32, '2_overview_fec_intermediate'!$E:$E, $A32) /
SUMIFS(AG67:AG77, $D67:$D77, "Total consumption", $A67:$A77, $A32), 0)</f>
        <v>2.0028424071854716E-2</v>
      </c>
      <c r="AE32">
        <f>IF(SUMIFS(AH67:AH77, $D67:$D77, "Total consumption", $A67:$A77, $A32),
SUMIFS('2_overview_fec_intermediate'!AI:AI, '2_overview_fec_intermediate'!$B:$B, $B32, '2_overview_fec_intermediate'!$E:$E, $A32) /
SUMIFS(AH67:AH77, $D67:$D77, "Total consumption", $A67:$A77, $A32), 0)</f>
        <v>0</v>
      </c>
      <c r="AF32">
        <f>IF(SUMIFS(AI67:AI77, $D67:$D77, "Total consumption", $A67:$A77, $A32),
SUMIFS('2_overview_fec_intermediate'!AJ:AJ, '2_overview_fec_intermediate'!$B:$B, $B32, '2_overview_fec_intermediate'!$E:$E, $A32) /
SUMIFS(AI67:AI77, $D67:$D77, "Total consumption", $A67:$A77, $A32), 0)</f>
        <v>0.20071953494196576</v>
      </c>
      <c r="AG32">
        <f>IF(SUMIFS(AJ67:AJ77, $D67:$D77, "Total consumption", $A67:$A77, $A32),
SUMIFS('2_overview_fec_intermediate'!AK:AK, '2_overview_fec_intermediate'!$B:$B, $B32, '2_overview_fec_intermediate'!$E:$E, $A32) /
SUMIFS(AJ67:AJ77, $D67:$D77, "Total consumption", $A67:$A77, $A32), 0)</f>
        <v>0.32100002520860116</v>
      </c>
      <c r="AH32">
        <f>IF(SUMIFS(AK67:AK77, $D67:$D77, "Total consumption", $A67:$A77, $A32),
SUMIFS('2_overview_fec_intermediate'!AL:AL, '2_overview_fec_intermediate'!$B:$B, $B32, '2_overview_fec_intermediate'!$E:$E, $A32) /
SUMIFS(AK67:AK77, $D67:$D77, "Total consumption", $A67:$A77, $A32), 0)</f>
        <v>0.18718055452068807</v>
      </c>
      <c r="AI32">
        <f>IF(SUMIFS(AL67:AL77, $D67:$D77, "Total consumption", $A67:$A77, $A32),
SUMIFS('2_overview_fec_intermediate'!AM:AM, '2_overview_fec_intermediate'!$B:$B, $B32, '2_overview_fec_intermediate'!$E:$E, $A32) /
SUMIFS(AL67:AL77, $D67:$D77, "Total consumption", $A67:$A77, $A32), 0)</f>
        <v>2.6999967084536319E-2</v>
      </c>
      <c r="AJ32">
        <f>IF(SUMIFS(AM67:AM77, $D67:$D77, "Total consumption", $A67:$A77, $A32),
SUMIFS('2_overview_fec_intermediate'!AN:AN, '2_overview_fec_intermediate'!$B:$B, $B32, '2_overview_fec_intermediate'!$E:$E, $A32) /
SUMIFS(AM67:AM77, $D67:$D77, "Total consumption", $A67:$A77, $A32), 0)</f>
        <v>3.9122237352047763E-2</v>
      </c>
      <c r="AK32">
        <f>IF(SUMIFS(AN67:AN77, $D67:$D77, "Total consumption", $A67:$A77, $A32),
SUMIFS('2_overview_fec_intermediate'!AO:AO, '2_overview_fec_intermediate'!$B:$B, $B32, '2_overview_fec_intermediate'!$E:$E, $A32) /
SUMIFS(AN67:AN77, $D67:$D77, "Total consumption", $A67:$A77, $A32), 0)</f>
        <v>4.2097879229165379E-2</v>
      </c>
      <c r="AL32">
        <f>IF(SUMIFS(AO67:AO77, $D67:$D77, "Total consumption", $A67:$A77, $A32),
SUMIFS('2_overview_fec_intermediate'!AP:AP, '2_overview_fec_intermediate'!$B:$B, $B32, '2_overview_fec_intermediate'!$E:$E, $A32) /
SUMIFS(AO67:AO77, $D67:$D77, "Total consumption", $A67:$A77, $A32), 0)</f>
        <v>7.0342789144370657E-2</v>
      </c>
      <c r="AM32">
        <f>IF(SUMIFS(AP67:AP77, $D67:$D77, "Total consumption", $A67:$A77, $A32),
SUMIFS('2_overview_fec_intermediate'!AQ:AQ, '2_overview_fec_intermediate'!$B:$B, $B32, '2_overview_fec_intermediate'!$E:$E, $A32) /
SUMIFS(AP67:AP77, $D67:$D77, "Total consumption", $A67:$A77, $A32), 0)</f>
        <v>0.29965805917117949</v>
      </c>
      <c r="AN32">
        <f>IF(SUMIFS(AQ67:AQ77, $D67:$D77, "Total consumption", $A67:$A77, $A32),
SUMIFS('2_overview_fec_intermediate'!AR:AR, '2_overview_fec_intermediate'!$B:$B, $B32, '2_overview_fec_intermediate'!$E:$E, $A32) /
SUMIFS(AQ67:AQ77, $D67:$D77, "Total consumption", $A67:$A77, $A32), 0)</f>
        <v>0</v>
      </c>
      <c r="AO32">
        <f>IF(SUMIFS(AR67:AR77, $D67:$D77, "Total consumption", $A67:$A77, $A32),
SUMIFS('2_overview_fec_intermediate'!AS:AS, '2_overview_fec_intermediate'!$B:$B, $B32, '2_overview_fec_intermediate'!$E:$E, $A32) /
SUMIFS(AR67:AR77, $D67:$D77, "Total consumption", $A67:$A77, $A32), 0)</f>
        <v>0</v>
      </c>
      <c r="AP32">
        <f>IF(SUMIFS(AS67:AS77, $D67:$D77, "Total consumption", $A67:$A77, $A32),
SUMIFS('2_overview_fec_intermediate'!AT:AT, '2_overview_fec_intermediate'!$B:$B, $B32, '2_overview_fec_intermediate'!$E:$E, $A32) /
SUMIFS(AS67:AS77, $D67:$D77, "Total consumption", $A67:$A77, $A32), 0)</f>
        <v>2.3925366051095673E-2</v>
      </c>
    </row>
    <row r="33" spans="1:42" x14ac:dyDescent="0.2">
      <c r="A33" t="s">
        <v>150</v>
      </c>
      <c r="B33" t="s">
        <v>89</v>
      </c>
      <c r="C33" t="s">
        <v>174</v>
      </c>
      <c r="D33">
        <f>IF(SUMIFS(G68:G78, $D68:$D78, "Total consumption", $A68:$A78, $A33),
SUMIFS('2_overview_fec_intermediate'!H:H, '2_overview_fec_intermediate'!$B:$B, $B33, '2_overview_fec_intermediate'!$E:$E, $A33) /
SUMIFS(G68:G78, $D68:$D78, "Total consumption", $A68:$A78, $A33), 0)</f>
        <v>0.88400538371728599</v>
      </c>
      <c r="E33">
        <f>IF(SUMIFS(H68:H78, $D68:$D78, "Total consumption", $A68:$A78, $A33),
SUMIFS('2_overview_fec_intermediate'!I:I, '2_overview_fec_intermediate'!$B:$B, $B33, '2_overview_fec_intermediate'!$E:$E, $A33) /
SUMIFS(H68:H78, $D68:$D78, "Total consumption", $A68:$A78, $A33), 0)</f>
        <v>0.70323719726381961</v>
      </c>
      <c r="F33">
        <f>IF(SUMIFS(I68:I78, $D68:$D78, "Total consumption", $A68:$A78, $A33),
SUMIFS('2_overview_fec_intermediate'!J:J, '2_overview_fec_intermediate'!$B:$B, $B33, '2_overview_fec_intermediate'!$E:$E, $A33) /
SUMIFS(I68:I78, $D68:$D78, "Total consumption", $A68:$A78, $A33), 0)</f>
        <v>0.84399084174511652</v>
      </c>
      <c r="G33">
        <f>IF(SUMIFS(J68:J78, $D68:$D78, "Total consumption", $A68:$A78, $A33),
SUMIFS('2_overview_fec_intermediate'!K:K, '2_overview_fec_intermediate'!$B:$B, $B33, '2_overview_fec_intermediate'!$E:$E, $A33) /
SUMIFS(J68:J78, $D68:$D78, "Total consumption", $A68:$A78, $A33), 0)</f>
        <v>0.79981533171306374</v>
      </c>
      <c r="H33">
        <f>IF(SUMIFS(K68:K78, $D68:$D78, "Total consumption", $A68:$A78, $A33),
SUMIFS('2_overview_fec_intermediate'!L:L, '2_overview_fec_intermediate'!$B:$B, $B33, '2_overview_fec_intermediate'!$E:$E, $A33) /
SUMIFS(K68:K78, $D68:$D78, "Total consumption", $A68:$A78, $A33), 0)</f>
        <v>0</v>
      </c>
      <c r="I33">
        <f>IF(SUMIFS(L68:L78, $D68:$D78, "Total consumption", $A68:$A78, $A33),
SUMIFS('2_overview_fec_intermediate'!M:M, '2_overview_fec_intermediate'!$B:$B, $B33, '2_overview_fec_intermediate'!$E:$E, $A33) /
SUMIFS(L68:L78, $D68:$D78, "Total consumption", $A68:$A78, $A33), 0)</f>
        <v>0.65669696033547309</v>
      </c>
      <c r="J33">
        <f>IF(SUMIFS(M68:M78, $D68:$D78, "Total consumption", $A68:$A78, $A33),
SUMIFS('2_overview_fec_intermediate'!N:N, '2_overview_fec_intermediate'!$B:$B, $B33, '2_overview_fec_intermediate'!$E:$E, $A33) /
SUMIFS(M68:M78, $D68:$D78, "Total consumption", $A68:$A78, $A33), 0)</f>
        <v>0.78434136347858019</v>
      </c>
      <c r="K33">
        <f>IF(SUMIFS(N68:N78, $D68:$D78, "Total consumption", $A68:$A78, $A33),
SUMIFS('2_overview_fec_intermediate'!O:O, '2_overview_fec_intermediate'!$B:$B, $B33, '2_overview_fec_intermediate'!$E:$E, $A33) /
SUMIFS(N68:N78, $D68:$D78, "Total consumption", $A68:$A78, $A33), 0)</f>
        <v>0.723009829162927</v>
      </c>
      <c r="L33">
        <f>IF(SUMIFS(O68:O78, $D68:$D78, "Total consumption", $A68:$A78, $A33),
SUMIFS('2_overview_fec_intermediate'!P:P, '2_overview_fec_intermediate'!$B:$B, $B33, '2_overview_fec_intermediate'!$E:$E, $A33) /
SUMIFS(O68:O78, $D68:$D78, "Total consumption", $A68:$A78, $A33), 0)</f>
        <v>0.76886950659728537</v>
      </c>
      <c r="M33">
        <f>IF(SUMIFS(P68:P78, $D68:$D78, "Total consumption", $A68:$A78, $A33),
SUMIFS('2_overview_fec_intermediate'!Q:Q, '2_overview_fec_intermediate'!$B:$B, $B33, '2_overview_fec_intermediate'!$E:$E, $A33) /
SUMIFS(P68:P78, $D68:$D78, "Total consumption", $A68:$A78, $A33), 0)</f>
        <v>0.73262958441678738</v>
      </c>
      <c r="N33">
        <f>IF(SUMIFS(Q68:Q78, $D68:$D78, "Total consumption", $A68:$A78, $A33),
SUMIFS('2_overview_fec_intermediate'!R:R, '2_overview_fec_intermediate'!$B:$B, $B33, '2_overview_fec_intermediate'!$E:$E, $A33) /
SUMIFS(Q68:Q78, $D68:$D78, "Total consumption", $A68:$A78, $A33), 0)</f>
        <v>0.96412337927637415</v>
      </c>
      <c r="O33">
        <f>IF(SUMIFS(R68:R78, $D68:$D78, "Total consumption", $A68:$A78, $A33),
SUMIFS('2_overview_fec_intermediate'!S:S, '2_overview_fec_intermediate'!$B:$B, $B33, '2_overview_fec_intermediate'!$E:$E, $A33) /
SUMIFS(R68:R78, $D68:$D78, "Total consumption", $A68:$A78, $A33), 0)</f>
        <v>0.46315036203963245</v>
      </c>
      <c r="P33">
        <f>IF(SUMIFS(S68:S78, $D68:$D78, "Total consumption", $A68:$A78, $A33),
SUMIFS('2_overview_fec_intermediate'!T:T, '2_overview_fec_intermediate'!$B:$B, $B33, '2_overview_fec_intermediate'!$E:$E, $A33) /
SUMIFS(S68:S78, $D68:$D78, "Total consumption", $A68:$A78, $A33), 0)</f>
        <v>0.75169492863424825</v>
      </c>
      <c r="Q33">
        <f>IF(SUMIFS(T68:T78, $D68:$D78, "Total consumption", $A68:$A78, $A33),
SUMIFS('2_overview_fec_intermediate'!U:U, '2_overview_fec_intermediate'!$B:$B, $B33, '2_overview_fec_intermediate'!$E:$E, $A33) /
SUMIFS(T68:T78, $D68:$D78, "Total consumption", $A68:$A78, $A33), 0)</f>
        <v>0.79435483870967738</v>
      </c>
      <c r="R33">
        <f>IF(SUMIFS(U68:U78, $D68:$D78, "Total consumption", $A68:$A78, $A33),
SUMIFS('2_overview_fec_intermediate'!V:V, '2_overview_fec_intermediate'!$B:$B, $B33, '2_overview_fec_intermediate'!$E:$E, $A33) /
SUMIFS(U68:U78, $D68:$D78, "Total consumption", $A68:$A78, $A33), 0)</f>
        <v>0.82275718219042004</v>
      </c>
      <c r="S33">
        <f>IF(SUMIFS(V68:V78, $D68:$D78, "Total consumption", $A68:$A78, $A33),
SUMIFS('2_overview_fec_intermediate'!W:W, '2_overview_fec_intermediate'!$B:$B, $B33, '2_overview_fec_intermediate'!$E:$E, $A33) /
SUMIFS(V68:V78, $D68:$D78, "Total consumption", $A68:$A78, $A33), 0)</f>
        <v>0.60000026452818245</v>
      </c>
      <c r="T33">
        <f>IF(SUMIFS(W68:W78, $D68:$D78, "Total consumption", $A68:$A78, $A33),
SUMIFS('2_overview_fec_intermediate'!X:X, '2_overview_fec_intermediate'!$B:$B, $B33, '2_overview_fec_intermediate'!$E:$E, $A33) /
SUMIFS(W68:W78, $D68:$D78, "Total consumption", $A68:$A78, $A33), 0)</f>
        <v>0.75308165469974486</v>
      </c>
      <c r="U33">
        <f>IF(SUMIFS(X68:X78, $D68:$D78, "Total consumption", $A68:$A78, $A33),
SUMIFS('2_overview_fec_intermediate'!Y:Y, '2_overview_fec_intermediate'!$B:$B, $B33, '2_overview_fec_intermediate'!$E:$E, $A33) /
SUMIFS(X68:X78, $D68:$D78, "Total consumption", $A68:$A78, $A33), 0)</f>
        <v>0.82816535256800594</v>
      </c>
      <c r="V33">
        <f>IF(SUMIFS(Y68:Y78, $D68:$D78, "Total consumption", $A68:$A78, $A33),
SUMIFS('2_overview_fec_intermediate'!Z:Z, '2_overview_fec_intermediate'!$B:$B, $B33, '2_overview_fec_intermediate'!$E:$E, $A33) /
SUMIFS(Y68:Y78, $D68:$D78, "Total consumption", $A68:$A78, $A33), 0)</f>
        <v>0.70799741873183963</v>
      </c>
      <c r="W33">
        <f>IF(SUMIFS(Z68:Z78, $D68:$D78, "Total consumption", $A68:$A78, $A33),
SUMIFS('2_overview_fec_intermediate'!AA:AA, '2_overview_fec_intermediate'!$B:$B, $B33, '2_overview_fec_intermediate'!$E:$E, $A33) /
SUMIFS(Z68:Z78, $D68:$D78, "Total consumption", $A68:$A78, $A33), 0)</f>
        <v>0.76133884815317676</v>
      </c>
      <c r="X33">
        <f>IF(SUMIFS(AA68:AA78, $D68:$D78, "Total consumption", $A68:$A78, $A33),
SUMIFS('2_overview_fec_intermediate'!AB:AB, '2_overview_fec_intermediate'!$B:$B, $B33, '2_overview_fec_intermediate'!$E:$E, $A33) /
SUMIFS(AA68:AA78, $D68:$D78, "Total consumption", $A68:$A78, $A33), 0)</f>
        <v>0.66707207869448415</v>
      </c>
      <c r="Y33">
        <f>IF(SUMIFS(AB68:AB78, $D68:$D78, "Total consumption", $A68:$A78, $A33),
SUMIFS('2_overview_fec_intermediate'!AC:AC, '2_overview_fec_intermediate'!$B:$B, $B33, '2_overview_fec_intermediate'!$E:$E, $A33) /
SUMIFS(AB68:AB78, $D68:$D78, "Total consumption", $A68:$A78, $A33), 0)</f>
        <v>0.88232267963377464</v>
      </c>
      <c r="Z33">
        <f>IF(SUMIFS(AC68:AC78, $D68:$D78, "Total consumption", $A68:$A78, $A33),
SUMIFS('2_overview_fec_intermediate'!AD:AD, '2_overview_fec_intermediate'!$B:$B, $B33, '2_overview_fec_intermediate'!$E:$E, $A33) /
SUMIFS(AC68:AC78, $D68:$D78, "Total consumption", $A68:$A78, $A33), 0)</f>
        <v>0.52141135574480313</v>
      </c>
      <c r="AA33">
        <f>IF(SUMIFS(AD68:AD78, $D68:$D78, "Total consumption", $A68:$A78, $A33),
SUMIFS('2_overview_fec_intermediate'!AE:AE, '2_overview_fec_intermediate'!$B:$B, $B33, '2_overview_fec_intermediate'!$E:$E, $A33) /
SUMIFS(AD68:AD78, $D68:$D78, "Total consumption", $A68:$A78, $A33), 0)</f>
        <v>0.58084841118569475</v>
      </c>
      <c r="AB33">
        <f>IF(SUMIFS(AE68:AE78, $D68:$D78, "Total consumption", $A68:$A78, $A33),
SUMIFS('2_overview_fec_intermediate'!AF:AF, '2_overview_fec_intermediate'!$B:$B, $B33, '2_overview_fec_intermediate'!$E:$E, $A33) /
SUMIFS(AE68:AE78, $D68:$D78, "Total consumption", $A68:$A78, $A33), 0)</f>
        <v>1</v>
      </c>
      <c r="AC33">
        <f>IF(SUMIFS(AF68:AF78, $D68:$D78, "Total consumption", $A68:$A78, $A33),
SUMIFS('2_overview_fec_intermediate'!AG:AG, '2_overview_fec_intermediate'!$B:$B, $B33, '2_overview_fec_intermediate'!$E:$E, $A33) /
SUMIFS(AF68:AF78, $D68:$D78, "Total consumption", $A68:$A78, $A33), 0)</f>
        <v>0</v>
      </c>
      <c r="AD33">
        <f>IF(SUMIFS(AG68:AG78, $D68:$D78, "Total consumption", $A68:$A78, $A33),
SUMIFS('2_overview_fec_intermediate'!AH:AH, '2_overview_fec_intermediate'!$B:$B, $B33, '2_overview_fec_intermediate'!$E:$E, $A33) /
SUMIFS(AG68:AG78, $D68:$D78, "Total consumption", $A68:$A78, $A33), 0)</f>
        <v>0.76252011457657987</v>
      </c>
      <c r="AE33">
        <f>IF(SUMIFS(AH68:AH78, $D68:$D78, "Total consumption", $A68:$A78, $A33),
SUMIFS('2_overview_fec_intermediate'!AI:AI, '2_overview_fec_intermediate'!$B:$B, $B33, '2_overview_fec_intermediate'!$E:$E, $A33) /
SUMIFS(AH68:AH78, $D68:$D78, "Total consumption", $A68:$A78, $A33), 0)</f>
        <v>1</v>
      </c>
      <c r="AF33">
        <f>IF(SUMIFS(AI68:AI78, $D68:$D78, "Total consumption", $A68:$A78, $A33),
SUMIFS('2_overview_fec_intermediate'!AJ:AJ, '2_overview_fec_intermediate'!$B:$B, $B33, '2_overview_fec_intermediate'!$E:$E, $A33) /
SUMIFS(AI68:AI78, $D68:$D78, "Total consumption", $A68:$A78, $A33), 0)</f>
        <v>0.53435809246514787</v>
      </c>
      <c r="AG33">
        <f>IF(SUMIFS(AJ68:AJ78, $D68:$D78, "Total consumption", $A68:$A78, $A33),
SUMIFS('2_overview_fec_intermediate'!AK:AK, '2_overview_fec_intermediate'!$B:$B, $B33, '2_overview_fec_intermediate'!$E:$E, $A33) /
SUMIFS(AJ68:AJ78, $D68:$D78, "Total consumption", $A68:$A78, $A33), 0)</f>
        <v>5.5999983194265877E-2</v>
      </c>
      <c r="AH33">
        <f>IF(SUMIFS(AK68:AK78, $D68:$D78, "Total consumption", $A68:$A78, $A33),
SUMIFS('2_overview_fec_intermediate'!AL:AL, '2_overview_fec_intermediate'!$B:$B, $B33, '2_overview_fec_intermediate'!$E:$E, $A33) /
SUMIFS(AK68:AK78, $D68:$D78, "Total consumption", $A68:$A78, $A33), 0)</f>
        <v>0.58538951148657781</v>
      </c>
      <c r="AI33">
        <f>IF(SUMIFS(AL68:AL78, $D68:$D78, "Total consumption", $A68:$A78, $A33),
SUMIFS('2_overview_fec_intermediate'!AM:AM, '2_overview_fec_intermediate'!$B:$B, $B33, '2_overview_fec_intermediate'!$E:$E, $A33) /
SUMIFS(AL68:AL78, $D68:$D78, "Total consumption", $A68:$A78, $A33), 0)</f>
        <v>0.92900005172430011</v>
      </c>
      <c r="AJ33">
        <f>IF(SUMIFS(AM68:AM78, $D68:$D78, "Total consumption", $A68:$A78, $A33),
SUMIFS('2_overview_fec_intermediate'!AN:AN, '2_overview_fec_intermediate'!$B:$B, $B33, '2_overview_fec_intermediate'!$E:$E, $A33) /
SUMIFS(AM68:AM78, $D68:$D78, "Total consumption", $A68:$A78, $A33), 0)</f>
        <v>0.81732481407772062</v>
      </c>
      <c r="AK33">
        <f>IF(SUMIFS(AN68:AN78, $D68:$D78, "Total consumption", $A68:$A78, $A33),
SUMIFS('2_overview_fec_intermediate'!AO:AO, '2_overview_fec_intermediate'!$B:$B, $B33, '2_overview_fec_intermediate'!$E:$E, $A33) /
SUMIFS(AN68:AN78, $D68:$D78, "Total consumption", $A68:$A78, $A33), 0)</f>
        <v>0.71831174861512104</v>
      </c>
      <c r="AL33">
        <f>IF(SUMIFS(AO68:AO78, $D68:$D78, "Total consumption", $A68:$A78, $A33),
SUMIFS('2_overview_fec_intermediate'!AP:AP, '2_overview_fec_intermediate'!$B:$B, $B33, '2_overview_fec_intermediate'!$E:$E, $A33) /
SUMIFS(AO68:AO78, $D68:$D78, "Total consumption", $A68:$A78, $A33), 0)</f>
        <v>0.80744117308356689</v>
      </c>
      <c r="AM33">
        <f>IF(SUMIFS(AP68:AP78, $D68:$D78, "Total consumption", $A68:$A78, $A33),
SUMIFS('2_overview_fec_intermediate'!AQ:AQ, '2_overview_fec_intermediate'!$B:$B, $B33, '2_overview_fec_intermediate'!$E:$E, $A33) /
SUMIFS(AP68:AP78, $D68:$D78, "Total consumption", $A68:$A78, $A33), 0)</f>
        <v>0.57542139575351825</v>
      </c>
      <c r="AN33">
        <f>IF(SUMIFS(AQ68:AQ78, $D68:$D78, "Total consumption", $A68:$A78, $A33),
SUMIFS('2_overview_fec_intermediate'!AR:AR, '2_overview_fec_intermediate'!$B:$B, $B33, '2_overview_fec_intermediate'!$E:$E, $A33) /
SUMIFS(AQ68:AQ78, $D68:$D78, "Total consumption", $A68:$A78, $A33), 0)</f>
        <v>0</v>
      </c>
      <c r="AO33">
        <f>IF(SUMIFS(AR68:AR78, $D68:$D78, "Total consumption", $A68:$A78, $A33),
SUMIFS('2_overview_fec_intermediate'!AS:AS, '2_overview_fec_intermediate'!$B:$B, $B33, '2_overview_fec_intermediate'!$E:$E, $A33) /
SUMIFS(AR68:AR78, $D68:$D78, "Total consumption", $A68:$A78, $A33), 0)</f>
        <v>0</v>
      </c>
      <c r="AP33">
        <f>IF(SUMIFS(AS68:AS78, $D68:$D78, "Total consumption", $A68:$A78, $A33),
SUMIFS('2_overview_fec_intermediate'!AT:AT, '2_overview_fec_intermediate'!$B:$B, $B33, '2_overview_fec_intermediate'!$E:$E, $A33) /
SUMIFS(AS68:AS78, $D68:$D78, "Total consumption", $A68:$A78, $A33), 0)</f>
        <v>0.75524943743228878</v>
      </c>
    </row>
    <row r="34" spans="1:42" x14ac:dyDescent="0.2">
      <c r="A34" t="s">
        <v>150</v>
      </c>
      <c r="B34" t="s">
        <v>91</v>
      </c>
      <c r="C34" t="s">
        <v>173</v>
      </c>
      <c r="D34">
        <f>IF(SUMIFS(G69:G79, $D69:$D79, "Total consumption", $A69:$A79, $A34),
SUMIFS('2_overview_fec_intermediate'!H:H, '2_overview_fec_intermediate'!$B:$B, $B34, '2_overview_fec_intermediate'!$E:$E, $A34) /
SUMIFS(G69:G79, $D69:$D79, "Total consumption", $A69:$A79, $A34), 0)</f>
        <v>0.10952478503945756</v>
      </c>
      <c r="E34">
        <f>IF(SUMIFS(H69:H79, $D69:$D79, "Total consumption", $A69:$A79, $A34),
SUMIFS('2_overview_fec_intermediate'!I:I, '2_overview_fec_intermediate'!$B:$B, $B34, '2_overview_fec_intermediate'!$E:$E, $A34) /
SUMIFS(H69:H79, $D69:$D79, "Total consumption", $A69:$A79, $A34), 0)</f>
        <v>0.19564368028594317</v>
      </c>
      <c r="F34">
        <f>IF(SUMIFS(I69:I79, $D69:$D79, "Total consumption", $A69:$A79, $A34),
SUMIFS('2_overview_fec_intermediate'!J:J, '2_overview_fec_intermediate'!$B:$B, $B34, '2_overview_fec_intermediate'!$E:$E, $A34) /
SUMIFS(I69:I79, $D69:$D79, "Total consumption", $A69:$A79, $A34), 0)</f>
        <v>0.14523884327547765</v>
      </c>
      <c r="G34">
        <f>IF(SUMIFS(J69:J79, $D69:$D79, "Total consumption", $A69:$A79, $A34),
SUMIFS('2_overview_fec_intermediate'!K:K, '2_overview_fec_intermediate'!$B:$B, $B34, '2_overview_fec_intermediate'!$E:$E, $A34) /
SUMIFS(J69:J79, $D69:$D79, "Total consumption", $A69:$A79, $A34), 0)</f>
        <v>0.14376289683592569</v>
      </c>
      <c r="H34">
        <f>IF(SUMIFS(K69:K79, $D69:$D79, "Total consumption", $A69:$A79, $A34),
SUMIFS('2_overview_fec_intermediate'!L:L, '2_overview_fec_intermediate'!$B:$B, $B34, '2_overview_fec_intermediate'!$E:$E, $A34) /
SUMIFS(K69:K79, $D69:$D79, "Total consumption", $A69:$A79, $A34), 0)</f>
        <v>0</v>
      </c>
      <c r="I34">
        <f>IF(SUMIFS(L69:L79, $D69:$D79, "Total consumption", $A69:$A79, $A34),
SUMIFS('2_overview_fec_intermediate'!M:M, '2_overview_fec_intermediate'!$B:$B, $B34, '2_overview_fec_intermediate'!$E:$E, $A34) /
SUMIFS(L69:L79, $D69:$D79, "Total consumption", $A69:$A79, $A34), 0)</f>
        <v>0.228254834202088</v>
      </c>
      <c r="J34">
        <f>IF(SUMIFS(M69:M79, $D69:$D79, "Total consumption", $A69:$A79, $A34),
SUMIFS('2_overview_fec_intermediate'!N:N, '2_overview_fec_intermediate'!$B:$B, $B34, '2_overview_fec_intermediate'!$E:$E, $A34) /
SUMIFS(M69:M79, $D69:$D79, "Total consumption", $A69:$A79, $A34), 0)</f>
        <v>0.21105471869277542</v>
      </c>
      <c r="K34">
        <f>IF(SUMIFS(N69:N79, $D69:$D79, "Total consumption", $A69:$A79, $A34),
SUMIFS('2_overview_fec_intermediate'!O:O, '2_overview_fec_intermediate'!$B:$B, $B34, '2_overview_fec_intermediate'!$E:$E, $A34) /
SUMIFS(N69:N79, $D69:$D79, "Total consumption", $A69:$A79, $A34), 0)</f>
        <v>0.27344318579375276</v>
      </c>
      <c r="L34">
        <f>IF(SUMIFS(O69:O79, $D69:$D79, "Total consumption", $A69:$A79, $A34),
SUMIFS('2_overview_fec_intermediate'!P:P, '2_overview_fec_intermediate'!$B:$B, $B34, '2_overview_fec_intermediate'!$E:$E, $A34) /
SUMIFS(O69:O79, $D69:$D79, "Total consumption", $A69:$A79, $A34), 0)</f>
        <v>0.18610774900886484</v>
      </c>
      <c r="M34">
        <f>IF(SUMIFS(P69:P79, $D69:$D79, "Total consumption", $A69:$A79, $A34),
SUMIFS('2_overview_fec_intermediate'!Q:Q, '2_overview_fec_intermediate'!$B:$B, $B34, '2_overview_fec_intermediate'!$E:$E, $A34) /
SUMIFS(P69:P79, $D69:$D79, "Total consumption", $A69:$A79, $A34), 0)</f>
        <v>0.12884791612907495</v>
      </c>
      <c r="N34">
        <f>IF(SUMIFS(Q69:Q79, $D69:$D79, "Total consumption", $A69:$A79, $A34),
SUMIFS('2_overview_fec_intermediate'!R:R, '2_overview_fec_intermediate'!$B:$B, $B34, '2_overview_fec_intermediate'!$E:$E, $A34) /
SUMIFS(Q69:Q79, $D69:$D79, "Total consumption", $A69:$A79, $A34), 0)</f>
        <v>2.9112144918770174E-2</v>
      </c>
      <c r="O34">
        <f>IF(SUMIFS(R69:R79, $D69:$D79, "Total consumption", $A69:$A79, $A34),
SUMIFS('2_overview_fec_intermediate'!S:S, '2_overview_fec_intermediate'!$B:$B, $B34, '2_overview_fec_intermediate'!$E:$E, $A34) /
SUMIFS(R69:R79, $D69:$D79, "Total consumption", $A69:$A79, $A34), 0)</f>
        <v>0.42784924904663907</v>
      </c>
      <c r="P34">
        <f>IF(SUMIFS(S69:S79, $D69:$D79, "Total consumption", $A69:$A79, $A34),
SUMIFS('2_overview_fec_intermediate'!T:T, '2_overview_fec_intermediate'!$B:$B, $B34, '2_overview_fec_intermediate'!$E:$E, $A34) /
SUMIFS(S69:S79, $D69:$D79, "Total consumption", $A69:$A79, $A34), 0)</f>
        <v>0.18962930238280215</v>
      </c>
      <c r="Q34">
        <f>IF(SUMIFS(T69:T79, $D69:$D79, "Total consumption", $A69:$A79, $A34),
SUMIFS('2_overview_fec_intermediate'!U:U, '2_overview_fec_intermediate'!$B:$B, $B34, '2_overview_fec_intermediate'!$E:$E, $A34) /
SUMIFS(T69:T79, $D69:$D79, "Total consumption", $A69:$A79, $A34), 0)</f>
        <v>0.18951612903225806</v>
      </c>
      <c r="R34">
        <f>IF(SUMIFS(U69:U79, $D69:$D79, "Total consumption", $A69:$A79, $A34),
SUMIFS('2_overview_fec_intermediate'!V:V, '2_overview_fec_intermediate'!$B:$B, $B34, '2_overview_fec_intermediate'!$E:$E, $A34) /
SUMIFS(U69:U79, $D69:$D79, "Total consumption", $A69:$A79, $A34), 0)</f>
        <v>0.11493441426506552</v>
      </c>
      <c r="S34">
        <f>IF(SUMIFS(V69:V79, $D69:$D79, "Total consumption", $A69:$A79, $A34),
SUMIFS('2_overview_fec_intermediate'!W:W, '2_overview_fec_intermediate'!$B:$B, $B34, '2_overview_fec_intermediate'!$E:$E, $A34) /
SUMIFS(V69:V79, $D69:$D79, "Total consumption", $A69:$A79, $A34), 0)</f>
        <v>0.17099970059435171</v>
      </c>
      <c r="T34">
        <f>IF(SUMIFS(W69:W79, $D69:$D79, "Total consumption", $A69:$A79, $A34),
SUMIFS('2_overview_fec_intermediate'!X:X, '2_overview_fec_intermediate'!$B:$B, $B34, '2_overview_fec_intermediate'!$E:$E, $A34) /
SUMIFS(W69:W79, $D69:$D79, "Total consumption", $A69:$A79, $A34), 0)</f>
        <v>0.17317188068610873</v>
      </c>
      <c r="U34">
        <f>IF(SUMIFS(X69:X79, $D69:$D79, "Total consumption", $A69:$A79, $A34),
SUMIFS('2_overview_fec_intermediate'!Y:Y, '2_overview_fec_intermediate'!$B:$B, $B34, '2_overview_fec_intermediate'!$E:$E, $A34) /
SUMIFS(X69:X79, $D69:$D79, "Total consumption", $A69:$A79, $A34), 0)</f>
        <v>0.10265076494530402</v>
      </c>
      <c r="V34">
        <f>IF(SUMIFS(Y69:Y79, $D69:$D79, "Total consumption", $A69:$A79, $A34),
SUMIFS('2_overview_fec_intermediate'!Z:Z, '2_overview_fec_intermediate'!$B:$B, $B34, '2_overview_fec_intermediate'!$E:$E, $A34) /
SUMIFS(Y69:Y79, $D69:$D79, "Total consumption", $A69:$A79, $A34), 0)</f>
        <v>0.26754609747100067</v>
      </c>
      <c r="W34">
        <f>IF(SUMIFS(Z69:Z79, $D69:$D79, "Total consumption", $A69:$A79, $A34),
SUMIFS('2_overview_fec_intermediate'!AA:AA, '2_overview_fec_intermediate'!$B:$B, $B34, '2_overview_fec_intermediate'!$E:$E, $A34) /
SUMIFS(Z69:Z79, $D69:$D79, "Total consumption", $A69:$A79, $A34), 0)</f>
        <v>0.15151483977367361</v>
      </c>
      <c r="X34">
        <f>IF(SUMIFS(AA69:AA79, $D69:$D79, "Total consumption", $A69:$A79, $A34),
SUMIFS('2_overview_fec_intermediate'!AB:AB, '2_overview_fec_intermediate'!$B:$B, $B34, '2_overview_fec_intermediate'!$E:$E, $A34) /
SUMIFS(AA69:AA79, $D69:$D79, "Total consumption", $A69:$A79, $A34), 0)</f>
        <v>0.10498389489581804</v>
      </c>
      <c r="Y34">
        <f>IF(SUMIFS(AB69:AB79, $D69:$D79, "Total consumption", $A69:$A79, $A34),
SUMIFS('2_overview_fec_intermediate'!AC:AC, '2_overview_fec_intermediate'!$B:$B, $B34, '2_overview_fec_intermediate'!$E:$E, $A34) /
SUMIFS(AB69:AB79, $D69:$D79, "Total consumption", $A69:$A79, $A34), 0)</f>
        <v>8.7560744544344773E-2</v>
      </c>
      <c r="Z34">
        <f>IF(SUMIFS(AC69:AC79, $D69:$D79, "Total consumption", $A69:$A79, $A34),
SUMIFS('2_overview_fec_intermediate'!AD:AD, '2_overview_fec_intermediate'!$B:$B, $B34, '2_overview_fec_intermediate'!$E:$E, $A34) /
SUMIFS(AC69:AC79, $D69:$D79, "Total consumption", $A69:$A79, $A34), 0)</f>
        <v>0.18872540032242355</v>
      </c>
      <c r="AA34">
        <f>IF(SUMIFS(AD69:AD79, $D69:$D79, "Total consumption", $A69:$A79, $A34),
SUMIFS('2_overview_fec_intermediate'!AE:AE, '2_overview_fec_intermediate'!$B:$B, $B34, '2_overview_fec_intermediate'!$E:$E, $A34) /
SUMIFS(AD69:AD79, $D69:$D79, "Total consumption", $A69:$A79, $A34), 0)</f>
        <v>9.0990580370707994E-2</v>
      </c>
      <c r="AB34">
        <f>IF(SUMIFS(AE69:AE79, $D69:$D79, "Total consumption", $A69:$A79, $A34),
SUMIFS('2_overview_fec_intermediate'!AF:AF, '2_overview_fec_intermediate'!$B:$B, $B34, '2_overview_fec_intermediate'!$E:$E, $A34) /
SUMIFS(AE69:AE79, $D69:$D79, "Total consumption", $A69:$A79, $A34), 0)</f>
        <v>0</v>
      </c>
      <c r="AC34">
        <f>IF(SUMIFS(AF69:AF79, $D69:$D79, "Total consumption", $A69:$A79, $A34),
SUMIFS('2_overview_fec_intermediate'!AG:AG, '2_overview_fec_intermediate'!$B:$B, $B34, '2_overview_fec_intermediate'!$E:$E, $A34) /
SUMIFS(AF69:AF79, $D69:$D79, "Total consumption", $A69:$A79, $A34), 0)</f>
        <v>0</v>
      </c>
      <c r="AD34">
        <f>IF(SUMIFS(AG69:AG79, $D69:$D79, "Total consumption", $A69:$A79, $A34),
SUMIFS('2_overview_fec_intermediate'!AH:AH, '2_overview_fec_intermediate'!$B:$B, $B34, '2_overview_fec_intermediate'!$E:$E, $A34) /
SUMIFS(AG69:AG79, $D69:$D79, "Total consumption", $A69:$A79, $A34), 0)</f>
        <v>0.21745146135156548</v>
      </c>
      <c r="AE34">
        <f>IF(SUMIFS(AH69:AH79, $D69:$D79, "Total consumption", $A69:$A79, $A34),
SUMIFS('2_overview_fec_intermediate'!AI:AI, '2_overview_fec_intermediate'!$B:$B, $B34, '2_overview_fec_intermediate'!$E:$E, $A34) /
SUMIFS(AH69:AH79, $D69:$D79, "Total consumption", $A69:$A79, $A34), 0)</f>
        <v>0</v>
      </c>
      <c r="AF34">
        <f>IF(SUMIFS(AI69:AI79, $D69:$D79, "Total consumption", $A69:$A79, $A34),
SUMIFS('2_overview_fec_intermediate'!AJ:AJ, '2_overview_fec_intermediate'!$B:$B, $B34, '2_overview_fec_intermediate'!$E:$E, $A34) /
SUMIFS(AI69:AI79, $D69:$D79, "Total consumption", $A69:$A79, $A34), 0)</f>
        <v>0.26492237259288642</v>
      </c>
      <c r="AG34">
        <f>IF(SUMIFS(AJ69:AJ79, $D69:$D79, "Total consumption", $A69:$A79, $A34),
SUMIFS('2_overview_fec_intermediate'!AK:AK, '2_overview_fec_intermediate'!$B:$B, $B34, '2_overview_fec_intermediate'!$E:$E, $A34) /
SUMIFS(AJ69:AJ79, $D69:$D79, "Total consumption", $A69:$A79, $A34), 0)</f>
        <v>0.62299999159713293</v>
      </c>
      <c r="AH34">
        <f>IF(SUMIFS(AK69:AK79, $D69:$D79, "Total consumption", $A69:$A79, $A34),
SUMIFS('2_overview_fec_intermediate'!AL:AL, '2_overview_fec_intermediate'!$B:$B, $B34, '2_overview_fec_intermediate'!$E:$E, $A34) /
SUMIFS(AK69:AK79, $D69:$D79, "Total consumption", $A69:$A79, $A34), 0)</f>
        <v>0.22742993399273406</v>
      </c>
      <c r="AI34">
        <f>IF(SUMIFS(AL69:AL79, $D69:$D79, "Total consumption", $A69:$A79, $A34),
SUMIFS('2_overview_fec_intermediate'!AM:AM, '2_overview_fec_intermediate'!$B:$B, $B34, '2_overview_fec_intermediate'!$E:$E, $A34) /
SUMIFS(AL69:AL79, $D69:$D79, "Total consumption", $A69:$A79, $A34), 0)</f>
        <v>4.3999981191163606E-2</v>
      </c>
      <c r="AJ34">
        <f>IF(SUMIFS(AM69:AM79, $D69:$D79, "Total consumption", $A69:$A79, $A34),
SUMIFS('2_overview_fec_intermediate'!AN:AN, '2_overview_fec_intermediate'!$B:$B, $B34, '2_overview_fec_intermediate'!$E:$E, $A34) /
SUMIFS(AM69:AM79, $D69:$D79, "Total consumption", $A69:$A79, $A34), 0)</f>
        <v>0.14355294857023149</v>
      </c>
      <c r="AK34">
        <f>IF(SUMIFS(AN69:AN79, $D69:$D79, "Total consumption", $A69:$A79, $A34),
SUMIFS('2_overview_fec_intermediate'!AO:AO, '2_overview_fec_intermediate'!$B:$B, $B34, '2_overview_fec_intermediate'!$E:$E, $A34) /
SUMIFS(AN69:AN79, $D69:$D79, "Total consumption", $A69:$A79, $A34), 0)</f>
        <v>0.23959037215571349</v>
      </c>
      <c r="AL34">
        <f>IF(SUMIFS(AO69:AO79, $D69:$D79, "Total consumption", $A69:$A79, $A34),
SUMIFS('2_overview_fec_intermediate'!AP:AP, '2_overview_fec_intermediate'!$B:$B, $B34, '2_overview_fec_intermediate'!$E:$E, $A34) /
SUMIFS(AO69:AO79, $D69:$D79, "Total consumption", $A69:$A79, $A34), 0)</f>
        <v>0.1222160377720625</v>
      </c>
      <c r="AM34">
        <f>IF(SUMIFS(AP69:AP79, $D69:$D79, "Total consumption", $A69:$A79, $A34),
SUMIFS('2_overview_fec_intermediate'!AQ:AQ, '2_overview_fec_intermediate'!$B:$B, $B34, '2_overview_fec_intermediate'!$E:$E, $A34) /
SUMIFS(AP69:AP79, $D69:$D79, "Total consumption", $A69:$A79, $A34), 0)</f>
        <v>0.12492054507530234</v>
      </c>
      <c r="AN34">
        <f>IF(SUMIFS(AQ69:AQ79, $D69:$D79, "Total consumption", $A69:$A79, $A34),
SUMIFS('2_overview_fec_intermediate'!AR:AR, '2_overview_fec_intermediate'!$B:$B, $B34, '2_overview_fec_intermediate'!$E:$E, $A34) /
SUMIFS(AQ69:AQ79, $D69:$D79, "Total consumption", $A69:$A79, $A34), 0)</f>
        <v>0</v>
      </c>
      <c r="AO34">
        <f>IF(SUMIFS(AR69:AR79, $D69:$D79, "Total consumption", $A69:$A79, $A34),
SUMIFS('2_overview_fec_intermediate'!AS:AS, '2_overview_fec_intermediate'!$B:$B, $B34, '2_overview_fec_intermediate'!$E:$E, $A34) /
SUMIFS(AR69:AR79, $D69:$D79, "Total consumption", $A69:$A79, $A34), 0)</f>
        <v>0</v>
      </c>
      <c r="AP34">
        <f>IF(SUMIFS(AS69:AS79, $D69:$D79, "Total consumption", $A69:$A79, $A34),
SUMIFS('2_overview_fec_intermediate'!AT:AT, '2_overview_fec_intermediate'!$B:$B, $B34, '2_overview_fec_intermediate'!$E:$E, $A34) /
SUMIFS(AS69:AS79, $D69:$D79, "Total consumption", $A69:$A79, $A34), 0)</f>
        <v>0.22082519651661547</v>
      </c>
    </row>
    <row r="35" spans="1:42" x14ac:dyDescent="0.2">
      <c r="A35" t="s">
        <v>150</v>
      </c>
      <c r="B35" t="s">
        <v>90</v>
      </c>
      <c r="C35" t="s">
        <v>175</v>
      </c>
      <c r="D35">
        <f>IF(SUMIFS(G70:G80, $D70:$D80, "Total consumption", $A70:$A80, $A35),
SUMIFS('2_overview_fec_intermediate'!H:H, '2_overview_fec_intermediate'!$B:$B, $B35, '2_overview_fec_intermediate'!$E:$E, $A35) /
SUMIFS(G70:G80, $D70:$D80, "Total consumption", $A70:$A80, $A35), 0)</f>
        <v>0</v>
      </c>
      <c r="E35">
        <f>IF(SUMIFS(H70:H80, $D70:$D80, "Total consumption", $A70:$A80, $A35),
SUMIFS('2_overview_fec_intermediate'!I:I, '2_overview_fec_intermediate'!$B:$B, $B35, '2_overview_fec_intermediate'!$E:$E, $A35) /
SUMIFS(H70:H80, $D70:$D80, "Total consumption", $A70:$A80, $A35), 0)</f>
        <v>0</v>
      </c>
      <c r="F35">
        <f>IF(SUMIFS(I70:I80, $D70:$D80, "Total consumption", $A70:$A80, $A35),
SUMIFS('2_overview_fec_intermediate'!J:J, '2_overview_fec_intermediate'!$B:$B, $B35, '2_overview_fec_intermediate'!$E:$E, $A35) /
SUMIFS(I70:I80, $D70:$D80, "Total consumption", $A70:$A80, $A35), 0)</f>
        <v>0</v>
      </c>
      <c r="G35">
        <f>IF(SUMIFS(J70:J80, $D70:$D80, "Total consumption", $A70:$A80, $A35),
SUMIFS('2_overview_fec_intermediate'!K:K, '2_overview_fec_intermediate'!$B:$B, $B35, '2_overview_fec_intermediate'!$E:$E, $A35) /
SUMIFS(J70:J80, $D70:$D80, "Total consumption", $A70:$A80, $A35), 0)</f>
        <v>0</v>
      </c>
      <c r="H35">
        <f>IF(SUMIFS(K70:K80, $D70:$D80, "Total consumption", $A70:$A80, $A35),
SUMIFS('2_overview_fec_intermediate'!L:L, '2_overview_fec_intermediate'!$B:$B, $B35, '2_overview_fec_intermediate'!$E:$E, $A35) /
SUMIFS(K70:K80, $D70:$D80, "Total consumption", $A70:$A80, $A35), 0)</f>
        <v>0</v>
      </c>
      <c r="I35">
        <f>IF(SUMIFS(L70:L80, $D70:$D80, "Total consumption", $A70:$A80, $A35),
SUMIFS('2_overview_fec_intermediate'!M:M, '2_overview_fec_intermediate'!$B:$B, $B35, '2_overview_fec_intermediate'!$E:$E, $A35) /
SUMIFS(L70:L80, $D70:$D80, "Total consumption", $A70:$A80, $A35), 0)</f>
        <v>0</v>
      </c>
      <c r="J35">
        <f>IF(SUMIFS(M70:M80, $D70:$D80, "Total consumption", $A70:$A80, $A35),
SUMIFS('2_overview_fec_intermediate'!N:N, '2_overview_fec_intermediate'!$B:$B, $B35, '2_overview_fec_intermediate'!$E:$E, $A35) /
SUMIFS(M70:M80, $D70:$D80, "Total consumption", $A70:$A80, $A35), 0)</f>
        <v>0</v>
      </c>
      <c r="K35">
        <f>IF(SUMIFS(N70:N80, $D70:$D80, "Total consumption", $A70:$A80, $A35),
SUMIFS('2_overview_fec_intermediate'!O:O, '2_overview_fec_intermediate'!$B:$B, $B35, '2_overview_fec_intermediate'!$E:$E, $A35) /
SUMIFS(N70:N80, $D70:$D80, "Total consumption", $A70:$A80, $A35), 0)</f>
        <v>0</v>
      </c>
      <c r="L35">
        <f>IF(SUMIFS(O70:O80, $D70:$D80, "Total consumption", $A70:$A80, $A35),
SUMIFS('2_overview_fec_intermediate'!P:P, '2_overview_fec_intermediate'!$B:$B, $B35, '2_overview_fec_intermediate'!$E:$E, $A35) /
SUMIFS(O70:O80, $D70:$D80, "Total consumption", $A70:$A80, $A35), 0)</f>
        <v>0</v>
      </c>
      <c r="M35">
        <f>IF(SUMIFS(P70:P80, $D70:$D80, "Total consumption", $A70:$A80, $A35),
SUMIFS('2_overview_fec_intermediate'!Q:Q, '2_overview_fec_intermediate'!$B:$B, $B35, '2_overview_fec_intermediate'!$E:$E, $A35) /
SUMIFS(P70:P80, $D70:$D80, "Total consumption", $A70:$A80, $A35), 0)</f>
        <v>0</v>
      </c>
      <c r="N35">
        <f>IF(SUMIFS(Q70:Q80, $D70:$D80, "Total consumption", $A70:$A80, $A35),
SUMIFS('2_overview_fec_intermediate'!R:R, '2_overview_fec_intermediate'!$B:$B, $B35, '2_overview_fec_intermediate'!$E:$E, $A35) /
SUMIFS(Q70:Q80, $D70:$D80, "Total consumption", $A70:$A80, $A35), 0)</f>
        <v>0</v>
      </c>
      <c r="O35">
        <f>IF(SUMIFS(R70:R80, $D70:$D80, "Total consumption", $A70:$A80, $A35),
SUMIFS('2_overview_fec_intermediate'!S:S, '2_overview_fec_intermediate'!$B:$B, $B35, '2_overview_fec_intermediate'!$E:$E, $A35) /
SUMIFS(R70:R80, $D70:$D80, "Total consumption", $A70:$A80, $A35), 0)</f>
        <v>0</v>
      </c>
      <c r="P35">
        <f>IF(SUMIFS(S70:S80, $D70:$D80, "Total consumption", $A70:$A80, $A35),
SUMIFS('2_overview_fec_intermediate'!T:T, '2_overview_fec_intermediate'!$B:$B, $B35, '2_overview_fec_intermediate'!$E:$E, $A35) /
SUMIFS(S70:S80, $D70:$D80, "Total consumption", $A70:$A80, $A35), 0)</f>
        <v>0</v>
      </c>
      <c r="Q35">
        <f>IF(SUMIFS(T70:T80, $D70:$D80, "Total consumption", $A70:$A80, $A35),
SUMIFS('2_overview_fec_intermediate'!U:U, '2_overview_fec_intermediate'!$B:$B, $B35, '2_overview_fec_intermediate'!$E:$E, $A35) /
SUMIFS(T70:T80, $D70:$D80, "Total consumption", $A70:$A80, $A35), 0)</f>
        <v>0</v>
      </c>
      <c r="R35">
        <f>IF(SUMIFS(U70:U80, $D70:$D80, "Total consumption", $A70:$A80, $A35),
SUMIFS('2_overview_fec_intermediate'!V:V, '2_overview_fec_intermediate'!$B:$B, $B35, '2_overview_fec_intermediate'!$E:$E, $A35) /
SUMIFS(U70:U80, $D70:$D80, "Total consumption", $A70:$A80, $A35), 0)</f>
        <v>0</v>
      </c>
      <c r="S35">
        <f>IF(SUMIFS(V70:V80, $D70:$D80, "Total consumption", $A70:$A80, $A35),
SUMIFS('2_overview_fec_intermediate'!W:W, '2_overview_fec_intermediate'!$B:$B, $B35, '2_overview_fec_intermediate'!$E:$E, $A35) /
SUMIFS(V70:V80, $D70:$D80, "Total consumption", $A70:$A80, $A35), 0)</f>
        <v>0</v>
      </c>
      <c r="T35">
        <f>IF(SUMIFS(W70:W80, $D70:$D80, "Total consumption", $A70:$A80, $A35),
SUMIFS('2_overview_fec_intermediate'!X:X, '2_overview_fec_intermediate'!$B:$B, $B35, '2_overview_fec_intermediate'!$E:$E, $A35) /
SUMIFS(W70:W80, $D70:$D80, "Total consumption", $A70:$A80, $A35), 0)</f>
        <v>0</v>
      </c>
      <c r="U35">
        <f>IF(SUMIFS(X70:X80, $D70:$D80, "Total consumption", $A70:$A80, $A35),
SUMIFS('2_overview_fec_intermediate'!Y:Y, '2_overview_fec_intermediate'!$B:$B, $B35, '2_overview_fec_intermediate'!$E:$E, $A35) /
SUMIFS(X70:X80, $D70:$D80, "Total consumption", $A70:$A80, $A35), 0)</f>
        <v>0</v>
      </c>
      <c r="V35">
        <f>IF(SUMIFS(Y70:Y80, $D70:$D80, "Total consumption", $A70:$A80, $A35),
SUMIFS('2_overview_fec_intermediate'!Z:Z, '2_overview_fec_intermediate'!$B:$B, $B35, '2_overview_fec_intermediate'!$E:$E, $A35) /
SUMIFS(Y70:Y80, $D70:$D80, "Total consumption", $A70:$A80, $A35), 0)</f>
        <v>0</v>
      </c>
      <c r="W35">
        <f>IF(SUMIFS(Z70:Z80, $D70:$D80, "Total consumption", $A70:$A80, $A35),
SUMIFS('2_overview_fec_intermediate'!AA:AA, '2_overview_fec_intermediate'!$B:$B, $B35, '2_overview_fec_intermediate'!$E:$E, $A35) /
SUMIFS(Z70:Z80, $D70:$D80, "Total consumption", $A70:$A80, $A35), 0)</f>
        <v>0</v>
      </c>
      <c r="X35">
        <f>IF(SUMIFS(AA70:AA80, $D70:$D80, "Total consumption", $A70:$A80, $A35),
SUMIFS('2_overview_fec_intermediate'!AB:AB, '2_overview_fec_intermediate'!$B:$B, $B35, '2_overview_fec_intermediate'!$E:$E, $A35) /
SUMIFS(AA70:AA80, $D70:$D80, "Total consumption", $A70:$A80, $A35), 0)</f>
        <v>0</v>
      </c>
      <c r="Y35">
        <f>IF(SUMIFS(AB70:AB80, $D70:$D80, "Total consumption", $A70:$A80, $A35),
SUMIFS('2_overview_fec_intermediate'!AC:AC, '2_overview_fec_intermediate'!$B:$B, $B35, '2_overview_fec_intermediate'!$E:$E, $A35) /
SUMIFS(AB70:AB80, $D70:$D80, "Total consumption", $A70:$A80, $A35), 0)</f>
        <v>0</v>
      </c>
      <c r="Z35">
        <f>IF(SUMIFS(AC70:AC80, $D70:$D80, "Total consumption", $A70:$A80, $A35),
SUMIFS('2_overview_fec_intermediate'!AD:AD, '2_overview_fec_intermediate'!$B:$B, $B35, '2_overview_fec_intermediate'!$E:$E, $A35) /
SUMIFS(AC70:AC80, $D70:$D80, "Total consumption", $A70:$A80, $A35), 0)</f>
        <v>0</v>
      </c>
      <c r="AA35">
        <f>IF(SUMIFS(AD70:AD80, $D70:$D80, "Total consumption", $A70:$A80, $A35),
SUMIFS('2_overview_fec_intermediate'!AE:AE, '2_overview_fec_intermediate'!$B:$B, $B35, '2_overview_fec_intermediate'!$E:$E, $A35) /
SUMIFS(AD70:AD80, $D70:$D80, "Total consumption", $A70:$A80, $A35), 0)</f>
        <v>0</v>
      </c>
      <c r="AB35">
        <f>IF(SUMIFS(AE70:AE80, $D70:$D80, "Total consumption", $A70:$A80, $A35),
SUMIFS('2_overview_fec_intermediate'!AF:AF, '2_overview_fec_intermediate'!$B:$B, $B35, '2_overview_fec_intermediate'!$E:$E, $A35) /
SUMIFS(AE70:AE80, $D70:$D80, "Total consumption", $A70:$A80, $A35), 0)</f>
        <v>0</v>
      </c>
      <c r="AC35">
        <f>IF(SUMIFS(AF70:AF80, $D70:$D80, "Total consumption", $A70:$A80, $A35),
SUMIFS('2_overview_fec_intermediate'!AG:AG, '2_overview_fec_intermediate'!$B:$B, $B35, '2_overview_fec_intermediate'!$E:$E, $A35) /
SUMIFS(AF70:AF80, $D70:$D80, "Total consumption", $A70:$A80, $A35), 0)</f>
        <v>0</v>
      </c>
      <c r="AD35">
        <f>IF(SUMIFS(AG70:AG80, $D70:$D80, "Total consumption", $A70:$A80, $A35),
SUMIFS('2_overview_fec_intermediate'!AH:AH, '2_overview_fec_intermediate'!$B:$B, $B35, '2_overview_fec_intermediate'!$E:$E, $A35) /
SUMIFS(AG70:AG80, $D70:$D80, "Total consumption", $A70:$A80, $A35), 0)</f>
        <v>0</v>
      </c>
      <c r="AE35">
        <f>IF(SUMIFS(AH70:AH80, $D70:$D80, "Total consumption", $A70:$A80, $A35),
SUMIFS('2_overview_fec_intermediate'!AI:AI, '2_overview_fec_intermediate'!$B:$B, $B35, '2_overview_fec_intermediate'!$E:$E, $A35) /
SUMIFS(AH70:AH80, $D70:$D80, "Total consumption", $A70:$A80, $A35), 0)</f>
        <v>0</v>
      </c>
      <c r="AF35">
        <f>IF(SUMIFS(AI70:AI80, $D70:$D80, "Total consumption", $A70:$A80, $A35),
SUMIFS('2_overview_fec_intermediate'!AJ:AJ, '2_overview_fec_intermediate'!$B:$B, $B35, '2_overview_fec_intermediate'!$E:$E, $A35) /
SUMIFS(AI70:AI80, $D70:$D80, "Total consumption", $A70:$A80, $A35), 0)</f>
        <v>0</v>
      </c>
      <c r="AG35">
        <f>IF(SUMIFS(AJ70:AJ80, $D70:$D80, "Total consumption", $A70:$A80, $A35),
SUMIFS('2_overview_fec_intermediate'!AK:AK, '2_overview_fec_intermediate'!$B:$B, $B35, '2_overview_fec_intermediate'!$E:$E, $A35) /
SUMIFS(AJ70:AJ80, $D70:$D80, "Total consumption", $A70:$A80, $A35), 0)</f>
        <v>0</v>
      </c>
      <c r="AH35">
        <f>IF(SUMIFS(AK70:AK80, $D70:$D80, "Total consumption", $A70:$A80, $A35),
SUMIFS('2_overview_fec_intermediate'!AL:AL, '2_overview_fec_intermediate'!$B:$B, $B35, '2_overview_fec_intermediate'!$E:$E, $A35) /
SUMIFS(AK70:AK80, $D70:$D80, "Total consumption", $A70:$A80, $A35), 0)</f>
        <v>0</v>
      </c>
      <c r="AI35">
        <f>IF(SUMIFS(AL70:AL80, $D70:$D80, "Total consumption", $A70:$A80, $A35),
SUMIFS('2_overview_fec_intermediate'!AM:AM, '2_overview_fec_intermediate'!$B:$B, $B35, '2_overview_fec_intermediate'!$E:$E, $A35) /
SUMIFS(AL70:AL80, $D70:$D80, "Total consumption", $A70:$A80, $A35), 0)</f>
        <v>0</v>
      </c>
      <c r="AJ35">
        <f>IF(SUMIFS(AM70:AM80, $D70:$D80, "Total consumption", $A70:$A80, $A35),
SUMIFS('2_overview_fec_intermediate'!AN:AN, '2_overview_fec_intermediate'!$B:$B, $B35, '2_overview_fec_intermediate'!$E:$E, $A35) /
SUMIFS(AM70:AM80, $D70:$D80, "Total consumption", $A70:$A80, $A35), 0)</f>
        <v>0</v>
      </c>
      <c r="AK35">
        <f>IF(SUMIFS(AN70:AN80, $D70:$D80, "Total consumption", $A70:$A80, $A35),
SUMIFS('2_overview_fec_intermediate'!AO:AO, '2_overview_fec_intermediate'!$B:$B, $B35, '2_overview_fec_intermediate'!$E:$E, $A35) /
SUMIFS(AN70:AN80, $D70:$D80, "Total consumption", $A70:$A80, $A35), 0)</f>
        <v>0</v>
      </c>
      <c r="AL35">
        <f>IF(SUMIFS(AO70:AO80, $D70:$D80, "Total consumption", $A70:$A80, $A35),
SUMIFS('2_overview_fec_intermediate'!AP:AP, '2_overview_fec_intermediate'!$B:$B, $B35, '2_overview_fec_intermediate'!$E:$E, $A35) /
SUMIFS(AO70:AO80, $D70:$D80, "Total consumption", $A70:$A80, $A35), 0)</f>
        <v>0</v>
      </c>
      <c r="AM35">
        <f>IF(SUMIFS(AP70:AP80, $D70:$D80, "Total consumption", $A70:$A80, $A35),
SUMIFS('2_overview_fec_intermediate'!AQ:AQ, '2_overview_fec_intermediate'!$B:$B, $B35, '2_overview_fec_intermediate'!$E:$E, $A35) /
SUMIFS(AP70:AP80, $D70:$D80, "Total consumption", $A70:$A80, $A35), 0)</f>
        <v>0</v>
      </c>
      <c r="AN35">
        <f>IF(SUMIFS(AQ70:AQ80, $D70:$D80, "Total consumption", $A70:$A80, $A35),
SUMIFS('2_overview_fec_intermediate'!AR:AR, '2_overview_fec_intermediate'!$B:$B, $B35, '2_overview_fec_intermediate'!$E:$E, $A35) /
SUMIFS(AQ70:AQ80, $D70:$D80, "Total consumption", $A70:$A80, $A35), 0)</f>
        <v>0</v>
      </c>
      <c r="AO35">
        <f>IF(SUMIFS(AR70:AR80, $D70:$D80, "Total consumption", $A70:$A80, $A35),
SUMIFS('2_overview_fec_intermediate'!AS:AS, '2_overview_fec_intermediate'!$B:$B, $B35, '2_overview_fec_intermediate'!$E:$E, $A35) /
SUMIFS(AR70:AR80, $D70:$D80, "Total consumption", $A70:$A80, $A35), 0)</f>
        <v>0</v>
      </c>
      <c r="AP35">
        <f>IF(SUMIFS(AS70:AS80, $D70:$D80, "Total consumption", $A70:$A80, $A35),
SUMIFS('2_overview_fec_intermediate'!AT:AT, '2_overview_fec_intermediate'!$B:$B, $B35, '2_overview_fec_intermediate'!$E:$E, $A35) /
SUMIFS(AS70:AS80, $D70:$D80, "Total consumption", $A70:$A80, $A35), 0)</f>
        <v>0</v>
      </c>
    </row>
    <row r="36" spans="1:42" x14ac:dyDescent="0.2">
      <c r="A36" t="s">
        <v>149</v>
      </c>
      <c r="B36" t="s">
        <v>89</v>
      </c>
      <c r="C36" t="s">
        <v>537</v>
      </c>
      <c r="D36">
        <f>IF(SUMIFS(G71:G81, $D71:$D81, "Total consumption", $A71:$A81, $A36),
SUMIFS('2_overview_fec_intermediate'!H:H, '2_overview_fec_intermediate'!$B:$B, $B36, '2_overview_fec_intermediate'!$E:$E, $A36) /
SUMIFS(G71:G81, $D71:$D81, "Total consumption", $A71:$A81, $A36), 0)</f>
        <v>0.86629860182387497</v>
      </c>
      <c r="E36">
        <f>IF(SUMIFS(H71:H81, $D71:$D81, "Total consumption", $A71:$A81, $A36),
SUMIFS('2_overview_fec_intermediate'!I:I, '2_overview_fec_intermediate'!$B:$B, $B36, '2_overview_fec_intermediate'!$E:$E, $A36) /
SUMIFS(H71:H81, $D71:$D81, "Total consumption", $A71:$A81, $A36), 0)</f>
        <v>1</v>
      </c>
      <c r="F36">
        <f>IF(SUMIFS(I71:I81, $D71:$D81, "Total consumption", $A71:$A81, $A36),
SUMIFS('2_overview_fec_intermediate'!J:J, '2_overview_fec_intermediate'!$B:$B, $B36, '2_overview_fec_intermediate'!$E:$E, $A36) /
SUMIFS(I71:I81, $D71:$D81, "Total consumption", $A71:$A81, $A36), 0)</f>
        <v>1</v>
      </c>
      <c r="G36">
        <f>IF(SUMIFS(J71:J81, $D71:$D81, "Total consumption", $A71:$A81, $A36),
SUMIFS('2_overview_fec_intermediate'!K:K, '2_overview_fec_intermediate'!$B:$B, $B36, '2_overview_fec_intermediate'!$E:$E, $A36) /
SUMIFS(J71:J81, $D71:$D81, "Total consumption", $A71:$A81, $A36), 0)</f>
        <v>0.59677452296053923</v>
      </c>
      <c r="H36">
        <f>IF(SUMIFS(K71:K81, $D71:$D81, "Total consumption", $A71:$A81, $A36),
SUMIFS('2_overview_fec_intermediate'!L:L, '2_overview_fec_intermediate'!$B:$B, $B36, '2_overview_fec_intermediate'!$E:$E, $A36) /
SUMIFS(K71:K81, $D71:$D81, "Total consumption", $A71:$A81, $A36), 0)</f>
        <v>0</v>
      </c>
      <c r="I36">
        <f>IF(SUMIFS(L71:L81, $D71:$D81, "Total consumption", $A71:$A81, $A36),
SUMIFS('2_overview_fec_intermediate'!M:M, '2_overview_fec_intermediate'!$B:$B, $B36, '2_overview_fec_intermediate'!$E:$E, $A36) /
SUMIFS(L71:L81, $D71:$D81, "Total consumption", $A71:$A81, $A36), 0)</f>
        <v>0.67433923179488975</v>
      </c>
      <c r="J36">
        <f>IF(SUMIFS(M71:M81, $D71:$D81, "Total consumption", $A71:$A81, $A36),
SUMIFS('2_overview_fec_intermediate'!N:N, '2_overview_fec_intermediate'!$B:$B, $B36, '2_overview_fec_intermediate'!$E:$E, $A36) /
SUMIFS(M71:M81, $D71:$D81, "Total consumption", $A71:$A81, $A36), 0)</f>
        <v>0.90988530867319295</v>
      </c>
      <c r="K36">
        <f>IF(SUMIFS(N71:N81, $D71:$D81, "Total consumption", $A71:$A81, $A36),
SUMIFS('2_overview_fec_intermediate'!O:O, '2_overview_fec_intermediate'!$B:$B, $B36, '2_overview_fec_intermediate'!$E:$E, $A36) /
SUMIFS(N71:N81, $D71:$D81, "Total consumption", $A71:$A81, $A36), 0)</f>
        <v>0.61976571213626519</v>
      </c>
      <c r="L36">
        <f>IF(SUMIFS(O71:O81, $D71:$D81, "Total consumption", $A71:$A81, $A36),
SUMIFS('2_overview_fec_intermediate'!P:P, '2_overview_fec_intermediate'!$B:$B, $B36, '2_overview_fec_intermediate'!$E:$E, $A36) /
SUMIFS(O71:O81, $D71:$D81, "Total consumption", $A71:$A81, $A36), 0)</f>
        <v>0.83319120255713475</v>
      </c>
      <c r="M36">
        <f>IF(SUMIFS(P71:P81, $D71:$D81, "Total consumption", $A71:$A81, $A36),
SUMIFS('2_overview_fec_intermediate'!Q:Q, '2_overview_fec_intermediate'!$B:$B, $B36, '2_overview_fec_intermediate'!$E:$E, $A36) /
SUMIFS(P71:P81, $D71:$D81, "Total consumption", $A71:$A81, $A36), 0)</f>
        <v>0.79414064327485379</v>
      </c>
      <c r="N36">
        <f>IF(SUMIFS(Q71:Q81, $D71:$D81, "Total consumption", $A71:$A81, $A36),
SUMIFS('2_overview_fec_intermediate'!R:R, '2_overview_fec_intermediate'!$B:$B, $B36, '2_overview_fec_intermediate'!$E:$E, $A36) /
SUMIFS(Q71:Q81, $D71:$D81, "Total consumption", $A71:$A81, $A36), 0)</f>
        <v>0.93838429692039516</v>
      </c>
      <c r="O36">
        <f>IF(SUMIFS(R71:R81, $D71:$D81, "Total consumption", $A71:$A81, $A36),
SUMIFS('2_overview_fec_intermediate'!S:S, '2_overview_fec_intermediate'!$B:$B, $B36, '2_overview_fec_intermediate'!$E:$E, $A36) /
SUMIFS(R71:R81, $D71:$D81, "Total consumption", $A71:$A81, $A36), 0)</f>
        <v>0</v>
      </c>
      <c r="P36">
        <f>IF(SUMIFS(S71:S81, $D71:$D81, "Total consumption", $A71:$A81, $A36),
SUMIFS('2_overview_fec_intermediate'!T:T, '2_overview_fec_intermediate'!$B:$B, $B36, '2_overview_fec_intermediate'!$E:$E, $A36) /
SUMIFS(S71:S81, $D71:$D81, "Total consumption", $A71:$A81, $A36), 0)</f>
        <v>0.77412370199711078</v>
      </c>
      <c r="Q36">
        <f>IF(SUMIFS(T71:T81, $D71:$D81, "Total consumption", $A71:$A81, $A36),
SUMIFS('2_overview_fec_intermediate'!U:U, '2_overview_fec_intermediate'!$B:$B, $B36, '2_overview_fec_intermediate'!$E:$E, $A36) /
SUMIFS(T71:T81, $D71:$D81, "Total consumption", $A71:$A81, $A36), 0)</f>
        <v>0.69939993999399941</v>
      </c>
      <c r="R36">
        <f>IF(SUMIFS(U71:U81, $D71:$D81, "Total consumption", $A71:$A81, $A36),
SUMIFS('2_overview_fec_intermediate'!V:V, '2_overview_fec_intermediate'!$B:$B, $B36, '2_overview_fec_intermediate'!$E:$E, $A36) /
SUMIFS(U71:U81, $D71:$D81, "Total consumption", $A71:$A81, $A36), 0)</f>
        <v>0.76949063696385112</v>
      </c>
      <c r="S36">
        <f>IF(SUMIFS(V71:V81, $D71:$D81, "Total consumption", $A71:$A81, $A36),
SUMIFS('2_overview_fec_intermediate'!W:W, '2_overview_fec_intermediate'!$B:$B, $B36, '2_overview_fec_intermediate'!$E:$E, $A36) /
SUMIFS(V71:V81, $D71:$D81, "Total consumption", $A71:$A81, $A36), 0)</f>
        <v>0</v>
      </c>
      <c r="T36">
        <f>IF(SUMIFS(W71:W81, $D71:$D81, "Total consumption", $A71:$A81, $A36),
SUMIFS('2_overview_fec_intermediate'!X:X, '2_overview_fec_intermediate'!$B:$B, $B36, '2_overview_fec_intermediate'!$E:$E, $A36) /
SUMIFS(W71:W81, $D71:$D81, "Total consumption", $A71:$A81, $A36), 0)</f>
        <v>0.93137282670268862</v>
      </c>
      <c r="U36">
        <f>IF(SUMIFS(X71:X81, $D71:$D81, "Total consumption", $A71:$A81, $A36),
SUMIFS('2_overview_fec_intermediate'!Y:Y, '2_overview_fec_intermediate'!$B:$B, $B36, '2_overview_fec_intermediate'!$E:$E, $A36) /
SUMIFS(X71:X81, $D71:$D81, "Total consumption", $A71:$A81, $A36), 0)</f>
        <v>0.73826771653543311</v>
      </c>
      <c r="V36">
        <f>IF(SUMIFS(Y71:Y81, $D71:$D81, "Total consumption", $A71:$A81, $A36),
SUMIFS('2_overview_fec_intermediate'!Z:Z, '2_overview_fec_intermediate'!$B:$B, $B36, '2_overview_fec_intermediate'!$E:$E, $A36) /
SUMIFS(Y71:Y81, $D71:$D81, "Total consumption", $A71:$A81, $A36), 0)</f>
        <v>0</v>
      </c>
      <c r="W36">
        <f>IF(SUMIFS(Z71:Z81, $D71:$D81, "Total consumption", $A71:$A81, $A36),
SUMIFS('2_overview_fec_intermediate'!AA:AA, '2_overview_fec_intermediate'!$B:$B, $B36, '2_overview_fec_intermediate'!$E:$E, $A36) /
SUMIFS(Z71:Z81, $D71:$D81, "Total consumption", $A71:$A81, $A36), 0)</f>
        <v>0.87276965684180996</v>
      </c>
      <c r="X36">
        <f>IF(SUMIFS(AA71:AA81, $D71:$D81, "Total consumption", $A71:$A81, $A36),
SUMIFS('2_overview_fec_intermediate'!AB:AB, '2_overview_fec_intermediate'!$B:$B, $B36, '2_overview_fec_intermediate'!$E:$E, $A36) /
SUMIFS(AA71:AA81, $D71:$D81, "Total consumption", $A71:$A81, $A36), 0)</f>
        <v>0.85497615091912749</v>
      </c>
      <c r="Y36">
        <f>IF(SUMIFS(AB71:AB81, $D71:$D81, "Total consumption", $A71:$A81, $A36),
SUMIFS('2_overview_fec_intermediate'!AC:AC, '2_overview_fec_intermediate'!$B:$B, $B36, '2_overview_fec_intermediate'!$E:$E, $A36) /
SUMIFS(AB71:AB81, $D71:$D81, "Total consumption", $A71:$A81, $A36), 0)</f>
        <v>0</v>
      </c>
      <c r="Z36">
        <f>IF(SUMIFS(AC71:AC81, $D71:$D81, "Total consumption", $A71:$A81, $A36),
SUMIFS('2_overview_fec_intermediate'!AD:AD, '2_overview_fec_intermediate'!$B:$B, $B36, '2_overview_fec_intermediate'!$E:$E, $A36) /
SUMIFS(AC71:AC81, $D71:$D81, "Total consumption", $A71:$A81, $A36), 0)</f>
        <v>0.72786552538777616</v>
      </c>
      <c r="AA36">
        <f>IF(SUMIFS(AD71:AD81, $D71:$D81, "Total consumption", $A71:$A81, $A36),
SUMIFS('2_overview_fec_intermediate'!AE:AE, '2_overview_fec_intermediate'!$B:$B, $B36, '2_overview_fec_intermediate'!$E:$E, $A36) /
SUMIFS(AD71:AD81, $D71:$D81, "Total consumption", $A71:$A81, $A36), 0)</f>
        <v>0.87185808435852374</v>
      </c>
      <c r="AB36">
        <f>IF(SUMIFS(AE71:AE81, $D71:$D81, "Total consumption", $A71:$A81, $A36),
SUMIFS('2_overview_fec_intermediate'!AF:AF, '2_overview_fec_intermediate'!$B:$B, $B36, '2_overview_fec_intermediate'!$E:$E, $A36) /
SUMIFS(AE71:AE81, $D71:$D81, "Total consumption", $A71:$A81, $A36), 0)</f>
        <v>1</v>
      </c>
      <c r="AC36">
        <f>IF(SUMIFS(AF71:AF81, $D71:$D81, "Total consumption", $A71:$A81, $A36),
SUMIFS('2_overview_fec_intermediate'!AG:AG, '2_overview_fec_intermediate'!$B:$B, $B36, '2_overview_fec_intermediate'!$E:$E, $A36) /
SUMIFS(AF71:AF81, $D71:$D81, "Total consumption", $A71:$A81, $A36), 0)</f>
        <v>0</v>
      </c>
      <c r="AD36">
        <f>IF(SUMIFS(AG71:AG81, $D71:$D81, "Total consumption", $A71:$A81, $A36),
SUMIFS('2_overview_fec_intermediate'!AH:AH, '2_overview_fec_intermediate'!$B:$B, $B36, '2_overview_fec_intermediate'!$E:$E, $A36) /
SUMIFS(AG71:AG81, $D71:$D81, "Total consumption", $A71:$A81, $A36), 0)</f>
        <v>0.68390267689561013</v>
      </c>
      <c r="AE36">
        <f>IF(SUMIFS(AH71:AH81, $D71:$D81, "Total consumption", $A71:$A81, $A36),
SUMIFS('2_overview_fec_intermediate'!AI:AI, '2_overview_fec_intermediate'!$B:$B, $B36, '2_overview_fec_intermediate'!$E:$E, $A36) /
SUMIFS(AH71:AH81, $D71:$D81, "Total consumption", $A71:$A81, $A36), 0)</f>
        <v>0.79999996412059859</v>
      </c>
      <c r="AF36">
        <f>IF(SUMIFS(AI71:AI81, $D71:$D81, "Total consumption", $A71:$A81, $A36),
SUMIFS('2_overview_fec_intermediate'!AJ:AJ, '2_overview_fec_intermediate'!$B:$B, $B36, '2_overview_fec_intermediate'!$E:$E, $A36) /
SUMIFS(AI71:AI81, $D71:$D81, "Total consumption", $A71:$A81, $A36), 0)</f>
        <v>0.67269736842105265</v>
      </c>
      <c r="AG36">
        <f>IF(SUMIFS(AJ71:AJ81, $D71:$D81, "Total consumption", $A71:$A81, $A36),
SUMIFS('2_overview_fec_intermediate'!AK:AK, '2_overview_fec_intermediate'!$B:$B, $B36, '2_overview_fec_intermediate'!$E:$E, $A36) /
SUMIFS(AJ71:AJ81, $D71:$D81, "Total consumption", $A71:$A81, $A36), 0)</f>
        <v>1</v>
      </c>
      <c r="AH36">
        <f>IF(SUMIFS(AK71:AK81, $D71:$D81, "Total consumption", $A71:$A81, $A36),
SUMIFS('2_overview_fec_intermediate'!AL:AL, '2_overview_fec_intermediate'!$B:$B, $B36, '2_overview_fec_intermediate'!$E:$E, $A36) /
SUMIFS(AK71:AK81, $D71:$D81, "Total consumption", $A71:$A81, $A36), 0)</f>
        <v>1</v>
      </c>
      <c r="AI36">
        <f>IF(SUMIFS(AL71:AL81, $D71:$D81, "Total consumption", $A71:$A81, $A36),
SUMIFS('2_overview_fec_intermediate'!AM:AM, '2_overview_fec_intermediate'!$B:$B, $B36, '2_overview_fec_intermediate'!$E:$E, $A36) /
SUMIFS(AL71:AL81, $D71:$D81, "Total consumption", $A71:$A81, $A36), 0)</f>
        <v>0.97399998972196189</v>
      </c>
      <c r="AJ36">
        <f>IF(SUMIFS(AM71:AM81, $D71:$D81, "Total consumption", $A71:$A81, $A36),
SUMIFS('2_overview_fec_intermediate'!AN:AN, '2_overview_fec_intermediate'!$B:$B, $B36, '2_overview_fec_intermediate'!$E:$E, $A36) /
SUMIFS(AM71:AM81, $D71:$D81, "Total consumption", $A71:$A81, $A36), 0)</f>
        <v>0.77599665069544588</v>
      </c>
      <c r="AK36">
        <f>IF(SUMIFS(AN71:AN81, $D71:$D81, "Total consumption", $A71:$A81, $A36),
SUMIFS('2_overview_fec_intermediate'!AO:AO, '2_overview_fec_intermediate'!$B:$B, $B36, '2_overview_fec_intermediate'!$E:$E, $A36) /
SUMIFS(AN71:AN81, $D71:$D81, "Total consumption", $A71:$A81, $A36), 0)</f>
        <v>0.82067726550182285</v>
      </c>
      <c r="AL36">
        <f>IF(SUMIFS(AO71:AO81, $D71:$D81, "Total consumption", $A71:$A81, $A36),
SUMIFS('2_overview_fec_intermediate'!AP:AP, '2_overview_fec_intermediate'!$B:$B, $B36, '2_overview_fec_intermediate'!$E:$E, $A36) /
SUMIFS(AO71:AO81, $D71:$D81, "Total consumption", $A71:$A81, $A36), 0)</f>
        <v>0.82650446402175837</v>
      </c>
      <c r="AM36">
        <f>IF(SUMIFS(AP71:AP81, $D71:$D81, "Total consumption", $A71:$A81, $A36),
SUMIFS('2_overview_fec_intermediate'!AQ:AQ, '2_overview_fec_intermediate'!$B:$B, $B36, '2_overview_fec_intermediate'!$E:$E, $A36) /
SUMIFS(AP71:AP81, $D71:$D81, "Total consumption", $A71:$A81, $A36), 0)</f>
        <v>0.63123563190657717</v>
      </c>
      <c r="AN36">
        <f>IF(SUMIFS(AQ71:AQ81, $D71:$D81, "Total consumption", $A71:$A81, $A36),
SUMIFS('2_overview_fec_intermediate'!AR:AR, '2_overview_fec_intermediate'!$B:$B, $B36, '2_overview_fec_intermediate'!$E:$E, $A36) /
SUMIFS(AQ71:AQ81, $D71:$D81, "Total consumption", $A71:$A81, $A36), 0)</f>
        <v>1</v>
      </c>
      <c r="AO36">
        <f>IF(SUMIFS(AR71:AR81, $D71:$D81, "Total consumption", $A71:$A81, $A36),
SUMIFS('2_overview_fec_intermediate'!AS:AS, '2_overview_fec_intermediate'!$B:$B, $B36, '2_overview_fec_intermediate'!$E:$E, $A36) /
SUMIFS(AR71:AR81, $D71:$D81, "Total consumption", $A71:$A81, $A36), 0)</f>
        <v>0</v>
      </c>
      <c r="AP36">
        <f>IF(SUMIFS(AS71:AS81, $D71:$D81, "Total consumption", $A71:$A81, $A36),
SUMIFS('2_overview_fec_intermediate'!AT:AT, '2_overview_fec_intermediate'!$B:$B, $B36, '2_overview_fec_intermediate'!$E:$E, $A36) /
SUMIFS(AS71:AS81, $D71:$D81, "Total consumption", $A71:$A81, $A36), 0)</f>
        <v>1</v>
      </c>
    </row>
    <row r="37" spans="1:42" x14ac:dyDescent="0.2">
      <c r="A37" t="s">
        <v>149</v>
      </c>
      <c r="B37" t="s">
        <v>91</v>
      </c>
      <c r="C37" t="s">
        <v>536</v>
      </c>
      <c r="D37">
        <f>IF(SUMIFS(G72:G82, $D72:$D82, "Total consumption", $A72:$A82, $A37),
SUMIFS('2_overview_fec_intermediate'!H:H, '2_overview_fec_intermediate'!$B:$B, $B37, '2_overview_fec_intermediate'!$E:$E, $A37) /
SUMIFS(G72:G82, $D72:$D82, "Total consumption", $A72:$A82, $A37), 0)</f>
        <v>0.13370139817612511</v>
      </c>
      <c r="E37">
        <f>IF(SUMIFS(H72:H82, $D72:$D82, "Total consumption", $A72:$A82, $A37),
SUMIFS('2_overview_fec_intermediate'!I:I, '2_overview_fec_intermediate'!$B:$B, $B37, '2_overview_fec_intermediate'!$E:$E, $A37) /
SUMIFS(H72:H82, $D72:$D82, "Total consumption", $A72:$A82, $A37), 0)</f>
        <v>0</v>
      </c>
      <c r="F37">
        <f>IF(SUMIFS(I72:I82, $D72:$D82, "Total consumption", $A72:$A82, $A37),
SUMIFS('2_overview_fec_intermediate'!J:J, '2_overview_fec_intermediate'!$B:$B, $B37, '2_overview_fec_intermediate'!$E:$E, $A37) /
SUMIFS(I72:I82, $D72:$D82, "Total consumption", $A72:$A82, $A37), 0)</f>
        <v>0</v>
      </c>
      <c r="G37">
        <f>IF(SUMIFS(J72:J82, $D72:$D82, "Total consumption", $A72:$A82, $A37),
SUMIFS('2_overview_fec_intermediate'!K:K, '2_overview_fec_intermediate'!$B:$B, $B37, '2_overview_fec_intermediate'!$E:$E, $A37) /
SUMIFS(J72:J82, $D72:$D82, "Total consumption", $A72:$A82, $A37), 0)</f>
        <v>0.40322547703946071</v>
      </c>
      <c r="H37">
        <f>IF(SUMIFS(K72:K82, $D72:$D82, "Total consumption", $A72:$A82, $A37),
SUMIFS('2_overview_fec_intermediate'!L:L, '2_overview_fec_intermediate'!$B:$B, $B37, '2_overview_fec_intermediate'!$E:$E, $A37) /
SUMIFS(K72:K82, $D72:$D82, "Total consumption", $A72:$A82, $A37), 0)</f>
        <v>0</v>
      </c>
      <c r="I37">
        <f>IF(SUMIFS(L72:L82, $D72:$D82, "Total consumption", $A72:$A82, $A37),
SUMIFS('2_overview_fec_intermediate'!M:M, '2_overview_fec_intermediate'!$B:$B, $B37, '2_overview_fec_intermediate'!$E:$E, $A37) /
SUMIFS(L72:L82, $D72:$D82, "Total consumption", $A72:$A82, $A37), 0)</f>
        <v>0.32566076820511036</v>
      </c>
      <c r="J37">
        <f>IF(SUMIFS(M72:M82, $D72:$D82, "Total consumption", $A72:$A82, $A37),
SUMIFS('2_overview_fec_intermediate'!N:N, '2_overview_fec_intermediate'!$B:$B, $B37, '2_overview_fec_intermediate'!$E:$E, $A37) /
SUMIFS(M72:M82, $D72:$D82, "Total consumption", $A72:$A82, $A37), 0)</f>
        <v>9.0114691326807064E-2</v>
      </c>
      <c r="K37">
        <f>IF(SUMIFS(N72:N82, $D72:$D82, "Total consumption", $A72:$A82, $A37),
SUMIFS('2_overview_fec_intermediate'!O:O, '2_overview_fec_intermediate'!$B:$B, $B37, '2_overview_fec_intermediate'!$E:$E, $A37) /
SUMIFS(N72:N82, $D72:$D82, "Total consumption", $A72:$A82, $A37), 0)</f>
        <v>0.38023428786373475</v>
      </c>
      <c r="L37">
        <f>IF(SUMIFS(O72:O82, $D72:$D82, "Total consumption", $A72:$A82, $A37),
SUMIFS('2_overview_fec_intermediate'!P:P, '2_overview_fec_intermediate'!$B:$B, $B37, '2_overview_fec_intermediate'!$E:$E, $A37) /
SUMIFS(O72:O82, $D72:$D82, "Total consumption", $A72:$A82, $A37), 0)</f>
        <v>0.16680879744286525</v>
      </c>
      <c r="M37">
        <f>IF(SUMIFS(P72:P82, $D72:$D82, "Total consumption", $A72:$A82, $A37),
SUMIFS('2_overview_fec_intermediate'!Q:Q, '2_overview_fec_intermediate'!$B:$B, $B37, '2_overview_fec_intermediate'!$E:$E, $A37) /
SUMIFS(P72:P82, $D72:$D82, "Total consumption", $A72:$A82, $A37), 0)</f>
        <v>0.20585935672514619</v>
      </c>
      <c r="N37">
        <f>IF(SUMIFS(Q72:Q82, $D72:$D82, "Total consumption", $A72:$A82, $A37),
SUMIFS('2_overview_fec_intermediate'!R:R, '2_overview_fec_intermediate'!$B:$B, $B37, '2_overview_fec_intermediate'!$E:$E, $A37) /
SUMIFS(Q72:Q82, $D72:$D82, "Total consumption", $A72:$A82, $A37), 0)</f>
        <v>6.1615703079604879E-2</v>
      </c>
      <c r="O37">
        <f>IF(SUMIFS(R72:R82, $D72:$D82, "Total consumption", $A72:$A82, $A37),
SUMIFS('2_overview_fec_intermediate'!S:S, '2_overview_fec_intermediate'!$B:$B, $B37, '2_overview_fec_intermediate'!$E:$E, $A37) /
SUMIFS(R72:R82, $D72:$D82, "Total consumption", $A72:$A82, $A37), 0)</f>
        <v>0</v>
      </c>
      <c r="P37">
        <f>IF(SUMIFS(S72:S82, $D72:$D82, "Total consumption", $A72:$A82, $A37),
SUMIFS('2_overview_fec_intermediate'!T:T, '2_overview_fec_intermediate'!$B:$B, $B37, '2_overview_fec_intermediate'!$E:$E, $A37) /
SUMIFS(S72:S82, $D72:$D82, "Total consumption", $A72:$A82, $A37), 0)</f>
        <v>0.22587629800288919</v>
      </c>
      <c r="Q37">
        <f>IF(SUMIFS(T72:T82, $D72:$D82, "Total consumption", $A72:$A82, $A37),
SUMIFS('2_overview_fec_intermediate'!U:U, '2_overview_fec_intermediate'!$B:$B, $B37, '2_overview_fec_intermediate'!$E:$E, $A37) /
SUMIFS(T72:T82, $D72:$D82, "Total consumption", $A72:$A82, $A37), 0)</f>
        <v>0.30060006000600059</v>
      </c>
      <c r="R37">
        <f>IF(SUMIFS(U72:U82, $D72:$D82, "Total consumption", $A72:$A82, $A37),
SUMIFS('2_overview_fec_intermediate'!V:V, '2_overview_fec_intermediate'!$B:$B, $B37, '2_overview_fec_intermediate'!$E:$E, $A37) /
SUMIFS(U72:U82, $D72:$D82, "Total consumption", $A72:$A82, $A37), 0)</f>
        <v>0.2305093630361488</v>
      </c>
      <c r="S37">
        <f>IF(SUMIFS(V72:V82, $D72:$D82, "Total consumption", $A72:$A82, $A37),
SUMIFS('2_overview_fec_intermediate'!W:W, '2_overview_fec_intermediate'!$B:$B, $B37, '2_overview_fec_intermediate'!$E:$E, $A37) /
SUMIFS(V72:V82, $D72:$D82, "Total consumption", $A72:$A82, $A37), 0)</f>
        <v>0</v>
      </c>
      <c r="T37">
        <f>IF(SUMIFS(W72:W82, $D72:$D82, "Total consumption", $A72:$A82, $A37),
SUMIFS('2_overview_fec_intermediate'!X:X, '2_overview_fec_intermediate'!$B:$B, $B37, '2_overview_fec_intermediate'!$E:$E, $A37) /
SUMIFS(W72:W82, $D72:$D82, "Total consumption", $A72:$A82, $A37), 0)</f>
        <v>6.8627173297311439E-2</v>
      </c>
      <c r="U37">
        <f>IF(SUMIFS(X72:X82, $D72:$D82, "Total consumption", $A72:$A82, $A37),
SUMIFS('2_overview_fec_intermediate'!Y:Y, '2_overview_fec_intermediate'!$B:$B, $B37, '2_overview_fec_intermediate'!$E:$E, $A37) /
SUMIFS(X72:X82, $D72:$D82, "Total consumption", $A72:$A82, $A37), 0)</f>
        <v>0.26173228346456695</v>
      </c>
      <c r="V37">
        <f>IF(SUMIFS(Y72:Y82, $D72:$D82, "Total consumption", $A72:$A82, $A37),
SUMIFS('2_overview_fec_intermediate'!Z:Z, '2_overview_fec_intermediate'!$B:$B, $B37, '2_overview_fec_intermediate'!$E:$E, $A37) /
SUMIFS(Y72:Y82, $D72:$D82, "Total consumption", $A72:$A82, $A37), 0)</f>
        <v>0</v>
      </c>
      <c r="W37">
        <f>IF(SUMIFS(Z72:Z82, $D72:$D82, "Total consumption", $A72:$A82, $A37),
SUMIFS('2_overview_fec_intermediate'!AA:AA, '2_overview_fec_intermediate'!$B:$B, $B37, '2_overview_fec_intermediate'!$E:$E, $A37) /
SUMIFS(Z72:Z82, $D72:$D82, "Total consumption", $A72:$A82, $A37), 0)</f>
        <v>0.1272303431581899</v>
      </c>
      <c r="X37">
        <f>IF(SUMIFS(AA72:AA82, $D72:$D82, "Total consumption", $A72:$A82, $A37),
SUMIFS('2_overview_fec_intermediate'!AB:AB, '2_overview_fec_intermediate'!$B:$B, $B37, '2_overview_fec_intermediate'!$E:$E, $A37) /
SUMIFS(AA72:AA82, $D72:$D82, "Total consumption", $A72:$A82, $A37), 0)</f>
        <v>0.14502384908087251</v>
      </c>
      <c r="Y37">
        <f>IF(SUMIFS(AB72:AB82, $D72:$D82, "Total consumption", $A72:$A82, $A37),
SUMIFS('2_overview_fec_intermediate'!AC:AC, '2_overview_fec_intermediate'!$B:$B, $B37, '2_overview_fec_intermediate'!$E:$E, $A37) /
SUMIFS(AB72:AB82, $D72:$D82, "Total consumption", $A72:$A82, $A37), 0)</f>
        <v>0</v>
      </c>
      <c r="Z37">
        <f>IF(SUMIFS(AC72:AC82, $D72:$D82, "Total consumption", $A72:$A82, $A37),
SUMIFS('2_overview_fec_intermediate'!AD:AD, '2_overview_fec_intermediate'!$B:$B, $B37, '2_overview_fec_intermediate'!$E:$E, $A37) /
SUMIFS(AC72:AC82, $D72:$D82, "Total consumption", $A72:$A82, $A37), 0)</f>
        <v>0.27213447461222379</v>
      </c>
      <c r="AA37">
        <f>IF(SUMIFS(AD72:AD82, $D72:$D82, "Total consumption", $A72:$A82, $A37),
SUMIFS('2_overview_fec_intermediate'!AE:AE, '2_overview_fec_intermediate'!$B:$B, $B37, '2_overview_fec_intermediate'!$E:$E, $A37) /
SUMIFS(AD72:AD82, $D72:$D82, "Total consumption", $A72:$A82, $A37), 0)</f>
        <v>0.12814191564147628</v>
      </c>
      <c r="AB37">
        <f>IF(SUMIFS(AE72:AE82, $D72:$D82, "Total consumption", $A72:$A82, $A37),
SUMIFS('2_overview_fec_intermediate'!AF:AF, '2_overview_fec_intermediate'!$B:$B, $B37, '2_overview_fec_intermediate'!$E:$E, $A37) /
SUMIFS(AE72:AE82, $D72:$D82, "Total consumption", $A72:$A82, $A37), 0)</f>
        <v>0</v>
      </c>
      <c r="AC37">
        <f>IF(SUMIFS(AF72:AF82, $D72:$D82, "Total consumption", $A72:$A82, $A37),
SUMIFS('2_overview_fec_intermediate'!AG:AG, '2_overview_fec_intermediate'!$B:$B, $B37, '2_overview_fec_intermediate'!$E:$E, $A37) /
SUMIFS(AF72:AF82, $D72:$D82, "Total consumption", $A72:$A82, $A37), 0)</f>
        <v>0</v>
      </c>
      <c r="AD37">
        <f>IF(SUMIFS(AG72:AG82, $D72:$D82, "Total consumption", $A72:$A82, $A37),
SUMIFS('2_overview_fec_intermediate'!AH:AH, '2_overview_fec_intermediate'!$B:$B, $B37, '2_overview_fec_intermediate'!$E:$E, $A37) /
SUMIFS(AG72:AG82, $D72:$D82, "Total consumption", $A72:$A82, $A37), 0)</f>
        <v>0.31609732310438982</v>
      </c>
      <c r="AE37">
        <f>IF(SUMIFS(AH72:AH82, $D72:$D82, "Total consumption", $A72:$A82, $A37),
SUMIFS('2_overview_fec_intermediate'!AI:AI, '2_overview_fec_intermediate'!$B:$B, $B37, '2_overview_fec_intermediate'!$E:$E, $A37) /
SUMIFS(AH72:AH82, $D72:$D82, "Total consumption", $A72:$A82, $A37), 0)</f>
        <v>0.20000003587940146</v>
      </c>
      <c r="AF37">
        <f>IF(SUMIFS(AI72:AI82, $D72:$D82, "Total consumption", $A72:$A82, $A37),
SUMIFS('2_overview_fec_intermediate'!AJ:AJ, '2_overview_fec_intermediate'!$B:$B, $B37, '2_overview_fec_intermediate'!$E:$E, $A37) /
SUMIFS(AI72:AI82, $D72:$D82, "Total consumption", $A72:$A82, $A37), 0)</f>
        <v>0.32730263157894735</v>
      </c>
      <c r="AG37">
        <f>IF(SUMIFS(AJ72:AJ82, $D72:$D82, "Total consumption", $A72:$A82, $A37),
SUMIFS('2_overview_fec_intermediate'!AK:AK, '2_overview_fec_intermediate'!$B:$B, $B37, '2_overview_fec_intermediate'!$E:$E, $A37) /
SUMIFS(AJ72:AJ82, $D72:$D82, "Total consumption", $A72:$A82, $A37), 0)</f>
        <v>0</v>
      </c>
      <c r="AH37">
        <f>IF(SUMIFS(AK72:AK82, $D72:$D82, "Total consumption", $A72:$A82, $A37),
SUMIFS('2_overview_fec_intermediate'!AL:AL, '2_overview_fec_intermediate'!$B:$B, $B37, '2_overview_fec_intermediate'!$E:$E, $A37) /
SUMIFS(AK72:AK82, $D72:$D82, "Total consumption", $A72:$A82, $A37), 0)</f>
        <v>0</v>
      </c>
      <c r="AI37">
        <f>IF(SUMIFS(AL72:AL82, $D72:$D82, "Total consumption", $A72:$A82, $A37),
SUMIFS('2_overview_fec_intermediate'!AM:AM, '2_overview_fec_intermediate'!$B:$B, $B37, '2_overview_fec_intermediate'!$E:$E, $A37) /
SUMIFS(AL72:AL82, $D72:$D82, "Total consumption", $A72:$A82, $A37), 0)</f>
        <v>2.6000010278038058E-2</v>
      </c>
      <c r="AJ37">
        <f>IF(SUMIFS(AM72:AM82, $D72:$D82, "Total consumption", $A72:$A82, $A37),
SUMIFS('2_overview_fec_intermediate'!AN:AN, '2_overview_fec_intermediate'!$B:$B, $B37, '2_overview_fec_intermediate'!$E:$E, $A37) /
SUMIFS(AM72:AM82, $D72:$D82, "Total consumption", $A72:$A82, $A37), 0)</f>
        <v>0.22400334930455412</v>
      </c>
      <c r="AK37">
        <f>IF(SUMIFS(AN72:AN82, $D72:$D82, "Total consumption", $A72:$A82, $A37),
SUMIFS('2_overview_fec_intermediate'!AO:AO, '2_overview_fec_intermediate'!$B:$B, $B37, '2_overview_fec_intermediate'!$E:$E, $A37) /
SUMIFS(AN72:AN82, $D72:$D82, "Total consumption", $A72:$A82, $A37), 0)</f>
        <v>0.17932273449817718</v>
      </c>
      <c r="AL37">
        <f>IF(SUMIFS(AO72:AO82, $D72:$D82, "Total consumption", $A72:$A82, $A37),
SUMIFS('2_overview_fec_intermediate'!AP:AP, '2_overview_fec_intermediate'!$B:$B, $B37, '2_overview_fec_intermediate'!$E:$E, $A37) /
SUMIFS(AO72:AO82, $D72:$D82, "Total consumption", $A72:$A82, $A37), 0)</f>
        <v>0.17349553597824158</v>
      </c>
      <c r="AM37">
        <f>IF(SUMIFS(AP72:AP82, $D72:$D82, "Total consumption", $A72:$A82, $A37),
SUMIFS('2_overview_fec_intermediate'!AQ:AQ, '2_overview_fec_intermediate'!$B:$B, $B37, '2_overview_fec_intermediate'!$E:$E, $A37) /
SUMIFS(AP72:AP82, $D72:$D82, "Total consumption", $A72:$A82, $A37), 0)</f>
        <v>0.36876436809342278</v>
      </c>
      <c r="AN37">
        <f>IF(SUMIFS(AQ72:AQ82, $D72:$D82, "Total consumption", $A72:$A82, $A37),
SUMIFS('2_overview_fec_intermediate'!AR:AR, '2_overview_fec_intermediate'!$B:$B, $B37, '2_overview_fec_intermediate'!$E:$E, $A37) /
SUMIFS(AQ72:AQ82, $D72:$D82, "Total consumption", $A72:$A82, $A37), 0)</f>
        <v>0</v>
      </c>
      <c r="AO37">
        <f>IF(SUMIFS(AR72:AR82, $D72:$D82, "Total consumption", $A72:$A82, $A37),
SUMIFS('2_overview_fec_intermediate'!AS:AS, '2_overview_fec_intermediate'!$B:$B, $B37, '2_overview_fec_intermediate'!$E:$E, $A37) /
SUMIFS(AR72:AR82, $D72:$D82, "Total consumption", $A72:$A82, $A37), 0)</f>
        <v>0</v>
      </c>
      <c r="AP37">
        <f>IF(SUMIFS(AS72:AS82, $D72:$D82, "Total consumption", $A72:$A82, $A37),
SUMIFS('2_overview_fec_intermediate'!AT:AT, '2_overview_fec_intermediate'!$B:$B, $B37, '2_overview_fec_intermediate'!$E:$E, $A37) /
SUMIFS(AS72:AS82, $D72:$D82, "Total consumption", $A72:$A82, $A37), 0)</f>
        <v>0</v>
      </c>
    </row>
    <row r="38" spans="1:42" x14ac:dyDescent="0.2">
      <c r="A38" t="s">
        <v>152</v>
      </c>
      <c r="B38" t="s">
        <v>89</v>
      </c>
      <c r="C38" t="s">
        <v>541</v>
      </c>
      <c r="D38">
        <f>IF(SUMIFS(G73:G83, $D73:$D83, "Total consumption", $A73:$A83, $A38),
SUMIFS('2_overview_fec_intermediate'!H:H, '2_overview_fec_intermediate'!$B:$B, $B38, '2_overview_fec_intermediate'!$E:$E, $A38) /
SUMIFS(G73:G83, $D73:$D83, "Total consumption", $A73:$A83, $A38), 0)</f>
        <v>0.89954204593820775</v>
      </c>
      <c r="E38">
        <f>IF(SUMIFS(H73:H83, $D73:$D83, "Total consumption", $A73:$A83, $A38),
SUMIFS('2_overview_fec_intermediate'!I:I, '2_overview_fec_intermediate'!$B:$B, $B38, '2_overview_fec_intermediate'!$E:$E, $A38) /
SUMIFS(H73:H83, $D73:$D83, "Total consumption", $A73:$A83, $A38), 0)</f>
        <v>1</v>
      </c>
      <c r="F38">
        <f>IF(SUMIFS(I73:I83, $D73:$D83, "Total consumption", $A73:$A83, $A38),
SUMIFS('2_overview_fec_intermediate'!J:J, '2_overview_fec_intermediate'!$B:$B, $B38, '2_overview_fec_intermediate'!$E:$E, $A38) /
SUMIFS(I73:I83, $D73:$D83, "Total consumption", $A73:$A83, $A38), 0)</f>
        <v>0.93792913466557792</v>
      </c>
      <c r="G38">
        <f>IF(SUMIFS(J73:J83, $D73:$D83, "Total consumption", $A73:$A83, $A38),
SUMIFS('2_overview_fec_intermediate'!K:K, '2_overview_fec_intermediate'!$B:$B, $B38, '2_overview_fec_intermediate'!$E:$E, $A38) /
SUMIFS(J73:J83, $D73:$D83, "Total consumption", $A73:$A83, $A38), 0)</f>
        <v>0.62831424468494967</v>
      </c>
      <c r="H38">
        <f>IF(SUMIFS(K73:K83, $D73:$D83, "Total consumption", $A73:$A83, $A38),
SUMIFS('2_overview_fec_intermediate'!L:L, '2_overview_fec_intermediate'!$B:$B, $B38, '2_overview_fec_intermediate'!$E:$E, $A38) /
SUMIFS(K73:K83, $D73:$D83, "Total consumption", $A73:$A83, $A38), 0)</f>
        <v>0.90883183272627865</v>
      </c>
      <c r="I38">
        <f>IF(SUMIFS(L73:L83, $D73:$D83, "Total consumption", $A73:$A83, $A38),
SUMIFS('2_overview_fec_intermediate'!M:M, '2_overview_fec_intermediate'!$B:$B, $B38, '2_overview_fec_intermediate'!$E:$E, $A38) /
SUMIFS(L73:L83, $D73:$D83, "Total consumption", $A73:$A83, $A38), 0)</f>
        <v>1</v>
      </c>
      <c r="J38">
        <f>IF(SUMIFS(M73:M83, $D73:$D83, "Total consumption", $A73:$A83, $A38),
SUMIFS('2_overview_fec_intermediate'!N:N, '2_overview_fec_intermediate'!$B:$B, $B38, '2_overview_fec_intermediate'!$E:$E, $A38) /
SUMIFS(M73:M83, $D73:$D83, "Total consumption", $A73:$A83, $A38), 0)</f>
        <v>0.84460137707302874</v>
      </c>
      <c r="K38">
        <f>IF(SUMIFS(N73:N83, $D73:$D83, "Total consumption", $A73:$A83, $A38),
SUMIFS('2_overview_fec_intermediate'!O:O, '2_overview_fec_intermediate'!$B:$B, $B38, '2_overview_fec_intermediate'!$E:$E, $A38) /
SUMIFS(N73:N83, $D73:$D83, "Total consumption", $A73:$A83, $A38), 0)</f>
        <v>0.53940899624387995</v>
      </c>
      <c r="L38">
        <f>IF(SUMIFS(O73:O83, $D73:$D83, "Total consumption", $A73:$A83, $A38),
SUMIFS('2_overview_fec_intermediate'!P:P, '2_overview_fec_intermediate'!$B:$B, $B38, '2_overview_fec_intermediate'!$E:$E, $A38) /
SUMIFS(O73:O83, $D73:$D83, "Total consumption", $A73:$A83, $A38), 0)</f>
        <v>0.8465379426125641</v>
      </c>
      <c r="M38">
        <f>IF(SUMIFS(P73:P83, $D73:$D83, "Total consumption", $A73:$A83, $A38),
SUMIFS('2_overview_fec_intermediate'!Q:Q, '2_overview_fec_intermediate'!$B:$B, $B38, '2_overview_fec_intermediate'!$E:$E, $A38) /
SUMIFS(P73:P83, $D73:$D83, "Total consumption", $A73:$A83, $A38), 0)</f>
        <v>0.9</v>
      </c>
      <c r="N38">
        <f>IF(SUMIFS(Q73:Q83, $D73:$D83, "Total consumption", $A73:$A83, $A38),
SUMIFS('2_overview_fec_intermediate'!R:R, '2_overview_fec_intermediate'!$B:$B, $B38, '2_overview_fec_intermediate'!$E:$E, $A38) /
SUMIFS(Q73:Q83, $D73:$D83, "Total consumption", $A73:$A83, $A38), 0)</f>
        <v>0.95976940409263245</v>
      </c>
      <c r="O38">
        <f>IF(SUMIFS(R73:R83, $D73:$D83, "Total consumption", $A73:$A83, $A38),
SUMIFS('2_overview_fec_intermediate'!S:S, '2_overview_fec_intermediate'!$B:$B, $B38, '2_overview_fec_intermediate'!$E:$E, $A38) /
SUMIFS(R73:R83, $D73:$D83, "Total consumption", $A73:$A83, $A38), 0)</f>
        <v>0.77491300588257972</v>
      </c>
      <c r="P38">
        <f>IF(SUMIFS(S73:S83, $D73:$D83, "Total consumption", $A73:$A83, $A38),
SUMIFS('2_overview_fec_intermediate'!T:T, '2_overview_fec_intermediate'!$B:$B, $B38, '2_overview_fec_intermediate'!$E:$E, $A38) /
SUMIFS(S73:S83, $D73:$D83, "Total consumption", $A73:$A83, $A38), 0)</f>
        <v>0.84161718980283828</v>
      </c>
      <c r="Q38">
        <f>IF(SUMIFS(T73:T83, $D73:$D83, "Total consumption", $A73:$A83, $A38),
SUMIFS('2_overview_fec_intermediate'!U:U, '2_overview_fec_intermediate'!$B:$B, $B38, '2_overview_fec_intermediate'!$E:$E, $A38) /
SUMIFS(T73:T83, $D73:$D83, "Total consumption", $A73:$A83, $A38), 0)</f>
        <v>0.80161943319838058</v>
      </c>
      <c r="R38">
        <f>IF(SUMIFS(U73:U83, $D73:$D83, "Total consumption", $A73:$A83, $A38),
SUMIFS('2_overview_fec_intermediate'!V:V, '2_overview_fec_intermediate'!$B:$B, $B38, '2_overview_fec_intermediate'!$E:$E, $A38) /
SUMIFS(U73:U83, $D73:$D83, "Total consumption", $A73:$A83, $A38), 0)</f>
        <v>0.87549085637158586</v>
      </c>
      <c r="S38">
        <f>IF(SUMIFS(V73:V83, $D73:$D83, "Total consumption", $A73:$A83, $A38),
SUMIFS('2_overview_fec_intermediate'!W:W, '2_overview_fec_intermediate'!$B:$B, $B38, '2_overview_fec_intermediate'!$E:$E, $A38) /
SUMIFS(V73:V83, $D73:$D83, "Total consumption", $A73:$A83, $A38), 0)</f>
        <v>0</v>
      </c>
      <c r="T38">
        <f>IF(SUMIFS(W73:W83, $D73:$D83, "Total consumption", $A73:$A83, $A38),
SUMIFS('2_overview_fec_intermediate'!X:X, '2_overview_fec_intermediate'!$B:$B, $B38, '2_overview_fec_intermediate'!$E:$E, $A38) /
SUMIFS(W73:W83, $D73:$D83, "Total consumption", $A73:$A83, $A38), 0)</f>
        <v>0.89849992936062661</v>
      </c>
      <c r="U38">
        <f>IF(SUMIFS(X73:X83, $D73:$D83, "Total consumption", $A73:$A83, $A38),
SUMIFS('2_overview_fec_intermediate'!Y:Y, '2_overview_fec_intermediate'!$B:$B, $B38, '2_overview_fec_intermediate'!$E:$E, $A38) /
SUMIFS(X73:X83, $D73:$D83, "Total consumption", $A73:$A83, $A38), 0)</f>
        <v>0.47343029434535688</v>
      </c>
      <c r="V38">
        <f>IF(SUMIFS(Y73:Y83, $D73:$D83, "Total consumption", $A73:$A83, $A38),
SUMIFS('2_overview_fec_intermediate'!Z:Z, '2_overview_fec_intermediate'!$B:$B, $B38, '2_overview_fec_intermediate'!$E:$E, $A38) /
SUMIFS(Y73:Y83, $D73:$D83, "Total consumption", $A73:$A83, $A38), 0)</f>
        <v>0.77357731883282477</v>
      </c>
      <c r="W38">
        <f>IF(SUMIFS(Z73:Z83, $D73:$D83, "Total consumption", $A73:$A83, $A38),
SUMIFS('2_overview_fec_intermediate'!AA:AA, '2_overview_fec_intermediate'!$B:$B, $B38, '2_overview_fec_intermediate'!$E:$E, $A38) /
SUMIFS(Z73:Z83, $D73:$D83, "Total consumption", $A73:$A83, $A38), 0)</f>
        <v>0.83892034368347534</v>
      </c>
      <c r="X38">
        <f>IF(SUMIFS(AA73:AA83, $D73:$D83, "Total consumption", $A73:$A83, $A38),
SUMIFS('2_overview_fec_intermediate'!AB:AB, '2_overview_fec_intermediate'!$B:$B, $B38, '2_overview_fec_intermediate'!$E:$E, $A38) /
SUMIFS(AA73:AA83, $D73:$D83, "Total consumption", $A73:$A83, $A38), 0)</f>
        <v>0.77828027276435552</v>
      </c>
      <c r="Y38">
        <f>IF(SUMIFS(AB73:AB83, $D73:$D83, "Total consumption", $A73:$A83, $A38),
SUMIFS('2_overview_fec_intermediate'!AC:AC, '2_overview_fec_intermediate'!$B:$B, $B38, '2_overview_fec_intermediate'!$E:$E, $A38) /
SUMIFS(AB73:AB83, $D73:$D83, "Total consumption", $A73:$A83, $A38), 0)</f>
        <v>0.91929033542066219</v>
      </c>
      <c r="Z38">
        <f>IF(SUMIFS(AC73:AC83, $D73:$D83, "Total consumption", $A73:$A83, $A38),
SUMIFS('2_overview_fec_intermediate'!AD:AD, '2_overview_fec_intermediate'!$B:$B, $B38, '2_overview_fec_intermediate'!$E:$E, $A38) /
SUMIFS(AC73:AC83, $D73:$D83, "Total consumption", $A73:$A83, $A38), 0)</f>
        <v>0.74425696009819076</v>
      </c>
      <c r="AA38">
        <f>IF(SUMIFS(AD73:AD83, $D73:$D83, "Total consumption", $A73:$A83, $A38),
SUMIFS('2_overview_fec_intermediate'!AE:AE, '2_overview_fec_intermediate'!$B:$B, $B38, '2_overview_fec_intermediate'!$E:$E, $A38) /
SUMIFS(AD73:AD83, $D73:$D83, "Total consumption", $A73:$A83, $A38), 0)</f>
        <v>0</v>
      </c>
      <c r="AB38">
        <f>IF(SUMIFS(AE73:AE83, $D73:$D83, "Total consumption", $A73:$A83, $A38),
SUMIFS('2_overview_fec_intermediate'!AF:AF, '2_overview_fec_intermediate'!$B:$B, $B38, '2_overview_fec_intermediate'!$E:$E, $A38) /
SUMIFS(AE73:AE83, $D73:$D83, "Total consumption", $A73:$A83, $A38), 0)</f>
        <v>1</v>
      </c>
      <c r="AC38">
        <f>IF(SUMIFS(AF73:AF83, $D73:$D83, "Total consumption", $A73:$A83, $A38),
SUMIFS('2_overview_fec_intermediate'!AG:AG, '2_overview_fec_intermediate'!$B:$B, $B38, '2_overview_fec_intermediate'!$E:$E, $A38) /
SUMIFS(AF73:AF83, $D73:$D83, "Total consumption", $A73:$A83, $A38), 0)</f>
        <v>1</v>
      </c>
      <c r="AD38">
        <f>IF(SUMIFS(AG73:AG83, $D73:$D83, "Total consumption", $A73:$A83, $A38),
SUMIFS('2_overview_fec_intermediate'!AH:AH, '2_overview_fec_intermediate'!$B:$B, $B38, '2_overview_fec_intermediate'!$E:$E, $A38) /
SUMIFS(AG73:AG83, $D73:$D83, "Total consumption", $A73:$A83, $A38), 0)</f>
        <v>1</v>
      </c>
      <c r="AE38">
        <f>IF(SUMIFS(AH73:AH83, $D73:$D83, "Total consumption", $A73:$A83, $A38),
SUMIFS('2_overview_fec_intermediate'!AI:AI, '2_overview_fec_intermediate'!$B:$B, $B38, '2_overview_fec_intermediate'!$E:$E, $A38) /
SUMIFS(AH73:AH83, $D73:$D83, "Total consumption", $A73:$A83, $A38), 0)</f>
        <v>1</v>
      </c>
      <c r="AF38">
        <f>IF(SUMIFS(AI73:AI83, $D73:$D83, "Total consumption", $A73:$A83, $A38),
SUMIFS('2_overview_fec_intermediate'!AJ:AJ, '2_overview_fec_intermediate'!$B:$B, $B38, '2_overview_fec_intermediate'!$E:$E, $A38) /
SUMIFS(AI73:AI83, $D73:$D83, "Total consumption", $A73:$A83, $A38), 0)</f>
        <v>0.70270270270270263</v>
      </c>
      <c r="AG38">
        <f>IF(SUMIFS(AJ73:AJ83, $D73:$D83, "Total consumption", $A73:$A83, $A38),
SUMIFS('2_overview_fec_intermediate'!AK:AK, '2_overview_fec_intermediate'!$B:$B, $B38, '2_overview_fec_intermediate'!$E:$E, $A38) /
SUMIFS(AJ73:AJ83, $D73:$D83, "Total consumption", $A73:$A83, $A38), 0)</f>
        <v>0.19206333766755837</v>
      </c>
      <c r="AH38">
        <f>IF(SUMIFS(AK73:AK83, $D73:$D83, "Total consumption", $A73:$A83, $A38),
SUMIFS('2_overview_fec_intermediate'!AL:AL, '2_overview_fec_intermediate'!$B:$B, $B38, '2_overview_fec_intermediate'!$E:$E, $A38) /
SUMIFS(AK73:AK83, $D73:$D83, "Total consumption", $A73:$A83, $A38), 0)</f>
        <v>6.5286877358569501E-3</v>
      </c>
      <c r="AI38">
        <f>IF(SUMIFS(AL73:AL83, $D73:$D83, "Total consumption", $A73:$A83, $A38),
SUMIFS('2_overview_fec_intermediate'!AM:AM, '2_overview_fec_intermediate'!$B:$B, $B38, '2_overview_fec_intermediate'!$E:$E, $A38) /
SUMIFS(AL73:AL83, $D73:$D83, "Total consumption", $A73:$A83, $A38), 0)</f>
        <v>0.98977922375239014</v>
      </c>
      <c r="AJ38">
        <f>IF(SUMIFS(AM73:AM83, $D73:$D83, "Total consumption", $A73:$A83, $A38),
SUMIFS('2_overview_fec_intermediate'!AN:AN, '2_overview_fec_intermediate'!$B:$B, $B38, '2_overview_fec_intermediate'!$E:$E, $A38) /
SUMIFS(AM73:AM83, $D73:$D83, "Total consumption", $A73:$A83, $A38), 0)</f>
        <v>0.82914572864321601</v>
      </c>
      <c r="AK38">
        <f>IF(SUMIFS(AN73:AN83, $D73:$D83, "Total consumption", $A73:$A83, $A38),
SUMIFS('2_overview_fec_intermediate'!AO:AO, '2_overview_fec_intermediate'!$B:$B, $B38, '2_overview_fec_intermediate'!$E:$E, $A38) /
SUMIFS(AN73:AN83, $D73:$D83, "Total consumption", $A73:$A83, $A38), 0)</f>
        <v>0.86498004945884732</v>
      </c>
      <c r="AL38">
        <f>IF(SUMIFS(AO73:AO83, $D73:$D83, "Total consumption", $A73:$A83, $A38),
SUMIFS('2_overview_fec_intermediate'!AP:AP, '2_overview_fec_intermediate'!$B:$B, $B38, '2_overview_fec_intermediate'!$E:$E, $A38) /
SUMIFS(AO73:AO83, $D73:$D83, "Total consumption", $A73:$A83, $A38), 0)</f>
        <v>0.68333333333333335</v>
      </c>
      <c r="AM38">
        <f>IF(SUMIFS(AP73:AP83, $D73:$D83, "Total consumption", $A73:$A83, $A38),
SUMIFS('2_overview_fec_intermediate'!AQ:AQ, '2_overview_fec_intermediate'!$B:$B, $B38, '2_overview_fec_intermediate'!$E:$E, $A38) /
SUMIFS(AP73:AP83, $D73:$D83, "Total consumption", $A73:$A83, $A38), 0)</f>
        <v>0.47393364928909953</v>
      </c>
      <c r="AN38">
        <f>IF(SUMIFS(AQ73:AQ83, $D73:$D83, "Total consumption", $A73:$A83, $A38),
SUMIFS('2_overview_fec_intermediate'!AR:AR, '2_overview_fec_intermediate'!$B:$B, $B38, '2_overview_fec_intermediate'!$E:$E, $A38) /
SUMIFS(AQ73:AQ83, $D73:$D83, "Total consumption", $A73:$A83, $A38), 0)</f>
        <v>1</v>
      </c>
      <c r="AO38">
        <f>IF(SUMIFS(AR73:AR83, $D73:$D83, "Total consumption", $A73:$A83, $A38),
SUMIFS('2_overview_fec_intermediate'!AS:AS, '2_overview_fec_intermediate'!$B:$B, $B38, '2_overview_fec_intermediate'!$E:$E, $A38) /
SUMIFS(AR73:AR83, $D73:$D83, "Total consumption", $A73:$A83, $A38), 0)</f>
        <v>0.65100751790737243</v>
      </c>
      <c r="AP38">
        <f>IF(SUMIFS(AS73:AS83, $D73:$D83, "Total consumption", $A73:$A83, $A38),
SUMIFS('2_overview_fec_intermediate'!AT:AT, '2_overview_fec_intermediate'!$B:$B, $B38, '2_overview_fec_intermediate'!$E:$E, $A38) /
SUMIFS(AS73:AS83, $D73:$D83, "Total consumption", $A73:$A83, $A38), 0)</f>
        <v>0.80931413975807243</v>
      </c>
    </row>
    <row r="39" spans="1:42" x14ac:dyDescent="0.2">
      <c r="A39" t="s">
        <v>152</v>
      </c>
      <c r="B39" t="s">
        <v>91</v>
      </c>
      <c r="C39" t="s">
        <v>542</v>
      </c>
      <c r="D39">
        <f>IF(SUMIFS(G74:G84, $D74:$D84, "Total consumption", $A74:$A84, $A39),
SUMIFS('2_overview_fec_intermediate'!H:H, '2_overview_fec_intermediate'!$B:$B, $B39, '2_overview_fec_intermediate'!$E:$E, $A39) /
SUMIFS(G74:G84, $D74:$D84, "Total consumption", $A74:$A84, $A39), 0)</f>
        <v>0.1004579540617923</v>
      </c>
      <c r="E39">
        <f>IF(SUMIFS(H74:H84, $D74:$D84, "Total consumption", $A74:$A84, $A39),
SUMIFS('2_overview_fec_intermediate'!I:I, '2_overview_fec_intermediate'!$B:$B, $B39, '2_overview_fec_intermediate'!$E:$E, $A39) /
SUMIFS(H74:H84, $D74:$D84, "Total consumption", $A74:$A84, $A39), 0)</f>
        <v>0</v>
      </c>
      <c r="F39">
        <f>IF(SUMIFS(I74:I84, $D74:$D84, "Total consumption", $A74:$A84, $A39),
SUMIFS('2_overview_fec_intermediate'!J:J, '2_overview_fec_intermediate'!$B:$B, $B39, '2_overview_fec_intermediate'!$E:$E, $A39) /
SUMIFS(I74:I84, $D74:$D84, "Total consumption", $A74:$A84, $A39), 0)</f>
        <v>6.2070865334422118E-2</v>
      </c>
      <c r="G39">
        <f>IF(SUMIFS(J74:J84, $D74:$D84, "Total consumption", $A74:$A84, $A39),
SUMIFS('2_overview_fec_intermediate'!K:K, '2_overview_fec_intermediate'!$B:$B, $B39, '2_overview_fec_intermediate'!$E:$E, $A39) /
SUMIFS(J74:J84, $D74:$D84, "Total consumption", $A74:$A84, $A39), 0)</f>
        <v>0.37168575531505021</v>
      </c>
      <c r="H39">
        <f>IF(SUMIFS(K74:K84, $D74:$D84, "Total consumption", $A74:$A84, $A39),
SUMIFS('2_overview_fec_intermediate'!L:L, '2_overview_fec_intermediate'!$B:$B, $B39, '2_overview_fec_intermediate'!$E:$E, $A39) /
SUMIFS(K74:K84, $D74:$D84, "Total consumption", $A74:$A84, $A39), 0)</f>
        <v>9.1168167273721318E-2</v>
      </c>
      <c r="I39">
        <f>IF(SUMIFS(L74:L84, $D74:$D84, "Total consumption", $A74:$A84, $A39),
SUMIFS('2_overview_fec_intermediate'!M:M, '2_overview_fec_intermediate'!$B:$B, $B39, '2_overview_fec_intermediate'!$E:$E, $A39) /
SUMIFS(L74:L84, $D74:$D84, "Total consumption", $A74:$A84, $A39), 0)</f>
        <v>0</v>
      </c>
      <c r="J39">
        <f>IF(SUMIFS(M74:M84, $D74:$D84, "Total consumption", $A74:$A84, $A39),
SUMIFS('2_overview_fec_intermediate'!N:N, '2_overview_fec_intermediate'!$B:$B, $B39, '2_overview_fec_intermediate'!$E:$E, $A39) /
SUMIFS(M74:M84, $D74:$D84, "Total consumption", $A74:$A84, $A39), 0)</f>
        <v>0.15539862292697126</v>
      </c>
      <c r="K39">
        <f>IF(SUMIFS(N74:N84, $D74:$D84, "Total consumption", $A74:$A84, $A39),
SUMIFS('2_overview_fec_intermediate'!O:O, '2_overview_fec_intermediate'!$B:$B, $B39, '2_overview_fec_intermediate'!$E:$E, $A39) /
SUMIFS(N74:N84, $D74:$D84, "Total consumption", $A74:$A84, $A39), 0)</f>
        <v>0.46059100375612005</v>
      </c>
      <c r="L39">
        <f>IF(SUMIFS(O74:O84, $D74:$D84, "Total consumption", $A74:$A84, $A39),
SUMIFS('2_overview_fec_intermediate'!P:P, '2_overview_fec_intermediate'!$B:$B, $B39, '2_overview_fec_intermediate'!$E:$E, $A39) /
SUMIFS(O74:O84, $D74:$D84, "Total consumption", $A74:$A84, $A39), 0)</f>
        <v>0.15346205738743601</v>
      </c>
      <c r="M39">
        <f>IF(SUMIFS(P74:P84, $D74:$D84, "Total consumption", $A74:$A84, $A39),
SUMIFS('2_overview_fec_intermediate'!Q:Q, '2_overview_fec_intermediate'!$B:$B, $B39, '2_overview_fec_intermediate'!$E:$E, $A39) /
SUMIFS(P74:P84, $D74:$D84, "Total consumption", $A74:$A84, $A39), 0)</f>
        <v>9.9999999999999992E-2</v>
      </c>
      <c r="N39">
        <f>IF(SUMIFS(Q74:Q84, $D74:$D84, "Total consumption", $A74:$A84, $A39),
SUMIFS('2_overview_fec_intermediate'!R:R, '2_overview_fec_intermediate'!$B:$B, $B39, '2_overview_fec_intermediate'!$E:$E, $A39) /
SUMIFS(Q74:Q84, $D74:$D84, "Total consumption", $A74:$A84, $A39), 0)</f>
        <v>4.0230595907367564E-2</v>
      </c>
      <c r="O39">
        <f>IF(SUMIFS(R74:R84, $D74:$D84, "Total consumption", $A74:$A84, $A39),
SUMIFS('2_overview_fec_intermediate'!S:S, '2_overview_fec_intermediate'!$B:$B, $B39, '2_overview_fec_intermediate'!$E:$E, $A39) /
SUMIFS(R74:R84, $D74:$D84, "Total consumption", $A74:$A84, $A39), 0)</f>
        <v>0.22508699411742022</v>
      </c>
      <c r="P39">
        <f>IF(SUMIFS(S74:S84, $D74:$D84, "Total consumption", $A74:$A84, $A39),
SUMIFS('2_overview_fec_intermediate'!T:T, '2_overview_fec_intermediate'!$B:$B, $B39, '2_overview_fec_intermediate'!$E:$E, $A39) /
SUMIFS(S74:S84, $D74:$D84, "Total consumption", $A74:$A84, $A39), 0)</f>
        <v>0.15838281019716177</v>
      </c>
      <c r="Q39">
        <f>IF(SUMIFS(T74:T84, $D74:$D84, "Total consumption", $A74:$A84, $A39),
SUMIFS('2_overview_fec_intermediate'!U:U, '2_overview_fec_intermediate'!$B:$B, $B39, '2_overview_fec_intermediate'!$E:$E, $A39) /
SUMIFS(T74:T84, $D74:$D84, "Total consumption", $A74:$A84, $A39), 0)</f>
        <v>0.19838056680161942</v>
      </c>
      <c r="R39">
        <f>IF(SUMIFS(U74:U84, $D74:$D84, "Total consumption", $A74:$A84, $A39),
SUMIFS('2_overview_fec_intermediate'!V:V, '2_overview_fec_intermediate'!$B:$B, $B39, '2_overview_fec_intermediate'!$E:$E, $A39) /
SUMIFS(U74:U84, $D74:$D84, "Total consumption", $A74:$A84, $A39), 0)</f>
        <v>0.1245091436284142</v>
      </c>
      <c r="S39">
        <f>IF(SUMIFS(V74:V84, $D74:$D84, "Total consumption", $A74:$A84, $A39),
SUMIFS('2_overview_fec_intermediate'!W:W, '2_overview_fec_intermediate'!$B:$B, $B39, '2_overview_fec_intermediate'!$E:$E, $A39) /
SUMIFS(V74:V84, $D74:$D84, "Total consumption", $A74:$A84, $A39), 0)</f>
        <v>1</v>
      </c>
      <c r="T39">
        <f>IF(SUMIFS(W74:W84, $D74:$D84, "Total consumption", $A74:$A84, $A39),
SUMIFS('2_overview_fec_intermediate'!X:X, '2_overview_fec_intermediate'!$B:$B, $B39, '2_overview_fec_intermediate'!$E:$E, $A39) /
SUMIFS(W74:W84, $D74:$D84, "Total consumption", $A74:$A84, $A39), 0)</f>
        <v>0.10150007063937343</v>
      </c>
      <c r="U39">
        <f>IF(SUMIFS(X74:X84, $D74:$D84, "Total consumption", $A74:$A84, $A39),
SUMIFS('2_overview_fec_intermediate'!Y:Y, '2_overview_fec_intermediate'!$B:$B, $B39, '2_overview_fec_intermediate'!$E:$E, $A39) /
SUMIFS(X74:X84, $D74:$D84, "Total consumption", $A74:$A84, $A39), 0)</f>
        <v>0.52656970565464312</v>
      </c>
      <c r="V39">
        <f>IF(SUMIFS(Y74:Y84, $D74:$D84, "Total consumption", $A74:$A84, $A39),
SUMIFS('2_overview_fec_intermediate'!Z:Z, '2_overview_fec_intermediate'!$B:$B, $B39, '2_overview_fec_intermediate'!$E:$E, $A39) /
SUMIFS(Y74:Y84, $D74:$D84, "Total consumption", $A74:$A84, $A39), 0)</f>
        <v>0.22642268116717526</v>
      </c>
      <c r="W39">
        <f>IF(SUMIFS(Z74:Z84, $D74:$D84, "Total consumption", $A74:$A84, $A39),
SUMIFS('2_overview_fec_intermediate'!AA:AA, '2_overview_fec_intermediate'!$B:$B, $B39, '2_overview_fec_intermediate'!$E:$E, $A39) /
SUMIFS(Z74:Z84, $D74:$D84, "Total consumption", $A74:$A84, $A39), 0)</f>
        <v>0.16107965631652463</v>
      </c>
      <c r="X39">
        <f>IF(SUMIFS(AA74:AA84, $D74:$D84, "Total consumption", $A74:$A84, $A39),
SUMIFS('2_overview_fec_intermediate'!AB:AB, '2_overview_fec_intermediate'!$B:$B, $B39, '2_overview_fec_intermediate'!$E:$E, $A39) /
SUMIFS(AA74:AA84, $D74:$D84, "Total consumption", $A74:$A84, $A39), 0)</f>
        <v>0.2217197272356444</v>
      </c>
      <c r="Y39">
        <f>IF(SUMIFS(AB74:AB84, $D74:$D84, "Total consumption", $A74:$A84, $A39),
SUMIFS('2_overview_fec_intermediate'!AC:AC, '2_overview_fec_intermediate'!$B:$B, $B39, '2_overview_fec_intermediate'!$E:$E, $A39) /
SUMIFS(AB74:AB84, $D74:$D84, "Total consumption", $A74:$A84, $A39), 0)</f>
        <v>8.0709664579337773E-2</v>
      </c>
      <c r="Z39">
        <f>IF(SUMIFS(AC74:AC84, $D74:$D84, "Total consumption", $A74:$A84, $A39),
SUMIFS('2_overview_fec_intermediate'!AD:AD, '2_overview_fec_intermediate'!$B:$B, $B39, '2_overview_fec_intermediate'!$E:$E, $A39) /
SUMIFS(AC74:AC84, $D74:$D84, "Total consumption", $A74:$A84, $A39), 0)</f>
        <v>0.25574303990180919</v>
      </c>
      <c r="AA39">
        <f>IF(SUMIFS(AD74:AD84, $D74:$D84, "Total consumption", $A74:$A84, $A39),
SUMIFS('2_overview_fec_intermediate'!AE:AE, '2_overview_fec_intermediate'!$B:$B, $B39, '2_overview_fec_intermediate'!$E:$E, $A39) /
SUMIFS(AD74:AD84, $D74:$D84, "Total consumption", $A74:$A84, $A39), 0)</f>
        <v>1</v>
      </c>
      <c r="AB39">
        <f>IF(SUMIFS(AE74:AE84, $D74:$D84, "Total consumption", $A74:$A84, $A39),
SUMIFS('2_overview_fec_intermediate'!AF:AF, '2_overview_fec_intermediate'!$B:$B, $B39, '2_overview_fec_intermediate'!$E:$E, $A39) /
SUMIFS(AE74:AE84, $D74:$D84, "Total consumption", $A74:$A84, $A39), 0)</f>
        <v>0</v>
      </c>
      <c r="AC39">
        <f>IF(SUMIFS(AF74:AF84, $D74:$D84, "Total consumption", $A74:$A84, $A39),
SUMIFS('2_overview_fec_intermediate'!AG:AG, '2_overview_fec_intermediate'!$B:$B, $B39, '2_overview_fec_intermediate'!$E:$E, $A39) /
SUMIFS(AF74:AF84, $D74:$D84, "Total consumption", $A74:$A84, $A39), 0)</f>
        <v>0</v>
      </c>
      <c r="AD39">
        <f>IF(SUMIFS(AG74:AG84, $D74:$D84, "Total consumption", $A74:$A84, $A39),
SUMIFS('2_overview_fec_intermediate'!AH:AH, '2_overview_fec_intermediate'!$B:$B, $B39, '2_overview_fec_intermediate'!$E:$E, $A39) /
SUMIFS(AG74:AG84, $D74:$D84, "Total consumption", $A74:$A84, $A39), 0)</f>
        <v>0</v>
      </c>
      <c r="AE39">
        <f>IF(SUMIFS(AH74:AH84, $D74:$D84, "Total consumption", $A74:$A84, $A39),
SUMIFS('2_overview_fec_intermediate'!AI:AI, '2_overview_fec_intermediate'!$B:$B, $B39, '2_overview_fec_intermediate'!$E:$E, $A39) /
SUMIFS(AH74:AH84, $D74:$D84, "Total consumption", $A74:$A84, $A39), 0)</f>
        <v>0</v>
      </c>
      <c r="AF39">
        <f>IF(SUMIFS(AI74:AI84, $D74:$D84, "Total consumption", $A74:$A84, $A39),
SUMIFS('2_overview_fec_intermediate'!AJ:AJ, '2_overview_fec_intermediate'!$B:$B, $B39, '2_overview_fec_intermediate'!$E:$E, $A39) /
SUMIFS(AI74:AI84, $D74:$D84, "Total consumption", $A74:$A84, $A39), 0)</f>
        <v>0.29729729729729726</v>
      </c>
      <c r="AG39">
        <f>IF(SUMIFS(AJ74:AJ84, $D74:$D84, "Total consumption", $A74:$A84, $A39),
SUMIFS('2_overview_fec_intermediate'!AK:AK, '2_overview_fec_intermediate'!$B:$B, $B39, '2_overview_fec_intermediate'!$E:$E, $A39) /
SUMIFS(AJ74:AJ84, $D74:$D84, "Total consumption", $A74:$A84, $A39), 0)</f>
        <v>0.80793666233244166</v>
      </c>
      <c r="AH39">
        <f>IF(SUMIFS(AK74:AK84, $D74:$D84, "Total consumption", $A74:$A84, $A39),
SUMIFS('2_overview_fec_intermediate'!AL:AL, '2_overview_fec_intermediate'!$B:$B, $B39, '2_overview_fec_intermediate'!$E:$E, $A39) /
SUMIFS(AK74:AK84, $D74:$D84, "Total consumption", $A74:$A84, $A39), 0)</f>
        <v>0.99347131226414298</v>
      </c>
      <c r="AI39">
        <f>IF(SUMIFS(AL74:AL84, $D74:$D84, "Total consumption", $A74:$A84, $A39),
SUMIFS('2_overview_fec_intermediate'!AM:AM, '2_overview_fec_intermediate'!$B:$B, $B39, '2_overview_fec_intermediate'!$E:$E, $A39) /
SUMIFS(AL74:AL84, $D74:$D84, "Total consumption", $A74:$A84, $A39), 0)</f>
        <v>1.0220776247609897E-2</v>
      </c>
      <c r="AJ39">
        <f>IF(SUMIFS(AM74:AM84, $D74:$D84, "Total consumption", $A74:$A84, $A39),
SUMIFS('2_overview_fec_intermediate'!AN:AN, '2_overview_fec_intermediate'!$B:$B, $B39, '2_overview_fec_intermediate'!$E:$E, $A39) /
SUMIFS(AM74:AM84, $D74:$D84, "Total consumption", $A74:$A84, $A39), 0)</f>
        <v>0.17085427135678391</v>
      </c>
      <c r="AK39">
        <f>IF(SUMIFS(AN74:AN84, $D74:$D84, "Total consumption", $A74:$A84, $A39),
SUMIFS('2_overview_fec_intermediate'!AO:AO, '2_overview_fec_intermediate'!$B:$B, $B39, '2_overview_fec_intermediate'!$E:$E, $A39) /
SUMIFS(AN74:AN84, $D74:$D84, "Total consumption", $A74:$A84, $A39), 0)</f>
        <v>0.13501995054115276</v>
      </c>
      <c r="AL39">
        <f>IF(SUMIFS(AO74:AO84, $D74:$D84, "Total consumption", $A74:$A84, $A39),
SUMIFS('2_overview_fec_intermediate'!AP:AP, '2_overview_fec_intermediate'!$B:$B, $B39, '2_overview_fec_intermediate'!$E:$E, $A39) /
SUMIFS(AO74:AO84, $D74:$D84, "Total consumption", $A74:$A84, $A39), 0)</f>
        <v>0.31666666666666671</v>
      </c>
      <c r="AM39">
        <f>IF(SUMIFS(AP74:AP84, $D74:$D84, "Total consumption", $A74:$A84, $A39),
SUMIFS('2_overview_fec_intermediate'!AQ:AQ, '2_overview_fec_intermediate'!$B:$B, $B39, '2_overview_fec_intermediate'!$E:$E, $A39) /
SUMIFS(AP74:AP84, $D74:$D84, "Total consumption", $A74:$A84, $A39), 0)</f>
        <v>0.52606635071090047</v>
      </c>
      <c r="AN39">
        <f>IF(SUMIFS(AQ74:AQ84, $D74:$D84, "Total consumption", $A74:$A84, $A39),
SUMIFS('2_overview_fec_intermediate'!AR:AR, '2_overview_fec_intermediate'!$B:$B, $B39, '2_overview_fec_intermediate'!$E:$E, $A39) /
SUMIFS(AQ74:AQ84, $D74:$D84, "Total consumption", $A74:$A84, $A39), 0)</f>
        <v>0</v>
      </c>
      <c r="AO39">
        <f>IF(SUMIFS(AR74:AR84, $D74:$D84, "Total consumption", $A74:$A84, $A39),
SUMIFS('2_overview_fec_intermediate'!AS:AS, '2_overview_fec_intermediate'!$B:$B, $B39, '2_overview_fec_intermediate'!$E:$E, $A39) /
SUMIFS(AR74:AR84, $D74:$D84, "Total consumption", $A74:$A84, $A39), 0)</f>
        <v>0.34899248209262751</v>
      </c>
      <c r="AP39">
        <f>IF(SUMIFS(AS74:AS84, $D74:$D84, "Total consumption", $A74:$A84, $A39),
SUMIFS('2_overview_fec_intermediate'!AT:AT, '2_overview_fec_intermediate'!$B:$B, $B39, '2_overview_fec_intermediate'!$E:$E, $A39) /
SUMIFS(AS74:AS84, $D74:$D84, "Total consumption", $A74:$A84, $A39), 0)</f>
        <v>0.1906858602419276</v>
      </c>
    </row>
    <row r="40" spans="1:42" x14ac:dyDescent="0.2">
      <c r="A40" t="s">
        <v>153</v>
      </c>
      <c r="B40" t="s">
        <v>91</v>
      </c>
      <c r="C40" t="s">
        <v>538</v>
      </c>
      <c r="D40">
        <f>IF(SUMIFS(G75:G85, $D75:$D85, "Total consumption", $A75:$A85, $A40),
SUMIFS('2_overview_fec_intermediate'!H:H, '2_overview_fec_intermediate'!$B:$B, $B40, '2_overview_fec_intermediate'!$E:$E, $A40) /
SUMIFS(G75:G85, $D75:$D85, "Total consumption", $A75:$A85, $A40), 0)</f>
        <v>0.10058847425088932</v>
      </c>
      <c r="E40">
        <f>IF(SUMIFS(H75:H85, $D75:$D85, "Total consumption", $A75:$A85, $A40),
SUMIFS('2_overview_fec_intermediate'!I:I, '2_overview_fec_intermediate'!$B:$B, $B40, '2_overview_fec_intermediate'!$E:$E, $A40) /
SUMIFS(H75:H85, $D75:$D85, "Total consumption", $A75:$A85, $A40), 0)</f>
        <v>9.1540869954154086E-3</v>
      </c>
      <c r="F40">
        <f>IF(SUMIFS(I75:I85, $D75:$D85, "Total consumption", $A75:$A85, $A40),
SUMIFS('2_overview_fec_intermediate'!J:J, '2_overview_fec_intermediate'!$B:$B, $B40, '2_overview_fec_intermediate'!$E:$E, $A40) /
SUMIFS(I75:I85, $D75:$D85, "Total consumption", $A75:$A85, $A40), 0)</f>
        <v>7.3052575522018848E-3</v>
      </c>
      <c r="G40">
        <f>IF(SUMIFS(J75:J85, $D75:$D85, "Total consumption", $A75:$A85, $A40),
SUMIFS('2_overview_fec_intermediate'!K:K, '2_overview_fec_intermediate'!$B:$B, $B40, '2_overview_fec_intermediate'!$E:$E, $A40) /
SUMIFS(J75:J85, $D75:$D85, "Total consumption", $A75:$A85, $A40), 0)</f>
        <v>2.0975469218379512E-2</v>
      </c>
      <c r="H40">
        <f>IF(SUMIFS(K75:K85, $D75:$D85, "Total consumption", $A75:$A85, $A40),
SUMIFS('2_overview_fec_intermediate'!L:L, '2_overview_fec_intermediate'!$B:$B, $B40, '2_overview_fec_intermediate'!$E:$E, $A40) /
SUMIFS(K75:K85, $D75:$D85, "Total consumption", $A75:$A85, $A40), 0)</f>
        <v>1.004992342175816E-2</v>
      </c>
      <c r="I40">
        <f>IF(SUMIFS(L75:L85, $D75:$D85, "Total consumption", $A75:$A85, $A40),
SUMIFS('2_overview_fec_intermediate'!M:M, '2_overview_fec_intermediate'!$B:$B, $B40, '2_overview_fec_intermediate'!$E:$E, $A40) /
SUMIFS(L75:L85, $D75:$D85, "Total consumption", $A75:$A85, $A40), 0)</f>
        <v>4.1596458089322726E-2</v>
      </c>
      <c r="J40">
        <f>IF(SUMIFS(M75:M85, $D75:$D85, "Total consumption", $A75:$A85, $A40),
SUMIFS('2_overview_fec_intermediate'!N:N, '2_overview_fec_intermediate'!$B:$B, $B40, '2_overview_fec_intermediate'!$E:$E, $A40) /
SUMIFS(M75:M85, $D75:$D85, "Total consumption", $A75:$A85, $A40), 0)</f>
        <v>0.11899999999999999</v>
      </c>
      <c r="K40">
        <f>IF(SUMIFS(N75:N85, $D75:$D85, "Total consumption", $A75:$A85, $A40),
SUMIFS('2_overview_fec_intermediate'!O:O, '2_overview_fec_intermediate'!$B:$B, $B40, '2_overview_fec_intermediate'!$E:$E, $A40) /
SUMIFS(N75:N85, $D75:$D85, "Total consumption", $A75:$A85, $A40), 0)</f>
        <v>6.6667902457081513E-2</v>
      </c>
      <c r="L40">
        <f>IF(SUMIFS(O75:O85, $D75:$D85, "Total consumption", $A75:$A85, $A40),
SUMIFS('2_overview_fec_intermediate'!P:P, '2_overview_fec_intermediate'!$B:$B, $B40, '2_overview_fec_intermediate'!$E:$E, $A40) /
SUMIFS(O75:O85, $D75:$D85, "Total consumption", $A75:$A85, $A40), 0)</f>
        <v>5.147862495930515E-2</v>
      </c>
      <c r="M40">
        <f>IF(SUMIFS(P75:P85, $D75:$D85, "Total consumption", $A75:$A85, $A40),
SUMIFS('2_overview_fec_intermediate'!Q:Q, '2_overview_fec_intermediate'!$B:$B, $B40, '2_overview_fec_intermediate'!$E:$E, $A40) /
SUMIFS(P75:P85, $D75:$D85, "Total consumption", $A75:$A85, $A40), 0)</f>
        <v>7.5821158176657355E-2</v>
      </c>
      <c r="N40">
        <f>IF(SUMIFS(Q75:Q85, $D75:$D85, "Total consumption", $A75:$A85, $A40),
SUMIFS('2_overview_fec_intermediate'!R:R, '2_overview_fec_intermediate'!$B:$B, $B40, '2_overview_fec_intermediate'!$E:$E, $A40) /
SUMIFS(Q75:Q85, $D75:$D85, "Total consumption", $A75:$A85, $A40), 0)</f>
        <v>0</v>
      </c>
      <c r="O40">
        <f>IF(SUMIFS(R75:R85, $D75:$D85, "Total consumption", $A75:$A85, $A40),
SUMIFS('2_overview_fec_intermediate'!S:S, '2_overview_fec_intermediate'!$B:$B, $B40, '2_overview_fec_intermediate'!$E:$E, $A40) /
SUMIFS(R75:R85, $D75:$D85, "Total consumption", $A75:$A85, $A40), 0)</f>
        <v>2.0499562917695585E-2</v>
      </c>
      <c r="P40">
        <f>IF(SUMIFS(S75:S85, $D75:$D85, "Total consumption", $A75:$A85, $A40),
SUMIFS('2_overview_fec_intermediate'!T:T, '2_overview_fec_intermediate'!$B:$B, $B40, '2_overview_fec_intermediate'!$E:$E, $A40) /
SUMIFS(S75:S85, $D75:$D85, "Total consumption", $A75:$A85, $A40), 0)</f>
        <v>6.0235527750498279E-2</v>
      </c>
      <c r="Q40">
        <f>IF(SUMIFS(T75:T85, $D75:$D85, "Total consumption", $A75:$A85, $A40),
SUMIFS('2_overview_fec_intermediate'!U:U, '2_overview_fec_intermediate'!$B:$B, $B40, '2_overview_fec_intermediate'!$E:$E, $A40) /
SUMIFS(T75:T85, $D75:$D85, "Total consumption", $A75:$A85, $A40), 0)</f>
        <v>3.3874885783691022E-2</v>
      </c>
      <c r="R40">
        <f>IF(SUMIFS(U75:U85, $D75:$D85, "Total consumption", $A75:$A85, $A40),
SUMIFS('2_overview_fec_intermediate'!V:V, '2_overview_fec_intermediate'!$B:$B, $B40, '2_overview_fec_intermediate'!$E:$E, $A40) /
SUMIFS(U75:U85, $D75:$D85, "Total consumption", $A75:$A85, $A40), 0)</f>
        <v>4.9257586151738759E-3</v>
      </c>
      <c r="S40">
        <f>IF(SUMIFS(V75:V85, $D75:$D85, "Total consumption", $A75:$A85, $A40),
SUMIFS('2_overview_fec_intermediate'!W:W, '2_overview_fec_intermediate'!$B:$B, $B40, '2_overview_fec_intermediate'!$E:$E, $A40) /
SUMIFS(V75:V85, $D75:$D85, "Total consumption", $A75:$A85, $A40), 0)</f>
        <v>4.4999425585605574E-2</v>
      </c>
      <c r="T40">
        <f>IF(SUMIFS(W75:W85, $D75:$D85, "Total consumption", $A75:$A85, $A40),
SUMIFS('2_overview_fec_intermediate'!X:X, '2_overview_fec_intermediate'!$B:$B, $B40, '2_overview_fec_intermediate'!$E:$E, $A40) /
SUMIFS(W75:W85, $D75:$D85, "Total consumption", $A75:$A85, $A40), 0)</f>
        <v>1.5582776740993984E-2</v>
      </c>
      <c r="U40">
        <f>IF(SUMIFS(X75:X85, $D75:$D85, "Total consumption", $A75:$A85, $A40),
SUMIFS('2_overview_fec_intermediate'!Y:Y, '2_overview_fec_intermediate'!$B:$B, $B40, '2_overview_fec_intermediate'!$E:$E, $A40) /
SUMIFS(X75:X85, $D75:$D85, "Total consumption", $A75:$A85, $A40), 0)</f>
        <v>1.7031557849755141E-2</v>
      </c>
      <c r="V40">
        <f>IF(SUMIFS(Y75:Y85, $D75:$D85, "Total consumption", $A75:$A85, $A40),
SUMIFS('2_overview_fec_intermediate'!Z:Z, '2_overview_fec_intermediate'!$B:$B, $B40, '2_overview_fec_intermediate'!$E:$E, $A40) /
SUMIFS(Y75:Y85, $D75:$D85, "Total consumption", $A75:$A85, $A40), 0)</f>
        <v>0.14865247694717784</v>
      </c>
      <c r="W40">
        <f>IF(SUMIFS(Z75:Z85, $D75:$D85, "Total consumption", $A75:$A85, $A40),
SUMIFS('2_overview_fec_intermediate'!AA:AA, '2_overview_fec_intermediate'!$B:$B, $B40, '2_overview_fec_intermediate'!$E:$E, $A40) /
SUMIFS(Z75:Z85, $D75:$D85, "Total consumption", $A75:$A85, $A40), 0)</f>
        <v>3.6378490540686488E-2</v>
      </c>
      <c r="X40">
        <f>IF(SUMIFS(AA75:AA85, $D75:$D85, "Total consumption", $A75:$A85, $A40),
SUMIFS('2_overview_fec_intermediate'!AB:AB, '2_overview_fec_intermediate'!$B:$B, $B40, '2_overview_fec_intermediate'!$E:$E, $A40) /
SUMIFS(AA75:AA85, $D75:$D85, "Total consumption", $A75:$A85, $A40), 0)</f>
        <v>4.4986281513692605E-2</v>
      </c>
      <c r="Y40">
        <f>IF(SUMIFS(AB75:AB85, $D75:$D85, "Total consumption", $A75:$A85, $A40),
SUMIFS('2_overview_fec_intermediate'!AC:AC, '2_overview_fec_intermediate'!$B:$B, $B40, '2_overview_fec_intermediate'!$E:$E, $A40) /
SUMIFS(AB75:AB85, $D75:$D85, "Total consumption", $A75:$A85, $A40), 0)</f>
        <v>5.5992032069682278E-2</v>
      </c>
      <c r="Z40">
        <f>IF(SUMIFS(AC75:AC85, $D75:$D85, "Total consumption", $A75:$A85, $A40),
SUMIFS('2_overview_fec_intermediate'!AD:AD, '2_overview_fec_intermediate'!$B:$B, $B40, '2_overview_fec_intermediate'!$E:$E, $A40) /
SUMIFS(AC75:AC85, $D75:$D85, "Total consumption", $A75:$A85, $A40), 0)</f>
        <v>0.12291312648251999</v>
      </c>
      <c r="AA40">
        <f>IF(SUMIFS(AD75:AD85, $D75:$D85, "Total consumption", $A75:$A85, $A40),
SUMIFS('2_overview_fec_intermediate'!AE:AE, '2_overview_fec_intermediate'!$B:$B, $B40, '2_overview_fec_intermediate'!$E:$E, $A40) /
SUMIFS(AD75:AD85, $D75:$D85, "Total consumption", $A75:$A85, $A40), 0)</f>
        <v>8.4357872407291007E-2</v>
      </c>
      <c r="AB40">
        <f>IF(SUMIFS(AE75:AE85, $D75:$D85, "Total consumption", $A75:$A85, $A40),
SUMIFS('2_overview_fec_intermediate'!AF:AF, '2_overview_fec_intermediate'!$B:$B, $B40, '2_overview_fec_intermediate'!$E:$E, $A40) /
SUMIFS(AE75:AE85, $D75:$D85, "Total consumption", $A75:$A85, $A40), 0)</f>
        <v>3.1644784429430998E-3</v>
      </c>
      <c r="AC40">
        <f>IF(SUMIFS(AF75:AF85, $D75:$D85, "Total consumption", $A75:$A85, $A40),
SUMIFS('2_overview_fec_intermediate'!AG:AG, '2_overview_fec_intermediate'!$B:$B, $B40, '2_overview_fec_intermediate'!$E:$E, $A40) /
SUMIFS(AF75:AF85, $D75:$D85, "Total consumption", $A75:$A85, $A40), 0)</f>
        <v>0</v>
      </c>
      <c r="AD40">
        <f>IF(SUMIFS(AG75:AG85, $D75:$D85, "Total consumption", $A75:$A85, $A40),
SUMIFS('2_overview_fec_intermediate'!AH:AH, '2_overview_fec_intermediate'!$B:$B, $B40, '2_overview_fec_intermediate'!$E:$E, $A40) /
SUMIFS(AG75:AG85, $D75:$D85, "Total consumption", $A75:$A85, $A40), 0)</f>
        <v>0</v>
      </c>
      <c r="AE40">
        <f>IF(SUMIFS(AH75:AH85, $D75:$D85, "Total consumption", $A75:$A85, $A40),
SUMIFS('2_overview_fec_intermediate'!AI:AI, '2_overview_fec_intermediate'!$B:$B, $B40, '2_overview_fec_intermediate'!$E:$E, $A40) /
SUMIFS(AH75:AH85, $D75:$D85, "Total consumption", $A75:$A85, $A40), 0)</f>
        <v>0</v>
      </c>
      <c r="AF40">
        <f>IF(SUMIFS(AI75:AI85, $D75:$D85, "Total consumption", $A75:$A85, $A40),
SUMIFS('2_overview_fec_intermediate'!AJ:AJ, '2_overview_fec_intermediate'!$B:$B, $B40, '2_overview_fec_intermediate'!$E:$E, $A40) /
SUMIFS(AI75:AI85, $D75:$D85, "Total consumption", $A75:$A85, $A40), 0)</f>
        <v>8.3333332195543786E-2</v>
      </c>
      <c r="AG40">
        <f>IF(SUMIFS(AJ75:AJ85, $D75:$D85, "Total consumption", $A75:$A85, $A40),
SUMIFS('2_overview_fec_intermediate'!AK:AK, '2_overview_fec_intermediate'!$B:$B, $B40, '2_overview_fec_intermediate'!$E:$E, $A40) /
SUMIFS(AJ75:AJ85, $D75:$D85, "Total consumption", $A75:$A85, $A40), 0)</f>
        <v>6.1938061938061943E-2</v>
      </c>
      <c r="AH40">
        <f>IF(SUMIFS(AK75:AK85, $D75:$D85, "Total consumption", $A75:$A85, $A40),
SUMIFS('2_overview_fec_intermediate'!AL:AL, '2_overview_fec_intermediate'!$B:$B, $B40, '2_overview_fec_intermediate'!$E:$E, $A40) /
SUMIFS(AK75:AK85, $D75:$D85, "Total consumption", $A75:$A85, $A40), 0)</f>
        <v>0.12790000113577132</v>
      </c>
      <c r="AI40">
        <f>IF(SUMIFS(AL75:AL85, $D75:$D85, "Total consumption", $A75:$A85, $A40),
SUMIFS('2_overview_fec_intermediate'!AM:AM, '2_overview_fec_intermediate'!$B:$B, $B40, '2_overview_fec_intermediate'!$E:$E, $A40) /
SUMIFS(AL75:AL85, $D75:$D85, "Total consumption", $A75:$A85, $A40), 0)</f>
        <v>1.9999985743083901E-3</v>
      </c>
      <c r="AJ40">
        <f>IF(SUMIFS(AM75:AM85, $D75:$D85, "Total consumption", $A75:$A85, $A40),
SUMIFS('2_overview_fec_intermediate'!AN:AN, '2_overview_fec_intermediate'!$B:$B, $B40, '2_overview_fec_intermediate'!$E:$E, $A40) /
SUMIFS(AM75:AM85, $D75:$D85, "Total consumption", $A75:$A85, $A40), 0)</f>
        <v>0.11299558782113465</v>
      </c>
      <c r="AK40">
        <f>IF(SUMIFS(AN75:AN85, $D75:$D85, "Total consumption", $A75:$A85, $A40),
SUMIFS('2_overview_fec_intermediate'!AO:AO, '2_overview_fec_intermediate'!$B:$B, $B40, '2_overview_fec_intermediate'!$E:$E, $A40) /
SUMIFS(AN75:AN85, $D75:$D85, "Total consumption", $A75:$A85, $A40), 0)</f>
        <v>0.10852273474835573</v>
      </c>
      <c r="AL40">
        <f>IF(SUMIFS(AO75:AO85, $D75:$D85, "Total consumption", $A75:$A85, $A40),
SUMIFS('2_overview_fec_intermediate'!AP:AP, '2_overview_fec_intermediate'!$B:$B, $B40, '2_overview_fec_intermediate'!$E:$E, $A40) /
SUMIFS(AO75:AO85, $D75:$D85, "Total consumption", $A75:$A85, $A40), 0)</f>
        <v>8.3266062602965402E-2</v>
      </c>
      <c r="AM40">
        <f>IF(SUMIFS(AP75:AP85, $D75:$D85, "Total consumption", $A75:$A85, $A40),
SUMIFS('2_overview_fec_intermediate'!AQ:AQ, '2_overview_fec_intermediate'!$B:$B, $B40, '2_overview_fec_intermediate'!$E:$E, $A40) /
SUMIFS(AP75:AP85, $D75:$D85, "Total consumption", $A75:$A85, $A40), 0)</f>
        <v>0.02</v>
      </c>
      <c r="AN40">
        <f>IF(SUMIFS(AQ75:AQ85, $D75:$D85, "Total consumption", $A75:$A85, $A40),
SUMIFS('2_overview_fec_intermediate'!AR:AR, '2_overview_fec_intermediate'!$B:$B, $B40, '2_overview_fec_intermediate'!$E:$E, $A40) /
SUMIFS(AQ75:AQ85, $D75:$D85, "Total consumption", $A75:$A85, $A40), 0)</f>
        <v>0</v>
      </c>
      <c r="AO40">
        <f>IF(SUMIFS(AR75:AR85, $D75:$D85, "Total consumption", $A75:$A85, $A40),
SUMIFS('2_overview_fec_intermediate'!AS:AS, '2_overview_fec_intermediate'!$B:$B, $B40, '2_overview_fec_intermediate'!$E:$E, $A40) /
SUMIFS(AR75:AR85, $D75:$D85, "Total consumption", $A75:$A85, $A40), 0)</f>
        <v>0.22482945600137444</v>
      </c>
      <c r="AP40">
        <f>IF(SUMIFS(AS75:AS85, $D75:$D85, "Total consumption", $A75:$A85, $A40),
SUMIFS('2_overview_fec_intermediate'!AT:AT, '2_overview_fec_intermediate'!$B:$B, $B40, '2_overview_fec_intermediate'!$E:$E, $A40) /
SUMIFS(AS75:AS85, $D75:$D85, "Total consumption", $A75:$A85, $A40), 0)</f>
        <v>5.4222764103736443E-2</v>
      </c>
    </row>
    <row r="41" spans="1:42" x14ac:dyDescent="0.2">
      <c r="A41" t="s">
        <v>153</v>
      </c>
      <c r="B41" t="s">
        <v>89</v>
      </c>
      <c r="C41" t="s">
        <v>539</v>
      </c>
      <c r="D41">
        <f>IF(SUMIFS(G76:G86, $D76:$D86, "Total consumption", $A76:$A86, $A41),
SUMIFS('2_overview_fec_intermediate'!H:H, '2_overview_fec_intermediate'!$B:$B, $B41, '2_overview_fec_intermediate'!$E:$E, $A41) /
SUMIFS(G76:G86, $D76:$D86, "Total consumption", $A76:$A86, $A41), 0)</f>
        <v>0.89524404975891525</v>
      </c>
      <c r="E41">
        <f>IF(SUMIFS(H76:H86, $D76:$D86, "Total consumption", $A76:$A86, $A41),
SUMIFS('2_overview_fec_intermediate'!I:I, '2_overview_fec_intermediate'!$B:$B, $B41, '2_overview_fec_intermediate'!$E:$E, $A41) /
SUMIFS(H76:H86, $D76:$D86, "Total consumption", $A76:$A86, $A41), 0)</f>
        <v>0.95291282567371138</v>
      </c>
      <c r="F41">
        <f>IF(SUMIFS(I76:I86, $D76:$D86, "Total consumption", $A76:$A86, $A41),
SUMIFS('2_overview_fec_intermediate'!J:J, '2_overview_fec_intermediate'!$B:$B, $B41, '2_overview_fec_intermediate'!$E:$E, $A41) /
SUMIFS(I76:I86, $D76:$D86, "Total consumption", $A76:$A86, $A41), 0)</f>
        <v>0.99269474244779821</v>
      </c>
      <c r="G41">
        <f>IF(SUMIFS(J76:J86, $D76:$D86, "Total consumption", $A76:$A86, $A41),
SUMIFS('2_overview_fec_intermediate'!K:K, '2_overview_fec_intermediate'!$B:$B, $B41, '2_overview_fec_intermediate'!$E:$E, $A41) /
SUMIFS(J76:J86, $D76:$D86, "Total consumption", $A76:$A86, $A41), 0)</f>
        <v>0.94838649086161686</v>
      </c>
      <c r="H41">
        <f>IF(SUMIFS(K76:K86, $D76:$D86, "Total consumption", $A76:$A86, $A41),
SUMIFS('2_overview_fec_intermediate'!L:L, '2_overview_fec_intermediate'!$B:$B, $B41, '2_overview_fec_intermediate'!$E:$E, $A41) /
SUMIFS(K76:K86, $D76:$D86, "Total consumption", $A76:$A86, $A41), 0)</f>
        <v>0.98995007657824174</v>
      </c>
      <c r="I41">
        <f>IF(SUMIFS(L76:L86, $D76:$D86, "Total consumption", $A76:$A86, $A41),
SUMIFS('2_overview_fec_intermediate'!M:M, '2_overview_fec_intermediate'!$B:$B, $B41, '2_overview_fec_intermediate'!$E:$E, $A41) /
SUMIFS(L76:L86, $D76:$D86, "Total consumption", $A76:$A86, $A41), 0)</f>
        <v>0.95299196821173282</v>
      </c>
      <c r="J41">
        <f>IF(SUMIFS(M76:M86, $D76:$D86, "Total consumption", $A76:$A86, $A41),
SUMIFS('2_overview_fec_intermediate'!N:N, '2_overview_fec_intermediate'!$B:$B, $B41, '2_overview_fec_intermediate'!$E:$E, $A41) /
SUMIFS(M76:M86, $D76:$D86, "Total consumption", $A76:$A86, $A41), 0)</f>
        <v>0.88100000000000001</v>
      </c>
      <c r="K41">
        <f>IF(SUMIFS(N76:N86, $D76:$D86, "Total consumption", $A76:$A86, $A41),
SUMIFS('2_overview_fec_intermediate'!O:O, '2_overview_fec_intermediate'!$B:$B, $B41, '2_overview_fec_intermediate'!$E:$E, $A41) /
SUMIFS(N76:N86, $D76:$D86, "Total consumption", $A76:$A86, $A41), 0)</f>
        <v>0.93333209754291835</v>
      </c>
      <c r="L41">
        <f>IF(SUMIFS(O76:O86, $D76:$D86, "Total consumption", $A76:$A86, $A41),
SUMIFS('2_overview_fec_intermediate'!P:P, '2_overview_fec_intermediate'!$B:$B, $B41, '2_overview_fec_intermediate'!$E:$E, $A41) /
SUMIFS(O76:O86, $D76:$D86, "Total consumption", $A76:$A86, $A41), 0)</f>
        <v>0.93646051084039728</v>
      </c>
      <c r="M41">
        <f>IF(SUMIFS(P76:P86, $D76:$D86, "Total consumption", $A76:$A86, $A41),
SUMIFS('2_overview_fec_intermediate'!Q:Q, '2_overview_fec_intermediate'!$B:$B, $B41, '2_overview_fec_intermediate'!$E:$E, $A41) /
SUMIFS(P76:P86, $D76:$D86, "Total consumption", $A76:$A86, $A41), 0)</f>
        <v>0.89328139154174035</v>
      </c>
      <c r="N41">
        <f>IF(SUMIFS(Q76:Q86, $D76:$D86, "Total consumption", $A76:$A86, $A41),
SUMIFS('2_overview_fec_intermediate'!R:R, '2_overview_fec_intermediate'!$B:$B, $B41, '2_overview_fec_intermediate'!$E:$E, $A41) /
SUMIFS(Q76:Q86, $D76:$D86, "Total consumption", $A76:$A86, $A41), 0)</f>
        <v>0.95030987294117641</v>
      </c>
      <c r="O41">
        <f>IF(SUMIFS(R76:R86, $D76:$D86, "Total consumption", $A76:$A86, $A41),
SUMIFS('2_overview_fec_intermediate'!S:S, '2_overview_fec_intermediate'!$B:$B, $B41, '2_overview_fec_intermediate'!$E:$E, $A41) /
SUMIFS(R76:R86, $D76:$D86, "Total consumption", $A76:$A86, $A41), 0)</f>
        <v>0.96894952556074776</v>
      </c>
      <c r="P41">
        <f>IF(SUMIFS(S76:S86, $D76:$D86, "Total consumption", $A76:$A86, $A41),
SUMIFS('2_overview_fec_intermediate'!T:T, '2_overview_fec_intermediate'!$B:$B, $B41, '2_overview_fec_intermediate'!$E:$E, $A41) /
SUMIFS(S76:S86, $D76:$D86, "Total consumption", $A76:$A86, $A41), 0)</f>
        <v>0.92721507573626316</v>
      </c>
      <c r="Q41">
        <f>IF(SUMIFS(T76:T86, $D76:$D86, "Total consumption", $A76:$A86, $A41),
SUMIFS('2_overview_fec_intermediate'!U:U, '2_overview_fec_intermediate'!$B:$B, $B41, '2_overview_fec_intermediate'!$E:$E, $A41) /
SUMIFS(T76:T86, $D76:$D86, "Total consumption", $A76:$A86, $A41), 0)</f>
        <v>0.96612511421630898</v>
      </c>
      <c r="R41">
        <f>IF(SUMIFS(U76:U86, $D76:$D86, "Total consumption", $A76:$A86, $A41),
SUMIFS('2_overview_fec_intermediate'!V:V, '2_overview_fec_intermediate'!$B:$B, $B41, '2_overview_fec_intermediate'!$E:$E, $A41) /
SUMIFS(U76:U86, $D76:$D86, "Total consumption", $A76:$A86, $A41), 0)</f>
        <v>0.99507424138482625</v>
      </c>
      <c r="S41">
        <f>IF(SUMIFS(V76:V86, $D76:$D86, "Total consumption", $A76:$A86, $A41),
SUMIFS('2_overview_fec_intermediate'!W:W, '2_overview_fec_intermediate'!$B:$B, $B41, '2_overview_fec_intermediate'!$E:$E, $A41) /
SUMIFS(V76:V86, $D76:$D86, "Total consumption", $A76:$A86, $A41), 0)</f>
        <v>0.8900000396147858</v>
      </c>
      <c r="T41">
        <f>IF(SUMIFS(W76:W86, $D76:$D86, "Total consumption", $A76:$A86, $A41),
SUMIFS('2_overview_fec_intermediate'!X:X, '2_overview_fec_intermediate'!$B:$B, $B41, '2_overview_fec_intermediate'!$E:$E, $A41) /
SUMIFS(W76:W86, $D76:$D86, "Total consumption", $A76:$A86, $A41), 0)</f>
        <v>0.97122074379270362</v>
      </c>
      <c r="U41">
        <f>IF(SUMIFS(X76:X86, $D76:$D86, "Total consumption", $A76:$A86, $A41),
SUMIFS('2_overview_fec_intermediate'!Y:Y, '2_overview_fec_intermediate'!$B:$B, $B41, '2_overview_fec_intermediate'!$E:$E, $A41) /
SUMIFS(X76:X86, $D76:$D86, "Total consumption", $A76:$A86, $A41), 0)</f>
        <v>0.9826012630703197</v>
      </c>
      <c r="V41">
        <f>IF(SUMIFS(Y76:Y86, $D76:$D86, "Total consumption", $A76:$A86, $A41),
SUMIFS('2_overview_fec_intermediate'!Z:Z, '2_overview_fec_intermediate'!$B:$B, $B41, '2_overview_fec_intermediate'!$E:$E, $A41) /
SUMIFS(Y76:Y86, $D76:$D86, "Total consumption", $A76:$A86, $A41), 0)</f>
        <v>0.85134752305282224</v>
      </c>
      <c r="W41">
        <f>IF(SUMIFS(Z76:Z86, $D76:$D86, "Total consumption", $A76:$A86, $A41),
SUMIFS('2_overview_fec_intermediate'!AA:AA, '2_overview_fec_intermediate'!$B:$B, $B41, '2_overview_fec_intermediate'!$E:$E, $A41) /
SUMIFS(Z76:Z86, $D76:$D86, "Total consumption", $A76:$A86, $A41), 0)</f>
        <v>0.95566951191887284</v>
      </c>
      <c r="X41">
        <f>IF(SUMIFS(AA76:AA86, $D76:$D86, "Total consumption", $A76:$A86, $A41),
SUMIFS('2_overview_fec_intermediate'!AB:AB, '2_overview_fec_intermediate'!$B:$B, $B41, '2_overview_fec_intermediate'!$E:$E, $A41) /
SUMIFS(AA76:AA86, $D76:$D86, "Total consumption", $A76:$A86, $A41), 0)</f>
        <v>0.93601490914738317</v>
      </c>
      <c r="Y41">
        <f>IF(SUMIFS(AB76:AB86, $D76:$D86, "Total consumption", $A76:$A86, $A41),
SUMIFS('2_overview_fec_intermediate'!AC:AC, '2_overview_fec_intermediate'!$B:$B, $B41, '2_overview_fec_intermediate'!$E:$E, $A41) /
SUMIFS(AB76:AB86, $D76:$D86, "Total consumption", $A76:$A86, $A41), 0)</f>
        <v>0.94400796793031783</v>
      </c>
      <c r="Z41">
        <f>IF(SUMIFS(AC76:AC86, $D76:$D86, "Total consumption", $A76:$A86, $A41),
SUMIFS('2_overview_fec_intermediate'!AD:AD, '2_overview_fec_intermediate'!$B:$B, $B41, '2_overview_fec_intermediate'!$E:$E, $A41) /
SUMIFS(AC76:AC86, $D76:$D86, "Total consumption", $A76:$A86, $A41), 0)</f>
        <v>0.82725761744743675</v>
      </c>
      <c r="AA41">
        <f>IF(SUMIFS(AD76:AD86, $D76:$D86, "Total consumption", $A76:$A86, $A41),
SUMIFS('2_overview_fec_intermediate'!AE:AE, '2_overview_fec_intermediate'!$B:$B, $B41, '2_overview_fec_intermediate'!$E:$E, $A41) /
SUMIFS(AD76:AD86, $D76:$D86, "Total consumption", $A76:$A86, $A41), 0)</f>
        <v>0.89836898962916401</v>
      </c>
      <c r="AB41">
        <f>IF(SUMIFS(AE76:AE86, $D76:$D86, "Total consumption", $A76:$A86, $A41),
SUMIFS('2_overview_fec_intermediate'!AF:AF, '2_overview_fec_intermediate'!$B:$B, $B41, '2_overview_fec_intermediate'!$E:$E, $A41) /
SUMIFS(AE76:AE86, $D76:$D86, "Total consumption", $A76:$A86, $A41), 0)</f>
        <v>0.96518998143128132</v>
      </c>
      <c r="AC41">
        <f>IF(SUMIFS(AF76:AF86, $D76:$D86, "Total consumption", $A76:$A86, $A41),
SUMIFS('2_overview_fec_intermediate'!AG:AG, '2_overview_fec_intermediate'!$B:$B, $B41, '2_overview_fec_intermediate'!$E:$E, $A41) /
SUMIFS(AF76:AF86, $D76:$D86, "Total consumption", $A76:$A86, $A41), 0)</f>
        <v>1</v>
      </c>
      <c r="AD41">
        <f>IF(SUMIFS(AG76:AG86, $D76:$D86, "Total consumption", $A76:$A86, $A41),
SUMIFS('2_overview_fec_intermediate'!AH:AH, '2_overview_fec_intermediate'!$B:$B, $B41, '2_overview_fec_intermediate'!$E:$E, $A41) /
SUMIFS(AG76:AG86, $D76:$D86, "Total consumption", $A76:$A86, $A41), 0)</f>
        <v>1</v>
      </c>
      <c r="AE41">
        <f>IF(SUMIFS(AH76:AH86, $D76:$D86, "Total consumption", $A76:$A86, $A41),
SUMIFS('2_overview_fec_intermediate'!AI:AI, '2_overview_fec_intermediate'!$B:$B, $B41, '2_overview_fec_intermediate'!$E:$E, $A41) /
SUMIFS(AH76:AH86, $D76:$D86, "Total consumption", $A76:$A86, $A41), 0)</f>
        <v>1</v>
      </c>
      <c r="AF41">
        <f>IF(SUMIFS(AI76:AI86, $D76:$D86, "Total consumption", $A76:$A86, $A41),
SUMIFS('2_overview_fec_intermediate'!AJ:AJ, '2_overview_fec_intermediate'!$B:$B, $B41, '2_overview_fec_intermediate'!$E:$E, $A41) /
SUMIFS(AI76:AI86, $D76:$D86, "Total consumption", $A76:$A86, $A41), 0)</f>
        <v>0.89619883030955072</v>
      </c>
      <c r="AG41">
        <f>IF(SUMIFS(AJ76:AJ86, $D76:$D86, "Total consumption", $A76:$A86, $A41),
SUMIFS('2_overview_fec_intermediate'!AK:AK, '2_overview_fec_intermediate'!$B:$B, $B41, '2_overview_fec_intermediate'!$E:$E, $A41) /
SUMIFS(AJ76:AJ86, $D76:$D86, "Total consumption", $A76:$A86, $A41), 0)</f>
        <v>0.70529470529470539</v>
      </c>
      <c r="AH41">
        <f>IF(SUMIFS(AK76:AK86, $D76:$D86, "Total consumption", $A76:$A86, $A41),
SUMIFS('2_overview_fec_intermediate'!AL:AL, '2_overview_fec_intermediate'!$B:$B, $B41, '2_overview_fec_intermediate'!$E:$E, $A41) /
SUMIFS(AK76:AK86, $D76:$D86, "Total consumption", $A76:$A86, $A41), 0)</f>
        <v>0.85639999721512328</v>
      </c>
      <c r="AI41">
        <f>IF(SUMIFS(AL76:AL86, $D76:$D86, "Total consumption", $A76:$A86, $A41),
SUMIFS('2_overview_fec_intermediate'!AM:AM, '2_overview_fec_intermediate'!$B:$B, $B41, '2_overview_fec_intermediate'!$E:$E, $A41) /
SUMIFS(AL76:AL86, $D76:$D86, "Total consumption", $A76:$A86, $A41), 0)</f>
        <v>0.92099998777195269</v>
      </c>
      <c r="AJ41">
        <f>IF(SUMIFS(AM76:AM86, $D76:$D86, "Total consumption", $A76:$A86, $A41),
SUMIFS('2_overview_fec_intermediate'!AN:AN, '2_overview_fec_intermediate'!$B:$B, $B41, '2_overview_fec_intermediate'!$E:$E, $A41) /
SUMIFS(AM76:AM86, $D76:$D86, "Total consumption", $A76:$A86, $A41), 0)</f>
        <v>0.88700441217886539</v>
      </c>
      <c r="AK41">
        <f>IF(SUMIFS(AN76:AN86, $D76:$D86, "Total consumption", $A76:$A86, $A41),
SUMIFS('2_overview_fec_intermediate'!AO:AO, '2_overview_fec_intermediate'!$B:$B, $B41, '2_overview_fec_intermediate'!$E:$E, $A41) /
SUMIFS(AN76:AN86, $D76:$D86, "Total consumption", $A76:$A86, $A41), 0)</f>
        <v>0.87983287551477185</v>
      </c>
      <c r="AL41">
        <f>IF(SUMIFS(AO76:AO86, $D76:$D86, "Total consumption", $A76:$A86, $A41),
SUMIFS('2_overview_fec_intermediate'!AP:AP, '2_overview_fec_intermediate'!$B:$B, $B41, '2_overview_fec_intermediate'!$E:$E, $A41) /
SUMIFS(AO76:AO86, $D76:$D86, "Total consumption", $A76:$A86, $A41), 0)</f>
        <v>0.9141309719934102</v>
      </c>
      <c r="AM41">
        <f>IF(SUMIFS(AP76:AP86, $D76:$D86, "Total consumption", $A76:$A86, $A41),
SUMIFS('2_overview_fec_intermediate'!AQ:AQ, '2_overview_fec_intermediate'!$B:$B, $B41, '2_overview_fec_intermediate'!$E:$E, $A41) /
SUMIFS(AP76:AP86, $D76:$D86, "Total consumption", $A76:$A86, $A41), 0)</f>
        <v>0.98</v>
      </c>
      <c r="AN41">
        <f>IF(SUMIFS(AQ76:AQ86, $D76:$D86, "Total consumption", $A76:$A86, $A41),
SUMIFS('2_overview_fec_intermediate'!AR:AR, '2_overview_fec_intermediate'!$B:$B, $B41, '2_overview_fec_intermediate'!$E:$E, $A41) /
SUMIFS(AQ76:AQ86, $D76:$D86, "Total consumption", $A76:$A86, $A41), 0)</f>
        <v>1</v>
      </c>
      <c r="AO41">
        <f>IF(SUMIFS(AR76:AR86, $D76:$D86, "Total consumption", $A76:$A86, $A41),
SUMIFS('2_overview_fec_intermediate'!AS:AS, '2_overview_fec_intermediate'!$B:$B, $B41, '2_overview_fec_intermediate'!$E:$E, $A41) /
SUMIFS(AR76:AR86, $D76:$D86, "Total consumption", $A76:$A86, $A41), 0)</f>
        <v>0.40083138443110117</v>
      </c>
      <c r="AP41">
        <f>IF(SUMIFS(AS76:AS86, $D76:$D86, "Total consumption", $A76:$A86, $A41),
SUMIFS('2_overview_fec_intermediate'!AT:AT, '2_overview_fec_intermediate'!$B:$B, $B41, '2_overview_fec_intermediate'!$E:$E, $A41) /
SUMIFS(AS76:AS86, $D76:$D86, "Total consumption", $A76:$A86, $A41), 0)</f>
        <v>0.9457772358962635</v>
      </c>
    </row>
    <row r="42" spans="1:42" x14ac:dyDescent="0.2">
      <c r="A42" t="s">
        <v>153</v>
      </c>
      <c r="B42" t="s">
        <v>92</v>
      </c>
      <c r="C42" t="s">
        <v>540</v>
      </c>
      <c r="D42">
        <f>IF(SUMIFS(G67:G77,$D67:$D77,"Total consumption",$A67:$A77,$A42),
SUMIFS('2_overview_fec_intermediate'!H:H,'2_overview_fec_intermediate'!$B:$B,$B42,'2_overview_fec_intermediate'!$E:$E,$A42)/SUMIFS(G67:G77,$D67:$D77,"Total consumption",$A67:$A77,$A42),0)</f>
        <v>4.1674759901952864E-3</v>
      </c>
      <c r="E42">
        <f>IF(SUMIFS(H67:H77,$D67:$D77,"Total consumption",$A67:$A77,$A42),
SUMIFS('2_overview_fec_intermediate'!I:I,'2_overview_fec_intermediate'!$B:$B,$B42,'2_overview_fec_intermediate'!$E:$E,$A42)/SUMIFS(H67:H77,$D67:$D77,"Total consumption",$A67:$A77,$A42),0)</f>
        <v>3.7933087330873312E-2</v>
      </c>
      <c r="F42">
        <f>IF(SUMIFS(I67:I77,$D67:$D77,"Total consumption",$A67:$A77,$A42),
SUMIFS('2_overview_fec_intermediate'!J:J,'2_overview_fec_intermediate'!$B:$B,$B42,'2_overview_fec_intermediate'!$E:$E,$A42)/SUMIFS(I67:I77,$D67:$D77,"Total consumption",$A67:$A77,$A42),0)</f>
        <v>0</v>
      </c>
      <c r="G42">
        <f>IF(SUMIFS(J67:J77,$D67:$D77,"Total consumption",$A67:$A77,$A42),
SUMIFS('2_overview_fec_intermediate'!K:K,'2_overview_fec_intermediate'!$B:$B,$B42,'2_overview_fec_intermediate'!$E:$E,$A42)/SUMIFS(J67:J77,$D67:$D77,"Total consumption",$A67:$A77,$A42),0)</f>
        <v>3.0638039920003624E-2</v>
      </c>
      <c r="H42">
        <f>IF(SUMIFS(K67:K77,$D67:$D77,"Total consumption",$A67:$A77,$A42),
SUMIFS('2_overview_fec_intermediate'!L:L,'2_overview_fec_intermediate'!$B:$B,$B42,'2_overview_fec_intermediate'!$E:$E,$A42)/SUMIFS(K67:K77,$D67:$D77,"Total consumption",$A67:$A77,$A42),0)</f>
        <v>0</v>
      </c>
      <c r="I42">
        <f>IF(SUMIFS(L67:L77,$D67:$D77,"Total consumption",$A67:$A77,$A42),
SUMIFS('2_overview_fec_intermediate'!M:M,'2_overview_fec_intermediate'!$B:$B,$B42,'2_overview_fec_intermediate'!$E:$E,$A42)/SUMIFS(L67:L77,$D67:$D77,"Total consumption",$A67:$A77,$A42),0)</f>
        <v>5.4115736989443514E-3</v>
      </c>
      <c r="J42">
        <f>IF(SUMIFS(M67:M77,$D67:$D77,"Total consumption",$A67:$A77,$A42),
SUMIFS('2_overview_fec_intermediate'!N:N,'2_overview_fec_intermediate'!$B:$B,$B42,'2_overview_fec_intermediate'!$E:$E,$A42)/SUMIFS(M67:M77,$D67:$D77,"Total consumption",$A67:$A77,$A42),0)</f>
        <v>0</v>
      </c>
      <c r="K42">
        <f>IF(SUMIFS(N67:N77,$D67:$D77,"Total consumption",$A67:$A77,$A42),
SUMIFS('2_overview_fec_intermediate'!O:O,'2_overview_fec_intermediate'!$B:$B,$B42,'2_overview_fec_intermediate'!$E:$E,$A42)/SUMIFS(N67:N77,$D67:$D77,"Total consumption",$A67:$A77,$A42),0)</f>
        <v>0</v>
      </c>
      <c r="L42">
        <f>IF(SUMIFS(O67:O77,$D67:$D77,"Total consumption",$A67:$A77,$A42),
SUMIFS('2_overview_fec_intermediate'!P:P,'2_overview_fec_intermediate'!$B:$B,$B42,'2_overview_fec_intermediate'!$E:$E,$A42)/SUMIFS(O67:O77,$D67:$D77,"Total consumption",$A67:$A77,$A42),0)</f>
        <v>1.2060864200297476E-2</v>
      </c>
      <c r="M42">
        <f>IF(SUMIFS(P67:P77,$D67:$D77,"Total consumption",$A67:$A77,$A42),
SUMIFS('2_overview_fec_intermediate'!Q:Q,'2_overview_fec_intermediate'!$B:$B,$B42,'2_overview_fec_intermediate'!$E:$E,$A42)/SUMIFS(P67:P77,$D67:$D77,"Total consumption",$A67:$A77,$A42),0)</f>
        <v>3.0897450281602307E-2</v>
      </c>
      <c r="N42">
        <f>IF(SUMIFS(Q67:Q77,$D67:$D77,"Total consumption",$A67:$A77,$A42),
SUMIFS('2_overview_fec_intermediate'!R:R,'2_overview_fec_intermediate'!$B:$B,$B42,'2_overview_fec_intermediate'!$E:$E,$A42)/SUMIFS(Q67:Q77,$D67:$D77,"Total consumption",$A67:$A77,$A42),0)</f>
        <v>4.969012705882353E-2</v>
      </c>
      <c r="O42">
        <f>IF(SUMIFS(R67:R77,$D67:$D77,"Total consumption",$A67:$A77,$A42),
SUMIFS('2_overview_fec_intermediate'!S:S,'2_overview_fec_intermediate'!$B:$B,$B42,'2_overview_fec_intermediate'!$E:$E,$A42)/SUMIFS(R67:R77,$D67:$D77,"Total consumption",$A67:$A77,$A42),0)</f>
        <v>1.0550911521556508E-2</v>
      </c>
      <c r="P42">
        <f>IF(SUMIFS(S67:S77,$D67:$D77,"Total consumption",$A67:$A77,$A42),
SUMIFS('2_overview_fec_intermediate'!T:T,'2_overview_fec_intermediate'!$B:$B,$B42,'2_overview_fec_intermediate'!$E:$E,$A42)/SUMIFS(S67:S77,$D67:$D77,"Total consumption",$A67:$A77,$A42),0)</f>
        <v>1.2549396513238489E-2</v>
      </c>
      <c r="Q42">
        <f>IF(SUMIFS(T67:T77,$D67:$D77,"Total consumption",$A67:$A77,$A42),
SUMIFS('2_overview_fec_intermediate'!U:U,'2_overview_fec_intermediate'!$B:$B,$B42,'2_overview_fec_intermediate'!$E:$E,$A42)/SUMIFS(T67:T77,$D67:$D77,"Total consumption",$A67:$A77,$A42),0)</f>
        <v>0</v>
      </c>
      <c r="R42">
        <f>IF(SUMIFS(U67:U77,$D67:$D77,"Total consumption",$A67:$A77,$A42),
SUMIFS('2_overview_fec_intermediate'!V:V,'2_overview_fec_intermediate'!$B:$B,$B42,'2_overview_fec_intermediate'!$E:$E,$A42)/SUMIFS(U67:U77,$D67:$D77,"Total consumption",$A67:$A77,$A42),0)</f>
        <v>0</v>
      </c>
      <c r="S42">
        <f>IF(SUMIFS(V67:V77,$D67:$D77,"Total consumption",$A67:$A77,$A42),
SUMIFS('2_overview_fec_intermediate'!W:W,'2_overview_fec_intermediate'!$B:$B,$B42,'2_overview_fec_intermediate'!$E:$E,$A42)/SUMIFS(V67:V77,$D67:$D77,"Total consumption",$A67:$A77,$A42),0)</f>
        <v>6.5000534799608614E-2</v>
      </c>
      <c r="T42">
        <f>IF(SUMIFS(W67:W77,$D67:$D77,"Total consumption",$A67:$A77,$A42),
SUMIFS('2_overview_fec_intermediate'!X:X,'2_overview_fec_intermediate'!$B:$B,$B42,'2_overview_fec_intermediate'!$E:$E,$A42)/SUMIFS(W67:W77,$D67:$D77,"Total consumption",$A67:$A77,$A42),0)</f>
        <v>1.3196479466302428E-2</v>
      </c>
      <c r="U42">
        <f>IF(SUMIFS(X67:X77,$D67:$D77,"Total consumption",$A67:$A77,$A42),
SUMIFS('2_overview_fec_intermediate'!Y:Y,'2_overview_fec_intermediate'!$B:$B,$B42,'2_overview_fec_intermediate'!$E:$E,$A42)/SUMIFS(X67:X77,$D67:$D77,"Total consumption",$A67:$A77,$A42),0)</f>
        <v>3.6717907992512341E-4</v>
      </c>
      <c r="V42">
        <f>IF(SUMIFS(Y67:Y77,$D67:$D77,"Total consumption",$A67:$A77,$A42),
SUMIFS('2_overview_fec_intermediate'!Z:Z,'2_overview_fec_intermediate'!$B:$B,$B42,'2_overview_fec_intermediate'!$E:$E,$A42)/SUMIFS(Y67:Y77,$D67:$D77,"Total consumption",$A67:$A77,$A42),0)</f>
        <v>0</v>
      </c>
      <c r="W42">
        <f>IF(SUMIFS(Z67:Z77,$D67:$D77,"Total consumption",$A67:$A77,$A42),
SUMIFS('2_overview_fec_intermediate'!AA:AA,'2_overview_fec_intermediate'!$B:$B,$B42,'2_overview_fec_intermediate'!$E:$E,$A42)/SUMIFS(Z67:Z77,$D67:$D77,"Total consumption",$A67:$A77,$A42),0)</f>
        <v>7.9519975404405471E-3</v>
      </c>
      <c r="X42">
        <f>IF(SUMIFS(AA67:AA77,$D67:$D77,"Total consumption",$A67:$A77,$A42),
SUMIFS('2_overview_fec_intermediate'!AB:AB,'2_overview_fec_intermediate'!$B:$B,$B42,'2_overview_fec_intermediate'!$E:$E,$A42)/SUMIFS(AA67:AA77,$D67:$D77,"Total consumption",$A67:$A77,$A42),0)</f>
        <v>1.8998809338924262E-2</v>
      </c>
      <c r="Y42">
        <f>IF(SUMIFS(AB67:AB77,$D67:$D77,"Total consumption",$A67:$A77,$A42),
SUMIFS('2_overview_fec_intermediate'!AC:AC,'2_overview_fec_intermediate'!$B:$B,$B42,'2_overview_fec_intermediate'!$E:$E,$A42)/SUMIFS(AB67:AB77,$D67:$D77,"Total consumption",$A67:$A77,$A42),0)</f>
        <v>0</v>
      </c>
      <c r="Z42">
        <f>IF(SUMIFS(AC67:AC77,$D67:$D77,"Total consumption",$A67:$A77,$A42),
SUMIFS('2_overview_fec_intermediate'!AD:AD,'2_overview_fec_intermediate'!$B:$B,$B42,'2_overview_fec_intermediate'!$E:$E,$A42)/SUMIFS(AC67:AC77,$D67:$D77,"Total consumption",$A67:$A77,$A42),0)</f>
        <v>4.9829256070043133E-2</v>
      </c>
      <c r="AA42">
        <f>IF(SUMIFS(AD67:AD77,$D67:$D77,"Total consumption",$A67:$A77,$A42),
SUMIFS('2_overview_fec_intermediate'!AE:AE,'2_overview_fec_intermediate'!$B:$B,$B42,'2_overview_fec_intermediate'!$E:$E,$A42)/SUMIFS(AD67:AD77,$D67:$D77,"Total consumption",$A67:$A77,$A42),0)</f>
        <v>1.7273137963544936E-2</v>
      </c>
      <c r="AB42">
        <f>IF(SUMIFS(AE67:AE77,$D67:$D77,"Total consumption",$A67:$A77,$A42),
SUMIFS('2_overview_fec_intermediate'!AF:AF,'2_overview_fec_intermediate'!$B:$B,$B42,'2_overview_fec_intermediate'!$E:$E,$A42)/SUMIFS(AE67:AE77,$D67:$D77,"Total consumption",$A67:$A77,$A42),0)</f>
        <v>3.1645540125775577E-2</v>
      </c>
      <c r="AC42">
        <f>IF(SUMIFS(AF67:AF77,$D67:$D77,"Total consumption",$A67:$A77,$A42),
SUMIFS('2_overview_fec_intermediate'!AG:AG,'2_overview_fec_intermediate'!$B:$B,$B42,'2_overview_fec_intermediate'!$E:$E,$A42)/SUMIFS(AF67:AF77,$D67:$D77,"Total consumption",$A67:$A77,$A42),0)</f>
        <v>0</v>
      </c>
      <c r="AD42">
        <f>IF(SUMIFS(AG67:AG77,$D67:$D77,"Total consumption",$A67:$A77,$A42),
SUMIFS('2_overview_fec_intermediate'!AH:AH,'2_overview_fec_intermediate'!$B:$B,$B42,'2_overview_fec_intermediate'!$E:$E,$A42)/SUMIFS(AG67:AG77,$D67:$D77,"Total consumption",$A67:$A77,$A42),0)</f>
        <v>0</v>
      </c>
      <c r="AE42">
        <f>IF(SUMIFS(AH67:AH77,$D67:$D77,"Total consumption",$A67:$A77,$A42),
SUMIFS('2_overview_fec_intermediate'!AI:AI,'2_overview_fec_intermediate'!$B:$B,$B42,'2_overview_fec_intermediate'!$E:$E,$A42)/SUMIFS(AH67:AH77,$D67:$D77,"Total consumption",$A67:$A77,$A42),0)</f>
        <v>0</v>
      </c>
      <c r="AF42">
        <f>IF(SUMIFS(AI67:AI77,$D67:$D77,"Total consumption",$A67:$A77,$A42),
SUMIFS('2_overview_fec_intermediate'!AJ:AJ,'2_overview_fec_intermediate'!$B:$B,$B42,'2_overview_fec_intermediate'!$E:$E,$A42)/SUMIFS(AI67:AI77,$D67:$D77,"Total consumption",$A67:$A77,$A42),0)</f>
        <v>2.0467837494905605E-2</v>
      </c>
      <c r="AG42">
        <f>IF(SUMIFS(AJ67:AJ77,$D67:$D77,"Total consumption",$A67:$A77,$A42),
SUMIFS('2_overview_fec_intermediate'!AK:AK,'2_overview_fec_intermediate'!$B:$B,$B42,'2_overview_fec_intermediate'!$E:$E,$A42)/SUMIFS(AJ67:AJ77,$D67:$D77,"Total consumption",$A67:$A77,$A42),0)</f>
        <v>0.2327672327672328</v>
      </c>
      <c r="AH42">
        <f>IF(SUMIFS(AK67:AK77,$D67:$D77,"Total consumption",$A67:$A77,$A42),
SUMIFS('2_overview_fec_intermediate'!AL:AL,'2_overview_fec_intermediate'!$B:$B,$B42,'2_overview_fec_intermediate'!$E:$E,$A42)/SUMIFS(AK67:AK77,$D67:$D77,"Total consumption",$A67:$A77,$A42),0)</f>
        <v>1.5700001649105424E-2</v>
      </c>
      <c r="AI42">
        <f>IF(SUMIFS(AL67:AL77,$D67:$D77,"Total consumption",$A67:$A77,$A42),
SUMIFS('2_overview_fec_intermediate'!AM:AM,'2_overview_fec_intermediate'!$B:$B,$B42,'2_overview_fec_intermediate'!$E:$E,$A42)/SUMIFS(AL67:AL77,$D67:$D77,"Total consumption",$A67:$A77,$A42),0)</f>
        <v>7.7000013653738889E-2</v>
      </c>
      <c r="AJ42">
        <f>IF(SUMIFS(AM67:AM77,$D67:$D77,"Total consumption",$A67:$A77,$A42),
SUMIFS('2_overview_fec_intermediate'!AN:AN,'2_overview_fec_intermediate'!$B:$B,$B42,'2_overview_fec_intermediate'!$E:$E,$A42)/SUMIFS(AM67:AM77,$D67:$D77,"Total consumption",$A67:$A77,$A42),0)</f>
        <v>0</v>
      </c>
      <c r="AK42">
        <f>IF(SUMIFS(AN67:AN77,$D67:$D77,"Total consumption",$A67:$A77,$A42),
SUMIFS('2_overview_fec_intermediate'!AO:AO,'2_overview_fec_intermediate'!$B:$B,$B42,'2_overview_fec_intermediate'!$E:$E,$A42)/SUMIFS(AN67:AN77,$D67:$D77,"Total consumption",$A67:$A77,$A42),0)</f>
        <v>1.1644389736872499E-2</v>
      </c>
      <c r="AL42">
        <f>IF(SUMIFS(AO67:AO77,$D67:$D77,"Total consumption",$A67:$A77,$A42),
SUMIFS('2_overview_fec_intermediate'!AP:AP,'2_overview_fec_intermediate'!$B:$B,$B42,'2_overview_fec_intermediate'!$E:$E,$A42)/SUMIFS(AO67:AO77,$D67:$D77,"Total consumption",$A67:$A77,$A42),0)</f>
        <v>2.6029654036243822E-3</v>
      </c>
      <c r="AM42">
        <f>IF(SUMIFS(AP67:AP77,$D67:$D77,"Total consumption",$A67:$A77,$A42),
SUMIFS('2_overview_fec_intermediate'!AQ:AQ,'2_overview_fec_intermediate'!$B:$B,$B42,'2_overview_fec_intermediate'!$E:$E,$A42)/SUMIFS(AP67:AP77,$D67:$D77,"Total consumption",$A67:$A77,$A42),0)</f>
        <v>0</v>
      </c>
      <c r="AN42">
        <f>IF(SUMIFS(AQ67:AQ77,$D67:$D77,"Total consumption",$A67:$A77,$A42),
SUMIFS('2_overview_fec_intermediate'!AR:AR,'2_overview_fec_intermediate'!$B:$B,$B42,'2_overview_fec_intermediate'!$E:$E,$A42)/SUMIFS(AQ67:AQ77,$D67:$D77,"Total consumption",$A67:$A77,$A42),0)</f>
        <v>0</v>
      </c>
      <c r="AO42">
        <f>IF(SUMIFS(AR67:AR77,$D67:$D77,"Total consumption",$A67:$A77,$A42),
SUMIFS('2_overview_fec_intermediate'!AS:AS,'2_overview_fec_intermediate'!$B:$B,$B42,'2_overview_fec_intermediate'!$E:$E,$A42)/SUMIFS(AR67:AR77,$D67:$D77,"Total consumption",$A67:$A77,$A42),0)</f>
        <v>0.37433915956752434</v>
      </c>
      <c r="AP42">
        <f>IF(SUMIFS(AS67:AS77,$D67:$D77,"Total consumption",$A67:$A77,$A42),
SUMIFS('2_overview_fec_intermediate'!AT:AT,'2_overview_fec_intermediate'!$B:$B,$B42,'2_overview_fec_intermediate'!$E:$E,$A42)/SUMIFS(AS67:AS77,$D67:$D77,"Total consumption",$A67:$A77,$A42),0)</f>
        <v>0</v>
      </c>
    </row>
    <row r="43" spans="1:42" x14ac:dyDescent="0.2">
      <c r="A43" t="s">
        <v>902</v>
      </c>
      <c r="B43" t="s">
        <v>89</v>
      </c>
      <c r="C43" t="s">
        <v>543</v>
      </c>
      <c r="D43">
        <f>IF(SUMIFS(G68:G78,$D68:$D78,"Total consumption",$A68:$A78,$A43),
SUMIFS('2_overview_fec_intermediate'!H:H,'2_overview_fec_intermediate'!$B:$B,$B43,'2_overview_fec_intermediate'!$E:$E,$A43)/SUMIFS(G68:G78,$D68:$D78,"Total consumption",$A68:$A78,$A43),0)</f>
        <v>0.96003140311749968</v>
      </c>
      <c r="E43">
        <f>IF(SUMIFS(H68:H78,$D68:$D78,"Total consumption",$A68:$A78,$A43),
SUMIFS('2_overview_fec_intermediate'!I:I,'2_overview_fec_intermediate'!$B:$B,$B43,'2_overview_fec_intermediate'!$E:$E,$A43)/SUMIFS(H68:H78,$D68:$D78,"Total consumption",$A68:$A78,$A43),0)</f>
        <v>0.99952176774776524</v>
      </c>
      <c r="F43">
        <f>IF(SUMIFS(I68:I78,$D68:$D78,"Total consumption",$A68:$A78,$A43),
SUMIFS('2_overview_fec_intermediate'!J:J,'2_overview_fec_intermediate'!$B:$B,$B43,'2_overview_fec_intermediate'!$E:$E,$A43)/SUMIFS(I68:I78,$D68:$D78,"Total consumption",$A68:$A78,$A43),0)</f>
        <v>0.9938367857499103</v>
      </c>
      <c r="G43">
        <f>IF(SUMIFS(J68:J78,$D68:$D78,"Total consumption",$A68:$A78,$A43),
SUMIFS('2_overview_fec_intermediate'!K:K,'2_overview_fec_intermediate'!$B:$B,$B43,'2_overview_fec_intermediate'!$E:$E,$A43)/SUMIFS(J68:J78,$D68:$D78,"Total consumption",$A68:$A78,$A43),0)</f>
        <v>0.98233293697359836</v>
      </c>
      <c r="H43">
        <f>IF(SUMIFS(K68:K78,$D68:$D78,"Total consumption",$A68:$A78,$A43),
SUMIFS('2_overview_fec_intermediate'!L:L,'2_overview_fec_intermediate'!$B:$B,$B43,'2_overview_fec_intermediate'!$E:$E,$A43)/SUMIFS(K68:K78,$D68:$D78,"Total consumption",$A68:$A78,$A43),0)</f>
        <v>0</v>
      </c>
      <c r="I43">
        <f>IF(SUMIFS(L68:L78,$D68:$D78,"Total consumption",$A68:$A78,$A43),
SUMIFS('2_overview_fec_intermediate'!M:M,'2_overview_fec_intermediate'!$B:$B,$B43,'2_overview_fec_intermediate'!$E:$E,$A43)/SUMIFS(L68:L78,$D68:$D78,"Total consumption",$A68:$A78,$A43),0)</f>
        <v>0.97138779800206376</v>
      </c>
      <c r="J43">
        <f>IF(SUMIFS(M68:M78,$D68:$D78,"Total consumption",$A68:$A78,$A43),
SUMIFS('2_overview_fec_intermediate'!N:N,'2_overview_fec_intermediate'!$B:$B,$B43,'2_overview_fec_intermediate'!$E:$E,$A43)/SUMIFS(M68:M78,$D68:$D78,"Total consumption",$A68:$A78,$A43),0)</f>
        <v>1</v>
      </c>
      <c r="K43">
        <f>IF(SUMIFS(N68:N78,$D68:$D78,"Total consumption",$A68:$A78,$A43),
SUMIFS('2_overview_fec_intermediate'!O:O,'2_overview_fec_intermediate'!$B:$B,$B43,'2_overview_fec_intermediate'!$E:$E,$A43)/SUMIFS(N68:N78,$D68:$D78,"Total consumption",$A68:$A78,$A43),0)</f>
        <v>0</v>
      </c>
      <c r="L43">
        <f>IF(SUMIFS(O68:O78,$D68:$D78,"Total consumption",$A68:$A78,$A43),
SUMIFS('2_overview_fec_intermediate'!P:P,'2_overview_fec_intermediate'!$B:$B,$B43,'2_overview_fec_intermediate'!$E:$E,$A43)/SUMIFS(O68:O78,$D68:$D78,"Total consumption",$A68:$A78,$A43),0)</f>
        <v>0.94569699883262193</v>
      </c>
      <c r="M43">
        <f>IF(SUMIFS(P68:P78,$D68:$D78,"Total consumption",$A68:$A78,$A43),
SUMIFS('2_overview_fec_intermediate'!Q:Q,'2_overview_fec_intermediate'!$B:$B,$B43,'2_overview_fec_intermediate'!$E:$E,$A43)/SUMIFS(P68:P78,$D68:$D78,"Total consumption",$A68:$A78,$A43),0)</f>
        <v>0.9</v>
      </c>
      <c r="N43">
        <f>IF(SUMIFS(Q68:Q78,$D68:$D78,"Total consumption",$A68:$A78,$A43),
SUMIFS('2_overview_fec_intermediate'!R:R,'2_overview_fec_intermediate'!$B:$B,$B43,'2_overview_fec_intermediate'!$E:$E,$A43)/SUMIFS(Q68:Q78,$D68:$D78,"Total consumption",$A68:$A78,$A43),0)</f>
        <v>1</v>
      </c>
      <c r="O43">
        <f>IF(SUMIFS(R68:R78,$D68:$D78,"Total consumption",$A68:$A78,$A43),
SUMIFS('2_overview_fec_intermediate'!S:S,'2_overview_fec_intermediate'!$B:$B,$B43,'2_overview_fec_intermediate'!$E:$E,$A43)/SUMIFS(R68:R78,$D68:$D78,"Total consumption",$A68:$A78,$A43),0)</f>
        <v>0.92781064099644162</v>
      </c>
      <c r="P43">
        <f>IF(SUMIFS(S68:S78,$D68:$D78,"Total consumption",$A68:$A78,$A43),
SUMIFS('2_overview_fec_intermediate'!T:T,'2_overview_fec_intermediate'!$B:$B,$B43,'2_overview_fec_intermediate'!$E:$E,$A43)/SUMIFS(S68:S78,$D68:$D78,"Total consumption",$A68:$A78,$A43),0)</f>
        <v>0.92246337111325327</v>
      </c>
      <c r="Q43">
        <f>IF(SUMIFS(T68:T78,$D68:$D78,"Total consumption",$A68:$A78,$A43),
SUMIFS('2_overview_fec_intermediate'!U:U,'2_overview_fec_intermediate'!$B:$B,$B43,'2_overview_fec_intermediate'!$E:$E,$A43)/SUMIFS(T68:T78,$D68:$D78,"Total consumption",$A68:$A78,$A43),0)</f>
        <v>0.66666666666666663</v>
      </c>
      <c r="R43">
        <f>IF(SUMIFS(U68:U78,$D68:$D78,"Total consumption",$A68:$A78,$A43),
SUMIFS('2_overview_fec_intermediate'!V:V,'2_overview_fec_intermediate'!$B:$B,$B43,'2_overview_fec_intermediate'!$E:$E,$A43)/SUMIFS(U68:U78,$D68:$D78,"Total consumption",$A68:$A78,$A43),0)</f>
        <v>0.94703106517112079</v>
      </c>
      <c r="S43">
        <f>IF(SUMIFS(V68:V78,$D68:$D78,"Total consumption",$A68:$A78,$A43),
SUMIFS('2_overview_fec_intermediate'!W:W,'2_overview_fec_intermediate'!$B:$B,$B43,'2_overview_fec_intermediate'!$E:$E,$A43)/SUMIFS(V68:V78,$D68:$D78,"Total consumption",$A68:$A78,$A43),0)</f>
        <v>0.97560975609756106</v>
      </c>
      <c r="T43">
        <f>IF(SUMIFS(W68:W78,$D68:$D78,"Total consumption",$A68:$A78,$A43),
SUMIFS('2_overview_fec_intermediate'!X:X,'2_overview_fec_intermediate'!$B:$B,$B43,'2_overview_fec_intermediate'!$E:$E,$A43)/SUMIFS(W68:W78,$D68:$D78,"Total consumption",$A68:$A78,$A43),0)</f>
        <v>0.95935730845958911</v>
      </c>
      <c r="U43">
        <f>IF(SUMIFS(X68:X78,$D68:$D78,"Total consumption",$A68:$A78,$A43),
SUMIFS('2_overview_fec_intermediate'!Y:Y,'2_overview_fec_intermediate'!$B:$B,$B43,'2_overview_fec_intermediate'!$E:$E,$A43)/SUMIFS(X68:X78,$D68:$D78,"Total consumption",$A68:$A78,$A43),0)</f>
        <v>1</v>
      </c>
      <c r="V43">
        <f>IF(SUMIFS(Y68:Y78,$D68:$D78,"Total consumption",$A68:$A78,$A43),
SUMIFS('2_overview_fec_intermediate'!Z:Z,'2_overview_fec_intermediate'!$B:$B,$B43,'2_overview_fec_intermediate'!$E:$E,$A43)/SUMIFS(Y68:Y78,$D68:$D78,"Total consumption",$A68:$A78,$A43),0)</f>
        <v>0.90767521573920495</v>
      </c>
      <c r="W43">
        <f>IF(SUMIFS(Z68:Z78,$D68:$D78,"Total consumption",$A68:$A78,$A43),
SUMIFS('2_overview_fec_intermediate'!AA:AA,'2_overview_fec_intermediate'!$B:$B,$B43,'2_overview_fec_intermediate'!$E:$E,$A43)/SUMIFS(Z68:Z78,$D68:$D78,"Total consumption",$A68:$A78,$A43),0)</f>
        <v>0</v>
      </c>
      <c r="X43">
        <f>IF(SUMIFS(AA68:AA78,$D68:$D78,"Total consumption",$A68:$A78,$A43),
SUMIFS('2_overview_fec_intermediate'!AB:AB,'2_overview_fec_intermediate'!$B:$B,$B43,'2_overview_fec_intermediate'!$E:$E,$A43)/SUMIFS(AA68:AA78,$D68:$D78,"Total consumption",$A68:$A78,$A43),0)</f>
        <v>0.94358974358974357</v>
      </c>
      <c r="Y43">
        <f>IF(SUMIFS(AB68:AB78,$D68:$D78,"Total consumption",$A68:$A78,$A43),
SUMIFS('2_overview_fec_intermediate'!AC:AC,'2_overview_fec_intermediate'!$B:$B,$B43,'2_overview_fec_intermediate'!$E:$E,$A43)/SUMIFS(AB68:AB78,$D68:$D78,"Total consumption",$A68:$A78,$A43),0)</f>
        <v>1</v>
      </c>
      <c r="Z43">
        <f>IF(SUMIFS(AC68:AC78,$D68:$D78,"Total consumption",$A68:$A78,$A43),
SUMIFS('2_overview_fec_intermediate'!AD:AD,'2_overview_fec_intermediate'!$B:$B,$B43,'2_overview_fec_intermediate'!$E:$E,$A43)/SUMIFS(AC68:AC78,$D68:$D78,"Total consumption",$A68:$A78,$A43),0)</f>
        <v>0.87073464884144625</v>
      </c>
      <c r="AA43">
        <f>IF(SUMIFS(AD68:AD78,$D68:$D78,"Total consumption",$A68:$A78,$A43),
SUMIFS('2_overview_fec_intermediate'!AE:AE,'2_overview_fec_intermediate'!$B:$B,$B43,'2_overview_fec_intermediate'!$E:$E,$A43)/SUMIFS(AD68:AD78,$D68:$D78,"Total consumption",$A68:$A78,$A43),0)</f>
        <v>0.83943341303712438</v>
      </c>
      <c r="AB43">
        <f>IF(SUMIFS(AE68:AE78,$D68:$D78,"Total consumption",$A68:$A78,$A43),
SUMIFS('2_overview_fec_intermediate'!AF:AF,'2_overview_fec_intermediate'!$B:$B,$B43,'2_overview_fec_intermediate'!$E:$E,$A43)/SUMIFS(AE68:AE78,$D68:$D78,"Total consumption",$A68:$A78,$A43),0)</f>
        <v>1</v>
      </c>
      <c r="AC43">
        <f>IF(SUMIFS(AF68:AF78,$D68:$D78,"Total consumption",$A68:$A78,$A43),
SUMIFS('2_overview_fec_intermediate'!AG:AG,'2_overview_fec_intermediate'!$B:$B,$B43,'2_overview_fec_intermediate'!$E:$E,$A43)/SUMIFS(AF68:AF78,$D68:$D78,"Total consumption",$A68:$A78,$A43),0)</f>
        <v>0</v>
      </c>
      <c r="AD43">
        <f>IF(SUMIFS(AG68:AG78,$D68:$D78,"Total consumption",$A68:$A78,$A43),
SUMIFS('2_overview_fec_intermediate'!AH:AH,'2_overview_fec_intermediate'!$B:$B,$B43,'2_overview_fec_intermediate'!$E:$E,$A43)/SUMIFS(AG68:AG78,$D68:$D78,"Total consumption",$A68:$A78,$A43),0)</f>
        <v>1</v>
      </c>
      <c r="AE43">
        <f>IF(SUMIFS(AH68:AH78,$D68:$D78,"Total consumption",$A68:$A78,$A43),
SUMIFS('2_overview_fec_intermediate'!AI:AI,'2_overview_fec_intermediate'!$B:$B,$B43,'2_overview_fec_intermediate'!$E:$E,$A43)/SUMIFS(AH68:AH78,$D68:$D78,"Total consumption",$A68:$A78,$A43),0)</f>
        <v>0</v>
      </c>
      <c r="AF43">
        <f>IF(SUMIFS(AI68:AI78,$D68:$D78,"Total consumption",$A68:$A78,$A43),
SUMIFS('2_overview_fec_intermediate'!AJ:AJ,'2_overview_fec_intermediate'!$B:$B,$B43,'2_overview_fec_intermediate'!$E:$E,$A43)/SUMIFS(AI68:AI78,$D68:$D78,"Total consumption",$A68:$A78,$A43),0)</f>
        <v>0.90961761297798382</v>
      </c>
      <c r="AG43">
        <f>IF(SUMIFS(AJ68:AJ78,$D68:$D78,"Total consumption",$A68:$A78,$A43),
SUMIFS('2_overview_fec_intermediate'!AK:AK,'2_overview_fec_intermediate'!$B:$B,$B43,'2_overview_fec_intermediate'!$E:$E,$A43)/SUMIFS(AJ68:AJ78,$D68:$D78,"Total consumption",$A68:$A78,$A43),0)</f>
        <v>0</v>
      </c>
      <c r="AH43">
        <f>IF(SUMIFS(AK68:AK78,$D68:$D78,"Total consumption",$A68:$A78,$A43),
SUMIFS('2_overview_fec_intermediate'!AL:AL,'2_overview_fec_intermediate'!$B:$B,$B43,'2_overview_fec_intermediate'!$E:$E,$A43)/SUMIFS(AK68:AK78,$D68:$D78,"Total consumption",$A68:$A78,$A43),0)</f>
        <v>0.75105903606288071</v>
      </c>
      <c r="AI43">
        <f>IF(SUMIFS(AL68:AL78,$D68:$D78,"Total consumption",$A68:$A78,$A43),
SUMIFS('2_overview_fec_intermediate'!AM:AM,'2_overview_fec_intermediate'!$B:$B,$B43,'2_overview_fec_intermediate'!$E:$E,$A43)/SUMIFS(AL68:AL78,$D68:$D78,"Total consumption",$A68:$A78,$A43),0)</f>
        <v>0.99189475141568373</v>
      </c>
      <c r="AJ43">
        <f>IF(SUMIFS(AM68:AM78,$D68:$D78,"Total consumption",$A68:$A78,$A43),
SUMIFS('2_overview_fec_intermediate'!AN:AN,'2_overview_fec_intermediate'!$B:$B,$B43,'2_overview_fec_intermediate'!$E:$E,$A43)/SUMIFS(AM68:AM78,$D68:$D78,"Total consumption",$A68:$A78,$A43),0)</f>
        <v>0</v>
      </c>
      <c r="AK43">
        <f>IF(SUMIFS(AN68:AN78,$D68:$D78,"Total consumption",$A68:$A78,$A43),
SUMIFS('2_overview_fec_intermediate'!AO:AO,'2_overview_fec_intermediate'!$B:$B,$B43,'2_overview_fec_intermediate'!$E:$E,$A43)/SUMIFS(AN68:AN78,$D68:$D78,"Total consumption",$A68:$A78,$A43),0)</f>
        <v>0.7142857142857143</v>
      </c>
      <c r="AL43">
        <f>IF(SUMIFS(AO68:AO78,$D68:$D78,"Total consumption",$A68:$A78,$A43),
SUMIFS('2_overview_fec_intermediate'!AP:AP,'2_overview_fec_intermediate'!$B:$B,$B43,'2_overview_fec_intermediate'!$E:$E,$A43)/SUMIFS(AO68:AO78,$D68:$D78,"Total consumption",$A68:$A78,$A43),0)</f>
        <v>0.70297029702970293</v>
      </c>
      <c r="AM43">
        <f>IF(SUMIFS(AP68:AP78,$D68:$D78,"Total consumption",$A68:$A78,$A43),
SUMIFS('2_overview_fec_intermediate'!AQ:AQ,'2_overview_fec_intermediate'!$B:$B,$B43,'2_overview_fec_intermediate'!$E:$E,$A43)/SUMIFS(AP68:AP78,$D68:$D78,"Total consumption",$A68:$A78,$A43),0)</f>
        <v>0.94377513750562025</v>
      </c>
      <c r="AN43">
        <f>IF(SUMIFS(AQ68:AQ78,$D68:$D78,"Total consumption",$A68:$A78,$A43),
SUMIFS('2_overview_fec_intermediate'!AR:AR,'2_overview_fec_intermediate'!$B:$B,$B43,'2_overview_fec_intermediate'!$E:$E,$A43)/SUMIFS(AQ68:AQ78,$D68:$D78,"Total consumption",$A68:$A78,$A43),0)</f>
        <v>1</v>
      </c>
      <c r="AO43">
        <f>IF(SUMIFS(AR68:AR78,$D68:$D78,"Total consumption",$A68:$A78,$A43),
SUMIFS('2_overview_fec_intermediate'!AS:AS,'2_overview_fec_intermediate'!$B:$B,$B43,'2_overview_fec_intermediate'!$E:$E,$A43)/SUMIFS(AR68:AR78,$D68:$D78,"Total consumption",$A68:$A78,$A43),0)</f>
        <v>0</v>
      </c>
      <c r="AP43">
        <f>IF(SUMIFS(AS68:AS78,$D68:$D78,"Total consumption",$A68:$A78,$A43),
SUMIFS('2_overview_fec_intermediate'!AT:AT,'2_overview_fec_intermediate'!$B:$B,$B43,'2_overview_fec_intermediate'!$E:$E,$A43)/SUMIFS(AS68:AS78,$D68:$D78,"Total consumption",$A68:$A78,$A43),0)</f>
        <v>0.95989313488860739</v>
      </c>
    </row>
    <row r="44" spans="1:42" x14ac:dyDescent="0.2">
      <c r="A44" t="s">
        <v>902</v>
      </c>
      <c r="B44" t="s">
        <v>91</v>
      </c>
      <c r="C44" t="s">
        <v>544</v>
      </c>
      <c r="D44">
        <f>IF(SUMIFS(G69:G79,$D69:$D79,"Total consumption",$A69:$A79,$A44),
SUMIFS('2_overview_fec_intermediate'!H:H,'2_overview_fec_intermediate'!$B:$B,$B44,'2_overview_fec_intermediate'!$E:$E,$A44)/SUMIFS(G69:G79,$D69:$D79,"Total consumption",$A69:$A79,$A44),0)</f>
        <v>3.9968596882500408E-2</v>
      </c>
      <c r="E44">
        <f>IF(SUMIFS(H69:H79,$D69:$D79,"Total consumption",$A69:$A79,$A44),
SUMIFS('2_overview_fec_intermediate'!I:I,'2_overview_fec_intermediate'!$B:$B,$B44,'2_overview_fec_intermediate'!$E:$E,$A44)/SUMIFS(H69:H79,$D69:$D79,"Total consumption",$A69:$A79,$A44),0)</f>
        <v>4.7823225223479185E-4</v>
      </c>
      <c r="F44">
        <f>IF(SUMIFS(I69:I79,$D69:$D79,"Total consumption",$A69:$A79,$A44),
SUMIFS('2_overview_fec_intermediate'!J:J,'2_overview_fec_intermediate'!$B:$B,$B44,'2_overview_fec_intermediate'!$E:$E,$A44)/SUMIFS(I69:I79,$D69:$D79,"Total consumption",$A69:$A79,$A44),0)</f>
        <v>6.1632142500897156E-3</v>
      </c>
      <c r="G44">
        <f>IF(SUMIFS(J69:J79,$D69:$D79,"Total consumption",$A69:$A79,$A44),
SUMIFS('2_overview_fec_intermediate'!K:K,'2_overview_fec_intermediate'!$B:$B,$B44,'2_overview_fec_intermediate'!$E:$E,$A44)/SUMIFS(J69:J79,$D69:$D79,"Total consumption",$A69:$A79,$A44),0)</f>
        <v>1.7667063026401721E-2</v>
      </c>
      <c r="H44">
        <f>IF(SUMIFS(K69:K79,$D69:$D79,"Total consumption",$A69:$A79,$A44),
SUMIFS('2_overview_fec_intermediate'!L:L,'2_overview_fec_intermediate'!$B:$B,$B44,'2_overview_fec_intermediate'!$E:$E,$A44)/SUMIFS(K69:K79,$D69:$D79,"Total consumption",$A69:$A79,$A44),0)</f>
        <v>0</v>
      </c>
      <c r="I44">
        <f>IF(SUMIFS(L69:L79,$D69:$D79,"Total consumption",$A69:$A79,$A44),
SUMIFS('2_overview_fec_intermediate'!M:M,'2_overview_fec_intermediate'!$B:$B,$B44,'2_overview_fec_intermediate'!$E:$E,$A44)/SUMIFS(L69:L79,$D69:$D79,"Total consumption",$A69:$A79,$A44),0)</f>
        <v>2.8612201997936272E-2</v>
      </c>
      <c r="J44">
        <f>IF(SUMIFS(M69:M79,$D69:$D79,"Total consumption",$A69:$A79,$A44),
SUMIFS('2_overview_fec_intermediate'!N:N,'2_overview_fec_intermediate'!$B:$B,$B44,'2_overview_fec_intermediate'!$E:$E,$A44)/SUMIFS(M69:M79,$D69:$D79,"Total consumption",$A69:$A79,$A44),0)</f>
        <v>0</v>
      </c>
      <c r="K44">
        <f>IF(SUMIFS(N69:N79,$D69:$D79,"Total consumption",$A69:$A79,$A44),
SUMIFS('2_overview_fec_intermediate'!O:O,'2_overview_fec_intermediate'!$B:$B,$B44,'2_overview_fec_intermediate'!$E:$E,$A44)/SUMIFS(N69:N79,$D69:$D79,"Total consumption",$A69:$A79,$A44),0)</f>
        <v>0</v>
      </c>
      <c r="L44">
        <f>IF(SUMIFS(O69:O79,$D69:$D79,"Total consumption",$A69:$A79,$A44),
SUMIFS('2_overview_fec_intermediate'!P:P,'2_overview_fec_intermediate'!$B:$B,$B44,'2_overview_fec_intermediate'!$E:$E,$A44)/SUMIFS(O69:O79,$D69:$D79,"Total consumption",$A69:$A79,$A44),0)</f>
        <v>5.4303001167378108E-2</v>
      </c>
      <c r="M44">
        <f>IF(SUMIFS(P69:P79,$D69:$D79,"Total consumption",$A69:$A79,$A44),
SUMIFS('2_overview_fec_intermediate'!Q:Q,'2_overview_fec_intermediate'!$B:$B,$B44,'2_overview_fec_intermediate'!$E:$E,$A44)/SUMIFS(P69:P79,$D69:$D79,"Total consumption",$A69:$A79,$A44),0)</f>
        <v>0.1</v>
      </c>
      <c r="N44">
        <f>IF(SUMIFS(Q69:Q79,$D69:$D79,"Total consumption",$A69:$A79,$A44),
SUMIFS('2_overview_fec_intermediate'!R:R,'2_overview_fec_intermediate'!$B:$B,$B44,'2_overview_fec_intermediate'!$E:$E,$A44)/SUMIFS(Q69:Q79,$D69:$D79,"Total consumption",$A69:$A79,$A44),0)</f>
        <v>0</v>
      </c>
      <c r="O44">
        <f>IF(SUMIFS(R69:R79,$D69:$D79,"Total consumption",$A69:$A79,$A44),
SUMIFS('2_overview_fec_intermediate'!S:S,'2_overview_fec_intermediate'!$B:$B,$B44,'2_overview_fec_intermediate'!$E:$E,$A44)/SUMIFS(R69:R79,$D69:$D79,"Total consumption",$A69:$A79,$A44),0)</f>
        <v>7.2189359003558426E-2</v>
      </c>
      <c r="P44">
        <f>IF(SUMIFS(S69:S79,$D69:$D79,"Total consumption",$A69:$A79,$A44),
SUMIFS('2_overview_fec_intermediate'!T:T,'2_overview_fec_intermediate'!$B:$B,$B44,'2_overview_fec_intermediate'!$E:$E,$A44)/SUMIFS(S69:S79,$D69:$D79,"Total consumption",$A69:$A79,$A44),0)</f>
        <v>7.7536628886746756E-2</v>
      </c>
      <c r="Q44">
        <f>IF(SUMIFS(T69:T79,$D69:$D79,"Total consumption",$A69:$A79,$A44),
SUMIFS('2_overview_fec_intermediate'!U:U,'2_overview_fec_intermediate'!$B:$B,$B44,'2_overview_fec_intermediate'!$E:$E,$A44)/SUMIFS(T69:T79,$D69:$D79,"Total consumption",$A69:$A79,$A44),0)</f>
        <v>0.33333333333333331</v>
      </c>
      <c r="R44">
        <f>IF(SUMIFS(U69:U79,$D69:$D79,"Total consumption",$A69:$A79,$A44),
SUMIFS('2_overview_fec_intermediate'!V:V,'2_overview_fec_intermediate'!$B:$B,$B44,'2_overview_fec_intermediate'!$E:$E,$A44)/SUMIFS(U69:U79,$D69:$D79,"Total consumption",$A69:$A79,$A44),0)</f>
        <v>5.2968934828879287E-2</v>
      </c>
      <c r="S44">
        <f>IF(SUMIFS(V69:V79,$D69:$D79,"Total consumption",$A69:$A79,$A44),
SUMIFS('2_overview_fec_intermediate'!W:W,'2_overview_fec_intermediate'!$B:$B,$B44,'2_overview_fec_intermediate'!$E:$E,$A44)/SUMIFS(V69:V79,$D69:$D79,"Total consumption",$A69:$A79,$A44),0)</f>
        <v>2.4390243902439025E-2</v>
      </c>
      <c r="T44">
        <f>IF(SUMIFS(W69:W79,$D69:$D79,"Total consumption",$A69:$A79,$A44),
SUMIFS('2_overview_fec_intermediate'!X:X,'2_overview_fec_intermediate'!$B:$B,$B44,'2_overview_fec_intermediate'!$E:$E,$A44)/SUMIFS(W69:W79,$D69:$D79,"Total consumption",$A69:$A79,$A44),0)</f>
        <v>4.064269154041085E-2</v>
      </c>
      <c r="U44">
        <f>IF(SUMIFS(X69:X79,$D69:$D79,"Total consumption",$A69:$A79,$A44),
SUMIFS('2_overview_fec_intermediate'!Y:Y,'2_overview_fec_intermediate'!$B:$B,$B44,'2_overview_fec_intermediate'!$E:$E,$A44)/SUMIFS(X69:X79,$D69:$D79,"Total consumption",$A69:$A79,$A44),0)</f>
        <v>0</v>
      </c>
      <c r="V44">
        <f>IF(SUMIFS(Y69:Y79,$D69:$D79,"Total consumption",$A69:$A79,$A44),
SUMIFS('2_overview_fec_intermediate'!Z:Z,'2_overview_fec_intermediate'!$B:$B,$B44,'2_overview_fec_intermediate'!$E:$E,$A44)/SUMIFS(Y69:Y79,$D69:$D79,"Total consumption",$A69:$A79,$A44),0)</f>
        <v>9.2324784260795004E-2</v>
      </c>
      <c r="W44">
        <f>IF(SUMIFS(Z69:Z79,$D69:$D79,"Total consumption",$A69:$A79,$A44),
SUMIFS('2_overview_fec_intermediate'!AA:AA,'2_overview_fec_intermediate'!$B:$B,$B44,'2_overview_fec_intermediate'!$E:$E,$A44)/SUMIFS(Z69:Z79,$D69:$D79,"Total consumption",$A69:$A79,$A44),0)</f>
        <v>0</v>
      </c>
      <c r="X44">
        <f>IF(SUMIFS(AA69:AA79,$D69:$D79,"Total consumption",$A69:$A79,$A44),
SUMIFS('2_overview_fec_intermediate'!AB:AB,'2_overview_fec_intermediate'!$B:$B,$B44,'2_overview_fec_intermediate'!$E:$E,$A44)/SUMIFS(AA69:AA79,$D69:$D79,"Total consumption",$A69:$A79,$A44),0)</f>
        <v>5.6410256410256411E-2</v>
      </c>
      <c r="Y44">
        <f>IF(SUMIFS(AB69:AB79,$D69:$D79,"Total consumption",$A69:$A79,$A44),
SUMIFS('2_overview_fec_intermediate'!AC:AC,'2_overview_fec_intermediate'!$B:$B,$B44,'2_overview_fec_intermediate'!$E:$E,$A44)/SUMIFS(AB69:AB79,$D69:$D79,"Total consumption",$A69:$A79,$A44),0)</f>
        <v>0</v>
      </c>
      <c r="Z44">
        <f>IF(SUMIFS(AC69:AC79,$D69:$D79,"Total consumption",$A69:$A79,$A44),
SUMIFS('2_overview_fec_intermediate'!AD:AD,'2_overview_fec_intermediate'!$B:$B,$B44,'2_overview_fec_intermediate'!$E:$E,$A44)/SUMIFS(AC69:AC79,$D69:$D79,"Total consumption",$A69:$A79,$A44),0)</f>
        <v>0.12926535115855381</v>
      </c>
      <c r="AA44">
        <f>IF(SUMIFS(AD69:AD79,$D69:$D79,"Total consumption",$A69:$A79,$A44),
SUMIFS('2_overview_fec_intermediate'!AE:AE,'2_overview_fec_intermediate'!$B:$B,$B44,'2_overview_fec_intermediate'!$E:$E,$A44)/SUMIFS(AD69:AD79,$D69:$D79,"Total consumption",$A69:$A79,$A44),0)</f>
        <v>0.16056658696287562</v>
      </c>
      <c r="AB44">
        <f>IF(SUMIFS(AE69:AE79,$D69:$D79,"Total consumption",$A69:$A79,$A44),
SUMIFS('2_overview_fec_intermediate'!AF:AF,'2_overview_fec_intermediate'!$B:$B,$B44,'2_overview_fec_intermediate'!$E:$E,$A44)/SUMIFS(AE69:AE79,$D69:$D79,"Total consumption",$A69:$A79,$A44),0)</f>
        <v>0</v>
      </c>
      <c r="AC44">
        <f>IF(SUMIFS(AF69:AF79,$D69:$D79,"Total consumption",$A69:$A79,$A44),
SUMIFS('2_overview_fec_intermediate'!AG:AG,'2_overview_fec_intermediate'!$B:$B,$B44,'2_overview_fec_intermediate'!$E:$E,$A44)/SUMIFS(AF69:AF79,$D69:$D79,"Total consumption",$A69:$A79,$A44),0)</f>
        <v>0</v>
      </c>
      <c r="AD44">
        <f>IF(SUMIFS(AG69:AG79,$D69:$D79,"Total consumption",$A69:$A79,$A44),
SUMIFS('2_overview_fec_intermediate'!AH:AH,'2_overview_fec_intermediate'!$B:$B,$B44,'2_overview_fec_intermediate'!$E:$E,$A44)/SUMIFS(AG69:AG79,$D69:$D79,"Total consumption",$A69:$A79,$A44),0)</f>
        <v>0</v>
      </c>
      <c r="AE44">
        <f>IF(SUMIFS(AH69:AH79,$D69:$D79,"Total consumption",$A69:$A79,$A44),
SUMIFS('2_overview_fec_intermediate'!AI:AI,'2_overview_fec_intermediate'!$B:$B,$B44,'2_overview_fec_intermediate'!$E:$E,$A44)/SUMIFS(AH69:AH79,$D69:$D79,"Total consumption",$A69:$A79,$A44),0)</f>
        <v>0</v>
      </c>
      <c r="AF44">
        <f>IF(SUMIFS(AI69:AI79,$D69:$D79,"Total consumption",$A69:$A79,$A44),
SUMIFS('2_overview_fec_intermediate'!AJ:AJ,'2_overview_fec_intermediate'!$B:$B,$B44,'2_overview_fec_intermediate'!$E:$E,$A44)/SUMIFS(AI69:AI79,$D69:$D79,"Total consumption",$A69:$A79,$A44),0)</f>
        <v>9.0382387022016217E-2</v>
      </c>
      <c r="AG44">
        <f>IF(SUMIFS(AJ69:AJ79,$D69:$D79,"Total consumption",$A69:$A79,$A44),
SUMIFS('2_overview_fec_intermediate'!AK:AK,'2_overview_fec_intermediate'!$B:$B,$B44,'2_overview_fec_intermediate'!$E:$E,$A44)/SUMIFS(AJ69:AJ79,$D69:$D79,"Total consumption",$A69:$A79,$A44),0)</f>
        <v>0</v>
      </c>
      <c r="AH44">
        <f>IF(SUMIFS(AK69:AK79,$D69:$D79,"Total consumption",$A69:$A79,$A44),
SUMIFS('2_overview_fec_intermediate'!AL:AL,'2_overview_fec_intermediate'!$B:$B,$B44,'2_overview_fec_intermediate'!$E:$E,$A44)/SUMIFS(AK69:AK79,$D69:$D79,"Total consumption",$A69:$A79,$A44),0)</f>
        <v>0.24894096393711931</v>
      </c>
      <c r="AI44">
        <f>IF(SUMIFS(AL69:AL79,$D69:$D79,"Total consumption",$A69:$A79,$A44),
SUMIFS('2_overview_fec_intermediate'!AM:AM,'2_overview_fec_intermediate'!$B:$B,$B44,'2_overview_fec_intermediate'!$E:$E,$A44)/SUMIFS(AL69:AL79,$D69:$D79,"Total consumption",$A69:$A79,$A44),0)</f>
        <v>8.1052485843162922E-3</v>
      </c>
      <c r="AJ44">
        <f>IF(SUMIFS(AM69:AM79,$D69:$D79,"Total consumption",$A69:$A79,$A44),
SUMIFS('2_overview_fec_intermediate'!AN:AN,'2_overview_fec_intermediate'!$B:$B,$B44,'2_overview_fec_intermediate'!$E:$E,$A44)/SUMIFS(AM69:AM79,$D69:$D79,"Total consumption",$A69:$A79,$A44),0)</f>
        <v>0</v>
      </c>
      <c r="AK44">
        <f>IF(SUMIFS(AN69:AN79,$D69:$D79,"Total consumption",$A69:$A79,$A44),
SUMIFS('2_overview_fec_intermediate'!AO:AO,'2_overview_fec_intermediate'!$B:$B,$B44,'2_overview_fec_intermediate'!$E:$E,$A44)/SUMIFS(AN69:AN79,$D69:$D79,"Total consumption",$A69:$A79,$A44),0)</f>
        <v>0.2857142857142857</v>
      </c>
      <c r="AL44">
        <f>IF(SUMIFS(AO69:AO79,$D69:$D79,"Total consumption",$A69:$A79,$A44),
SUMIFS('2_overview_fec_intermediate'!AP:AP,'2_overview_fec_intermediate'!$B:$B,$B44,'2_overview_fec_intermediate'!$E:$E,$A44)/SUMIFS(AO69:AO79,$D69:$D79,"Total consumption",$A69:$A79,$A44),0)</f>
        <v>0.29702970297029702</v>
      </c>
      <c r="AM44">
        <f>IF(SUMIFS(AP69:AP79,$D69:$D79,"Total consumption",$A69:$A79,$A44),
SUMIFS('2_overview_fec_intermediate'!AQ:AQ,'2_overview_fec_intermediate'!$B:$B,$B44,'2_overview_fec_intermediate'!$E:$E,$A44)/SUMIFS(AP69:AP79,$D69:$D79,"Total consumption",$A69:$A79,$A44),0)</f>
        <v>5.622486249437967E-2</v>
      </c>
      <c r="AN44">
        <f>IF(SUMIFS(AQ69:AQ79,$D69:$D79,"Total consumption",$A69:$A79,$A44),
SUMIFS('2_overview_fec_intermediate'!AR:AR,'2_overview_fec_intermediate'!$B:$B,$B44,'2_overview_fec_intermediate'!$E:$E,$A44)/SUMIFS(AQ69:AQ79,$D69:$D79,"Total consumption",$A69:$A79,$A44),0)</f>
        <v>0</v>
      </c>
      <c r="AO44">
        <f>IF(SUMIFS(AR69:AR79,$D69:$D79,"Total consumption",$A69:$A79,$A44),
SUMIFS('2_overview_fec_intermediate'!AS:AS,'2_overview_fec_intermediate'!$B:$B,$B44,'2_overview_fec_intermediate'!$E:$E,$A44)/SUMIFS(AR69:AR79,$D69:$D79,"Total consumption",$A69:$A79,$A44),0)</f>
        <v>0</v>
      </c>
      <c r="AP44">
        <f>IF(SUMIFS(AS69:AS79,$D69:$D79,"Total consumption",$A69:$A79,$A44),
SUMIFS('2_overview_fec_intermediate'!AT:AT,'2_overview_fec_intermediate'!$B:$B,$B44,'2_overview_fec_intermediate'!$E:$E,$A44)/SUMIFS(AS69:AS79,$D69:$D79,"Total consumption",$A69:$A79,$A44),0)</f>
        <v>4.0106865111392567E-2</v>
      </c>
    </row>
    <row r="66" spans="1:45" x14ac:dyDescent="0.2">
      <c r="A66" s="1"/>
    </row>
    <row r="67" spans="1:45" x14ac:dyDescent="0.2">
      <c r="A67" s="1" t="s">
        <v>139</v>
      </c>
      <c r="B67" s="1" t="s">
        <v>133</v>
      </c>
      <c r="C67" s="1" t="s">
        <v>903</v>
      </c>
      <c r="D67" s="1" t="s">
        <v>168</v>
      </c>
      <c r="E67" s="1" t="s">
        <v>166</v>
      </c>
      <c r="F67" s="1" t="s">
        <v>908</v>
      </c>
      <c r="G67" s="1" t="s">
        <v>18</v>
      </c>
      <c r="H67" s="1" t="s">
        <v>19</v>
      </c>
      <c r="I67" s="1" t="s">
        <v>20</v>
      </c>
      <c r="J67" s="1" t="s">
        <v>21</v>
      </c>
      <c r="K67" s="1" t="s">
        <v>22</v>
      </c>
      <c r="L67" s="1" t="s">
        <v>23</v>
      </c>
      <c r="M67" s="1" t="s">
        <v>24</v>
      </c>
      <c r="N67" s="1" t="s">
        <v>25</v>
      </c>
      <c r="O67" s="1" t="s">
        <v>26</v>
      </c>
      <c r="P67" s="1" t="s">
        <v>27</v>
      </c>
      <c r="Q67" s="1" t="s">
        <v>28</v>
      </c>
      <c r="R67" s="1" t="s">
        <v>29</v>
      </c>
      <c r="S67" s="1" t="s">
        <v>900</v>
      </c>
      <c r="T67" s="1" t="s">
        <v>31</v>
      </c>
      <c r="U67" s="1" t="s">
        <v>32</v>
      </c>
      <c r="V67" s="1" t="s">
        <v>33</v>
      </c>
      <c r="W67" s="1" t="s">
        <v>34</v>
      </c>
      <c r="X67" s="1" t="s">
        <v>35</v>
      </c>
      <c r="Y67" s="1" t="s">
        <v>36</v>
      </c>
      <c r="Z67" s="1" t="s">
        <v>37</v>
      </c>
      <c r="AA67" s="1" t="s">
        <v>38</v>
      </c>
      <c r="AB67" s="1" t="s">
        <v>39</v>
      </c>
      <c r="AC67" s="1" t="s">
        <v>40</v>
      </c>
      <c r="AD67" s="1" t="s">
        <v>41</v>
      </c>
      <c r="AE67" s="1" t="s">
        <v>42</v>
      </c>
      <c r="AF67" s="1" t="s">
        <v>43</v>
      </c>
      <c r="AG67" s="1" t="s">
        <v>44</v>
      </c>
      <c r="AH67" s="1" t="s">
        <v>45</v>
      </c>
      <c r="AI67" s="1" t="s">
        <v>46</v>
      </c>
      <c r="AJ67" s="1" t="s">
        <v>47</v>
      </c>
      <c r="AK67" s="1" t="s">
        <v>48</v>
      </c>
      <c r="AL67" s="1" t="s">
        <v>49</v>
      </c>
      <c r="AM67" s="1" t="s">
        <v>50</v>
      </c>
      <c r="AN67" s="1" t="s">
        <v>51</v>
      </c>
      <c r="AO67" s="1" t="s">
        <v>52</v>
      </c>
      <c r="AP67" s="1" t="s">
        <v>53</v>
      </c>
      <c r="AQ67" s="1" t="s">
        <v>54</v>
      </c>
      <c r="AR67" s="1" t="s">
        <v>17</v>
      </c>
      <c r="AS67" s="1" t="s">
        <v>122</v>
      </c>
    </row>
    <row r="68" spans="1:45" x14ac:dyDescent="0.2">
      <c r="A68" t="s">
        <v>151</v>
      </c>
      <c r="B68" t="s">
        <v>85</v>
      </c>
      <c r="C68" t="s">
        <v>899</v>
      </c>
      <c r="D68" t="s">
        <v>93</v>
      </c>
      <c r="E68" t="s">
        <v>159</v>
      </c>
      <c r="F68" s="1"/>
      <c r="G68">
        <f>INDEX('1_input_general_information'!$A$119:$ZZ$152,MATCH(G$67,'1_input_general_information'!$A$119:$A$152,0),MATCH($E68,'1_input_general_information'!$120:$120,0))</f>
        <v>2.7520333496846999E-2</v>
      </c>
      <c r="H68" t="e">
        <f>INDEX('1_input_general_information'!$A$119:$ZZ$152,MATCH(H$67,'1_input_general_information'!$A$119:$A$152,0),MATCH($E68,'1_input_general_information'!$120:$120,0))</f>
        <v>#N/A</v>
      </c>
      <c r="I68">
        <f>INDEX('1_input_general_information'!$A$119:$ZZ$152,MATCH(I$67,'1_input_general_information'!$A$119:$A$152,0),MATCH($E68,'1_input_general_information'!$120:$120,0))</f>
        <v>3.65710408075961E-2</v>
      </c>
      <c r="J68">
        <f>INDEX('1_input_general_information'!$A$119:$ZZ$152,MATCH(J$67,'1_input_general_information'!$A$119:$A$152,0),MATCH($E68,'1_input_general_information'!$120:$120,0))</f>
        <v>2.7269395016285999E-2</v>
      </c>
      <c r="K68">
        <f>INDEX('1_input_general_information'!$A$119:$ZZ$152,MATCH(K$67,'1_input_general_information'!$A$119:$A$152,0),MATCH($E68,'1_input_general_information'!$120:$120,0))</f>
        <v>2.3782652716585299E-2</v>
      </c>
      <c r="L68">
        <f>INDEX('1_input_general_information'!$A$119:$ZZ$152,MATCH(L$67,'1_input_general_information'!$A$119:$A$152,0),MATCH($E68,'1_input_general_information'!$120:$120,0))</f>
        <v>2.8272790476800699E-2</v>
      </c>
      <c r="M68">
        <f>INDEX('1_input_general_information'!$A$119:$ZZ$152,MATCH(M$67,'1_input_general_information'!$A$119:$A$152,0),MATCH($E68,'1_input_general_information'!$120:$120,0))</f>
        <v>3.3013669172724802E-2</v>
      </c>
      <c r="N68">
        <f>INDEX('1_input_general_information'!$A$119:$ZZ$152,MATCH(N$67,'1_input_general_information'!$A$119:$A$152,0),MATCH($E68,'1_input_general_information'!$120:$120,0))</f>
        <v>3.4959538507172601E-2</v>
      </c>
      <c r="O68" t="e">
        <f>INDEX('1_input_general_information'!$A$119:$ZZ$152,MATCH(O$67,'1_input_general_information'!$A$119:$A$152,0),MATCH($E68,'1_input_general_information'!$120:$120,0))</f>
        <v>#N/A</v>
      </c>
      <c r="P68">
        <f>INDEX('1_input_general_information'!$A$119:$ZZ$152,MATCH(P$67,'1_input_general_information'!$A$119:$A$152,0),MATCH($E68,'1_input_general_information'!$120:$120,0))</f>
        <v>2.7993206684531199E-2</v>
      </c>
      <c r="Q68">
        <f>INDEX('1_input_general_information'!$A$119:$ZZ$152,MATCH(Q$67,'1_input_general_information'!$A$119:$A$152,0),MATCH($E68,'1_input_general_information'!$120:$120,0))</f>
        <v>2.29785127112744E-2</v>
      </c>
      <c r="R68">
        <f>INDEX('1_input_general_information'!$A$119:$ZZ$152,MATCH(R$67,'1_input_general_information'!$A$119:$A$152,0),MATCH($E68,'1_input_general_information'!$120:$120,0))</f>
        <v>3.1185964322060899E-2</v>
      </c>
      <c r="S68">
        <f>INDEX('1_input_general_information'!$A$119:$ZZ$152,MATCH(S$67,'1_input_general_information'!$A$119:$A$152,0),MATCH($E68,'1_input_general_information'!$120:$120,0))</f>
        <v>2.9721747999999999E-2</v>
      </c>
      <c r="T68">
        <f>INDEX('1_input_general_information'!$A$119:$ZZ$152,MATCH(T$67,'1_input_general_information'!$A$119:$A$152,0),MATCH($E68,'1_input_general_information'!$120:$120,0))</f>
        <v>1.6739908082464901E-2</v>
      </c>
      <c r="U68">
        <f>INDEX('1_input_general_information'!$A$119:$ZZ$152,MATCH(U$67,'1_input_general_information'!$A$119:$A$152,0),MATCH($E68,'1_input_general_information'!$120:$120,0))</f>
        <v>2.4625337452967001E-2</v>
      </c>
      <c r="V68" t="e">
        <f>INDEX('1_input_general_information'!$A$119:$ZZ$152,MATCH(V$67,'1_input_general_information'!$A$119:$A$152,0),MATCH($E68,'1_input_general_information'!$120:$120,0))</f>
        <v>#N/A</v>
      </c>
      <c r="W68">
        <f>INDEX('1_input_general_information'!$A$119:$ZZ$152,MATCH(W$67,'1_input_general_information'!$A$119:$A$152,0),MATCH($E68,'1_input_general_information'!$120:$120,0))</f>
        <v>2.2764855836314001E-2</v>
      </c>
      <c r="X68">
        <f>INDEX('1_input_general_information'!$A$119:$ZZ$152,MATCH(X$67,'1_input_general_information'!$A$119:$A$152,0),MATCH($E68,'1_input_general_information'!$120:$120,0))</f>
        <v>2.94110188238971E-2</v>
      </c>
      <c r="Y68">
        <f>INDEX('1_input_general_information'!$A$119:$ZZ$152,MATCH(Y$67,'1_input_general_information'!$A$119:$A$152,0),MATCH($E68,'1_input_general_information'!$120:$120,0))</f>
        <v>2.4048388308956298E-2</v>
      </c>
      <c r="Z68">
        <f>INDEX('1_input_general_information'!$A$119:$ZZ$152,MATCH(Z$67,'1_input_general_information'!$A$119:$A$152,0),MATCH($E68,'1_input_general_information'!$120:$120,0))</f>
        <v>3.7352183236845103E-2</v>
      </c>
      <c r="AA68">
        <f>INDEX('1_input_general_information'!$A$119:$ZZ$152,MATCH(AA$67,'1_input_general_information'!$A$119:$A$152,0),MATCH($E68,'1_input_general_information'!$120:$120,0))</f>
        <v>3.3337316549305801E-2</v>
      </c>
      <c r="AB68">
        <f>INDEX('1_input_general_information'!$A$119:$ZZ$152,MATCH(AB$67,'1_input_general_information'!$A$119:$A$152,0),MATCH($E68,'1_input_general_information'!$120:$120,0))</f>
        <v>4.4285612105023402E-2</v>
      </c>
      <c r="AC68">
        <f>INDEX('1_input_general_information'!$A$119:$ZZ$152,MATCH(AC$67,'1_input_general_information'!$A$119:$A$152,0),MATCH($E68,'1_input_general_information'!$120:$120,0))</f>
        <v>3.0445202691692898E-2</v>
      </c>
      <c r="AD68" t="e">
        <f>INDEX('1_input_general_information'!$A$119:$ZZ$152,MATCH(AD$67,'1_input_general_information'!$A$119:$A$152,0),MATCH($E68,'1_input_general_information'!$120:$120,0))</f>
        <v>#N/A</v>
      </c>
      <c r="AE68" t="e">
        <f>INDEX('1_input_general_information'!$A$119:$ZZ$152,MATCH(AE$67,'1_input_general_information'!$A$119:$A$152,0),MATCH($E68,'1_input_general_information'!$120:$120,0))</f>
        <v>#N/A</v>
      </c>
      <c r="AF68">
        <f>INDEX('1_input_general_information'!$A$119:$ZZ$152,MATCH(AF$67,'1_input_general_information'!$A$119:$A$152,0),MATCH($E68,'1_input_general_information'!$120:$120,0))</f>
        <v>2.46687165954276E-2</v>
      </c>
      <c r="AG68">
        <f>INDEX('1_input_general_information'!$A$119:$ZZ$152,MATCH(AG$67,'1_input_general_information'!$A$119:$A$152,0),MATCH($E68,'1_input_general_information'!$120:$120,0))</f>
        <v>4.14880626560961E-2</v>
      </c>
      <c r="AH68">
        <f>INDEX('1_input_general_information'!$A$119:$ZZ$152,MATCH(AH$67,'1_input_general_information'!$A$119:$A$152,0),MATCH($E68,'1_input_general_information'!$120:$120,0))</f>
        <v>3.2726795000000003E-2</v>
      </c>
      <c r="AI68">
        <f>INDEX('1_input_general_information'!$A$119:$ZZ$152,MATCH(AI$67,'1_input_general_information'!$A$119:$A$152,0),MATCH($E68,'1_input_general_information'!$120:$120,0))</f>
        <v>3.5626734282991797E-2</v>
      </c>
      <c r="AJ68">
        <f>INDEX('1_input_general_information'!$A$119:$ZZ$152,MATCH(AJ$67,'1_input_general_information'!$A$119:$A$152,0),MATCH($E68,'1_input_general_information'!$120:$120,0))</f>
        <v>3.8397534541771902E-2</v>
      </c>
      <c r="AK68">
        <f>INDEX('1_input_general_information'!$A$119:$ZZ$152,MATCH(AK$67,'1_input_general_information'!$A$119:$A$152,0),MATCH($E68,'1_input_general_information'!$120:$120,0))</f>
        <v>3.0907242067618398E-2</v>
      </c>
      <c r="AL68">
        <f>INDEX('1_input_general_information'!$A$119:$ZZ$152,MATCH(AL$67,'1_input_general_information'!$A$119:$A$152,0),MATCH($E68,'1_input_general_information'!$120:$120,0))</f>
        <v>3.2726795000000003E-2</v>
      </c>
      <c r="AM68">
        <f>INDEX('1_input_general_information'!$A$119:$ZZ$152,MATCH(AM$67,'1_input_general_information'!$A$119:$A$152,0),MATCH($E68,'1_input_general_information'!$120:$120,0))</f>
        <v>1.3747703071802999E-2</v>
      </c>
      <c r="AN68">
        <f>INDEX('1_input_general_information'!$A$119:$ZZ$152,MATCH(AN$67,'1_input_general_information'!$A$119:$A$152,0),MATCH($E68,'1_input_general_information'!$120:$120,0))</f>
        <v>2.62446013939149E-2</v>
      </c>
      <c r="AO68">
        <f>INDEX('1_input_general_information'!$A$119:$ZZ$152,MATCH(AO$67,'1_input_general_information'!$A$119:$A$152,0),MATCH($E68,'1_input_general_information'!$120:$120,0))</f>
        <v>3.7807080794116002E-2</v>
      </c>
      <c r="AP68" t="e">
        <f>INDEX('1_input_general_information'!$A$119:$ZZ$152,MATCH(AP$67,'1_input_general_information'!$A$119:$A$152,0),MATCH($E68,'1_input_general_information'!$120:$120,0))</f>
        <v>#N/A</v>
      </c>
      <c r="AQ68" t="e">
        <f>INDEX('1_input_general_information'!$A$119:$ZZ$152,MATCH(AQ$67,'1_input_general_information'!$A$119:$A$152,0),MATCH($E68,'1_input_general_information'!$120:$120,0))</f>
        <v>#N/A</v>
      </c>
      <c r="AR68" t="e">
        <f>INDEX('1_input_general_information'!$A$119:$ZZ$152,MATCH(AR$67,'1_input_general_information'!$A$119:$A$152,0),MATCH($E68,'1_input_general_information'!$120:$120,0))</f>
        <v>#N/A</v>
      </c>
      <c r="AS68">
        <f>INDEX('1_input_general_information'!$A$119:$ZZ$152,MATCH(AS$67,'1_input_general_information'!$A$119:$A$152,0),MATCH($E68,'1_input_general_information'!$120:$120,0))</f>
        <v>3.0861545560783101E-2</v>
      </c>
    </row>
    <row r="69" spans="1:45" x14ac:dyDescent="0.2">
      <c r="A69" t="s">
        <v>151</v>
      </c>
      <c r="B69" t="s">
        <v>85</v>
      </c>
      <c r="C69" t="s">
        <v>899</v>
      </c>
      <c r="D69" t="s">
        <v>93</v>
      </c>
      <c r="E69" t="s">
        <v>169</v>
      </c>
      <c r="F69" s="1"/>
      <c r="G69">
        <f>INDEX('1_input_general_information'!$A$119:$ZZ$152,MATCH(G$67,'1_input_general_information'!$A$119:$A$152,0),MATCH($E69,'1_input_general_information'!$120:$120,0))</f>
        <v>0.47530579248342297</v>
      </c>
      <c r="H69" t="e">
        <f>INDEX('1_input_general_information'!$A$119:$ZZ$152,MATCH(H$67,'1_input_general_information'!$A$119:$A$152,0),MATCH($E69,'1_input_general_information'!$120:$120,0))</f>
        <v>#N/A</v>
      </c>
      <c r="I69">
        <f>INDEX('1_input_general_information'!$A$119:$ZZ$152,MATCH(I$67,'1_input_general_information'!$A$119:$A$152,0),MATCH($E69,'1_input_general_information'!$120:$120,0))</f>
        <v>0.51770098742958703</v>
      </c>
      <c r="J69">
        <f>INDEX('1_input_general_information'!$A$119:$ZZ$152,MATCH(J$67,'1_input_general_information'!$A$119:$A$152,0),MATCH($E69,'1_input_general_information'!$120:$120,0))</f>
        <v>0.35812344801469997</v>
      </c>
      <c r="K69">
        <f>INDEX('1_input_general_information'!$A$119:$ZZ$152,MATCH(K$67,'1_input_general_information'!$A$119:$A$152,0),MATCH($E69,'1_input_general_information'!$120:$120,0))</f>
        <v>0.46089368725402002</v>
      </c>
      <c r="L69">
        <f>INDEX('1_input_general_information'!$A$119:$ZZ$152,MATCH(L$67,'1_input_general_information'!$A$119:$A$152,0),MATCH($E69,'1_input_general_information'!$120:$120,0))</f>
        <v>0.36135581366229402</v>
      </c>
      <c r="M69">
        <f>INDEX('1_input_general_information'!$A$119:$ZZ$152,MATCH(M$67,'1_input_general_information'!$A$119:$A$152,0),MATCH($E69,'1_input_general_information'!$120:$120,0))</f>
        <v>0.57109130289865895</v>
      </c>
      <c r="N69">
        <f>INDEX('1_input_general_information'!$A$119:$ZZ$152,MATCH(N$67,'1_input_general_information'!$A$119:$A$152,0),MATCH($E69,'1_input_general_information'!$120:$120,0))</f>
        <v>0.48210145457459702</v>
      </c>
      <c r="O69" t="e">
        <f>INDEX('1_input_general_information'!$A$119:$ZZ$152,MATCH(O$67,'1_input_general_information'!$A$119:$A$152,0),MATCH($E69,'1_input_general_information'!$120:$120,0))</f>
        <v>#N/A</v>
      </c>
      <c r="P69">
        <f>INDEX('1_input_general_information'!$A$119:$ZZ$152,MATCH(P$67,'1_input_general_information'!$A$119:$A$152,0),MATCH($E69,'1_input_general_information'!$120:$120,0))</f>
        <v>0.51004220230679498</v>
      </c>
      <c r="Q69">
        <f>INDEX('1_input_general_information'!$A$119:$ZZ$152,MATCH(Q$67,'1_input_general_information'!$A$119:$A$152,0),MATCH($E69,'1_input_general_information'!$120:$120,0))</f>
        <v>0.35424534008436498</v>
      </c>
      <c r="R69">
        <f>INDEX('1_input_general_information'!$A$119:$ZZ$152,MATCH(R$67,'1_input_general_information'!$A$119:$A$152,0),MATCH($E69,'1_input_general_information'!$120:$120,0))</f>
        <v>0.54077735049700104</v>
      </c>
      <c r="S69">
        <f>INDEX('1_input_general_information'!$A$119:$ZZ$152,MATCH(S$67,'1_input_general_information'!$A$119:$A$152,0),MATCH($E69,'1_input_general_information'!$120:$120,0))</f>
        <v>0.49576766799999999</v>
      </c>
      <c r="T69">
        <f>INDEX('1_input_general_information'!$A$119:$ZZ$152,MATCH(T$67,'1_input_general_information'!$A$119:$A$152,0),MATCH($E69,'1_input_general_information'!$120:$120,0))</f>
        <v>0.26867729551143998</v>
      </c>
      <c r="U69">
        <f>INDEX('1_input_general_information'!$A$119:$ZZ$152,MATCH(U$67,'1_input_general_information'!$A$119:$A$152,0),MATCH($E69,'1_input_general_information'!$120:$120,0))</f>
        <v>0.45730993011547699</v>
      </c>
      <c r="V69" t="e">
        <f>INDEX('1_input_general_information'!$A$119:$ZZ$152,MATCH(V$67,'1_input_general_information'!$A$119:$A$152,0),MATCH($E69,'1_input_general_information'!$120:$120,0))</f>
        <v>#N/A</v>
      </c>
      <c r="W69">
        <f>INDEX('1_input_general_information'!$A$119:$ZZ$152,MATCH(W$67,'1_input_general_information'!$A$119:$A$152,0),MATCH($E69,'1_input_general_information'!$120:$120,0))</f>
        <v>0.42741322682634397</v>
      </c>
      <c r="X69">
        <f>INDEX('1_input_general_information'!$A$119:$ZZ$152,MATCH(X$67,'1_input_general_information'!$A$119:$A$152,0),MATCH($E69,'1_input_general_information'!$120:$120,0))</f>
        <v>0.45889041118951601</v>
      </c>
      <c r="Y69">
        <f>INDEX('1_input_general_information'!$A$119:$ZZ$152,MATCH(Y$67,'1_input_general_information'!$A$119:$A$152,0),MATCH($E69,'1_input_general_information'!$120:$120,0))</f>
        <v>0.49415768430197698</v>
      </c>
      <c r="Z69">
        <f>INDEX('1_input_general_information'!$A$119:$ZZ$152,MATCH(Z$67,'1_input_general_information'!$A$119:$A$152,0),MATCH($E69,'1_input_general_information'!$120:$120,0))</f>
        <v>0.60619705692109405</v>
      </c>
      <c r="AA69">
        <f>INDEX('1_input_general_information'!$A$119:$ZZ$152,MATCH(AA$67,'1_input_general_information'!$A$119:$A$152,0),MATCH($E69,'1_input_general_information'!$120:$120,0))</f>
        <v>0.53299089026980595</v>
      </c>
      <c r="AB69">
        <f>INDEX('1_input_general_information'!$A$119:$ZZ$152,MATCH(AB$67,'1_input_general_information'!$A$119:$A$152,0),MATCH($E69,'1_input_general_information'!$120:$120,0))</f>
        <v>0.55004377028298201</v>
      </c>
      <c r="AC69">
        <f>INDEX('1_input_general_information'!$A$119:$ZZ$152,MATCH(AC$67,'1_input_general_information'!$A$119:$A$152,0),MATCH($E69,'1_input_general_information'!$120:$120,0))</f>
        <v>0.64756247093074304</v>
      </c>
      <c r="AD69" t="e">
        <f>INDEX('1_input_general_information'!$A$119:$ZZ$152,MATCH(AD$67,'1_input_general_information'!$A$119:$A$152,0),MATCH($E69,'1_input_general_information'!$120:$120,0))</f>
        <v>#N/A</v>
      </c>
      <c r="AE69" t="e">
        <f>INDEX('1_input_general_information'!$A$119:$ZZ$152,MATCH(AE$67,'1_input_general_information'!$A$119:$A$152,0),MATCH($E69,'1_input_general_information'!$120:$120,0))</f>
        <v>#N/A</v>
      </c>
      <c r="AF69">
        <f>INDEX('1_input_general_information'!$A$119:$ZZ$152,MATCH(AF$67,'1_input_general_information'!$A$119:$A$152,0),MATCH($E69,'1_input_general_information'!$120:$120,0))</f>
        <v>0.39283128537165601</v>
      </c>
      <c r="AG69">
        <f>INDEX('1_input_general_information'!$A$119:$ZZ$152,MATCH(AG$67,'1_input_general_information'!$A$119:$A$152,0),MATCH($E69,'1_input_general_information'!$120:$120,0))</f>
        <v>0.57381295750674399</v>
      </c>
      <c r="AH69">
        <f>INDEX('1_input_general_information'!$A$119:$ZZ$152,MATCH(AH$67,'1_input_general_information'!$A$119:$A$152,0),MATCH($E69,'1_input_general_information'!$120:$120,0))</f>
        <v>0.54589275599999998</v>
      </c>
      <c r="AI69">
        <f>INDEX('1_input_general_information'!$A$119:$ZZ$152,MATCH(AI$67,'1_input_general_information'!$A$119:$A$152,0),MATCH($E69,'1_input_general_information'!$120:$120,0))</f>
        <v>0.54713707183659999</v>
      </c>
      <c r="AJ69">
        <f>INDEX('1_input_general_information'!$A$119:$ZZ$152,MATCH(AJ$67,'1_input_general_information'!$A$119:$A$152,0),MATCH($E69,'1_input_general_information'!$120:$120,0))</f>
        <v>0.63275870234106202</v>
      </c>
      <c r="AK69">
        <f>INDEX('1_input_general_information'!$A$119:$ZZ$152,MATCH(AK$67,'1_input_general_information'!$A$119:$A$152,0),MATCH($E69,'1_input_general_information'!$120:$120,0))</f>
        <v>0.64480787682172103</v>
      </c>
      <c r="AL69">
        <f>INDEX('1_input_general_information'!$A$119:$ZZ$152,MATCH(AL$67,'1_input_general_information'!$A$119:$A$152,0),MATCH($E69,'1_input_general_information'!$120:$120,0))</f>
        <v>0.54589275599999998</v>
      </c>
      <c r="AM69">
        <f>INDEX('1_input_general_information'!$A$119:$ZZ$152,MATCH(AM$67,'1_input_general_information'!$A$119:$A$152,0),MATCH($E69,'1_input_general_information'!$120:$120,0))</f>
        <v>0.22288034367562801</v>
      </c>
      <c r="AN69">
        <f>INDEX('1_input_general_information'!$A$119:$ZZ$152,MATCH(AN$67,'1_input_general_information'!$A$119:$A$152,0),MATCH($E69,'1_input_general_information'!$120:$120,0))</f>
        <v>0.47631665826115999</v>
      </c>
      <c r="AO69">
        <f>INDEX('1_input_general_information'!$A$119:$ZZ$152,MATCH(AO$67,'1_input_general_information'!$A$119:$A$152,0),MATCH($E69,'1_input_general_information'!$120:$120,0))</f>
        <v>0.50521886521600801</v>
      </c>
      <c r="AP69" t="e">
        <f>INDEX('1_input_general_information'!$A$119:$ZZ$152,MATCH(AP$67,'1_input_general_information'!$A$119:$A$152,0),MATCH($E69,'1_input_general_information'!$120:$120,0))</f>
        <v>#N/A</v>
      </c>
      <c r="AQ69" t="e">
        <f>INDEX('1_input_general_information'!$A$119:$ZZ$152,MATCH(AQ$67,'1_input_general_information'!$A$119:$A$152,0),MATCH($E69,'1_input_general_information'!$120:$120,0))</f>
        <v>#N/A</v>
      </c>
      <c r="AR69" t="e">
        <f>INDEX('1_input_general_information'!$A$119:$ZZ$152,MATCH(AR$67,'1_input_general_information'!$A$119:$A$152,0),MATCH($E69,'1_input_general_information'!$120:$120,0))</f>
        <v>#N/A</v>
      </c>
      <c r="AS69">
        <f>INDEX('1_input_general_information'!$A$119:$ZZ$152,MATCH(AS$67,'1_input_general_information'!$A$119:$A$152,0),MATCH($E69,'1_input_general_information'!$120:$120,0))</f>
        <v>0.50334495374128496</v>
      </c>
    </row>
    <row r="70" spans="1:45" x14ac:dyDescent="0.2">
      <c r="A70" t="s">
        <v>151</v>
      </c>
      <c r="B70" t="s">
        <v>85</v>
      </c>
      <c r="C70" t="s">
        <v>899</v>
      </c>
      <c r="D70" t="s">
        <v>93</v>
      </c>
      <c r="E70" s="8" t="s">
        <v>170</v>
      </c>
      <c r="F70" s="8" t="s">
        <v>909</v>
      </c>
      <c r="G70" s="8">
        <f>G$68/SUM(G$68:G$69)</f>
        <v>5.4731311829105012E-2</v>
      </c>
      <c r="H70" s="8" t="e">
        <f t="shared" ref="H70:AS70" si="18">H$68/SUM(H$68:H$69)</f>
        <v>#N/A</v>
      </c>
      <c r="I70" s="8">
        <f t="shared" si="18"/>
        <v>6.5980311010655379E-2</v>
      </c>
      <c r="J70" s="8">
        <f t="shared" si="18"/>
        <v>7.0757398611300912E-2</v>
      </c>
      <c r="K70" s="8">
        <f t="shared" si="18"/>
        <v>4.9069143168877755E-2</v>
      </c>
      <c r="L70" s="8">
        <f t="shared" si="18"/>
        <v>7.2563436504542431E-2</v>
      </c>
      <c r="M70" s="8">
        <f t="shared" si="18"/>
        <v>5.4648894975199369E-2</v>
      </c>
      <c r="N70" s="8">
        <f t="shared" si="18"/>
        <v>6.7612020583505877E-2</v>
      </c>
      <c r="O70" s="8" t="e">
        <f t="shared" si="18"/>
        <v>#N/A</v>
      </c>
      <c r="P70" s="8">
        <f t="shared" si="18"/>
        <v>5.2028558375016701E-2</v>
      </c>
      <c r="Q70" s="8">
        <f t="shared" si="18"/>
        <v>6.091479247926293E-2</v>
      </c>
      <c r="R70" s="8">
        <f t="shared" si="18"/>
        <v>5.4524413566500222E-2</v>
      </c>
      <c r="S70" s="8">
        <f t="shared" si="18"/>
        <v>5.6560126798062854E-2</v>
      </c>
      <c r="T70" s="8">
        <f t="shared" si="18"/>
        <v>5.8650662509757638E-2</v>
      </c>
      <c r="U70" s="8">
        <f t="shared" si="18"/>
        <v>5.1096774007039721E-2</v>
      </c>
      <c r="V70" s="8" t="e">
        <f t="shared" si="18"/>
        <v>#N/A</v>
      </c>
      <c r="W70" s="8">
        <f t="shared" si="18"/>
        <v>5.0568556562476857E-2</v>
      </c>
      <c r="X70" s="8">
        <f t="shared" si="18"/>
        <v>6.0231277272911554E-2</v>
      </c>
      <c r="Y70" s="8">
        <f t="shared" si="18"/>
        <v>4.6406998258030283E-2</v>
      </c>
      <c r="Z70" s="8">
        <f t="shared" si="18"/>
        <v>5.8040909546685462E-2</v>
      </c>
      <c r="AA70" s="8">
        <f t="shared" si="18"/>
        <v>5.8865718055173467E-2</v>
      </c>
      <c r="AB70" s="8">
        <f t="shared" si="18"/>
        <v>7.4513583573951145E-2</v>
      </c>
      <c r="AC70" s="8">
        <f t="shared" si="18"/>
        <v>4.4903920525016072E-2</v>
      </c>
      <c r="AD70" s="8" t="e">
        <f t="shared" si="18"/>
        <v>#N/A</v>
      </c>
      <c r="AE70" s="8" t="e">
        <f t="shared" si="18"/>
        <v>#N/A</v>
      </c>
      <c r="AF70" s="8">
        <f t="shared" si="18"/>
        <v>5.9086746057961749E-2</v>
      </c>
      <c r="AG70" s="8">
        <f t="shared" si="18"/>
        <v>6.742726128605514E-2</v>
      </c>
      <c r="AH70" s="8">
        <f t="shared" si="18"/>
        <v>5.6560126500115451E-2</v>
      </c>
      <c r="AI70" s="8">
        <f t="shared" si="18"/>
        <v>6.1134088817589784E-2</v>
      </c>
      <c r="AJ70" s="8">
        <f t="shared" si="18"/>
        <v>5.7211022458955554E-2</v>
      </c>
      <c r="AK70" s="8">
        <f t="shared" si="18"/>
        <v>4.5740048141027341E-2</v>
      </c>
      <c r="AL70" s="8">
        <f t="shared" si="18"/>
        <v>5.6560126500115451E-2</v>
      </c>
      <c r="AM70" s="8">
        <f t="shared" si="18"/>
        <v>5.809836687058844E-2</v>
      </c>
      <c r="AN70" s="8">
        <f t="shared" si="18"/>
        <v>5.2221696140939064E-2</v>
      </c>
      <c r="AO70" s="8">
        <f t="shared" si="18"/>
        <v>6.962297303085245E-2</v>
      </c>
      <c r="AP70" s="8" t="e">
        <f t="shared" si="18"/>
        <v>#N/A</v>
      </c>
      <c r="AQ70" s="8" t="e">
        <f t="shared" si="18"/>
        <v>#N/A</v>
      </c>
      <c r="AR70" s="8" t="e">
        <f t="shared" si="18"/>
        <v>#N/A</v>
      </c>
      <c r="AS70" s="8">
        <f t="shared" si="18"/>
        <v>5.7770816343685819E-2</v>
      </c>
    </row>
    <row r="71" spans="1:45" x14ac:dyDescent="0.2">
      <c r="A71" t="s">
        <v>151</v>
      </c>
      <c r="B71" t="s">
        <v>85</v>
      </c>
      <c r="C71" t="s">
        <v>899</v>
      </c>
      <c r="D71" t="s">
        <v>93</v>
      </c>
      <c r="E71" s="8" t="s">
        <v>171</v>
      </c>
      <c r="F71" s="8" t="s">
        <v>910</v>
      </c>
      <c r="G71" s="8">
        <f>G$69/SUM(G$68:G$69)</f>
        <v>0.94526868817089493</v>
      </c>
      <c r="H71" s="8" t="e">
        <f t="shared" ref="H71:AS71" si="19">H$69/SUM(H$68:H$69)</f>
        <v>#N/A</v>
      </c>
      <c r="I71" s="8">
        <f t="shared" si="19"/>
        <v>0.93401968898934462</v>
      </c>
      <c r="J71" s="8">
        <f t="shared" si="19"/>
        <v>0.92924260138869907</v>
      </c>
      <c r="K71" s="8">
        <f t="shared" si="19"/>
        <v>0.95093085683112222</v>
      </c>
      <c r="L71" s="8">
        <f t="shared" si="19"/>
        <v>0.92743656349545756</v>
      </c>
      <c r="M71" s="8">
        <f t="shared" si="19"/>
        <v>0.94535110502480058</v>
      </c>
      <c r="N71" s="8">
        <f t="shared" si="19"/>
        <v>0.93238797941649398</v>
      </c>
      <c r="O71" s="8" t="e">
        <f t="shared" si="19"/>
        <v>#N/A</v>
      </c>
      <c r="P71" s="8">
        <f t="shared" si="19"/>
        <v>0.94797144162498326</v>
      </c>
      <c r="Q71" s="8">
        <f t="shared" si="19"/>
        <v>0.9390852075207371</v>
      </c>
      <c r="R71" s="8">
        <f t="shared" si="19"/>
        <v>0.94547558643349983</v>
      </c>
      <c r="S71" s="8">
        <f t="shared" si="19"/>
        <v>0.94343987320193712</v>
      </c>
      <c r="T71" s="8">
        <f t="shared" si="19"/>
        <v>0.94134933749024241</v>
      </c>
      <c r="U71" s="8">
        <f t="shared" si="19"/>
        <v>0.94890322599296029</v>
      </c>
      <c r="V71" s="8" t="e">
        <f t="shared" si="19"/>
        <v>#N/A</v>
      </c>
      <c r="W71" s="8">
        <f t="shared" si="19"/>
        <v>0.94943144343752317</v>
      </c>
      <c r="X71" s="8">
        <f t="shared" si="19"/>
        <v>0.93976872272708845</v>
      </c>
      <c r="Y71" s="8">
        <f t="shared" si="19"/>
        <v>0.95359300174196959</v>
      </c>
      <c r="Z71" s="8">
        <f t="shared" si="19"/>
        <v>0.94195909045331461</v>
      </c>
      <c r="AA71" s="8">
        <f t="shared" si="19"/>
        <v>0.94113428194482651</v>
      </c>
      <c r="AB71" s="8">
        <f t="shared" si="19"/>
        <v>0.9254864164260489</v>
      </c>
      <c r="AC71" s="8">
        <f t="shared" si="19"/>
        <v>0.95509607947498387</v>
      </c>
      <c r="AD71" s="8" t="e">
        <f t="shared" si="19"/>
        <v>#N/A</v>
      </c>
      <c r="AE71" s="8" t="e">
        <f t="shared" si="19"/>
        <v>#N/A</v>
      </c>
      <c r="AF71" s="8">
        <f t="shared" si="19"/>
        <v>0.94091325394203829</v>
      </c>
      <c r="AG71" s="8">
        <f t="shared" si="19"/>
        <v>0.93257273871394497</v>
      </c>
      <c r="AH71" s="8">
        <f t="shared" si="19"/>
        <v>0.94343987349988456</v>
      </c>
      <c r="AI71" s="8">
        <f t="shared" si="19"/>
        <v>0.93886591118241025</v>
      </c>
      <c r="AJ71" s="8">
        <f t="shared" si="19"/>
        <v>0.94278897754104452</v>
      </c>
      <c r="AK71" s="8">
        <f t="shared" si="19"/>
        <v>0.95425995185897261</v>
      </c>
      <c r="AL71" s="8">
        <f t="shared" si="19"/>
        <v>0.94343987349988456</v>
      </c>
      <c r="AM71" s="8">
        <f t="shared" si="19"/>
        <v>0.94190163312941155</v>
      </c>
      <c r="AN71" s="8">
        <f t="shared" si="19"/>
        <v>0.94777830385906092</v>
      </c>
      <c r="AO71" s="8">
        <f t="shared" si="19"/>
        <v>0.93037702696914759</v>
      </c>
      <c r="AP71" s="8" t="e">
        <f t="shared" si="19"/>
        <v>#N/A</v>
      </c>
      <c r="AQ71" s="8" t="e">
        <f t="shared" si="19"/>
        <v>#N/A</v>
      </c>
      <c r="AR71" s="8" t="e">
        <f t="shared" si="19"/>
        <v>#N/A</v>
      </c>
      <c r="AS71" s="8">
        <f t="shared" si="19"/>
        <v>0.94222918365631414</v>
      </c>
    </row>
    <row r="72" spans="1:45" x14ac:dyDescent="0.2">
      <c r="A72" t="s">
        <v>151</v>
      </c>
      <c r="B72" t="s">
        <v>85</v>
      </c>
      <c r="C72" t="s">
        <v>131</v>
      </c>
      <c r="D72" t="s">
        <v>165</v>
      </c>
      <c r="E72" t="s">
        <v>167</v>
      </c>
      <c r="F72" s="1"/>
      <c r="G72" cm="1">
        <f t="array" ref="G72">SUM(SUMIFS('2_overview_fec_intermediate'!H:H,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57273.106000000007</v>
      </c>
      <c r="H72" cm="1">
        <f t="array" ref="H72">SUM(SUMIFS('2_overview_fec_intermediate'!I:I,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17013.595000000001</v>
      </c>
      <c r="I72" cm="1">
        <f t="array" ref="I72">SUM(SUMIFS('2_overview_fec_intermediate'!J:J,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66085.919999999998</v>
      </c>
      <c r="J72" cm="1">
        <f t="array" ref="J72">SUM(SUMIFS('2_overview_fec_intermediate'!K:K,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39038.012000000002</v>
      </c>
      <c r="K72" cm="1">
        <f t="array" ref="K72">SUM(SUMIFS('2_overview_fec_intermediate'!L:L,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6378.0909999999994</v>
      </c>
      <c r="L72" cm="1">
        <f t="array" ref="L72">SUM(SUMIFS('2_overview_fec_intermediate'!M:M,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50841.680999999997</v>
      </c>
      <c r="M72" cm="1">
        <f t="array" ref="M72">SUM(SUMIFS('2_overview_fec_intermediate'!N:N,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439180.935</v>
      </c>
      <c r="N72" cm="1">
        <f t="array" ref="N72">SUM(SUMIFS('2_overview_fec_intermediate'!O:O,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36776.952000000005</v>
      </c>
      <c r="O72" cm="1">
        <f t="array" ref="O72">SUM(SUMIFS('2_overview_fec_intermediate'!P:P,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2001749.0809999998</v>
      </c>
      <c r="P72" cm="1">
        <f t="array" ref="P72">SUM(SUMIFS('2_overview_fec_intermediate'!Q:Q,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7451.9890000000005</v>
      </c>
      <c r="Q72" cm="1">
        <f t="array" ref="Q72">SUM(SUMIFS('2_overview_fec_intermediate'!R:R,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62559.141000000003</v>
      </c>
      <c r="R72" cm="1">
        <f t="array" ref="R72">SUM(SUMIFS('2_overview_fec_intermediate'!S:S,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262730.12300000002</v>
      </c>
      <c r="S72" cm="1">
        <f t="array" ref="S72">SUM(SUMIFS('2_overview_fec_intermediate'!T:T,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2453048.7609999999</v>
      </c>
      <c r="T72" cm="1">
        <f t="array" ref="T72">SUM(SUMIFS('2_overview_fec_intermediate'!U:U,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76744.800000000003</v>
      </c>
      <c r="U72" cm="1">
        <f t="array" ref="U72">SUM(SUMIFS('2_overview_fec_intermediate'!V:V,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574999.47699999996</v>
      </c>
      <c r="V72" cm="1">
        <f t="array" ref="V72">SUM(SUMIFS('2_overview_fec_intermediate'!W:W,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8859.6</v>
      </c>
      <c r="W72" cm="1">
        <f t="array" ref="W72">SUM(SUMIFS('2_overview_fec_intermediate'!X:X,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22043.879000000001</v>
      </c>
      <c r="X72" cm="1">
        <f t="array" ref="X72">SUM(SUMIFS('2_overview_fec_intermediate'!Y:Y,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41825.002000000008</v>
      </c>
      <c r="Y72" cm="1">
        <f t="array" ref="Y72">SUM(SUMIFS('2_overview_fec_intermediate'!Z:Z,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28194.120000000003</v>
      </c>
      <c r="Z72" cm="1">
        <f t="array" ref="Z72">SUM(SUMIFS('2_overview_fec_intermediate'!AA:AA,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218087.29100000003</v>
      </c>
      <c r="AA72" cm="1">
        <f t="array" ref="AA72">SUM(SUMIFS('2_overview_fec_intermediate'!AB:AB,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10485.720000000001</v>
      </c>
      <c r="AB72" cm="1">
        <f t="array" ref="AB72">SUM(SUMIFS('2_overview_fec_intermediate'!AC:AC,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3273.7280000000001</v>
      </c>
      <c r="AC72" cm="1">
        <f t="array" ref="AC72">SUM(SUMIFS('2_overview_fec_intermediate'!AD:AD,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5937.7759999999998</v>
      </c>
      <c r="AD72" cm="1">
        <f t="array" ref="AD72">SUM(SUMIFS('2_overview_fec_intermediate'!AE:AE,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6015.6</v>
      </c>
      <c r="AE72" cm="1">
        <f t="array" ref="AE72">SUM(SUMIFS('2_overview_fec_intermediate'!AF:AF,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11710.08</v>
      </c>
      <c r="AF72" cm="1">
        <f t="array" ref="AF72">SUM(SUMIFS('2_overview_fec_intermediate'!AG:AG,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3043.645</v>
      </c>
      <c r="AG72" cm="1">
        <f t="array" ref="AG72">SUM(SUMIFS('2_overview_fec_intermediate'!AH:AH,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77737.84599999999</v>
      </c>
      <c r="AH72" cm="1">
        <f t="array" ref="AH72">SUM(SUMIFS('2_overview_fec_intermediate'!AI:AI,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141819.51699999999</v>
      </c>
      <c r="AI72" cm="1">
        <f t="array" ref="AI72">SUM(SUMIFS('2_overview_fec_intermediate'!AJ:AJ,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105815.80800000002</v>
      </c>
      <c r="AJ72" cm="1">
        <f t="array" ref="AJ72">SUM(SUMIFS('2_overview_fec_intermediate'!AK:AK,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47602.800999999999</v>
      </c>
      <c r="AK72" cm="1">
        <f t="array" ref="AK72">SUM(SUMIFS('2_overview_fec_intermediate'!AL:AL,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46743.425999999992</v>
      </c>
      <c r="AL72" cm="1">
        <f t="array" ref="AL72">SUM(SUMIFS('2_overview_fec_intermediate'!AM:AM,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48024.593999999997</v>
      </c>
      <c r="AM72" cm="1">
        <f t="array" ref="AM72">SUM(SUMIFS('2_overview_fec_intermediate'!AN:AN,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130258.8</v>
      </c>
      <c r="AN72" cm="1">
        <f t="array" ref="AN72">SUM(SUMIFS('2_overview_fec_intermediate'!AO:AO,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12307.896000000001</v>
      </c>
      <c r="AO72" cm="1">
        <f t="array" ref="AO72">SUM(SUMIFS('2_overview_fec_intermediate'!AP:AP,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19630.800000000003</v>
      </c>
      <c r="AP72" cm="1">
        <f t="array" ref="AP72">SUM(SUMIFS('2_overview_fec_intermediate'!AQ:AQ,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126594.61199999999</v>
      </c>
      <c r="AQ72" cm="1">
        <f t="array" ref="AQ72">SUM(SUMIFS('2_overview_fec_intermediate'!AR:AR,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8964.1579999999994</v>
      </c>
      <c r="AR72" cm="1">
        <f t="array" ref="AR72">SUM(SUMIFS('2_overview_fec_intermediate'!AS:AS,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11232.870999999999</v>
      </c>
      <c r="AS72" cm="1">
        <f t="array" ref="AS72">SUM(SUMIFS('2_overview_fec_intermediate'!AT:AT,
'2_overview_fec_intermediate'!$B:$B,
{"Final consumption - other sectors - households - energy use - cooking","Final consumption - other sectors - households - energy use - lighting and electrical appliances","Final consumption - other sectors - households - energy use - space cooling","Final consumption - other sectors - households - energy use - space heating","Final consumption - other sectors - households - energy use - water heating"},
'2_overview_fec_intermediate'!$E:$E,$A72))</f>
        <v>378232.36900000001</v>
      </c>
    </row>
    <row r="73" spans="1:45" x14ac:dyDescent="0.2">
      <c r="A73" t="s">
        <v>150</v>
      </c>
      <c r="B73" t="s">
        <v>906</v>
      </c>
      <c r="C73" t="s">
        <v>131</v>
      </c>
      <c r="D73" t="s">
        <v>165</v>
      </c>
      <c r="E73" t="s">
        <v>907</v>
      </c>
      <c r="G73" cm="1">
        <f t="array" ref="G73">SUM(SUMIFS('2_overview_fec_intermediate'!H:H,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59719.332000000009</v>
      </c>
      <c r="H73" cm="1">
        <f t="array" ref="H73">SUM(SUMIFS('2_overview_fec_intermediate'!I:I,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1622.7</v>
      </c>
      <c r="I73" cm="1">
        <f t="array" ref="I73">SUM(SUMIFS('2_overview_fec_intermediate'!J:J,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135497.43</v>
      </c>
      <c r="J73" cm="1">
        <f t="array" ref="J73">SUM(SUMIFS('2_overview_fec_intermediate'!K:K,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3297.8050000000003</v>
      </c>
      <c r="K73" cm="1">
        <f t="array" ref="K73">SUM(SUMIFS('2_overview_fec_intermediate'!L:L,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0</v>
      </c>
      <c r="L73" cm="1">
        <f t="array" ref="L73">SUM(SUMIFS('2_overview_fec_intermediate'!M:M,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75169.282000000007</v>
      </c>
      <c r="M73" cm="1">
        <f t="array" ref="M73">SUM(SUMIFS('2_overview_fec_intermediate'!N:N,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949151.82300000009</v>
      </c>
      <c r="N73" cm="1">
        <f t="array" ref="N73">SUM(SUMIFS('2_overview_fec_intermediate'!O:O,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25782.460000000003</v>
      </c>
      <c r="O73" cm="1">
        <f t="array" ref="O73">SUM(SUMIFS('2_overview_fec_intermediate'!P:P,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2865053.4909999999</v>
      </c>
      <c r="P73" cm="1">
        <f t="array" ref="P73">SUM(SUMIFS('2_overview_fec_intermediate'!Q:Q,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2418.192</v>
      </c>
      <c r="Q73" cm="1">
        <f t="array" ref="Q73">SUM(SUMIFS('2_overview_fec_intermediate'!R:R,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16093.043000000001</v>
      </c>
      <c r="R73" cm="1">
        <f t="array" ref="R73">SUM(SUMIFS('2_overview_fec_intermediate'!S:S,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144741.61199999999</v>
      </c>
      <c r="S73" cm="1">
        <f t="array" ref="S73">SUM(SUMIFS('2_overview_fec_intermediate'!T:T,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3345364.7459999993</v>
      </c>
      <c r="T73" cm="1">
        <f t="array" ref="T73">SUM(SUMIFS('2_overview_fec_intermediate'!U:U,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1116</v>
      </c>
      <c r="U73" cm="1">
        <f t="array" ref="U73">SUM(SUMIFS('2_overview_fec_intermediate'!V:V,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475744.38300000003</v>
      </c>
      <c r="V73" cm="1">
        <f t="array" ref="V73">SUM(SUMIFS('2_overview_fec_intermediate'!W:W,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34778.902999999998</v>
      </c>
      <c r="W73" cm="1">
        <f t="array" ref="W73">SUM(SUMIFS('2_overview_fec_intermediate'!X:X,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19221.735000000001</v>
      </c>
      <c r="X73" cm="1">
        <f t="array" ref="X73">SUM(SUMIFS('2_overview_fec_intermediate'!Y:Y,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116933.001</v>
      </c>
      <c r="Y73" cm="1">
        <f t="array" ref="Y73">SUM(SUMIFS('2_overview_fec_intermediate'!Z:Z,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24708.785000000003</v>
      </c>
      <c r="Z73" cm="1">
        <f t="array" ref="Z73">SUM(SUMIFS('2_overview_fec_intermediate'!AA:AA,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675190.38500000001</v>
      </c>
      <c r="AA73" cm="1">
        <f t="array" ref="AA73">SUM(SUMIFS('2_overview_fec_intermediate'!AB:AB,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6733.8899999999994</v>
      </c>
      <c r="AB73" cm="1">
        <f t="array" ref="AB73">SUM(SUMIFS('2_overview_fec_intermediate'!AC:AC,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10315.947000000002</v>
      </c>
      <c r="AC73" cm="1">
        <f t="array" ref="AC73">SUM(SUMIFS('2_overview_fec_intermediate'!AD:AD,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4636.1379999999999</v>
      </c>
      <c r="AD73" cm="1">
        <f t="array" ref="AD73">SUM(SUMIFS('2_overview_fec_intermediate'!AE:AE,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10860.3</v>
      </c>
      <c r="AE73" cm="1">
        <f t="array" ref="AE73">SUM(SUMIFS('2_overview_fec_intermediate'!AF:AF,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7.56</v>
      </c>
      <c r="AF73" cm="1">
        <f t="array" ref="AF73">SUM(SUMIFS('2_overview_fec_intermediate'!AG:AG,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0</v>
      </c>
      <c r="AG73" cm="1">
        <f t="array" ref="AG73">SUM(SUMIFS('2_overview_fec_intermediate'!AH:AH,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276544.47399999999</v>
      </c>
      <c r="AH73" cm="1">
        <f t="array" ref="AH73">SUM(SUMIFS('2_overview_fec_intermediate'!AI:AI,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64.808000000000007</v>
      </c>
      <c r="AI73" cm="1">
        <f t="array" ref="AI73">SUM(SUMIFS('2_overview_fec_intermediate'!AJ:AJ,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152348.12599999999</v>
      </c>
      <c r="AJ73" cm="1">
        <f t="array" ref="AJ73">SUM(SUMIFS('2_overview_fec_intermediate'!AK:AK,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11900.7</v>
      </c>
      <c r="AK73" cm="1">
        <f t="array" ref="AK73">SUM(SUMIFS('2_overview_fec_intermediate'!AL:AL,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104871.182</v>
      </c>
      <c r="AL73" cm="1">
        <f t="array" ref="AL73">SUM(SUMIFS('2_overview_fec_intermediate'!AM:AM,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8506.64</v>
      </c>
      <c r="AM73" cm="1">
        <f t="array" ref="AM73">SUM(SUMIFS('2_overview_fec_intermediate'!AN:AN,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1909.4</v>
      </c>
      <c r="AN73" cm="1">
        <f t="array" ref="AN73">SUM(SUMIFS('2_overview_fec_intermediate'!AO:AO,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4427.8240000000005</v>
      </c>
      <c r="AO73" cm="1">
        <f t="array" ref="AO73">SUM(SUMIFS('2_overview_fec_intermediate'!AP:AP,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46891.8</v>
      </c>
      <c r="AP73" cm="1">
        <f t="array" ref="AP73">SUM(SUMIFS('2_overview_fec_intermediate'!AQ:AQ,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286006.50099999999</v>
      </c>
      <c r="AQ73" cm="1">
        <f t="array" ref="AQ73">SUM(SUMIFS('2_overview_fec_intermediate'!AR:AR,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0</v>
      </c>
      <c r="AR73" cm="1">
        <f t="array" ref="AR73">SUM(SUMIFS('2_overview_fec_intermediate'!AS:AS,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0</v>
      </c>
      <c r="AS73" cm="1">
        <f t="array" ref="AS73">SUM(SUMIFS('2_overview_fec_intermediate'!AT:AT,
'2_overview_fec_intermediate'!$B:$B,
{"Final consumption - other sectors - households - energy use - cooking","Final consumption - other sectors - households - energy use - space cooling","Final consumption - other sectors - households - energy use - space heating","Final consumption - other sectors - households - energy use - water heating"},
'2_overview_fec_intermediate'!$E:$E,$A73))</f>
        <v>1001711.863</v>
      </c>
    </row>
    <row r="74" spans="1:45" x14ac:dyDescent="0.2">
      <c r="A74" t="s">
        <v>149</v>
      </c>
      <c r="B74" t="s">
        <v>86</v>
      </c>
      <c r="C74" t="s">
        <v>131</v>
      </c>
      <c r="D74" t="s">
        <v>165</v>
      </c>
      <c r="E74" t="s">
        <v>904</v>
      </c>
      <c r="G74" cm="1">
        <f t="array" ref="G74">SUM(SUMIFS('2_overview_fec_intermediate'!H:H,
'2_overview_fec_intermediate'!$B:$B,
{"Final consumption - other sectors - households - energy use - space heating","Final consumption - other sectors - households - energy use - water heating"},
'2_overview_fec_intermediate'!$E:$E,$A74))</f>
        <v>32094.525999999998</v>
      </c>
      <c r="H74" cm="1">
        <f t="array" ref="H74">SUM(SUMIFS('2_overview_fec_intermediate'!I:I,
'2_overview_fec_intermediate'!$B:$B,
{"Final consumption - other sectors - households - energy use - space heating","Final consumption - other sectors - households - energy use - water heating"},
'2_overview_fec_intermediate'!$E:$E,$A74))</f>
        <v>3901</v>
      </c>
      <c r="I74" cm="1">
        <f t="array" ref="I74">SUM(SUMIFS('2_overview_fec_intermediate'!J:J,
'2_overview_fec_intermediate'!$B:$B,
{"Final consumption - other sectors - households - energy use - space heating","Final consumption - other sectors - households - energy use - water heating"},
'2_overview_fec_intermediate'!$E:$E,$A74))</f>
        <v>531.70000000000005</v>
      </c>
      <c r="J74" cm="1">
        <f t="array" ref="J74">SUM(SUMIFS('2_overview_fec_intermediate'!K:K,
'2_overview_fec_intermediate'!$B:$B,
{"Final consumption - other sectors - households - energy use - space heating","Final consumption - other sectors - households - energy use - water heating"},
'2_overview_fec_intermediate'!$E:$E,$A74))</f>
        <v>12877.289000000001</v>
      </c>
      <c r="K74" cm="1">
        <f t="array" ref="K74">SUM(SUMIFS('2_overview_fec_intermediate'!L:L,
'2_overview_fec_intermediate'!$B:$B,
{"Final consumption - other sectors - households - energy use - space heating","Final consumption - other sectors - households - energy use - water heating"},
'2_overview_fec_intermediate'!$E:$E,$A74))</f>
        <v>0</v>
      </c>
      <c r="L74" cm="1">
        <f t="array" ref="L74">SUM(SUMIFS('2_overview_fec_intermediate'!M:M,
'2_overview_fec_intermediate'!$B:$B,
{"Final consumption - other sectors - households - energy use - space heating","Final consumption - other sectors - households - energy use - water heating"},
'2_overview_fec_intermediate'!$E:$E,$A74))</f>
        <v>40663.540999999997</v>
      </c>
      <c r="M74" cm="1">
        <f t="array" ref="M74">SUM(SUMIFS('2_overview_fec_intermediate'!N:N,
'2_overview_fec_intermediate'!$B:$B,
{"Final consumption - other sectors - households - energy use - space heating","Final consumption - other sectors - households - energy use - water heating"},
'2_overview_fec_intermediate'!$E:$E,$A74))</f>
        <v>166098</v>
      </c>
      <c r="N74" cm="1">
        <f t="array" ref="N74">SUM(SUMIFS('2_overview_fec_intermediate'!O:O,
'2_overview_fec_intermediate'!$B:$B,
{"Final consumption - other sectors - households - energy use - space heating","Final consumption - other sectors - households - energy use - water heating"},
'2_overview_fec_intermediate'!$E:$E,$A74))</f>
        <v>68615.59</v>
      </c>
      <c r="O74" cm="1">
        <f t="array" ref="O74">SUM(SUMIFS('2_overview_fec_intermediate'!P:P,
'2_overview_fec_intermediate'!$B:$B,
{"Final consumption - other sectors - households - energy use - space heating","Final consumption - other sectors - households - energy use - water heating"},
'2_overview_fec_intermediate'!$E:$E,$A74))</f>
        <v>443074.34100000001</v>
      </c>
      <c r="P74" cm="1">
        <f t="array" ref="P74">SUM(SUMIFS('2_overview_fec_intermediate'!Q:Q,
'2_overview_fec_intermediate'!$B:$B,
{"Final consumption - other sectors - households - energy use - space heating","Final consumption - other sectors - households - energy use - water heating"},
'2_overview_fec_intermediate'!$E:$E,$A74))</f>
        <v>13680</v>
      </c>
      <c r="Q74" cm="1">
        <f t="array" ref="Q74">SUM(SUMIFS('2_overview_fec_intermediate'!R:R,
'2_overview_fec_intermediate'!$B:$B,
{"Final consumption - other sectors - households - energy use - space heating","Final consumption - other sectors - households - energy use - water heating"},
'2_overview_fec_intermediate'!$E:$E,$A74))</f>
        <v>2202.88</v>
      </c>
      <c r="R74" cm="1">
        <f t="array" ref="R74">SUM(SUMIFS('2_overview_fec_intermediate'!S:S,
'2_overview_fec_intermediate'!$B:$B,
{"Final consumption - other sectors - households - energy use - space heating","Final consumption - other sectors - households - energy use - water heating"},
'2_overview_fec_intermediate'!$E:$E,$A74))</f>
        <v>0</v>
      </c>
      <c r="S74" cm="1">
        <f t="array" ref="S74">SUM(SUMIFS('2_overview_fec_intermediate'!T:T,
'2_overview_fec_intermediate'!$B:$B,
{"Final consumption - other sectors - households - energy use - space heating","Final consumption - other sectors - households - energy use - water heating"},
'2_overview_fec_intermediate'!$E:$E,$A74))</f>
        <v>873250.84900000005</v>
      </c>
      <c r="T74" cm="1">
        <f t="array" ref="T74">SUM(SUMIFS('2_overview_fec_intermediate'!U:U,
'2_overview_fec_intermediate'!$B:$B,
{"Final consumption - other sectors - households - energy use - space heating","Final consumption - other sectors - households - energy use - water heating"},
'2_overview_fec_intermediate'!$E:$E,$A74))</f>
        <v>66660</v>
      </c>
      <c r="U74" cm="1">
        <f t="array" ref="U74">SUM(SUMIFS('2_overview_fec_intermediate'!V:V,
'2_overview_fec_intermediate'!$B:$B,
{"Final consumption - other sectors - households - energy use - space heating","Final consumption - other sectors - households - energy use - water heating"},
'2_overview_fec_intermediate'!$E:$E,$A74))</f>
        <v>53930.69</v>
      </c>
      <c r="V74" cm="1">
        <f t="array" ref="V74">SUM(SUMIFS('2_overview_fec_intermediate'!W:W,
'2_overview_fec_intermediate'!$B:$B,
{"Final consumption - other sectors - households - energy use - space heating","Final consumption - other sectors - households - energy use - water heating"},
'2_overview_fec_intermediate'!$E:$E,$A74))</f>
        <v>0</v>
      </c>
      <c r="W74" cm="1">
        <f t="array" ref="W74">SUM(SUMIFS('2_overview_fec_intermediate'!X:X,
'2_overview_fec_intermediate'!$B:$B,
{"Final consumption - other sectors - households - energy use - space heating","Final consumption - other sectors - households - energy use - water heating"},
'2_overview_fec_intermediate'!$E:$E,$A74))</f>
        <v>4589.7999999999993</v>
      </c>
      <c r="X74" cm="1">
        <f t="array" ref="X74">SUM(SUMIFS('2_overview_fec_intermediate'!Y:Y,
'2_overview_fec_intermediate'!$B:$B,
{"Final consumption - other sectors - households - energy use - space heating","Final consumption - other sectors - households - energy use - water heating"},
'2_overview_fec_intermediate'!$E:$E,$A74))</f>
        <v>19050</v>
      </c>
      <c r="Y74" cm="1">
        <f t="array" ref="Y74">SUM(SUMIFS('2_overview_fec_intermediate'!Z:Z,
'2_overview_fec_intermediate'!$B:$B,
{"Final consumption - other sectors - households - energy use - space heating","Final consumption - other sectors - households - energy use - water heating"},
'2_overview_fec_intermediate'!$E:$E,$A74))</f>
        <v>0</v>
      </c>
      <c r="Z74" cm="1">
        <f t="array" ref="Z74">SUM(SUMIFS('2_overview_fec_intermediate'!AA:AA,
'2_overview_fec_intermediate'!$B:$B,
{"Final consumption - other sectors - households - energy use - space heating","Final consumption - other sectors - households - energy use - water heating"},
'2_overview_fec_intermediate'!$E:$E,$A74))</f>
        <v>37173.876000000004</v>
      </c>
      <c r="AA74" cm="1">
        <f t="array" ref="AA74">SUM(SUMIFS('2_overview_fec_intermediate'!AB:AB,
'2_overview_fec_intermediate'!$B:$B,
{"Final consumption - other sectors - households - energy use - space heating","Final consumption - other sectors - households - energy use - water heating"},
'2_overview_fec_intermediate'!$E:$E,$A74))</f>
        <v>18659</v>
      </c>
      <c r="AB74" cm="1">
        <f t="array" ref="AB74">SUM(SUMIFS('2_overview_fec_intermediate'!AC:AC,
'2_overview_fec_intermediate'!$B:$B,
{"Final consumption - other sectors - households - energy use - space heating","Final consumption - other sectors - households - energy use - water heating"},
'2_overview_fec_intermediate'!$E:$E,$A74))</f>
        <v>0</v>
      </c>
      <c r="AC74" cm="1">
        <f t="array" ref="AC74">SUM(SUMIFS('2_overview_fec_intermediate'!AD:AD,
'2_overview_fec_intermediate'!$B:$B,
{"Final consumption - other sectors - households - energy use - space heating","Final consumption - other sectors - households - energy use - water heating"},
'2_overview_fec_intermediate'!$E:$E,$A74))</f>
        <v>15378.07</v>
      </c>
      <c r="AD74" cm="1">
        <f t="array" ref="AD74">SUM(SUMIFS('2_overview_fec_intermediate'!AE:AE,
'2_overview_fec_intermediate'!$B:$B,
{"Final consumption - other sectors - households - energy use - space heating","Final consumption - other sectors - households - energy use - water heating"},
'2_overview_fec_intermediate'!$E:$E,$A74))</f>
        <v>4552</v>
      </c>
      <c r="AE74" cm="1">
        <f t="array" ref="AE74">SUM(SUMIFS('2_overview_fec_intermediate'!AF:AF,
'2_overview_fec_intermediate'!$B:$B,
{"Final consumption - other sectors - households - energy use - space heating","Final consumption - other sectors - households - energy use - water heating"},
'2_overview_fec_intermediate'!$E:$E,$A74))</f>
        <v>1319</v>
      </c>
      <c r="AF74" cm="1">
        <f t="array" ref="AF74">SUM(SUMIFS('2_overview_fec_intermediate'!AG:AG,
'2_overview_fec_intermediate'!$B:$B,
{"Final consumption - other sectors - households - energy use - space heating","Final consumption - other sectors - households - energy use - water heating"},
'2_overview_fec_intermediate'!$E:$E,$A74))</f>
        <v>0</v>
      </c>
      <c r="AG74" cm="1">
        <f t="array" ref="AG74">SUM(SUMIFS('2_overview_fec_intermediate'!AH:AH,
'2_overview_fec_intermediate'!$B:$B,
{"Final consumption - other sectors - households - energy use - space heating","Final consumption - other sectors - households - energy use - water heating"},
'2_overview_fec_intermediate'!$E:$E,$A74))</f>
        <v>12033.566000000001</v>
      </c>
      <c r="AH74" cm="1">
        <f t="array" ref="AH74">SUM(SUMIFS('2_overview_fec_intermediate'!AI:AI,
'2_overview_fec_intermediate'!$B:$B,
{"Final consumption - other sectors - households - energy use - space heating","Final consumption - other sectors - households - energy use - water heating"},
'2_overview_fec_intermediate'!$E:$E,$A74))</f>
        <v>5574.2289999999994</v>
      </c>
      <c r="AI74" cm="1">
        <f t="array" ref="AI74">SUM(SUMIFS('2_overview_fec_intermediate'!AJ:AJ,
'2_overview_fec_intermediate'!$B:$B,
{"Final consumption - other sectors - households - energy use - space heating","Final consumption - other sectors - households - energy use - water heating"},
'2_overview_fec_intermediate'!$E:$E,$A74))</f>
        <v>152000</v>
      </c>
      <c r="AJ74" cm="1">
        <f t="array" ref="AJ74">SUM(SUMIFS('2_overview_fec_intermediate'!AK:AK,
'2_overview_fec_intermediate'!$B:$B,
{"Final consumption - other sectors - households - energy use - space heating","Final consumption - other sectors - households - energy use - water heating"},
'2_overview_fec_intermediate'!$E:$E,$A74))</f>
        <v>36</v>
      </c>
      <c r="AK74" cm="1">
        <f t="array" ref="AK74">SUM(SUMIFS('2_overview_fec_intermediate'!AL:AL,
'2_overview_fec_intermediate'!$B:$B,
{"Final consumption - other sectors - households - energy use - space heating","Final consumption - other sectors - households - energy use - water heating"},
'2_overview_fec_intermediate'!$E:$E,$A74))</f>
        <v>29485.088</v>
      </c>
      <c r="AL74" cm="1">
        <f t="array" ref="AL74">SUM(SUMIFS('2_overview_fec_intermediate'!AM:AM,
'2_overview_fec_intermediate'!$B:$B,
{"Final consumption - other sectors - households - energy use - space heating","Final consumption - other sectors - households - energy use - water heating"},
'2_overview_fec_intermediate'!$E:$E,$A74))</f>
        <v>15761.763000000001</v>
      </c>
      <c r="AM74" cm="1">
        <f t="array" ref="AM74">SUM(SUMIFS('2_overview_fec_intermediate'!AN:AN,
'2_overview_fec_intermediate'!$B:$B,
{"Final consumption - other sectors - households - energy use - space heating","Final consumption - other sectors - households - energy use - water heating"},
'2_overview_fec_intermediate'!$E:$E,$A74))</f>
        <v>107485</v>
      </c>
      <c r="AN74" cm="1">
        <f t="array" ref="AN74">SUM(SUMIFS('2_overview_fec_intermediate'!AO:AO,
'2_overview_fec_intermediate'!$B:$B,
{"Final consumption - other sectors - households - energy use - space heating","Final consumption - other sectors - households - energy use - water heating"},
'2_overview_fec_intermediate'!$E:$E,$A74))</f>
        <v>3093.2329999999997</v>
      </c>
      <c r="AO74" cm="1">
        <f t="array" ref="AO74">SUM(SUMIFS('2_overview_fec_intermediate'!AP:AP,
'2_overview_fec_intermediate'!$B:$B,
{"Final consumption - other sectors - households - energy use - space heating","Final consumption - other sectors - households - energy use - water heating"},
'2_overview_fec_intermediate'!$E:$E,$A74))</f>
        <v>16913</v>
      </c>
      <c r="AP74" cm="1">
        <f t="array" ref="AP74">SUM(SUMIFS('2_overview_fec_intermediate'!AQ:AQ,
'2_overview_fec_intermediate'!$B:$B,
{"Final consumption - other sectors - households - energy use - space heating","Final consumption - other sectors - households - energy use - water heating"},
'2_overview_fec_intermediate'!$E:$E,$A74))</f>
        <v>82892</v>
      </c>
      <c r="AQ74" cm="1">
        <f t="array" ref="AQ74">SUM(SUMIFS('2_overview_fec_intermediate'!AR:AR,
'2_overview_fec_intermediate'!$B:$B,
{"Final consumption - other sectors - households - energy use - space heating","Final consumption - other sectors - households - energy use - water heating"},
'2_overview_fec_intermediate'!$E:$E,$A74))</f>
        <v>401.214</v>
      </c>
      <c r="AR74" cm="1">
        <f t="array" ref="AR74">SUM(SUMIFS('2_overview_fec_intermediate'!AS:AS,
'2_overview_fec_intermediate'!$B:$B,
{"Final consumption - other sectors - households - energy use - space heating","Final consumption - other sectors - households - energy use - water heating"},
'2_overview_fec_intermediate'!$E:$E,$A74))</f>
        <v>0</v>
      </c>
      <c r="AS74" cm="1">
        <f t="array" ref="AS74">SUM(SUMIFS('2_overview_fec_intermediate'!AT:AT,
'2_overview_fec_intermediate'!$B:$B,
{"Final consumption - other sectors - households - energy use - space heating","Final consumption - other sectors - households - energy use - water heating"},
'2_overview_fec_intermediate'!$E:$E,$A74))</f>
        <v>10904.187</v>
      </c>
    </row>
    <row r="75" spans="1:45" x14ac:dyDescent="0.2">
      <c r="A75" t="s">
        <v>152</v>
      </c>
      <c r="B75" t="s">
        <v>77</v>
      </c>
      <c r="C75" t="s">
        <v>131</v>
      </c>
      <c r="D75" t="s">
        <v>165</v>
      </c>
      <c r="E75" t="s">
        <v>904</v>
      </c>
      <c r="G75" cm="1">
        <f t="array" ref="G75">SUM(SUMIFS('2_overview_fec_intermediate'!H:H,
'2_overview_fec_intermediate'!$B:$B,
{"Final consumption - other sectors - households - energy use - space heating","Final consumption - other sectors - households - energy use - water heating"},
'2_overview_fec_intermediate'!$E:$E,$A75))</f>
        <v>38823.107999999993</v>
      </c>
      <c r="H75" cm="1">
        <f t="array" ref="H75">SUM(SUMIFS('2_overview_fec_intermediate'!I:I,
'2_overview_fec_intermediate'!$B:$B,
{"Final consumption - other sectors - households - energy use - space heating","Final consumption - other sectors - households - energy use - water heating"},
'2_overview_fec_intermediate'!$E:$E,$A75))</f>
        <v>455.03199999999998</v>
      </c>
      <c r="I75" cm="1">
        <f t="array" ref="I75">SUM(SUMIFS('2_overview_fec_intermediate'!J:J,
'2_overview_fec_intermediate'!$B:$B,
{"Final consumption - other sectors - households - energy use - space heating","Final consumption - other sectors - households - energy use - water heating"},
'2_overview_fec_intermediate'!$E:$E,$A75))</f>
        <v>96070.95</v>
      </c>
      <c r="J75" cm="1">
        <f t="array" ref="J75">SUM(SUMIFS('2_overview_fec_intermediate'!K:K,
'2_overview_fec_intermediate'!$B:$B,
{"Final consumption - other sectors - households - energy use - space heating","Final consumption - other sectors - households - energy use - water heating"},
'2_overview_fec_intermediate'!$E:$E,$A75))</f>
        <v>57.102000000000004</v>
      </c>
      <c r="K75" cm="1">
        <f t="array" ref="K75">SUM(SUMIFS('2_overview_fec_intermediate'!L:L,
'2_overview_fec_intermediate'!$B:$B,
{"Final consumption - other sectors - households - energy use - space heating","Final consumption - other sectors - households - energy use - water heating"},
'2_overview_fec_intermediate'!$E:$E,$A75))</f>
        <v>4492.1819999999998</v>
      </c>
      <c r="L75" cm="1">
        <f t="array" ref="L75">SUM(SUMIFS('2_overview_fec_intermediate'!M:M,
'2_overview_fec_intermediate'!$B:$B,
{"Final consumption - other sectors - households - energy use - space heating","Final consumption - other sectors - households - energy use - water heating"},
'2_overview_fec_intermediate'!$E:$E,$A75))</f>
        <v>1495.3969999999999</v>
      </c>
      <c r="M75" cm="1">
        <f t="array" ref="M75">SUM(SUMIFS('2_overview_fec_intermediate'!N:N,
'2_overview_fec_intermediate'!$B:$B,
{"Final consumption - other sectors - households - energy use - space heating","Final consumption - other sectors - households - energy use - water heating"},
'2_overview_fec_intermediate'!$E:$E,$A75))</f>
        <v>491327.61000000004</v>
      </c>
      <c r="N75" cm="1">
        <f t="array" ref="N75">SUM(SUMIFS('2_overview_fec_intermediate'!O:O,
'2_overview_fec_intermediate'!$B:$B,
{"Final consumption - other sectors - households - energy use - space heating","Final consumption - other sectors - households - energy use - water heating"},
'2_overview_fec_intermediate'!$E:$E,$A75))</f>
        <v>7698.902</v>
      </c>
      <c r="O75" cm="1">
        <f t="array" ref="O75">SUM(SUMIFS('2_overview_fec_intermediate'!P:P,
'2_overview_fec_intermediate'!$B:$B,
{"Final consumption - other sectors - households - energy use - space heating","Final consumption - other sectors - households - energy use - water heating"},
'2_overview_fec_intermediate'!$E:$E,$A75))</f>
        <v>1140602.3089999999</v>
      </c>
      <c r="P75" cm="1">
        <f t="array" ref="P75">SUM(SUMIFS('2_overview_fec_intermediate'!Q:Q,
'2_overview_fec_intermediate'!$B:$B,
{"Final consumption - other sectors - households - energy use - space heating","Final consumption - other sectors - households - energy use - water heating"},
'2_overview_fec_intermediate'!$E:$E,$A75))</f>
        <v>87.8</v>
      </c>
      <c r="Q75" cm="1">
        <f t="array" ref="Q75">SUM(SUMIFS('2_overview_fec_intermediate'!R:R,
'2_overview_fec_intermediate'!$B:$B,
{"Final consumption - other sectors - households - energy use - space heating","Final consumption - other sectors - households - energy use - water heating"},
'2_overview_fec_intermediate'!$E:$E,$A75))</f>
        <v>47199.450000000004</v>
      </c>
      <c r="R75" cm="1">
        <f t="array" ref="R75">SUM(SUMIFS('2_overview_fec_intermediate'!S:S,
'2_overview_fec_intermediate'!$B:$B,
{"Final consumption - other sectors - households - energy use - space heating","Final consumption - other sectors - households - energy use - water heating"},
'2_overview_fec_intermediate'!$E:$E,$A75))</f>
        <v>89781.358000000007</v>
      </c>
      <c r="S75" cm="1">
        <f t="array" ref="S75">SUM(SUMIFS('2_overview_fec_intermediate'!T:T,
'2_overview_fec_intermediate'!$B:$B,
{"Final consumption - other sectors - households - energy use - space heating","Final consumption - other sectors - households - energy use - water heating"},
'2_overview_fec_intermediate'!$E:$E,$A75))</f>
        <v>1167031.3259999999</v>
      </c>
      <c r="T75" cm="1">
        <f t="array" ref="T75">SUM(SUMIFS('2_overview_fec_intermediate'!U:U,
'2_overview_fec_intermediate'!$B:$B,
{"Final consumption - other sectors - households - energy use - space heating","Final consumption - other sectors - households - energy use - water heating"},
'2_overview_fec_intermediate'!$E:$E,$A75))</f>
        <v>10633.597</v>
      </c>
      <c r="U75" cm="1">
        <f t="array" ref="U75">SUM(SUMIFS('2_overview_fec_intermediate'!V:V,
'2_overview_fec_intermediate'!$B:$B,
{"Final consumption - other sectors - households - energy use - space heating","Final consumption - other sectors - households - energy use - water heating"},
'2_overview_fec_intermediate'!$E:$E,$A75))</f>
        <v>172362.538</v>
      </c>
      <c r="V75" cm="1">
        <f t="array" ref="V75">SUM(SUMIFS('2_overview_fec_intermediate'!W:W,
'2_overview_fec_intermediate'!$B:$B,
{"Final consumption - other sectors - households - energy use - space heating","Final consumption - other sectors - households - energy use - water heating"},
'2_overview_fec_intermediate'!$E:$E,$A75))</f>
        <v>7.9119999999999999</v>
      </c>
      <c r="W75" cm="1">
        <f t="array" ref="W75">SUM(SUMIFS('2_overview_fec_intermediate'!X:X,
'2_overview_fec_intermediate'!$B:$B,
{"Final consumption - other sectors - households - energy use - space heating","Final consumption - other sectors - households - energy use - water heating"},
'2_overview_fec_intermediate'!$E:$E,$A75))</f>
        <v>2583.5450000000001</v>
      </c>
      <c r="X75" cm="1">
        <f t="array" ref="X75">SUM(SUMIFS('2_overview_fec_intermediate'!Y:Y,
'2_overview_fec_intermediate'!$B:$B,
{"Final consumption - other sectors - households - energy use - space heating","Final consumption - other sectors - households - energy use - water heating"},
'2_overview_fec_intermediate'!$E:$E,$A75))</f>
        <v>831.81200000000001</v>
      </c>
      <c r="Y75" cm="1">
        <f t="array" ref="Y75">SUM(SUMIFS('2_overview_fec_intermediate'!Z:Z,
'2_overview_fec_intermediate'!$B:$B,
{"Final consumption - other sectors - households - energy use - space heating","Final consumption - other sectors - households - energy use - water heating"},
'2_overview_fec_intermediate'!$E:$E,$A75))</f>
        <v>87863.308999999994</v>
      </c>
      <c r="Z75" cm="1">
        <f t="array" ref="Z75">SUM(SUMIFS('2_overview_fec_intermediate'!AA:AA,
'2_overview_fec_intermediate'!$B:$B,
{"Final consumption - other sectors - households - energy use - space heating","Final consumption - other sectors - households - energy use - water heating"},
'2_overview_fec_intermediate'!$E:$E,$A75))</f>
        <v>74114.474000000002</v>
      </c>
      <c r="AA75" cm="1">
        <f t="array" ref="AA75">SUM(SUMIFS('2_overview_fec_intermediate'!AB:AB,
'2_overview_fec_intermediate'!$B:$B,
{"Final consumption - other sectors - households - energy use - space heating","Final consumption - other sectors - households - energy use - water heating"},
'2_overview_fec_intermediate'!$E:$E,$A75))</f>
        <v>987.95900000000006</v>
      </c>
      <c r="AB75" cm="1">
        <f t="array" ref="AB75">SUM(SUMIFS('2_overview_fec_intermediate'!AC:AC,
'2_overview_fec_intermediate'!$B:$B,
{"Final consumption - other sectors - households - energy use - space heating","Final consumption - other sectors - households - energy use - water heating"},
'2_overview_fec_intermediate'!$E:$E,$A75))</f>
        <v>4893.9740000000002</v>
      </c>
      <c r="AC75" cm="1">
        <f t="array" ref="AC75">SUM(SUMIFS('2_overview_fec_intermediate'!AD:AD,
'2_overview_fec_intermediate'!$B:$B,
{"Final consumption - other sectors - households - energy use - space heating","Final consumption - other sectors - households - energy use - water heating"},
'2_overview_fec_intermediate'!$E:$E,$A75))</f>
        <v>1355.7280000000001</v>
      </c>
      <c r="AD75" cm="1">
        <f t="array" ref="AD75">SUM(SUMIFS('2_overview_fec_intermediate'!AE:AE,
'2_overview_fec_intermediate'!$B:$B,
{"Final consumption - other sectors - households - energy use - space heating","Final consumption - other sectors - households - energy use - water heating"},
'2_overview_fec_intermediate'!$E:$E,$A75))</f>
        <v>624.58199999999999</v>
      </c>
      <c r="AE75" cm="1">
        <f t="array" ref="AE75">SUM(SUMIFS('2_overview_fec_intermediate'!AF:AF,
'2_overview_fec_intermediate'!$B:$B,
{"Final consumption - other sectors - households - energy use - space heating","Final consumption - other sectors - households - energy use - water heating"},
'2_overview_fec_intermediate'!$E:$E,$A75))</f>
        <v>186.71799999999999</v>
      </c>
      <c r="AF75" cm="1">
        <f t="array" ref="AF75">SUM(SUMIFS('2_overview_fec_intermediate'!AG:AG,
'2_overview_fec_intermediate'!$B:$B,
{"Final consumption - other sectors - households - energy use - space heating","Final consumption - other sectors - households - energy use - water heating"},
'2_overview_fec_intermediate'!$E:$E,$A75))</f>
        <v>196.054</v>
      </c>
      <c r="AG75" cm="1">
        <f t="array" ref="AG75">SUM(SUMIFS('2_overview_fec_intermediate'!AH:AH,
'2_overview_fec_intermediate'!$B:$B,
{"Final consumption - other sectors - households - energy use - space heating","Final consumption - other sectors - households - energy use - water heating"},
'2_overview_fec_intermediate'!$E:$E,$A75))</f>
        <v>1743.8720000000001</v>
      </c>
      <c r="AH75" cm="1">
        <f t="array" ref="AH75">SUM(SUMIFS('2_overview_fec_intermediate'!AI:AI,
'2_overview_fec_intermediate'!$B:$B,
{"Final consumption - other sectors - households - energy use - space heating","Final consumption - other sectors - households - energy use - water heating"},
'2_overview_fec_intermediate'!$E:$E,$A75))</f>
        <v>615.42700000000002</v>
      </c>
      <c r="AI75" cm="1">
        <f t="array" ref="AI75">SUM(SUMIFS('2_overview_fec_intermediate'!AJ:AJ,
'2_overview_fec_intermediate'!$B:$B,
{"Final consumption - other sectors - households - energy use - space heating","Final consumption - other sectors - households - energy use - water heating"},
'2_overview_fec_intermediate'!$E:$E,$A75))</f>
        <v>5069.5920000000006</v>
      </c>
      <c r="AJ75" cm="1">
        <f t="array" ref="AJ75">SUM(SUMIFS('2_overview_fec_intermediate'!AK:AK,
'2_overview_fec_intermediate'!$B:$B,
{"Final consumption - other sectors - households - energy use - space heating","Final consumption - other sectors - households - energy use - water heating"},
'2_overview_fec_intermediate'!$E:$E,$A75))</f>
        <v>11072.337</v>
      </c>
      <c r="AK75" cm="1">
        <f t="array" ref="AK75">SUM(SUMIFS('2_overview_fec_intermediate'!AL:AL,
'2_overview_fec_intermediate'!$B:$B,
{"Final consumption - other sectors - households - energy use - space heating","Final consumption - other sectors - households - energy use - water heating"},
'2_overview_fec_intermediate'!$E:$E,$A75))</f>
        <v>2868.2640000000001</v>
      </c>
      <c r="AL75" cm="1">
        <f t="array" ref="AL75">SUM(SUMIFS('2_overview_fec_intermediate'!AM:AM,
'2_overview_fec_intermediate'!$B:$B,
{"Final consumption - other sectors - households - energy use - space heating","Final consumption - other sectors - households - energy use - water heating"},
'2_overview_fec_intermediate'!$E:$E,$A75))</f>
        <v>1550.665</v>
      </c>
      <c r="AM75" cm="1">
        <f t="array" ref="AM75">SUM(SUMIFS('2_overview_fec_intermediate'!AN:AN,
'2_overview_fec_intermediate'!$B:$B,
{"Final consumption - other sectors - households - energy use - space heating","Final consumption - other sectors - households - energy use - water heating"},
'2_overview_fec_intermediate'!$E:$E,$A75))</f>
        <v>8407.9490000000005</v>
      </c>
      <c r="AN75" cm="1">
        <f t="array" ref="AN75">SUM(SUMIFS('2_overview_fec_intermediate'!AO:AO,
'2_overview_fec_intermediate'!$B:$B,
{"Final consumption - other sectors - households - energy use - space heating","Final consumption - other sectors - households - energy use - water heating"},
'2_overview_fec_intermediate'!$E:$E,$A75))</f>
        <v>4736.4629999999997</v>
      </c>
      <c r="AO75" cm="1">
        <f t="array" ref="AO75">SUM(SUMIFS('2_overview_fec_intermediate'!AP:AP,
'2_overview_fec_intermediate'!$B:$B,
{"Final consumption - other sectors - households - energy use - space heating","Final consumption - other sectors - households - energy use - water heating"},
'2_overview_fec_intermediate'!$E:$E,$A75))</f>
        <v>276</v>
      </c>
      <c r="AP75" cm="1">
        <f t="array" ref="AP75">SUM(SUMIFS('2_overview_fec_intermediate'!AQ:AQ,
'2_overview_fec_intermediate'!$B:$B,
{"Final consumption - other sectors - households - energy use - space heating","Final consumption - other sectors - households - energy use - water heating"},
'2_overview_fec_intermediate'!$E:$E,$A75))</f>
        <v>242.65</v>
      </c>
      <c r="AQ75" cm="1">
        <f t="array" ref="AQ75">SUM(SUMIFS('2_overview_fec_intermediate'!AR:AR,
'2_overview_fec_intermediate'!$B:$B,
{"Final consumption - other sectors - households - energy use - space heating","Final consumption - other sectors - households - energy use - water heating"},
'2_overview_fec_intermediate'!$E:$E,$A75))</f>
        <v>233.68</v>
      </c>
      <c r="AR75" cm="1">
        <f t="array" ref="AR75">SUM(SUMIFS('2_overview_fec_intermediate'!AS:AS,
'2_overview_fec_intermediate'!$B:$B,
{"Final consumption - other sectors - households - energy use - space heating","Final consumption - other sectors - households - energy use - water heating"},
'2_overview_fec_intermediate'!$E:$E,$A75))</f>
        <v>2163.634</v>
      </c>
      <c r="AS75" cm="1">
        <f t="array" ref="AS75">SUM(SUMIFS('2_overview_fec_intermediate'!AT:AT,
'2_overview_fec_intermediate'!$B:$B,
{"Final consumption - other sectors - households - energy use - space heating","Final consumption - other sectors - households - energy use - water heating"},
'2_overview_fec_intermediate'!$E:$E,$A75))</f>
        <v>180180.848</v>
      </c>
    </row>
    <row r="76" spans="1:45" x14ac:dyDescent="0.2">
      <c r="A76" t="s">
        <v>153</v>
      </c>
      <c r="B76" t="s">
        <v>83</v>
      </c>
      <c r="C76" t="s">
        <v>131</v>
      </c>
      <c r="D76" t="s">
        <v>165</v>
      </c>
      <c r="E76" t="s">
        <v>905</v>
      </c>
      <c r="G76" cm="1">
        <f t="array" ref="G76">SUM(SUMIFS('2_overview_fec_intermediate'!H:H,
'2_overview_fec_intermediate'!$B:$B,
{"Final consumption - other sectors - households - energy use - cooking","Final consumption - other sectors - households - energy use - space heating","Final consumption - other sectors - households - energy use - water heating"},
'2_overview_fec_intermediate'!$E:$E,$A76))</f>
        <v>70192.366000000009</v>
      </c>
      <c r="H76" cm="1">
        <f t="array" ref="H76">SUM(SUMIFS('2_overview_fec_intermediate'!I:I,
'2_overview_fec_intermediate'!$B:$B,
{"Final consumption - other sectors - households - energy use - cooking","Final consumption - other sectors - households - energy use - space heating","Final consumption - other sectors - households - energy use - water heating"},
'2_overview_fec_intermediate'!$E:$E,$A76))</f>
        <v>44715</v>
      </c>
      <c r="I76" cm="1">
        <f t="array" ref="I76">SUM(SUMIFS('2_overview_fec_intermediate'!J:J,
'2_overview_fec_intermediate'!$B:$B,
{"Final consumption - other sectors - households - energy use - cooking","Final consumption - other sectors - households - energy use - space heating","Final consumption - other sectors - households - energy use - water heating"},
'2_overview_fec_intermediate'!$E:$E,$A76))</f>
        <v>23284.6</v>
      </c>
      <c r="J76" cm="1">
        <f t="array" ref="J76">SUM(SUMIFS('2_overview_fec_intermediate'!K:K,
'2_overview_fec_intermediate'!$B:$B,
{"Final consumption - other sectors - households - energy use - cooking","Final consumption - other sectors - households - energy use - space heating","Final consumption - other sectors - households - energy use - water heating"},
'2_overview_fec_intermediate'!$E:$E,$A76))</f>
        <v>29749.846999999998</v>
      </c>
      <c r="K76" cm="1">
        <f t="array" ref="K76">SUM(SUMIFS('2_overview_fec_intermediate'!L:L,
'2_overview_fec_intermediate'!$B:$B,
{"Final consumption - other sectors - households - energy use - cooking","Final consumption - other sectors - households - energy use - space heating","Final consumption - other sectors - households - energy use - water heating"},
'2_overview_fec_intermediate'!$E:$E,$A76))</f>
        <v>643.78600000000006</v>
      </c>
      <c r="L76" cm="1">
        <f t="array" ref="L76">SUM(SUMIFS('2_overview_fec_intermediate'!M:M,
'2_overview_fec_intermediate'!$B:$B,
{"Final consumption - other sectors - households - energy use - cooking","Final consumption - other sectors - households - energy use - space heating","Final consumption - other sectors - households - energy use - water heating"},
'2_overview_fec_intermediate'!$E:$E,$A76))</f>
        <v>84040.063999999998</v>
      </c>
      <c r="M76" cm="1">
        <f t="array" ref="M76">SUM(SUMIFS('2_overview_fec_intermediate'!N:N,
'2_overview_fec_intermediate'!$B:$B,
{"Final consumption - other sectors - households - energy use - cooking","Final consumption - other sectors - households - energy use - space heating","Final consumption - other sectors - households - energy use - water heating"},
'2_overview_fec_intermediate'!$E:$E,$A76))</f>
        <v>250034</v>
      </c>
      <c r="N76" cm="1">
        <f t="array" ref="N76">SUM(SUMIFS('2_overview_fec_intermediate'!O:O,
'2_overview_fec_intermediate'!$B:$B,
{"Final consumption - other sectors - households - energy use - cooking","Final consumption - other sectors - households - energy use - space heating","Final consumption - other sectors - households - energy use - water heating"},
'2_overview_fec_intermediate'!$E:$E,$A76))</f>
        <v>35335.01</v>
      </c>
      <c r="O76" cm="1">
        <f t="array" ref="O76">SUM(SUMIFS('2_overview_fec_intermediate'!P:P,
'2_overview_fec_intermediate'!$B:$B,
{"Final consumption - other sectors - households - energy use - cooking","Final consumption - other sectors - households - energy use - space heating","Final consumption - other sectors - households - energy use - water heating"},
'2_overview_fec_intermediate'!$E:$E,$A76))</f>
        <v>1209305.3</v>
      </c>
      <c r="P76" cm="1">
        <f t="array" ref="P76">SUM(SUMIFS('2_overview_fec_intermediate'!Q:Q,
'2_overview_fec_intermediate'!$B:$B,
{"Final consumption - other sectors - households - energy use - cooking","Final consumption - other sectors - households - energy use - space heating","Final consumption - other sectors - households - energy use - water heating"},
'2_overview_fec_intermediate'!$E:$E,$A76))</f>
        <v>16515.667000000001</v>
      </c>
      <c r="Q76" cm="1">
        <f t="array" ref="Q76">SUM(SUMIFS('2_overview_fec_intermediate'!R:R,
'2_overview_fec_intermediate'!$B:$B,
{"Final consumption - other sectors - households - energy use - cooking","Final consumption - other sectors - households - energy use - space heating","Final consumption - other sectors - households - energy use - water heating"},
'2_overview_fec_intermediate'!$E:$E,$A76))</f>
        <v>26562.5</v>
      </c>
      <c r="R76" cm="1">
        <f t="array" ref="R76">SUM(SUMIFS('2_overview_fec_intermediate'!S:S,
'2_overview_fec_intermediate'!$B:$B,
{"Final consumption - other sectors - households - energy use - cooking","Final consumption - other sectors - households - energy use - space heating","Final consumption - other sectors - households - energy use - water heating"},
'2_overview_fec_intermediate'!$E:$E,$A76))</f>
        <v>76456.996000000014</v>
      </c>
      <c r="S76" cm="1">
        <f t="array" ref="S76">SUM(SUMIFS('2_overview_fec_intermediate'!T:T,
'2_overview_fec_intermediate'!$B:$B,
{"Final consumption - other sectors - households - energy use - cooking","Final consumption - other sectors - households - energy use - space heating","Final consumption - other sectors - households - energy use - water heating"},
'2_overview_fec_intermediate'!$E:$E,$A76))</f>
        <v>1790400.915</v>
      </c>
      <c r="T76" cm="1">
        <f t="array" ref="T76">SUM(SUMIFS('2_overview_fec_intermediate'!U:U,
'2_overview_fec_intermediate'!$B:$B,
{"Final consumption - other sectors - households - energy use - cooking","Final consumption - other sectors - households - energy use - space heating","Final consumption - other sectors - households - energy use - water heating"},
'2_overview_fec_intermediate'!$E:$E,$A76))</f>
        <v>44871</v>
      </c>
      <c r="U76" cm="1">
        <f t="array" ref="U76">SUM(SUMIFS('2_overview_fec_intermediate'!V:V,
'2_overview_fec_intermediate'!$B:$B,
{"Final consumption - other sectors - households - energy use - cooking","Final consumption - other sectors - households - energy use - space heating","Final consumption - other sectors - households - energy use - water heating"},
'2_overview_fec_intermediate'!$E:$E,$A76))</f>
        <v>268164.78499999997</v>
      </c>
      <c r="V76" cm="1">
        <f t="array" ref="V76">SUM(SUMIFS('2_overview_fec_intermediate'!W:W,
'2_overview_fec_intermediate'!$B:$B,
{"Final consumption - other sectors - households - energy use - cooking","Final consumption - other sectors - households - energy use - space heating","Final consumption - other sectors - households - energy use - water heating"},
'2_overview_fec_intermediate'!$E:$E,$A76))</f>
        <v>10097.24</v>
      </c>
      <c r="W76" cm="1">
        <f t="array" ref="W76">SUM(SUMIFS('2_overview_fec_intermediate'!X:X,
'2_overview_fec_intermediate'!$B:$B,
{"Final consumption - other sectors - households - energy use - cooking","Final consumption - other sectors - households - energy use - space heating","Final consumption - other sectors - households - energy use - water heating"},
'2_overview_fec_intermediate'!$E:$E,$A76))</f>
        <v>41833.43</v>
      </c>
      <c r="X76" cm="1">
        <f t="array" ref="X76">SUM(SUMIFS('2_overview_fec_intermediate'!Y:Y,
'2_overview_fec_intermediate'!$B:$B,
{"Final consumption - other sectors - households - energy use - cooking","Final consumption - other sectors - households - energy use - space heating","Final consumption - other sectors - households - energy use - water heating"},
'2_overview_fec_intermediate'!$E:$E,$A76))</f>
        <v>52887</v>
      </c>
      <c r="Y76" cm="1">
        <f t="array" ref="Y76">SUM(SUMIFS('2_overview_fec_intermediate'!Z:Z,
'2_overview_fec_intermediate'!$B:$B,
{"Final consumption - other sectors - households - energy use - cooking","Final consumption - other sectors - households - energy use - space heating","Final consumption - other sectors - households - energy use - water heating"},
'2_overview_fec_intermediate'!$E:$E,$A76))</f>
        <v>1066.03</v>
      </c>
      <c r="Z76" cm="1">
        <f t="array" ref="Z76">SUM(SUMIFS('2_overview_fec_intermediate'!AA:AA,
'2_overview_fec_intermediate'!$B:$B,
{"Final consumption - other sectors - households - energy use - cooking","Final consumption - other sectors - households - energy use - space heating","Final consumption - other sectors - households - energy use - water heating"},
'2_overview_fec_intermediate'!$E:$E,$A76))</f>
        <v>259389.54200000002</v>
      </c>
      <c r="AA76" cm="1">
        <f t="array" ref="AA76">SUM(SUMIFS('2_overview_fec_intermediate'!AB:AB,
'2_overview_fec_intermediate'!$B:$B,
{"Final consumption - other sectors - households - energy use - cooking","Final consumption - other sectors - households - energy use - space heating","Final consumption - other sectors - households - energy use - water heating"},
'2_overview_fec_intermediate'!$E:$E,$A76))</f>
        <v>19317</v>
      </c>
      <c r="AB76" cm="1">
        <f t="array" ref="AB76">SUM(SUMIFS('2_overview_fec_intermediate'!AC:AC,
'2_overview_fec_intermediate'!$B:$B,
{"Final consumption - other sectors - households - energy use - cooking","Final consumption - other sectors - households - energy use - space heating","Final consumption - other sectors - households - energy use - water heating"},
'2_overview_fec_intermediate'!$E:$E,$A76))</f>
        <v>646.59199999999998</v>
      </c>
      <c r="AC76" cm="1">
        <f t="array" ref="AC76">SUM(SUMIFS('2_overview_fec_intermediate'!AD:AD,
'2_overview_fec_intermediate'!$B:$B,
{"Final consumption - other sectors - households - energy use - cooking","Final consumption - other sectors - households - energy use - space heating","Final consumption - other sectors - households - energy use - water heating"},
'2_overview_fec_intermediate'!$E:$E,$A76))</f>
        <v>21285.969000000001</v>
      </c>
      <c r="AD76" cm="1">
        <f t="array" ref="AD76">SUM(SUMIFS('2_overview_fec_intermediate'!AE:AE,
'2_overview_fec_intermediate'!$B:$B,
{"Final consumption - other sectors - households - energy use - cooking","Final consumption - other sectors - households - energy use - space heating","Final consumption - other sectors - households - energy use - water heating"},
'2_overview_fec_intermediate'!$E:$E,$A76))</f>
        <v>25456.000000000004</v>
      </c>
      <c r="AE76" cm="1">
        <f t="array" ref="AE76">SUM(SUMIFS('2_overview_fec_intermediate'!AF:AF,
'2_overview_fec_intermediate'!$B:$B,
{"Final consumption - other sectors - households - energy use - cooking","Final consumption - other sectors - households - energy use - space heating","Final consumption - other sectors - households - energy use - water heating"},
'2_overview_fec_intermediate'!$E:$E,$A76))</f>
        <v>7939.6970000000001</v>
      </c>
      <c r="AF76" cm="1">
        <f t="array" ref="AF76">SUM(SUMIFS('2_overview_fec_intermediate'!AG:AG,
'2_overview_fec_intermediate'!$B:$B,
{"Final consumption - other sectors - households - energy use - cooking","Final consumption - other sectors - households - energy use - space heating","Final consumption - other sectors - households - energy use - water heating"},
'2_overview_fec_intermediate'!$E:$E,$A76))</f>
        <v>70.091999999999999</v>
      </c>
      <c r="AG76" cm="1">
        <f t="array" ref="AG76">SUM(SUMIFS('2_overview_fec_intermediate'!AH:AH,
'2_overview_fec_intermediate'!$B:$B,
{"Final consumption - other sectors - households - energy use - cooking","Final consumption - other sectors - households - energy use - space heating","Final consumption - other sectors - households - energy use - water heating"},
'2_overview_fec_intermediate'!$E:$E,$A76))</f>
        <v>16008.369000000001</v>
      </c>
      <c r="AH76" cm="1">
        <f t="array" ref="AH76">SUM(SUMIFS('2_overview_fec_intermediate'!AI:AI,
'2_overview_fec_intermediate'!$B:$B,
{"Final consumption - other sectors - households - energy use - cooking","Final consumption - other sectors - households - energy use - space heating","Final consumption - other sectors - households - energy use - water heating"},
'2_overview_fec_intermediate'!$E:$E,$A76))</f>
        <v>19519.244999999999</v>
      </c>
      <c r="AI76" cm="1">
        <f t="array" ref="AI76">SUM(SUMIFS('2_overview_fec_intermediate'!AJ:AJ,
'2_overview_fec_intermediate'!$B:$B,
{"Final consumption - other sectors - households - energy use - cooking","Final consumption - other sectors - households - energy use - space heating","Final consumption - other sectors - households - energy use - water heating"},
'2_overview_fec_intermediate'!$E:$E,$A76))</f>
        <v>219724.28699999998</v>
      </c>
      <c r="AJ76" cm="1">
        <f t="array" ref="AJ76">SUM(SUMIFS('2_overview_fec_intermediate'!AK:AK,
'2_overview_fec_intermediate'!$B:$B,
{"Final consumption - other sectors - households - energy use - cooking","Final consumption - other sectors - households - energy use - space heating","Final consumption - other sectors - households - energy use - water heating"},
'2_overview_fec_intermediate'!$E:$E,$A76))</f>
        <v>31581.549999999996</v>
      </c>
      <c r="AK76" cm="1">
        <f t="array" ref="AK76">SUM(SUMIFS('2_overview_fec_intermediate'!AL:AL,
'2_overview_fec_intermediate'!$B:$B,
{"Final consumption - other sectors - households - energy use - cooking","Final consumption - other sectors - households - energy use - space heating","Final consumption - other sectors - households - energy use - water heating"},
'2_overview_fec_intermediate'!$E:$E,$A76))</f>
        <v>127402.40699999999</v>
      </c>
      <c r="AL76" cm="1">
        <f t="array" ref="AL76">SUM(SUMIFS('2_overview_fec_intermediate'!AM:AM,
'2_overview_fec_intermediate'!$B:$B,
{"Final consumption - other sectors - households - energy use - cooking","Final consumption - other sectors - households - energy use - space heating","Final consumption - other sectors - households - energy use - water heating"},
'2_overview_fec_intermediate'!$E:$E,$A76))</f>
        <v>36473.525999999998</v>
      </c>
      <c r="AM76" cm="1">
        <f t="array" ref="AM76">SUM(SUMIFS('2_overview_fec_intermediate'!AN:AN,
'2_overview_fec_intermediate'!$B:$B,
{"Final consumption - other sectors - households - energy use - cooking","Final consumption - other sectors - households - energy use - space heating","Final consumption - other sectors - households - energy use - water heating"},
'2_overview_fec_intermediate'!$E:$E,$A76))</f>
        <v>31957</v>
      </c>
      <c r="AN76" cm="1">
        <f t="array" ref="AN76">SUM(SUMIFS('2_overview_fec_intermediate'!AO:AO,
'2_overview_fec_intermediate'!$B:$B,
{"Final consumption - other sectors - households - energy use - cooking","Final consumption - other sectors - households - energy use - space heating","Final consumption - other sectors - households - energy use - water heating"},
'2_overview_fec_intermediate'!$E:$E,$A76))</f>
        <v>17101.024999999998</v>
      </c>
      <c r="AO76" cm="1">
        <f t="array" ref="AO76">SUM(SUMIFS('2_overview_fec_intermediate'!AP:AP,
'2_overview_fec_intermediate'!$B:$B,
{"Final consumption - other sectors - households - energy use - cooking","Final consumption - other sectors - households - energy use - space heating","Final consumption - other sectors - households - energy use - water heating"},
'2_overview_fec_intermediate'!$E:$E,$A76))</f>
        <v>24280</v>
      </c>
      <c r="AP76" cm="1">
        <f t="array" ref="AP76">SUM(SUMIFS('2_overview_fec_intermediate'!AQ:AQ,
'2_overview_fec_intermediate'!$B:$B,
{"Final consumption - other sectors - households - energy use - cooking","Final consumption - other sectors - households - energy use - space heating","Final consumption - other sectors - households - energy use - water heating"},
'2_overview_fec_intermediate'!$E:$E,$A76))</f>
        <v>76574.599999999991</v>
      </c>
      <c r="AQ76" cm="1">
        <f t="array" ref="AQ76">SUM(SUMIFS('2_overview_fec_intermediate'!AR:AR,
'2_overview_fec_intermediate'!$B:$B,
{"Final consumption - other sectors - households - energy use - cooking","Final consumption - other sectors - households - energy use - space heating","Final consumption - other sectors - households - energy use - water heating"},
'2_overview_fec_intermediate'!$E:$E,$A76))</f>
        <v>14468.84</v>
      </c>
      <c r="AR76" cm="1">
        <f t="array" ref="AR76">SUM(SUMIFS('2_overview_fec_intermediate'!AS:AS,
'2_overview_fec_intermediate'!$B:$B,
{"Final consumption - other sectors - households - energy use - cooking","Final consumption - other sectors - households - energy use - space heating","Final consumption - other sectors - households - energy use - water heating"},
'2_overview_fec_intermediate'!$E:$E,$A76))</f>
        <v>4982.2920000000004</v>
      </c>
      <c r="AS76" cm="1">
        <f t="array" ref="AS76">SUM(SUMIFS('2_overview_fec_intermediate'!AT:AT,
'2_overview_fec_intermediate'!$B:$B,
{"Final consumption - other sectors - households - energy use - cooking","Final consumption - other sectors - households - energy use - space heating","Final consumption - other sectors - households - energy use - water heating"},
'2_overview_fec_intermediate'!$E:$E,$A76))</f>
        <v>78738</v>
      </c>
    </row>
    <row r="77" spans="1:45" x14ac:dyDescent="0.2">
      <c r="A77" t="s">
        <v>902</v>
      </c>
      <c r="B77" t="s">
        <v>87</v>
      </c>
      <c r="C77" t="s">
        <v>131</v>
      </c>
      <c r="D77" t="s">
        <v>165</v>
      </c>
      <c r="E77" t="s">
        <v>904</v>
      </c>
      <c r="G77" cm="1">
        <f t="array" ref="G77">SUM(SUMIFS('2_overview_fec_intermediate'!H:H,
'2_overview_fec_intermediate'!$B:$B,
{"Final consumption - other sectors - households - energy use - space heating","Final consumption - other sectors - households - energy use - water heating"},
'2_overview_fec_intermediate'!$E:$E,$A77))</f>
        <v>824.12199999999996</v>
      </c>
      <c r="H77" cm="1">
        <f t="array" ref="H77">SUM(SUMIFS('2_overview_fec_intermediate'!I:I,
'2_overview_fec_intermediate'!$B:$B,
{"Final consumption - other sectors - households - energy use - space heating","Final consumption - other sectors - households - energy use - water heating"},
'2_overview_fec_intermediate'!$E:$E,$A77))</f>
        <v>2383.779</v>
      </c>
      <c r="I77" cm="1">
        <f t="array" ref="I77">SUM(SUMIFS('2_overview_fec_intermediate'!J:J,
'2_overview_fec_intermediate'!$B:$B,
{"Final consumption - other sectors - households - energy use - space heating","Final consumption - other sectors - households - energy use - water heating"},
'2_overview_fec_intermediate'!$E:$E,$A77))</f>
        <v>1744.3820000000001</v>
      </c>
      <c r="J77" cm="1">
        <f t="array" ref="J77">SUM(SUMIFS('2_overview_fec_intermediate'!K:K,
'2_overview_fec_intermediate'!$B:$B,
{"Final consumption - other sectors - households - energy use - space heating","Final consumption - other sectors - households - energy use - water heating"},
'2_overview_fec_intermediate'!$E:$E,$A77))</f>
        <v>4227.6409999999996</v>
      </c>
      <c r="K77" cm="1">
        <f t="array" ref="K77">SUM(SUMIFS('2_overview_fec_intermediate'!L:L,
'2_overview_fec_intermediate'!$B:$B,
{"Final consumption - other sectors - households - energy use - space heating","Final consumption - other sectors - households - energy use - water heating"},
'2_overview_fec_intermediate'!$E:$E,$A77))</f>
        <v>0</v>
      </c>
      <c r="L77" cm="1">
        <f t="array" ref="L77">SUM(SUMIFS('2_overview_fec_intermediate'!M:M,
'2_overview_fec_intermediate'!$B:$B,
{"Final consumption - other sectors - households - energy use - space heating","Final consumption - other sectors - households - energy use - water heating"},
'2_overview_fec_intermediate'!$E:$E,$A77))</f>
        <v>31269.666000000001</v>
      </c>
      <c r="M77" cm="1">
        <f t="array" ref="M77">SUM(SUMIFS('2_overview_fec_intermediate'!N:N,
'2_overview_fec_intermediate'!$B:$B,
{"Final consumption - other sectors - households - energy use - space heating","Final consumption - other sectors - households - energy use - water heating"},
'2_overview_fec_intermediate'!$E:$E,$A77))</f>
        <v>14454.225</v>
      </c>
      <c r="N77" cm="1">
        <f t="array" ref="N77">SUM(SUMIFS('2_overview_fec_intermediate'!O:O,
'2_overview_fec_intermediate'!$B:$B,
{"Final consumption - other sectors - households - energy use - space heating","Final consumption - other sectors - households - energy use - water heating"},
'2_overview_fec_intermediate'!$E:$E,$A77))</f>
        <v>0</v>
      </c>
      <c r="O77" cm="1">
        <f t="array" ref="O77">SUM(SUMIFS('2_overview_fec_intermediate'!P:P,
'2_overview_fec_intermediate'!$B:$B,
{"Final consumption - other sectors - households - energy use - space heating","Final consumption - other sectors - households - energy use - water heating"},
'2_overview_fec_intermediate'!$E:$E,$A77))</f>
        <v>38732.095000000001</v>
      </c>
      <c r="P77" cm="1">
        <f t="array" ref="P77">SUM(SUMIFS('2_overview_fec_intermediate'!Q:Q,
'2_overview_fec_intermediate'!$B:$B,
{"Final consumption - other sectors - households - energy use - space heating","Final consumption - other sectors - households - energy use - water heating"},
'2_overview_fec_intermediate'!$E:$E,$A77))</f>
        <v>44</v>
      </c>
      <c r="Q77" cm="1">
        <f t="array" ref="Q77">SUM(SUMIFS('2_overview_fec_intermediate'!R:R,
'2_overview_fec_intermediate'!$B:$B,
{"Final consumption - other sectors - households - energy use - space heating","Final consumption - other sectors - households - energy use - water heating"},
'2_overview_fec_intermediate'!$E:$E,$A77))</f>
        <v>236.983</v>
      </c>
      <c r="R77" cm="1">
        <f t="array" ref="R77">SUM(SUMIFS('2_overview_fec_intermediate'!S:S,
'2_overview_fec_intermediate'!$B:$B,
{"Final consumption - other sectors - households - energy use - space heating","Final consumption - other sectors - households - energy use - water heating"},
'2_overview_fec_intermediate'!$E:$E,$A77))</f>
        <v>2392.915</v>
      </c>
      <c r="S77" cm="1">
        <f t="array" ref="S77">SUM(SUMIFS('2_overview_fec_intermediate'!T:T,
'2_overview_fec_intermediate'!$B:$B,
{"Final consumption - other sectors - households - energy use - space heating","Final consumption - other sectors - households - energy use - water heating"},
'2_overview_fec_intermediate'!$E:$E,$A77))</f>
        <v>284572.59899999999</v>
      </c>
      <c r="T77" cm="1">
        <f t="array" ref="T77">SUM(SUMIFS('2_overview_fec_intermediate'!U:U,
'2_overview_fec_intermediate'!$B:$B,
{"Final consumption - other sectors - households - energy use - space heating","Final consumption - other sectors - households - energy use - water heating"},
'2_overview_fec_intermediate'!$E:$E,$A77))</f>
        <v>160.125</v>
      </c>
      <c r="U77" cm="1">
        <f t="array" ref="U77">SUM(SUMIFS('2_overview_fec_intermediate'!V:V,
'2_overview_fec_intermediate'!$B:$B,
{"Final consumption - other sectors - households - energy use - space heating","Final consumption - other sectors - households - energy use - water heating"},
'2_overview_fec_intermediate'!$E:$E,$A77))</f>
        <v>1023.751</v>
      </c>
      <c r="V77" cm="1">
        <f t="array" ref="V77">SUM(SUMIFS('2_overview_fec_intermediate'!W:W,
'2_overview_fec_intermediate'!$B:$B,
{"Final consumption - other sectors - households - energy use - space heating","Final consumption - other sectors - households - energy use - water heating"},
'2_overview_fec_intermediate'!$E:$E,$A77))</f>
        <v>4.8789999999999996</v>
      </c>
      <c r="W77" cm="1">
        <f t="array" ref="W77">SUM(SUMIFS('2_overview_fec_intermediate'!X:X,
'2_overview_fec_intermediate'!$B:$B,
{"Final consumption - other sectors - households - energy use - space heating","Final consumption - other sectors - households - energy use - water heating"},
'2_overview_fec_intermediate'!$E:$E,$A77))</f>
        <v>92.734999999999999</v>
      </c>
      <c r="X77" cm="1">
        <f t="array" ref="X77">SUM(SUMIFS('2_overview_fec_intermediate'!Y:Y,
'2_overview_fec_intermediate'!$B:$B,
{"Final consumption - other sectors - households - energy use - space heating","Final consumption - other sectors - households - energy use - water heating"},
'2_overview_fec_intermediate'!$E:$E,$A77))</f>
        <v>2954.4839999999999</v>
      </c>
      <c r="Y77" cm="1">
        <f t="array" ref="Y77">SUM(SUMIFS('2_overview_fec_intermediate'!Z:Z,
'2_overview_fec_intermediate'!$B:$B,
{"Final consumption - other sectors - households - energy use - space heating","Final consumption - other sectors - households - energy use - water heating"},
'2_overview_fec_intermediate'!$E:$E,$A77))</f>
        <v>14617.765000000001</v>
      </c>
      <c r="Z77" cm="1">
        <f t="array" ref="Z77">SUM(SUMIFS('2_overview_fec_intermediate'!AA:AA,
'2_overview_fec_intermediate'!$B:$B,
{"Final consumption - other sectors - households - energy use - space heating","Final consumption - other sectors - households - energy use - water heating"},
'2_overview_fec_intermediate'!$E:$E,$A77))</f>
        <v>0</v>
      </c>
      <c r="AA77" cm="1">
        <f t="array" ref="AA77">SUM(SUMIFS('2_overview_fec_intermediate'!AB:AB,
'2_overview_fec_intermediate'!$B:$B,
{"Final consumption - other sectors - households - energy use - space heating","Final consumption - other sectors - households - energy use - water heating"},
'2_overview_fec_intermediate'!$E:$E,$A77))</f>
        <v>1919.19</v>
      </c>
      <c r="AB77" cm="1">
        <f t="array" ref="AB77">SUM(SUMIFS('2_overview_fec_intermediate'!AC:AC,
'2_overview_fec_intermediate'!$B:$B,
{"Final consumption - other sectors - households - energy use - space heating","Final consumption - other sectors - households - energy use - water heating"},
'2_overview_fec_intermediate'!$E:$E,$A77))</f>
        <v>10.414999999999999</v>
      </c>
      <c r="AC77" cm="1">
        <f t="array" ref="AC77">SUM(SUMIFS('2_overview_fec_intermediate'!AD:AD,
'2_overview_fec_intermediate'!$B:$B,
{"Final consumption - other sectors - households - energy use - space heating","Final consumption - other sectors - households - energy use - water heating"},
'2_overview_fec_intermediate'!$E:$E,$A77))</f>
        <v>194.85499999999999</v>
      </c>
      <c r="AD77" cm="1">
        <f t="array" ref="AD77">SUM(SUMIFS('2_overview_fec_intermediate'!AE:AE,
'2_overview_fec_intermediate'!$B:$B,
{"Final consumption - other sectors - households - energy use - space heating","Final consumption - other sectors - households - energy use - water heating"},
'2_overview_fec_intermediate'!$E:$E,$A77))</f>
        <v>2439.4490000000001</v>
      </c>
      <c r="AE77" cm="1">
        <f t="array" ref="AE77">SUM(SUMIFS('2_overview_fec_intermediate'!AF:AF,
'2_overview_fec_intermediate'!$B:$B,
{"Final consumption - other sectors - households - energy use - space heating","Final consumption - other sectors - households - energy use - water heating"},
'2_overview_fec_intermediate'!$E:$E,$A77))</f>
        <v>20.401</v>
      </c>
      <c r="AF77" cm="1">
        <f t="array" ref="AF77">SUM(SUMIFS('2_overview_fec_intermediate'!AG:AG,
'2_overview_fec_intermediate'!$B:$B,
{"Final consumption - other sectors - households - energy use - space heating","Final consumption - other sectors - households - energy use - water heating"},
'2_overview_fec_intermediate'!$E:$E,$A77))</f>
        <v>0</v>
      </c>
      <c r="AG77" cm="1">
        <f t="array" ref="AG77">SUM(SUMIFS('2_overview_fec_intermediate'!AH:AH,
'2_overview_fec_intermediate'!$B:$B,
{"Final consumption - other sectors - households - energy use - space heating","Final consumption - other sectors - households - energy use - water heating"},
'2_overview_fec_intermediate'!$E:$E,$A77))</f>
        <v>46.92</v>
      </c>
      <c r="AH77" cm="1">
        <f t="array" ref="AH77">SUM(SUMIFS('2_overview_fec_intermediate'!AI:AI,
'2_overview_fec_intermediate'!$B:$B,
{"Final consumption - other sectors - households - energy use - space heating","Final consumption - other sectors - households - energy use - water heating"},
'2_overview_fec_intermediate'!$E:$E,$A77))</f>
        <v>0</v>
      </c>
      <c r="AI77" cm="1">
        <f t="array" ref="AI77">SUM(SUMIFS('2_overview_fec_intermediate'!AJ:AJ,
'2_overview_fec_intermediate'!$B:$B,
{"Final consumption - other sectors - households - energy use - space heating","Final consumption - other sectors - households - energy use - water heating"},
'2_overview_fec_intermediate'!$E:$E,$A77))</f>
        <v>205825.5</v>
      </c>
      <c r="AJ77" cm="1">
        <f t="array" ref="AJ77">SUM(SUMIFS('2_overview_fec_intermediate'!AK:AK,
'2_overview_fec_intermediate'!$B:$B,
{"Final consumption - other sectors - households - energy use - space heating","Final consumption - other sectors - households - energy use - water heating"},
'2_overview_fec_intermediate'!$E:$E,$A77))</f>
        <v>0</v>
      </c>
      <c r="AK77" cm="1">
        <f t="array" ref="AK77">SUM(SUMIFS('2_overview_fec_intermediate'!AL:AL,
'2_overview_fec_intermediate'!$B:$B,
{"Final consumption - other sectors - households - energy use - space heating","Final consumption - other sectors - households - energy use - water heating"},
'2_overview_fec_intermediate'!$E:$E,$A77))</f>
        <v>1563.2139999999999</v>
      </c>
      <c r="AL77" cm="1">
        <f t="array" ref="AL77">SUM(SUMIFS('2_overview_fec_intermediate'!AM:AM,
'2_overview_fec_intermediate'!$B:$B,
{"Final consumption - other sectors - households - energy use - space heating","Final consumption - other sectors - households - energy use - water heating"},
'2_overview_fec_intermediate'!$E:$E,$A77))</f>
        <v>9360.848</v>
      </c>
      <c r="AM77" cm="1">
        <f t="array" ref="AM77">SUM(SUMIFS('2_overview_fec_intermediate'!AN:AN,
'2_overview_fec_intermediate'!$B:$B,
{"Final consumption - other sectors - households - energy use - space heating","Final consumption - other sectors - households - energy use - water heating"},
'2_overview_fec_intermediate'!$E:$E,$A77))</f>
        <v>0</v>
      </c>
      <c r="AN77" cm="1">
        <f t="array" ref="AN77">SUM(SUMIFS('2_overview_fec_intermediate'!AO:AO,
'2_overview_fec_intermediate'!$B:$B,
{"Final consumption - other sectors - households - energy use - space heating","Final consumption - other sectors - households - energy use - water heating"},
'2_overview_fec_intermediate'!$E:$E,$A77))</f>
        <v>0.112</v>
      </c>
      <c r="AO77" cm="1">
        <f t="array" ref="AO77">SUM(SUMIFS('2_overview_fec_intermediate'!AP:AP,
'2_overview_fec_intermediate'!$B:$B,
{"Final consumption - other sectors - households - energy use - space heating","Final consumption - other sectors - households - energy use - water heating"},
'2_overview_fec_intermediate'!$E:$E,$A77))</f>
        <v>969.6</v>
      </c>
      <c r="AP77" cm="1">
        <f t="array" ref="AP77">SUM(SUMIFS('2_overview_fec_intermediate'!AQ:AQ,
'2_overview_fec_intermediate'!$B:$B,
{"Final consumption - other sectors - households - energy use - space heating","Final consumption - other sectors - households - energy use - water heating"},
'2_overview_fec_intermediate'!$E:$E,$A77))</f>
        <v>11689.704</v>
      </c>
      <c r="AQ77" cm="1">
        <f t="array" ref="AQ77">SUM(SUMIFS('2_overview_fec_intermediate'!AR:AR,
'2_overview_fec_intermediate'!$B:$B,
{"Final consumption - other sectors - households - energy use - space heating","Final consumption - other sectors - households - energy use - water heating"},
'2_overview_fec_intermediate'!$E:$E,$A77))</f>
        <v>202.71</v>
      </c>
      <c r="AR77" cm="1">
        <f t="array" ref="AR77">SUM(SUMIFS('2_overview_fec_intermediate'!AS:AS,
'2_overview_fec_intermediate'!$B:$B,
{"Final consumption - other sectors - households - energy use - space heating","Final consumption - other sectors - households - energy use - water heating"},
'2_overview_fec_intermediate'!$E:$E,$A77))</f>
        <v>0</v>
      </c>
      <c r="AS77" cm="1">
        <f t="array" ref="AS77">SUM(SUMIFS('2_overview_fec_intermediate'!AT:AT,
'2_overview_fec_intermediate'!$B:$B,
{"Final consumption - other sectors - households - energy use - space heating","Final consumption - other sectors - households - energy use - water heating"},
'2_overview_fec_intermediate'!$E:$E,$A77))</f>
        <v>20894.752</v>
      </c>
    </row>
  </sheetData>
  <conditionalFormatting sqref="D2:AP6 D7:AR7 D8:AP20">
    <cfRule type="expression" dxfId="12" priority="1">
      <formula>ISERROR(D2)</formula>
    </cfRule>
  </conditionalFormatting>
  <conditionalFormatting sqref="D26:AP44">
    <cfRule type="expression" dxfId="11" priority="2">
      <formula>ISERROR(D26)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31EC6-EDF8-AB43-9DE7-E4957F632AC9}">
  <sheetPr codeName="Sheet5">
    <tabColor theme="8"/>
  </sheetPr>
  <dimension ref="A1:AT100"/>
  <sheetViews>
    <sheetView topLeftCell="E1" zoomScale="125" zoomScaleNormal="158" workbookViewId="0">
      <selection activeCell="I3" sqref="I3"/>
    </sheetView>
  </sheetViews>
  <sheetFormatPr baseColWidth="10" defaultRowHeight="16" x14ac:dyDescent="0.2"/>
  <cols>
    <col min="1" max="1" width="18.1640625" bestFit="1" customWidth="1"/>
    <col min="2" max="2" width="80.5" bestFit="1" customWidth="1"/>
    <col min="4" max="4" width="51.5" bestFit="1" customWidth="1"/>
    <col min="5" max="5" width="21.6640625" customWidth="1"/>
    <col min="6" max="6" width="14.33203125" bestFit="1" customWidth="1"/>
    <col min="7" max="7" width="17.83203125" bestFit="1" customWidth="1"/>
  </cols>
  <sheetData>
    <row r="1" spans="1:46" x14ac:dyDescent="0.2">
      <c r="B1" s="5" t="s">
        <v>5</v>
      </c>
      <c r="C1" s="4" t="s">
        <v>6</v>
      </c>
      <c r="H1" s="4" t="s">
        <v>8</v>
      </c>
    </row>
    <row r="2" spans="1:46" x14ac:dyDescent="0.2">
      <c r="A2" s="1" t="s">
        <v>138</v>
      </c>
      <c r="B2" s="1" t="s">
        <v>137</v>
      </c>
      <c r="C2" s="1" t="s">
        <v>135</v>
      </c>
      <c r="D2" s="1" t="s">
        <v>133</v>
      </c>
      <c r="E2" s="1" t="s">
        <v>139</v>
      </c>
      <c r="F2" s="1" t="s">
        <v>154</v>
      </c>
      <c r="G2" s="1" t="s">
        <v>162</v>
      </c>
      <c r="H2" t="s">
        <v>18</v>
      </c>
      <c r="I2" t="s">
        <v>19</v>
      </c>
      <c r="J2" t="s">
        <v>20</v>
      </c>
      <c r="K2" t="s">
        <v>21</v>
      </c>
      <c r="L2" t="s">
        <v>22</v>
      </c>
      <c r="M2" t="s">
        <v>23</v>
      </c>
      <c r="N2" t="s">
        <v>24</v>
      </c>
      <c r="O2" t="s">
        <v>25</v>
      </c>
      <c r="P2" t="s">
        <v>26</v>
      </c>
      <c r="Q2" t="s">
        <v>27</v>
      </c>
      <c r="R2" t="s">
        <v>28</v>
      </c>
      <c r="S2" t="s">
        <v>29</v>
      </c>
      <c r="T2" t="s">
        <v>30</v>
      </c>
      <c r="U2" t="s">
        <v>31</v>
      </c>
      <c r="V2" t="s">
        <v>32</v>
      </c>
      <c r="W2" t="s">
        <v>33</v>
      </c>
      <c r="X2" t="s">
        <v>34</v>
      </c>
      <c r="Y2" t="s">
        <v>35</v>
      </c>
      <c r="Z2" t="s">
        <v>36</v>
      </c>
      <c r="AA2" t="s">
        <v>37</v>
      </c>
      <c r="AB2" t="s">
        <v>38</v>
      </c>
      <c r="AC2" t="s">
        <v>39</v>
      </c>
      <c r="AD2" t="s">
        <v>40</v>
      </c>
      <c r="AE2" t="s">
        <v>41</v>
      </c>
      <c r="AF2" t="s">
        <v>42</v>
      </c>
      <c r="AG2" t="s">
        <v>43</v>
      </c>
      <c r="AH2" t="s">
        <v>44</v>
      </c>
      <c r="AI2" t="s">
        <v>45</v>
      </c>
      <c r="AJ2" t="s">
        <v>46</v>
      </c>
      <c r="AK2" t="s">
        <v>47</v>
      </c>
      <c r="AL2" t="s">
        <v>48</v>
      </c>
      <c r="AM2" t="s">
        <v>49</v>
      </c>
      <c r="AN2" t="s">
        <v>50</v>
      </c>
      <c r="AO2" t="s">
        <v>51</v>
      </c>
      <c r="AP2" t="s">
        <v>52</v>
      </c>
      <c r="AQ2" t="s">
        <v>53</v>
      </c>
      <c r="AR2" t="s">
        <v>54</v>
      </c>
      <c r="AS2" t="s">
        <v>17</v>
      </c>
      <c r="AT2" t="s">
        <v>122</v>
      </c>
    </row>
    <row r="3" spans="1:46" x14ac:dyDescent="0.2">
      <c r="A3" s="4" t="s">
        <v>14</v>
      </c>
      <c r="B3" t="s">
        <v>88</v>
      </c>
      <c r="C3" s="4" t="s">
        <v>15</v>
      </c>
      <c r="D3" t="s">
        <v>85</v>
      </c>
      <c r="E3" t="str">
        <f>INDEX('1_input_general_information'!$B$45:$E$58,MATCH($D3,'1_input_general_information'!$B$45:$B$58,0),MATCH($E$2,'1_input_general_information'!$B$44:$E$44,0))</f>
        <v>electricity</v>
      </c>
      <c r="F3" t="b">
        <f>INDEX('1_input_general_information'!$A$44:$E$58,MATCH($C3,'1_input_general_information'!$A$44:$A$58,0),3)</f>
        <v>1</v>
      </c>
      <c r="G3" t="str">
        <f>INDEX('1_input_general_information'!$A$44:$E$58,MATCH($C3,'1_input_general_information'!$A$44:$A$58,0),4)</f>
        <v>Simplified</v>
      </c>
      <c r="H3">
        <f>SUMIFS(input_eurostat_fec_RAW!$I:$I,input_eurostat_fec_RAW!$G:$G,H$2,input_eurostat_fec_RAW!$D:$D,$A3,input_eurostat_fec_RAW!$E:$E,$C3)</f>
        <v>66011.554999999993</v>
      </c>
      <c r="I3">
        <f>SUMIFS(input_eurostat_fec_RAW!$I:$I,input_eurostat_fec_RAW!$G:$G,I$2,input_eurostat_fec_RAW!$D:$D,$A3,input_eurostat_fec_RAW!$E:$E,$C3)</f>
        <v>17013.596000000001</v>
      </c>
      <c r="J3">
        <f>SUMIFS(input_eurostat_fec_RAW!$I:$I,input_eurostat_fec_RAW!$G:$G,J$2,input_eurostat_fec_RAW!$D:$D,$A3,input_eurostat_fec_RAW!$E:$E,$C3)</f>
        <v>66085.919999999998</v>
      </c>
      <c r="K3">
        <f>SUMIFS(input_eurostat_fec_RAW!$I:$I,input_eurostat_fec_RAW!$G:$G,K$2,input_eurostat_fec_RAW!$D:$D,$A3,input_eurostat_fec_RAW!$E:$E,$C3)</f>
        <v>39038.010999999999</v>
      </c>
      <c r="L3">
        <f>SUMIFS(input_eurostat_fec_RAW!$I:$I,input_eurostat_fec_RAW!$G:$G,L$2,input_eurostat_fec_RAW!$D:$D,$A3,input_eurostat_fec_RAW!$E:$E,$C3)</f>
        <v>6378.0910000000003</v>
      </c>
      <c r="M3">
        <f>SUMIFS(input_eurostat_fec_RAW!$I:$I,input_eurostat_fec_RAW!$G:$G,M$2,input_eurostat_fec_RAW!$D:$D,$A3,input_eurostat_fec_RAW!$E:$E,$C3)</f>
        <v>54924.601999999999</v>
      </c>
      <c r="N3">
        <f>SUMIFS(input_eurostat_fec_RAW!$I:$I,input_eurostat_fec_RAW!$G:$G,N$2,input_eurostat_fec_RAW!$D:$D,$A3,input_eurostat_fec_RAW!$E:$E,$C3)</f>
        <v>455540.4</v>
      </c>
      <c r="O3">
        <f>SUMIFS(input_eurostat_fec_RAW!$I:$I,input_eurostat_fec_RAW!$G:$G,O$2,input_eurostat_fec_RAW!$D:$D,$A3,input_eurostat_fec_RAW!$E:$E,$C3)</f>
        <v>36869.951000000001</v>
      </c>
      <c r="P3">
        <f>SUMIFS(input_eurostat_fec_RAW!$I:$I,input_eurostat_fec_RAW!$G:$G,P$2,input_eurostat_fec_RAW!$D:$D,$A3,input_eurostat_fec_RAW!$E:$E,$C3)</f>
        <v>2050416.8160000001</v>
      </c>
      <c r="Q3">
        <f>SUMIFS(input_eurostat_fec_RAW!$I:$I,input_eurostat_fec_RAW!$G:$G,Q$2,input_eurostat_fec_RAW!$D:$D,$A3,input_eurostat_fec_RAW!$E:$E,$C3)</f>
        <v>7451.9889999999996</v>
      </c>
      <c r="R3">
        <f>SUMIFS(input_eurostat_fec_RAW!$I:$I,input_eurostat_fec_RAW!$G:$G,R$2,input_eurostat_fec_RAW!$D:$D,$A3,input_eurostat_fec_RAW!$E:$E,$C3)</f>
        <v>62559.14</v>
      </c>
      <c r="S3">
        <f>SUMIFS(input_eurostat_fec_RAW!$I:$I,input_eurostat_fec_RAW!$G:$G,S$2,input_eurostat_fec_RAW!$D:$D,$A3,input_eurostat_fec_RAW!$E:$E,$C3)</f>
        <v>262730.12300000002</v>
      </c>
      <c r="T3">
        <f>SUMIFS(input_eurostat_fec_RAW!$I:$I,input_eurostat_fec_RAW!$G:$G,T$2,input_eurostat_fec_RAW!$D:$D,$A3,input_eurostat_fec_RAW!$E:$E,$C3)</f>
        <v>2534444.0159999998</v>
      </c>
      <c r="U3">
        <f>SUMIFS(input_eurostat_fec_RAW!$I:$I,input_eurostat_fec_RAW!$G:$G,U$2,input_eurostat_fec_RAW!$D:$D,$A3,input_eurostat_fec_RAW!$E:$E,$C3)</f>
        <v>81165.600000000006</v>
      </c>
      <c r="V3">
        <f>SUMIFS(input_eurostat_fec_RAW!$I:$I,input_eurostat_fec_RAW!$G:$G,V$2,input_eurostat_fec_RAW!$D:$D,$A3,input_eurostat_fec_RAW!$E:$E,$C3)</f>
        <v>574999.47699999996</v>
      </c>
      <c r="W3">
        <f>SUMIFS(input_eurostat_fec_RAW!$I:$I,input_eurostat_fec_RAW!$G:$G,W$2,input_eurostat_fec_RAW!$D:$D,$A3,input_eurostat_fec_RAW!$E:$E,$C3)</f>
        <v>8859.6</v>
      </c>
      <c r="X3">
        <f>SUMIFS(input_eurostat_fec_RAW!$I:$I,input_eurostat_fec_RAW!$G:$G,X$2,input_eurostat_fec_RAW!$D:$D,$A3,input_eurostat_fec_RAW!$E:$E,$C3)</f>
        <v>22043.88</v>
      </c>
      <c r="Y3">
        <f>SUMIFS(input_eurostat_fec_RAW!$I:$I,input_eurostat_fec_RAW!$G:$G,Y$2,input_eurostat_fec_RAW!$D:$D,$A3,input_eurostat_fec_RAW!$E:$E,$C3)</f>
        <v>41825.002</v>
      </c>
      <c r="Z3">
        <f>SUMIFS(input_eurostat_fec_RAW!$I:$I,input_eurostat_fec_RAW!$G:$G,Z$2,input_eurostat_fec_RAW!$D:$D,$A3,input_eurostat_fec_RAW!$E:$E,$C3)</f>
        <v>29278.62</v>
      </c>
      <c r="AA3">
        <f>SUMIFS(input_eurostat_fec_RAW!$I:$I,input_eurostat_fec_RAW!$G:$G,AA$2,input_eurostat_fec_RAW!$D:$D,$A3,input_eurostat_fec_RAW!$E:$E,$C3)</f>
        <v>236116.81099999999</v>
      </c>
      <c r="AB3">
        <f>SUMIFS(input_eurostat_fec_RAW!$I:$I,input_eurostat_fec_RAW!$G:$G,AB$2,input_eurostat_fec_RAW!$D:$D,$A3,input_eurostat_fec_RAW!$E:$E,$C3)</f>
        <v>10485.719999999999</v>
      </c>
      <c r="AC3">
        <f>SUMIFS(input_eurostat_fec_RAW!$I:$I,input_eurostat_fec_RAW!$G:$G,AC$2,input_eurostat_fec_RAW!$D:$D,$A3,input_eurostat_fec_RAW!$E:$E,$C3)</f>
        <v>3273.7280000000001</v>
      </c>
      <c r="AD3">
        <f>SUMIFS(input_eurostat_fec_RAW!$I:$I,input_eurostat_fec_RAW!$G:$G,AD$2,input_eurostat_fec_RAW!$D:$D,$A3,input_eurostat_fec_RAW!$E:$E,$C3)</f>
        <v>5937.7749999999996</v>
      </c>
      <c r="AE3">
        <f>SUMIFS(input_eurostat_fec_RAW!$I:$I,input_eurostat_fec_RAW!$G:$G,AE$2,input_eurostat_fec_RAW!$D:$D,$A3,input_eurostat_fec_RAW!$E:$E,$C3)</f>
        <v>6015.6</v>
      </c>
      <c r="AF3">
        <f>SUMIFS(input_eurostat_fec_RAW!$I:$I,input_eurostat_fec_RAW!$G:$G,AF$2,input_eurostat_fec_RAW!$D:$D,$A3,input_eurostat_fec_RAW!$E:$E,$C3)</f>
        <v>11710.08</v>
      </c>
      <c r="AG3">
        <f>SUMIFS(input_eurostat_fec_RAW!$I:$I,input_eurostat_fec_RAW!$G:$G,AG$2,input_eurostat_fec_RAW!$D:$D,$A3,input_eurostat_fec_RAW!$E:$E,$C3)</f>
        <v>3078.6439999999998</v>
      </c>
      <c r="AH3">
        <f>SUMIFS(input_eurostat_fec_RAW!$I:$I,input_eurostat_fec_RAW!$G:$G,AH$2,input_eurostat_fec_RAW!$D:$D,$A3,input_eurostat_fec_RAW!$E:$E,$C3)</f>
        <v>77737.846000000005</v>
      </c>
      <c r="AI3">
        <f>SUMIFS(input_eurostat_fec_RAW!$I:$I,input_eurostat_fec_RAW!$G:$G,AI$2,input_eurostat_fec_RAW!$D:$D,$A3,input_eurostat_fec_RAW!$E:$E,$C3)</f>
        <v>143364.39499999999</v>
      </c>
      <c r="AJ3">
        <f>SUMIFS(input_eurostat_fec_RAW!$I:$I,input_eurostat_fec_RAW!$G:$G,AJ$2,input_eurostat_fec_RAW!$D:$D,$A3,input_eurostat_fec_RAW!$E:$E,$C3)</f>
        <v>105815.808</v>
      </c>
      <c r="AK3">
        <f>SUMIFS(input_eurostat_fec_RAW!$I:$I,input_eurostat_fec_RAW!$G:$G,AK$2,input_eurostat_fec_RAW!$D:$D,$A3,input_eurostat_fec_RAW!$E:$E,$C3)</f>
        <v>47602.8</v>
      </c>
      <c r="AL3">
        <f>SUMIFS(input_eurostat_fec_RAW!$I:$I,input_eurostat_fec_RAW!$G:$G,AL$2,input_eurostat_fec_RAW!$D:$D,$A3,input_eurostat_fec_RAW!$E:$E,$C3)</f>
        <v>46743.425999999999</v>
      </c>
      <c r="AM3">
        <f>SUMIFS(input_eurostat_fec_RAW!$I:$I,input_eurostat_fec_RAW!$G:$G,AM$2,input_eurostat_fec_RAW!$D:$D,$A3,input_eurostat_fec_RAW!$E:$E,$C3)</f>
        <v>48024.593999999997</v>
      </c>
      <c r="AN3">
        <f>SUMIFS(input_eurostat_fec_RAW!$I:$I,input_eurostat_fec_RAW!$G:$G,AN$2,input_eurostat_fec_RAW!$D:$D,$A3,input_eurostat_fec_RAW!$E:$E,$C3)</f>
        <v>158810.4</v>
      </c>
      <c r="AO3">
        <f>SUMIFS(input_eurostat_fec_RAW!$I:$I,input_eurostat_fec_RAW!$G:$G,AO$2,input_eurostat_fec_RAW!$D:$D,$A3,input_eurostat_fec_RAW!$E:$E,$C3)</f>
        <v>12307.896000000001</v>
      </c>
      <c r="AP3">
        <f>SUMIFS(input_eurostat_fec_RAW!$I:$I,input_eurostat_fec_RAW!$G:$G,AP$2,input_eurostat_fec_RAW!$D:$D,$A3,input_eurostat_fec_RAW!$E:$E,$C3)</f>
        <v>19630.8</v>
      </c>
      <c r="AQ3">
        <f>SUMIFS(input_eurostat_fec_RAW!$I:$I,input_eurostat_fec_RAW!$G:$G,AQ$2,input_eurostat_fec_RAW!$D:$D,$A3,input_eurostat_fec_RAW!$E:$E,$C3)</f>
        <v>126849.60000000001</v>
      </c>
      <c r="AR3">
        <f>SUMIFS(input_eurostat_fec_RAW!$I:$I,input_eurostat_fec_RAW!$G:$G,AR$2,input_eurostat_fec_RAW!$D:$D,$A3,input_eurostat_fec_RAW!$E:$E,$C3)</f>
        <v>9100.6669999999995</v>
      </c>
      <c r="AS3">
        <f>SUMIFS(input_eurostat_fec_RAW!$I:$I,input_eurostat_fec_RAW!$G:$G,AS$2,input_eurostat_fec_RAW!$D:$D,$A3,input_eurostat_fec_RAW!$E:$E,$C3)</f>
        <v>11232.870999999999</v>
      </c>
      <c r="AT3">
        <f>SUMIFS(input_eurostat_fec_RAW!$I:$I,input_eurostat_fec_RAW!$G:$G,AT$2,input_eurostat_fec_RAW!$D:$D,$A3,input_eurostat_fec_RAW!$E:$E,$C3)</f>
        <v>378232.36900000001</v>
      </c>
    </row>
    <row r="4" spans="1:46" x14ac:dyDescent="0.2">
      <c r="A4" s="4" t="s">
        <v>14</v>
      </c>
      <c r="B4" t="s">
        <v>88</v>
      </c>
      <c r="C4" s="4" t="s">
        <v>55</v>
      </c>
      <c r="D4" t="s">
        <v>75</v>
      </c>
      <c r="E4" t="str">
        <f>INDEX('1_input_general_information'!$B$45:$E$58,MATCH($D4,'1_input_general_information'!$B$45:$B$58,0),MATCH($E$2,'1_input_general_information'!$B$44:$E$44,0))</f>
        <v>network_gas</v>
      </c>
      <c r="F4" t="b">
        <f>INDEX('1_input_general_information'!$A$44:$E$58,MATCH($C4,'1_input_general_information'!$A$44:$A$58,0),3)</f>
        <v>1</v>
      </c>
      <c r="G4" t="str">
        <f>INDEX('1_input_general_information'!$A$44:$E$58,MATCH($C4,'1_input_general_information'!$A$44:$A$58,0),4)</f>
        <v>Simplified</v>
      </c>
      <c r="H4">
        <f>SUMIFS(input_eurostat_fec_RAW!$I:$I,input_eurostat_fec_RAW!$G:$G,H$2,input_eurostat_fec_RAW!$D:$D,$A4,input_eurostat_fec_RAW!$E:$E,$C4)</f>
        <v>59719.332000000002</v>
      </c>
      <c r="I4">
        <f>SUMIFS(input_eurostat_fec_RAW!$I:$I,input_eurostat_fec_RAW!$G:$G,I$2,input_eurostat_fec_RAW!$D:$D,$A4,input_eurostat_fec_RAW!$E:$E,$C4)</f>
        <v>1622.7</v>
      </c>
      <c r="J4">
        <f>SUMIFS(input_eurostat_fec_RAW!$I:$I,input_eurostat_fec_RAW!$G:$G,J$2,input_eurostat_fec_RAW!$D:$D,$A4,input_eurostat_fec_RAW!$E:$E,$C4)</f>
        <v>135497.43</v>
      </c>
      <c r="K4">
        <f>SUMIFS(input_eurostat_fec_RAW!$I:$I,input_eurostat_fec_RAW!$G:$G,K$2,input_eurostat_fec_RAW!$D:$D,$A4,input_eurostat_fec_RAW!$E:$E,$C4)</f>
        <v>3297.8049999999998</v>
      </c>
      <c r="L4">
        <f>SUMIFS(input_eurostat_fec_RAW!$I:$I,input_eurostat_fec_RAW!$G:$G,L$2,input_eurostat_fec_RAW!$D:$D,$A4,input_eurostat_fec_RAW!$E:$E,$C4)</f>
        <v>0</v>
      </c>
      <c r="M4">
        <f>SUMIFS(input_eurostat_fec_RAW!$I:$I,input_eurostat_fec_RAW!$G:$G,M$2,input_eurostat_fec_RAW!$D:$D,$A4,input_eurostat_fec_RAW!$E:$E,$C4)</f>
        <v>75169.282000000007</v>
      </c>
      <c r="N4">
        <f>SUMIFS(input_eurostat_fec_RAW!$I:$I,input_eurostat_fec_RAW!$G:$G,N$2,input_eurostat_fec_RAW!$D:$D,$A4,input_eurostat_fec_RAW!$E:$E,$C4)</f>
        <v>936985.82200000004</v>
      </c>
      <c r="O4">
        <f>SUMIFS(input_eurostat_fec_RAW!$I:$I,input_eurostat_fec_RAW!$G:$G,O$2,input_eurostat_fec_RAW!$D:$D,$A4,input_eurostat_fec_RAW!$E:$E,$C4)</f>
        <v>25782.458999999999</v>
      </c>
      <c r="P4">
        <f>SUMIFS(input_eurostat_fec_RAW!$I:$I,input_eurostat_fec_RAW!$G:$G,P$2,input_eurostat_fec_RAW!$D:$D,$A4,input_eurostat_fec_RAW!$E:$E,$C4)</f>
        <v>2852887.49</v>
      </c>
      <c r="Q4">
        <f>SUMIFS(input_eurostat_fec_RAW!$I:$I,input_eurostat_fec_RAW!$G:$G,Q$2,input_eurostat_fec_RAW!$D:$D,$A4,input_eurostat_fec_RAW!$E:$E,$C4)</f>
        <v>2418.192</v>
      </c>
      <c r="R4">
        <f>SUMIFS(input_eurostat_fec_RAW!$I:$I,input_eurostat_fec_RAW!$G:$G,R$2,input_eurostat_fec_RAW!$D:$D,$A4,input_eurostat_fec_RAW!$E:$E,$C4)</f>
        <v>16093.043</v>
      </c>
      <c r="S4">
        <f>SUMIFS(input_eurostat_fec_RAW!$I:$I,input_eurostat_fec_RAW!$G:$G,S$2,input_eurostat_fec_RAW!$D:$D,$A4,input_eurostat_fec_RAW!$E:$E,$C4)</f>
        <v>144741.61199999999</v>
      </c>
      <c r="T4">
        <f>SUMIFS(input_eurostat_fec_RAW!$I:$I,input_eurostat_fec_RAW!$G:$G,T$2,input_eurostat_fec_RAW!$D:$D,$A4,input_eurostat_fec_RAW!$E:$E,$C4)</f>
        <v>3332122.7459999998</v>
      </c>
      <c r="U4">
        <f>SUMIFS(input_eurostat_fec_RAW!$I:$I,input_eurostat_fec_RAW!$G:$G,U$2,input_eurostat_fec_RAW!$D:$D,$A4,input_eurostat_fec_RAW!$E:$E,$C4)</f>
        <v>1116</v>
      </c>
      <c r="V4">
        <f>SUMIFS(input_eurostat_fec_RAW!$I:$I,input_eurostat_fec_RAW!$G:$G,V$2,input_eurostat_fec_RAW!$D:$D,$A4,input_eurostat_fec_RAW!$E:$E,$C4)</f>
        <v>475744.38199999998</v>
      </c>
      <c r="W4">
        <f>SUMIFS(input_eurostat_fec_RAW!$I:$I,input_eurostat_fec_RAW!$G:$G,W$2,input_eurostat_fec_RAW!$D:$D,$A4,input_eurostat_fec_RAW!$E:$E,$C4)</f>
        <v>34778.902999999998</v>
      </c>
      <c r="X4">
        <f>SUMIFS(input_eurostat_fec_RAW!$I:$I,input_eurostat_fec_RAW!$G:$G,X$2,input_eurostat_fec_RAW!$D:$D,$A4,input_eurostat_fec_RAW!$E:$E,$C4)</f>
        <v>19221.736000000001</v>
      </c>
      <c r="Y4">
        <f>SUMIFS(input_eurostat_fec_RAW!$I:$I,input_eurostat_fec_RAW!$G:$G,Y$2,input_eurostat_fec_RAW!$D:$D,$A4,input_eurostat_fec_RAW!$E:$E,$C4)</f>
        <v>116933</v>
      </c>
      <c r="Z4">
        <f>SUMIFS(input_eurostat_fec_RAW!$I:$I,input_eurostat_fec_RAW!$G:$G,Z$2,input_eurostat_fec_RAW!$D:$D,$A4,input_eurostat_fec_RAW!$E:$E,$C4)</f>
        <v>24708.785</v>
      </c>
      <c r="AA4">
        <f>SUMIFS(input_eurostat_fec_RAW!$I:$I,input_eurostat_fec_RAW!$G:$G,AA$2,input_eurostat_fec_RAW!$D:$D,$A4,input_eurostat_fec_RAW!$E:$E,$C4)</f>
        <v>675190.38500000001</v>
      </c>
      <c r="AB4">
        <f>SUMIFS(input_eurostat_fec_RAW!$I:$I,input_eurostat_fec_RAW!$G:$G,AB$2,input_eurostat_fec_RAW!$D:$D,$A4,input_eurostat_fec_RAW!$E:$E,$C4)</f>
        <v>6733.89</v>
      </c>
      <c r="AC4">
        <f>SUMIFS(input_eurostat_fec_RAW!$I:$I,input_eurostat_fec_RAW!$G:$G,AC$2,input_eurostat_fec_RAW!$D:$D,$A4,input_eurostat_fec_RAW!$E:$E,$C4)</f>
        <v>10315.947</v>
      </c>
      <c r="AD4">
        <f>SUMIFS(input_eurostat_fec_RAW!$I:$I,input_eurostat_fec_RAW!$G:$G,AD$2,input_eurostat_fec_RAW!$D:$D,$A4,input_eurostat_fec_RAW!$E:$E,$C4)</f>
        <v>4636.1379999999999</v>
      </c>
      <c r="AE4">
        <f>SUMIFS(input_eurostat_fec_RAW!$I:$I,input_eurostat_fec_RAW!$G:$G,AE$2,input_eurostat_fec_RAW!$D:$D,$A4,input_eurostat_fec_RAW!$E:$E,$C4)</f>
        <v>10860.3</v>
      </c>
      <c r="AF4">
        <f>SUMIFS(input_eurostat_fec_RAW!$I:$I,input_eurostat_fec_RAW!$G:$G,AF$2,input_eurostat_fec_RAW!$D:$D,$A4,input_eurostat_fec_RAW!$E:$E,$C4)</f>
        <v>7.56</v>
      </c>
      <c r="AG4">
        <f>SUMIFS(input_eurostat_fec_RAW!$I:$I,input_eurostat_fec_RAW!$G:$G,AG$2,input_eurostat_fec_RAW!$D:$D,$A4,input_eurostat_fec_RAW!$E:$E,$C4)</f>
        <v>0</v>
      </c>
      <c r="AH4">
        <f>SUMIFS(input_eurostat_fec_RAW!$I:$I,input_eurostat_fec_RAW!$G:$G,AH$2,input_eurostat_fec_RAW!$D:$D,$A4,input_eurostat_fec_RAW!$E:$E,$C4)</f>
        <v>276544.47399999999</v>
      </c>
      <c r="AI4">
        <f>SUMIFS(input_eurostat_fec_RAW!$I:$I,input_eurostat_fec_RAW!$G:$G,AI$2,input_eurostat_fec_RAW!$D:$D,$A4,input_eurostat_fec_RAW!$E:$E,$C4)</f>
        <v>64.808000000000007</v>
      </c>
      <c r="AJ4">
        <f>SUMIFS(input_eurostat_fec_RAW!$I:$I,input_eurostat_fec_RAW!$G:$G,AJ$2,input_eurostat_fec_RAW!$D:$D,$A4,input_eurostat_fec_RAW!$E:$E,$C4)</f>
        <v>152348.12599999999</v>
      </c>
      <c r="AK4">
        <f>SUMIFS(input_eurostat_fec_RAW!$I:$I,input_eurostat_fec_RAW!$G:$G,AK$2,input_eurostat_fec_RAW!$D:$D,$A4,input_eurostat_fec_RAW!$E:$E,$C4)</f>
        <v>11900.7</v>
      </c>
      <c r="AL4">
        <f>SUMIFS(input_eurostat_fec_RAW!$I:$I,input_eurostat_fec_RAW!$G:$G,AL$2,input_eurostat_fec_RAW!$D:$D,$A4,input_eurostat_fec_RAW!$E:$E,$C4)</f>
        <v>104871.182</v>
      </c>
      <c r="AM4">
        <f>SUMIFS(input_eurostat_fec_RAW!$I:$I,input_eurostat_fec_RAW!$G:$G,AM$2,input_eurostat_fec_RAW!$D:$D,$A4,input_eurostat_fec_RAW!$E:$E,$C4)</f>
        <v>8506.64</v>
      </c>
      <c r="AN4">
        <f>SUMIFS(input_eurostat_fec_RAW!$I:$I,input_eurostat_fec_RAW!$G:$G,AN$2,input_eurostat_fec_RAW!$D:$D,$A4,input_eurostat_fec_RAW!$E:$E,$C4)</f>
        <v>833.4</v>
      </c>
      <c r="AO4">
        <f>SUMIFS(input_eurostat_fec_RAW!$I:$I,input_eurostat_fec_RAW!$G:$G,AO$2,input_eurostat_fec_RAW!$D:$D,$A4,input_eurostat_fec_RAW!$E:$E,$C4)</f>
        <v>4427.8239999999996</v>
      </c>
      <c r="AP4">
        <f>SUMIFS(input_eurostat_fec_RAW!$I:$I,input_eurostat_fec_RAW!$G:$G,AP$2,input_eurostat_fec_RAW!$D:$D,$A4,input_eurostat_fec_RAW!$E:$E,$C4)</f>
        <v>46891.8</v>
      </c>
      <c r="AQ4">
        <f>SUMIFS(input_eurostat_fec_RAW!$I:$I,input_eurostat_fec_RAW!$G:$G,AQ$2,input_eurostat_fec_RAW!$D:$D,$A4,input_eurostat_fec_RAW!$E:$E,$C4)</f>
        <v>286006.50099999999</v>
      </c>
      <c r="AR4">
        <f>SUMIFS(input_eurostat_fec_RAW!$I:$I,input_eurostat_fec_RAW!$G:$G,AR$2,input_eurostat_fec_RAW!$D:$D,$A4,input_eurostat_fec_RAW!$E:$E,$C4)</f>
        <v>0</v>
      </c>
      <c r="AS4">
        <f>SUMIFS(input_eurostat_fec_RAW!$I:$I,input_eurostat_fec_RAW!$G:$G,AS$2,input_eurostat_fec_RAW!$D:$D,$A4,input_eurostat_fec_RAW!$E:$E,$C4)</f>
        <v>0</v>
      </c>
      <c r="AT4">
        <f>SUMIFS(input_eurostat_fec_RAW!$I:$I,input_eurostat_fec_RAW!$G:$G,AT$2,input_eurostat_fec_RAW!$D:$D,$A4,input_eurostat_fec_RAW!$E:$E,$C4)</f>
        <v>1001711.863</v>
      </c>
    </row>
    <row r="5" spans="1:46" x14ac:dyDescent="0.2">
      <c r="A5" s="4" t="s">
        <v>14</v>
      </c>
      <c r="B5" t="s">
        <v>88</v>
      </c>
      <c r="C5" s="4" t="s">
        <v>56</v>
      </c>
      <c r="D5" t="s">
        <v>76</v>
      </c>
      <c r="F5" t="b">
        <f>INDEX('1_input_general_information'!$A$44:$E$58,MATCH($C5,'1_input_general_information'!$A$44:$A$58,0),3)</f>
        <v>0</v>
      </c>
      <c r="G5" t="str">
        <f>INDEX('1_input_general_information'!$A$44:$E$58,MATCH($C5,'1_input_general_information'!$A$44:$A$58,0),4)</f>
        <v>Complete</v>
      </c>
      <c r="H5">
        <f>SUMIFS(input_eurostat_fec_RAW!$I:$I,input_eurostat_fec_RAW!$G:$G,H$2,input_eurostat_fec_RAW!$D:$D,$A5,input_eurostat_fec_RAW!$E:$E,$C5)</f>
        <v>0</v>
      </c>
      <c r="I5">
        <f>SUMIFS(input_eurostat_fec_RAW!$I:$I,input_eurostat_fec_RAW!$G:$G,I$2,input_eurostat_fec_RAW!$D:$D,$A5,input_eurostat_fec_RAW!$E:$E,$C5)</f>
        <v>0</v>
      </c>
      <c r="J5">
        <f>SUMIFS(input_eurostat_fec_RAW!$I:$I,input_eurostat_fec_RAW!$G:$G,J$2,input_eurostat_fec_RAW!$D:$D,$A5,input_eurostat_fec_RAW!$E:$E,$C5)</f>
        <v>0</v>
      </c>
      <c r="K5">
        <f>SUMIFS(input_eurostat_fec_RAW!$I:$I,input_eurostat_fec_RAW!$G:$G,K$2,input_eurostat_fec_RAW!$D:$D,$A5,input_eurostat_fec_RAW!$E:$E,$C5)</f>
        <v>0</v>
      </c>
      <c r="L5">
        <f>SUMIFS(input_eurostat_fec_RAW!$I:$I,input_eurostat_fec_RAW!$G:$G,L$2,input_eurostat_fec_RAW!$D:$D,$A5,input_eurostat_fec_RAW!$E:$E,$C5)</f>
        <v>0</v>
      </c>
      <c r="M5">
        <f>SUMIFS(input_eurostat_fec_RAW!$I:$I,input_eurostat_fec_RAW!$G:$G,M$2,input_eurostat_fec_RAW!$D:$D,$A5,input_eurostat_fec_RAW!$E:$E,$C5)</f>
        <v>0</v>
      </c>
      <c r="N5">
        <f>SUMIFS(input_eurostat_fec_RAW!$I:$I,input_eurostat_fec_RAW!$G:$G,N$2,input_eurostat_fec_RAW!$D:$D,$A5,input_eurostat_fec_RAW!$E:$E,$C5)</f>
        <v>0</v>
      </c>
      <c r="O5">
        <f>SUMIFS(input_eurostat_fec_RAW!$I:$I,input_eurostat_fec_RAW!$G:$G,O$2,input_eurostat_fec_RAW!$D:$D,$A5,input_eurostat_fec_RAW!$E:$E,$C5)</f>
        <v>0</v>
      </c>
      <c r="P5">
        <f>SUMIFS(input_eurostat_fec_RAW!$I:$I,input_eurostat_fec_RAW!$G:$G,P$2,input_eurostat_fec_RAW!$D:$D,$A5,input_eurostat_fec_RAW!$E:$E,$C5)</f>
        <v>0</v>
      </c>
      <c r="Q5">
        <f>SUMIFS(input_eurostat_fec_RAW!$I:$I,input_eurostat_fec_RAW!$G:$G,Q$2,input_eurostat_fec_RAW!$D:$D,$A5,input_eurostat_fec_RAW!$E:$E,$C5)</f>
        <v>0</v>
      </c>
      <c r="R5">
        <f>SUMIFS(input_eurostat_fec_RAW!$I:$I,input_eurostat_fec_RAW!$G:$G,R$2,input_eurostat_fec_RAW!$D:$D,$A5,input_eurostat_fec_RAW!$E:$E,$C5)</f>
        <v>0</v>
      </c>
      <c r="S5">
        <f>SUMIFS(input_eurostat_fec_RAW!$I:$I,input_eurostat_fec_RAW!$G:$G,S$2,input_eurostat_fec_RAW!$D:$D,$A5,input_eurostat_fec_RAW!$E:$E,$C5)</f>
        <v>0</v>
      </c>
      <c r="T5">
        <f>SUMIFS(input_eurostat_fec_RAW!$I:$I,input_eurostat_fec_RAW!$G:$G,T$2,input_eurostat_fec_RAW!$D:$D,$A5,input_eurostat_fec_RAW!$E:$E,$C5)</f>
        <v>0</v>
      </c>
      <c r="U5">
        <f>SUMIFS(input_eurostat_fec_RAW!$I:$I,input_eurostat_fec_RAW!$G:$G,U$2,input_eurostat_fec_RAW!$D:$D,$A5,input_eurostat_fec_RAW!$E:$E,$C5)</f>
        <v>0</v>
      </c>
      <c r="V5">
        <f>SUMIFS(input_eurostat_fec_RAW!$I:$I,input_eurostat_fec_RAW!$G:$G,V$2,input_eurostat_fec_RAW!$D:$D,$A5,input_eurostat_fec_RAW!$E:$E,$C5)</f>
        <v>0</v>
      </c>
      <c r="W5">
        <f>SUMIFS(input_eurostat_fec_RAW!$I:$I,input_eurostat_fec_RAW!$G:$G,W$2,input_eurostat_fec_RAW!$D:$D,$A5,input_eurostat_fec_RAW!$E:$E,$C5)</f>
        <v>0</v>
      </c>
      <c r="X5">
        <f>SUMIFS(input_eurostat_fec_RAW!$I:$I,input_eurostat_fec_RAW!$G:$G,X$2,input_eurostat_fec_RAW!$D:$D,$A5,input_eurostat_fec_RAW!$E:$E,$C5)</f>
        <v>0</v>
      </c>
      <c r="Y5">
        <f>SUMIFS(input_eurostat_fec_RAW!$I:$I,input_eurostat_fec_RAW!$G:$G,Y$2,input_eurostat_fec_RAW!$D:$D,$A5,input_eurostat_fec_RAW!$E:$E,$C5)</f>
        <v>0</v>
      </c>
      <c r="Z5">
        <f>SUMIFS(input_eurostat_fec_RAW!$I:$I,input_eurostat_fec_RAW!$G:$G,Z$2,input_eurostat_fec_RAW!$D:$D,$A5,input_eurostat_fec_RAW!$E:$E,$C5)</f>
        <v>0</v>
      </c>
      <c r="AA5">
        <f>SUMIFS(input_eurostat_fec_RAW!$I:$I,input_eurostat_fec_RAW!$G:$G,AA$2,input_eurostat_fec_RAW!$D:$D,$A5,input_eurostat_fec_RAW!$E:$E,$C5)</f>
        <v>0</v>
      </c>
      <c r="AB5">
        <f>SUMIFS(input_eurostat_fec_RAW!$I:$I,input_eurostat_fec_RAW!$G:$G,AB$2,input_eurostat_fec_RAW!$D:$D,$A5,input_eurostat_fec_RAW!$E:$E,$C5)</f>
        <v>0</v>
      </c>
      <c r="AC5">
        <f>SUMIFS(input_eurostat_fec_RAW!$I:$I,input_eurostat_fec_RAW!$G:$G,AC$2,input_eurostat_fec_RAW!$D:$D,$A5,input_eurostat_fec_RAW!$E:$E,$C5)</f>
        <v>0</v>
      </c>
      <c r="AD5">
        <f>SUMIFS(input_eurostat_fec_RAW!$I:$I,input_eurostat_fec_RAW!$G:$G,AD$2,input_eurostat_fec_RAW!$D:$D,$A5,input_eurostat_fec_RAW!$E:$E,$C5)</f>
        <v>0</v>
      </c>
      <c r="AE5">
        <f>SUMIFS(input_eurostat_fec_RAW!$I:$I,input_eurostat_fec_RAW!$G:$G,AE$2,input_eurostat_fec_RAW!$D:$D,$A5,input_eurostat_fec_RAW!$E:$E,$C5)</f>
        <v>0</v>
      </c>
      <c r="AF5">
        <f>SUMIFS(input_eurostat_fec_RAW!$I:$I,input_eurostat_fec_RAW!$G:$G,AF$2,input_eurostat_fec_RAW!$D:$D,$A5,input_eurostat_fec_RAW!$E:$E,$C5)</f>
        <v>0</v>
      </c>
      <c r="AG5">
        <f>SUMIFS(input_eurostat_fec_RAW!$I:$I,input_eurostat_fec_RAW!$G:$G,AG$2,input_eurostat_fec_RAW!$D:$D,$A5,input_eurostat_fec_RAW!$E:$E,$C5)</f>
        <v>0</v>
      </c>
      <c r="AH5">
        <f>SUMIFS(input_eurostat_fec_RAW!$I:$I,input_eurostat_fec_RAW!$G:$G,AH$2,input_eurostat_fec_RAW!$D:$D,$A5,input_eurostat_fec_RAW!$E:$E,$C5)</f>
        <v>0</v>
      </c>
      <c r="AI5">
        <f>SUMIFS(input_eurostat_fec_RAW!$I:$I,input_eurostat_fec_RAW!$G:$G,AI$2,input_eurostat_fec_RAW!$D:$D,$A5,input_eurostat_fec_RAW!$E:$E,$C5)</f>
        <v>0</v>
      </c>
      <c r="AJ5">
        <f>SUMIFS(input_eurostat_fec_RAW!$I:$I,input_eurostat_fec_RAW!$G:$G,AJ$2,input_eurostat_fec_RAW!$D:$D,$A5,input_eurostat_fec_RAW!$E:$E,$C5)</f>
        <v>0</v>
      </c>
      <c r="AK5">
        <f>SUMIFS(input_eurostat_fec_RAW!$I:$I,input_eurostat_fec_RAW!$G:$G,AK$2,input_eurostat_fec_RAW!$D:$D,$A5,input_eurostat_fec_RAW!$E:$E,$C5)</f>
        <v>0</v>
      </c>
      <c r="AL5">
        <f>SUMIFS(input_eurostat_fec_RAW!$I:$I,input_eurostat_fec_RAW!$G:$G,AL$2,input_eurostat_fec_RAW!$D:$D,$A5,input_eurostat_fec_RAW!$E:$E,$C5)</f>
        <v>0</v>
      </c>
      <c r="AM5">
        <f>SUMIFS(input_eurostat_fec_RAW!$I:$I,input_eurostat_fec_RAW!$G:$G,AM$2,input_eurostat_fec_RAW!$D:$D,$A5,input_eurostat_fec_RAW!$E:$E,$C5)</f>
        <v>0</v>
      </c>
      <c r="AN5">
        <f>SUMIFS(input_eurostat_fec_RAW!$I:$I,input_eurostat_fec_RAW!$G:$G,AN$2,input_eurostat_fec_RAW!$D:$D,$A5,input_eurostat_fec_RAW!$E:$E,$C5)</f>
        <v>0</v>
      </c>
      <c r="AO5">
        <f>SUMIFS(input_eurostat_fec_RAW!$I:$I,input_eurostat_fec_RAW!$G:$G,AO$2,input_eurostat_fec_RAW!$D:$D,$A5,input_eurostat_fec_RAW!$E:$E,$C5)</f>
        <v>0</v>
      </c>
      <c r="AP5">
        <f>SUMIFS(input_eurostat_fec_RAW!$I:$I,input_eurostat_fec_RAW!$G:$G,AP$2,input_eurostat_fec_RAW!$D:$D,$A5,input_eurostat_fec_RAW!$E:$E,$C5)</f>
        <v>0</v>
      </c>
      <c r="AQ5">
        <f>SUMIFS(input_eurostat_fec_RAW!$I:$I,input_eurostat_fec_RAW!$G:$G,AQ$2,input_eurostat_fec_RAW!$D:$D,$A5,input_eurostat_fec_RAW!$E:$E,$C5)</f>
        <v>1150</v>
      </c>
      <c r="AR5">
        <f>SUMIFS(input_eurostat_fec_RAW!$I:$I,input_eurostat_fec_RAW!$G:$G,AR$2,input_eurostat_fec_RAW!$D:$D,$A5,input_eurostat_fec_RAW!$E:$E,$C5)</f>
        <v>0</v>
      </c>
      <c r="AS5">
        <f>SUMIFS(input_eurostat_fec_RAW!$I:$I,input_eurostat_fec_RAW!$G:$G,AS$2,input_eurostat_fec_RAW!$D:$D,$A5,input_eurostat_fec_RAW!$E:$E,$C5)</f>
        <v>0</v>
      </c>
      <c r="AT5">
        <f>SUMIFS(input_eurostat_fec_RAW!$I:$I,input_eurostat_fec_RAW!$G:$G,AT$2,input_eurostat_fec_RAW!$D:$D,$A5,input_eurostat_fec_RAW!$E:$E,$C5)</f>
        <v>9504.3799999999992</v>
      </c>
    </row>
    <row r="6" spans="1:46" x14ac:dyDescent="0.2">
      <c r="A6" s="4" t="s">
        <v>14</v>
      </c>
      <c r="B6" t="s">
        <v>88</v>
      </c>
      <c r="C6" s="4" t="s">
        <v>57</v>
      </c>
      <c r="D6" t="s">
        <v>86</v>
      </c>
      <c r="E6" t="str">
        <f>INDEX('1_input_general_information'!$B$45:$E$58,MATCH($D6,'1_input_general_information'!$B$45:$B$58,0),MATCH($E$2,'1_input_general_information'!$B$44:$E$44,0))</f>
        <v>steam_hot_water</v>
      </c>
      <c r="F6" t="b">
        <f>INDEX('1_input_general_information'!$A$44:$E$58,MATCH($C6,'1_input_general_information'!$A$44:$A$58,0),3)</f>
        <v>1</v>
      </c>
      <c r="G6" t="str">
        <f>INDEX('1_input_general_information'!$A$44:$E$58,MATCH($C6,'1_input_general_information'!$A$44:$A$58,0),4)</f>
        <v>Simplified</v>
      </c>
      <c r="H6">
        <f>SUMIFS(input_eurostat_fec_RAW!$I:$I,input_eurostat_fec_RAW!$G:$G,H$2,input_eurostat_fec_RAW!$D:$D,$A6,input_eurostat_fec_RAW!$E:$E,$C6)</f>
        <v>32094.526000000002</v>
      </c>
      <c r="I6">
        <f>SUMIFS(input_eurostat_fec_RAW!$I:$I,input_eurostat_fec_RAW!$G:$G,I$2,input_eurostat_fec_RAW!$D:$D,$A6,input_eurostat_fec_RAW!$E:$E,$C6)</f>
        <v>3901</v>
      </c>
      <c r="J6">
        <f>SUMIFS(input_eurostat_fec_RAW!$I:$I,input_eurostat_fec_RAW!$G:$G,J$2,input_eurostat_fec_RAW!$D:$D,$A6,input_eurostat_fec_RAW!$E:$E,$C6)</f>
        <v>531.70000000000005</v>
      </c>
      <c r="K6">
        <f>SUMIFS(input_eurostat_fec_RAW!$I:$I,input_eurostat_fec_RAW!$G:$G,K$2,input_eurostat_fec_RAW!$D:$D,$A6,input_eurostat_fec_RAW!$E:$E,$C6)</f>
        <v>12877.289000000001</v>
      </c>
      <c r="L6">
        <f>SUMIFS(input_eurostat_fec_RAW!$I:$I,input_eurostat_fec_RAW!$G:$G,L$2,input_eurostat_fec_RAW!$D:$D,$A6,input_eurostat_fec_RAW!$E:$E,$C6)</f>
        <v>0</v>
      </c>
      <c r="M6">
        <f>SUMIFS(input_eurostat_fec_RAW!$I:$I,input_eurostat_fec_RAW!$G:$G,M$2,input_eurostat_fec_RAW!$D:$D,$A6,input_eurostat_fec_RAW!$E:$E,$C6)</f>
        <v>40663.540999999997</v>
      </c>
      <c r="N6">
        <f>SUMIFS(input_eurostat_fec_RAW!$I:$I,input_eurostat_fec_RAW!$G:$G,N$2,input_eurostat_fec_RAW!$D:$D,$A6,input_eurostat_fec_RAW!$E:$E,$C6)</f>
        <v>166098</v>
      </c>
      <c r="O6">
        <f>SUMIFS(input_eurostat_fec_RAW!$I:$I,input_eurostat_fec_RAW!$G:$G,O$2,input_eurostat_fec_RAW!$D:$D,$A6,input_eurostat_fec_RAW!$E:$E,$C6)</f>
        <v>68615.59</v>
      </c>
      <c r="P6">
        <f>SUMIFS(input_eurostat_fec_RAW!$I:$I,input_eurostat_fec_RAW!$G:$G,P$2,input_eurostat_fec_RAW!$D:$D,$A6,input_eurostat_fec_RAW!$E:$E,$C6)</f>
        <v>443074.34100000001</v>
      </c>
      <c r="Q6">
        <f>SUMIFS(input_eurostat_fec_RAW!$I:$I,input_eurostat_fec_RAW!$G:$G,Q$2,input_eurostat_fec_RAW!$D:$D,$A6,input_eurostat_fec_RAW!$E:$E,$C6)</f>
        <v>13680</v>
      </c>
      <c r="R6">
        <f>SUMIFS(input_eurostat_fec_RAW!$I:$I,input_eurostat_fec_RAW!$G:$G,R$2,input_eurostat_fec_RAW!$D:$D,$A6,input_eurostat_fec_RAW!$E:$E,$C6)</f>
        <v>2202.88</v>
      </c>
      <c r="S6">
        <f>SUMIFS(input_eurostat_fec_RAW!$I:$I,input_eurostat_fec_RAW!$G:$G,S$2,input_eurostat_fec_RAW!$D:$D,$A6,input_eurostat_fec_RAW!$E:$E,$C6)</f>
        <v>0</v>
      </c>
      <c r="T6">
        <f>SUMIFS(input_eurostat_fec_RAW!$I:$I,input_eurostat_fec_RAW!$G:$G,T$2,input_eurostat_fec_RAW!$D:$D,$A6,input_eurostat_fec_RAW!$E:$E,$C6)</f>
        <v>873250.84900000005</v>
      </c>
      <c r="U6">
        <f>SUMIFS(input_eurostat_fec_RAW!$I:$I,input_eurostat_fec_RAW!$G:$G,U$2,input_eurostat_fec_RAW!$D:$D,$A6,input_eurostat_fec_RAW!$E:$E,$C6)</f>
        <v>66660</v>
      </c>
      <c r="V6">
        <f>SUMIFS(input_eurostat_fec_RAW!$I:$I,input_eurostat_fec_RAW!$G:$G,V$2,input_eurostat_fec_RAW!$D:$D,$A6,input_eurostat_fec_RAW!$E:$E,$C6)</f>
        <v>53930.69</v>
      </c>
      <c r="W6">
        <f>SUMIFS(input_eurostat_fec_RAW!$I:$I,input_eurostat_fec_RAW!$G:$G,W$2,input_eurostat_fec_RAW!$D:$D,$A6,input_eurostat_fec_RAW!$E:$E,$C6)</f>
        <v>0</v>
      </c>
      <c r="X6">
        <f>SUMIFS(input_eurostat_fec_RAW!$I:$I,input_eurostat_fec_RAW!$G:$G,X$2,input_eurostat_fec_RAW!$D:$D,$A6,input_eurostat_fec_RAW!$E:$E,$C6)</f>
        <v>4589.8</v>
      </c>
      <c r="Y6">
        <f>SUMIFS(input_eurostat_fec_RAW!$I:$I,input_eurostat_fec_RAW!$G:$G,Y$2,input_eurostat_fec_RAW!$D:$D,$A6,input_eurostat_fec_RAW!$E:$E,$C6)</f>
        <v>19050</v>
      </c>
      <c r="Z6">
        <f>SUMIFS(input_eurostat_fec_RAW!$I:$I,input_eurostat_fec_RAW!$G:$G,Z$2,input_eurostat_fec_RAW!$D:$D,$A6,input_eurostat_fec_RAW!$E:$E,$C6)</f>
        <v>0</v>
      </c>
      <c r="AA6">
        <f>SUMIFS(input_eurostat_fec_RAW!$I:$I,input_eurostat_fec_RAW!$G:$G,AA$2,input_eurostat_fec_RAW!$D:$D,$A6,input_eurostat_fec_RAW!$E:$E,$C6)</f>
        <v>37173.875999999997</v>
      </c>
      <c r="AB6">
        <f>SUMIFS(input_eurostat_fec_RAW!$I:$I,input_eurostat_fec_RAW!$G:$G,AB$2,input_eurostat_fec_RAW!$D:$D,$A6,input_eurostat_fec_RAW!$E:$E,$C6)</f>
        <v>18659</v>
      </c>
      <c r="AC6">
        <f>SUMIFS(input_eurostat_fec_RAW!$I:$I,input_eurostat_fec_RAW!$G:$G,AC$2,input_eurostat_fec_RAW!$D:$D,$A6,input_eurostat_fec_RAW!$E:$E,$C6)</f>
        <v>0</v>
      </c>
      <c r="AD6">
        <f>SUMIFS(input_eurostat_fec_RAW!$I:$I,input_eurostat_fec_RAW!$G:$G,AD$2,input_eurostat_fec_RAW!$D:$D,$A6,input_eurostat_fec_RAW!$E:$E,$C6)</f>
        <v>15378.07</v>
      </c>
      <c r="AE6">
        <f>SUMIFS(input_eurostat_fec_RAW!$I:$I,input_eurostat_fec_RAW!$G:$G,AE$2,input_eurostat_fec_RAW!$D:$D,$A6,input_eurostat_fec_RAW!$E:$E,$C6)</f>
        <v>4552</v>
      </c>
      <c r="AF6">
        <f>SUMIFS(input_eurostat_fec_RAW!$I:$I,input_eurostat_fec_RAW!$G:$G,AF$2,input_eurostat_fec_RAW!$D:$D,$A6,input_eurostat_fec_RAW!$E:$E,$C6)</f>
        <v>1319</v>
      </c>
      <c r="AG6">
        <f>SUMIFS(input_eurostat_fec_RAW!$I:$I,input_eurostat_fec_RAW!$G:$G,AG$2,input_eurostat_fec_RAW!$D:$D,$A6,input_eurostat_fec_RAW!$E:$E,$C6)</f>
        <v>0</v>
      </c>
      <c r="AH6">
        <f>SUMIFS(input_eurostat_fec_RAW!$I:$I,input_eurostat_fec_RAW!$G:$G,AH$2,input_eurostat_fec_RAW!$D:$D,$A6,input_eurostat_fec_RAW!$E:$E,$C6)</f>
        <v>12033.566000000001</v>
      </c>
      <c r="AI6">
        <f>SUMIFS(input_eurostat_fec_RAW!$I:$I,input_eurostat_fec_RAW!$G:$G,AI$2,input_eurostat_fec_RAW!$D:$D,$A6,input_eurostat_fec_RAW!$E:$E,$C6)</f>
        <v>5574.2290000000003</v>
      </c>
      <c r="AJ6">
        <f>SUMIFS(input_eurostat_fec_RAW!$I:$I,input_eurostat_fec_RAW!$G:$G,AJ$2,input_eurostat_fec_RAW!$D:$D,$A6,input_eurostat_fec_RAW!$E:$E,$C6)</f>
        <v>152000</v>
      </c>
      <c r="AK6">
        <f>SUMIFS(input_eurostat_fec_RAW!$I:$I,input_eurostat_fec_RAW!$G:$G,AK$2,input_eurostat_fec_RAW!$D:$D,$A6,input_eurostat_fec_RAW!$E:$E,$C6)</f>
        <v>36</v>
      </c>
      <c r="AL6">
        <f>SUMIFS(input_eurostat_fec_RAW!$I:$I,input_eurostat_fec_RAW!$G:$G,AL$2,input_eurostat_fec_RAW!$D:$D,$A6,input_eurostat_fec_RAW!$E:$E,$C6)</f>
        <v>29485.088</v>
      </c>
      <c r="AM6">
        <f>SUMIFS(input_eurostat_fec_RAW!$I:$I,input_eurostat_fec_RAW!$G:$G,AM$2,input_eurostat_fec_RAW!$D:$D,$A6,input_eurostat_fec_RAW!$E:$E,$C6)</f>
        <v>15761.763000000001</v>
      </c>
      <c r="AN6">
        <f>SUMIFS(input_eurostat_fec_RAW!$I:$I,input_eurostat_fec_RAW!$G:$G,AN$2,input_eurostat_fec_RAW!$D:$D,$A6,input_eurostat_fec_RAW!$E:$E,$C6)</f>
        <v>107485</v>
      </c>
      <c r="AO6">
        <f>SUMIFS(input_eurostat_fec_RAW!$I:$I,input_eurostat_fec_RAW!$G:$G,AO$2,input_eurostat_fec_RAW!$D:$D,$A6,input_eurostat_fec_RAW!$E:$E,$C6)</f>
        <v>3093.2330000000002</v>
      </c>
      <c r="AP6">
        <f>SUMIFS(input_eurostat_fec_RAW!$I:$I,input_eurostat_fec_RAW!$G:$G,AP$2,input_eurostat_fec_RAW!$D:$D,$A6,input_eurostat_fec_RAW!$E:$E,$C6)</f>
        <v>16913</v>
      </c>
      <c r="AQ6">
        <f>SUMIFS(input_eurostat_fec_RAW!$I:$I,input_eurostat_fec_RAW!$G:$G,AQ$2,input_eurostat_fec_RAW!$D:$D,$A6,input_eurostat_fec_RAW!$E:$E,$C6)</f>
        <v>82892</v>
      </c>
      <c r="AR6">
        <f>SUMIFS(input_eurostat_fec_RAW!$I:$I,input_eurostat_fec_RAW!$G:$G,AR$2,input_eurostat_fec_RAW!$D:$D,$A6,input_eurostat_fec_RAW!$E:$E,$C6)</f>
        <v>401.214</v>
      </c>
      <c r="AS6">
        <f>SUMIFS(input_eurostat_fec_RAW!$I:$I,input_eurostat_fec_RAW!$G:$G,AS$2,input_eurostat_fec_RAW!$D:$D,$A6,input_eurostat_fec_RAW!$E:$E,$C6)</f>
        <v>0</v>
      </c>
      <c r="AT6">
        <f>SUMIFS(input_eurostat_fec_RAW!$I:$I,input_eurostat_fec_RAW!$G:$G,AT$2,input_eurostat_fec_RAW!$D:$D,$A6,input_eurostat_fec_RAW!$E:$E,$C6)</f>
        <v>10904.187</v>
      </c>
    </row>
    <row r="7" spans="1:46" x14ac:dyDescent="0.2">
      <c r="A7" s="4" t="s">
        <v>14</v>
      </c>
      <c r="B7" t="s">
        <v>88</v>
      </c>
      <c r="C7" s="4" t="s">
        <v>58</v>
      </c>
      <c r="D7" t="s">
        <v>77</v>
      </c>
      <c r="E7" t="str">
        <f>INDEX('1_input_general_information'!$B$45:$E$58,MATCH($D7,'1_input_general_information'!$B$45:$B$58,0),MATCH($E$2,'1_input_general_information'!$B$44:$E$44,0))</f>
        <v>crude_oil</v>
      </c>
      <c r="F7" t="b">
        <f>INDEX('1_input_general_information'!$A$44:$E$58,MATCH($C7,'1_input_general_information'!$A$44:$A$58,0),3)</f>
        <v>1</v>
      </c>
      <c r="G7" t="str">
        <f>INDEX('1_input_general_information'!$A$44:$E$58,MATCH($C7,'1_input_general_information'!$A$44:$A$58,0),4)</f>
        <v>Simplified</v>
      </c>
      <c r="H7">
        <f>SUMIFS(input_eurostat_fec_RAW!$I:$I,input_eurostat_fec_RAW!$G:$G,H$2,input_eurostat_fec_RAW!$D:$D,$A7,input_eurostat_fec_RAW!$E:$E,$C7)</f>
        <v>38838.595999999998</v>
      </c>
      <c r="I7">
        <f>SUMIFS(input_eurostat_fec_RAW!$I:$I,input_eurostat_fec_RAW!$G:$G,I$2,input_eurostat_fec_RAW!$D:$D,$A7,input_eurostat_fec_RAW!$E:$E,$C7)</f>
        <v>582.36800000000005</v>
      </c>
      <c r="J7">
        <f>SUMIFS(input_eurostat_fec_RAW!$I:$I,input_eurostat_fec_RAW!$G:$G,J$2,input_eurostat_fec_RAW!$D:$D,$A7,input_eurostat_fec_RAW!$E:$E,$C7)</f>
        <v>96595.395999999993</v>
      </c>
      <c r="K7">
        <f>SUMIFS(input_eurostat_fec_RAW!$I:$I,input_eurostat_fec_RAW!$G:$G,K$2,input_eurostat_fec_RAW!$D:$D,$A7,input_eurostat_fec_RAW!$E:$E,$C7)</f>
        <v>827.86699999999996</v>
      </c>
      <c r="L7">
        <f>SUMIFS(input_eurostat_fec_RAW!$I:$I,input_eurostat_fec_RAW!$G:$G,L$2,input_eurostat_fec_RAW!$D:$D,$A7,input_eurostat_fec_RAW!$E:$E,$C7)</f>
        <v>4670.5010000000002</v>
      </c>
      <c r="M7">
        <f>SUMIFS(input_eurostat_fec_RAW!$I:$I,input_eurostat_fec_RAW!$G:$G,M$2,input_eurostat_fec_RAW!$D:$D,$A7,input_eurostat_fec_RAW!$E:$E,$C7)</f>
        <v>1880.5619999999999</v>
      </c>
      <c r="N7">
        <f>SUMIFS(input_eurostat_fec_RAW!$I:$I,input_eurostat_fec_RAW!$G:$G,N$2,input_eurostat_fec_RAW!$D:$D,$A7,input_eurostat_fec_RAW!$E:$E,$C7)</f>
        <v>495867.42200000002</v>
      </c>
      <c r="O7">
        <f>SUMIFS(input_eurostat_fec_RAW!$I:$I,input_eurostat_fec_RAW!$G:$G,O$2,input_eurostat_fec_RAW!$D:$D,$A7,input_eurostat_fec_RAW!$E:$E,$C7)</f>
        <v>8483.598</v>
      </c>
      <c r="P7">
        <f>SUMIFS(input_eurostat_fec_RAW!$I:$I,input_eurostat_fec_RAW!$G:$G,P$2,input_eurostat_fec_RAW!$D:$D,$A7,input_eurostat_fec_RAW!$E:$E,$C7)</f>
        <v>1153140.064</v>
      </c>
      <c r="Q7">
        <f>SUMIFS(input_eurostat_fec_RAW!$I:$I,input_eurostat_fec_RAW!$G:$G,Q$2,input_eurostat_fec_RAW!$D:$D,$A7,input_eurostat_fec_RAW!$E:$E,$C7)</f>
        <v>380.613</v>
      </c>
      <c r="R7">
        <f>SUMIFS(input_eurostat_fec_RAW!$I:$I,input_eurostat_fec_RAW!$G:$G,R$2,input_eurostat_fec_RAW!$D:$D,$A7,input_eurostat_fec_RAW!$E:$E,$C7)</f>
        <v>47378.813999999998</v>
      </c>
      <c r="S7">
        <f>SUMIFS(input_eurostat_fec_RAW!$I:$I,input_eurostat_fec_RAW!$G:$G,S$2,input_eurostat_fec_RAW!$D:$D,$A7,input_eurostat_fec_RAW!$E:$E,$C7)</f>
        <v>100379.11599999999</v>
      </c>
      <c r="T7">
        <f>SUMIFS(input_eurostat_fec_RAW!$I:$I,input_eurostat_fec_RAW!$G:$G,T$2,input_eurostat_fec_RAW!$D:$D,$A7,input_eurostat_fec_RAW!$E:$E,$C7)</f>
        <v>1216699.534</v>
      </c>
      <c r="U7">
        <f>SUMIFS(input_eurostat_fec_RAW!$I:$I,input_eurostat_fec_RAW!$G:$G,U$2,input_eurostat_fec_RAW!$D:$D,$A7,input_eurostat_fec_RAW!$E:$E,$C7)</f>
        <v>12786.147000000001</v>
      </c>
      <c r="V7">
        <f>SUMIFS(input_eurostat_fec_RAW!$I:$I,input_eurostat_fec_RAW!$G:$G,V$2,input_eurostat_fec_RAW!$D:$D,$A7,input_eurostat_fec_RAW!$E:$E,$C7)</f>
        <v>182321.38200000001</v>
      </c>
      <c r="W7">
        <f>SUMIFS(input_eurostat_fec_RAW!$I:$I,input_eurostat_fec_RAW!$G:$G,W$2,input_eurostat_fec_RAW!$D:$D,$A7,input_eurostat_fec_RAW!$E:$E,$C7)</f>
        <v>441.6</v>
      </c>
      <c r="X7">
        <f>SUMIFS(input_eurostat_fec_RAW!$I:$I,input_eurostat_fec_RAW!$G:$G,X$2,input_eurostat_fec_RAW!$D:$D,$A7,input_eurostat_fec_RAW!$E:$E,$C7)</f>
        <v>4209.3829999999998</v>
      </c>
      <c r="Y7">
        <f>SUMIFS(input_eurostat_fec_RAW!$I:$I,input_eurostat_fec_RAW!$G:$G,Y$2,input_eurostat_fec_RAW!$D:$D,$A7,input_eurostat_fec_RAW!$E:$E,$C7)</f>
        <v>3091.38</v>
      </c>
      <c r="Z7">
        <f>SUMIFS(input_eurostat_fec_RAW!$I:$I,input_eurostat_fec_RAW!$G:$G,Z$2,input_eurostat_fec_RAW!$D:$D,$A7,input_eurostat_fec_RAW!$E:$E,$C7)</f>
        <v>52666.567000000003</v>
      </c>
      <c r="AA7">
        <f>SUMIFS(input_eurostat_fec_RAW!$I:$I,input_eurostat_fec_RAW!$G:$G,AA$2,input_eurostat_fec_RAW!$D:$D,$A7,input_eurostat_fec_RAW!$E:$E,$C7)</f>
        <v>82717.273000000001</v>
      </c>
      <c r="AB7">
        <f>SUMIFS(input_eurostat_fec_RAW!$I:$I,input_eurostat_fec_RAW!$G:$G,AB$2,input_eurostat_fec_RAW!$D:$D,$A7,input_eurostat_fec_RAW!$E:$E,$C7)</f>
        <v>2490.0129999999999</v>
      </c>
      <c r="AC7">
        <f>SUMIFS(input_eurostat_fec_RAW!$I:$I,input_eurostat_fec_RAW!$G:$G,AC$2,input_eurostat_fec_RAW!$D:$D,$A7,input_eurostat_fec_RAW!$E:$E,$C7)</f>
        <v>4886.5</v>
      </c>
      <c r="AD7">
        <f>SUMIFS(input_eurostat_fec_RAW!$I:$I,input_eurostat_fec_RAW!$G:$G,AD$2,input_eurostat_fec_RAW!$D:$D,$A7,input_eurostat_fec_RAW!$E:$E,$C7)</f>
        <v>2169.1149999999998</v>
      </c>
      <c r="AE7">
        <f>SUMIFS(input_eurostat_fec_RAW!$I:$I,input_eurostat_fec_RAW!$G:$G,AE$2,input_eurostat_fec_RAW!$D:$D,$A7,input_eurostat_fec_RAW!$E:$E,$C7)</f>
        <v>2395.328</v>
      </c>
      <c r="AF7">
        <f>SUMIFS(input_eurostat_fec_RAW!$I:$I,input_eurostat_fec_RAW!$G:$G,AF$2,input_eurostat_fec_RAW!$D:$D,$A7,input_eurostat_fec_RAW!$E:$E,$C7)</f>
        <v>376.58300000000003</v>
      </c>
      <c r="AG7">
        <f>SUMIFS(input_eurostat_fec_RAW!$I:$I,input_eurostat_fec_RAW!$G:$G,AG$2,input_eurostat_fec_RAW!$D:$D,$A7,input_eurostat_fec_RAW!$E:$E,$C7)</f>
        <v>659.36500000000001</v>
      </c>
      <c r="AH7">
        <f>SUMIFS(input_eurostat_fec_RAW!$I:$I,input_eurostat_fec_RAW!$G:$G,AH$2,input_eurostat_fec_RAW!$D:$D,$A7,input_eurostat_fec_RAW!$E:$E,$C7)</f>
        <v>1508.797</v>
      </c>
      <c r="AI7">
        <f>SUMIFS(input_eurostat_fec_RAW!$I:$I,input_eurostat_fec_RAW!$G:$G,AI$2,input_eurostat_fec_RAW!$D:$D,$A7,input_eurostat_fec_RAW!$E:$E,$C7)</f>
        <v>591.16200000000003</v>
      </c>
      <c r="AJ7">
        <f>SUMIFS(input_eurostat_fec_RAW!$I:$I,input_eurostat_fec_RAW!$G:$G,AJ$2,input_eurostat_fec_RAW!$D:$D,$A7,input_eurostat_fec_RAW!$E:$E,$C7)</f>
        <v>27174.84</v>
      </c>
      <c r="AK7">
        <f>SUMIFS(input_eurostat_fec_RAW!$I:$I,input_eurostat_fec_RAW!$G:$G,AK$2,input_eurostat_fec_RAW!$D:$D,$A7,input_eurostat_fec_RAW!$E:$E,$C7)</f>
        <v>17054.845000000001</v>
      </c>
      <c r="AL7">
        <f>SUMIFS(input_eurostat_fec_RAW!$I:$I,input_eurostat_fec_RAW!$G:$G,AL$2,input_eurostat_fec_RAW!$D:$D,$A7,input_eurostat_fec_RAW!$E:$E,$C7)</f>
        <v>13693.275</v>
      </c>
      <c r="AM7">
        <f>SUMIFS(input_eurostat_fec_RAW!$I:$I,input_eurostat_fec_RAW!$G:$G,AM$2,input_eurostat_fec_RAW!$D:$D,$A7,input_eurostat_fec_RAW!$E:$E,$C7)</f>
        <v>1982.9459999999999</v>
      </c>
      <c r="AN7">
        <f>SUMIFS(input_eurostat_fec_RAW!$I:$I,input_eurostat_fec_RAW!$G:$G,AN$2,input_eurostat_fec_RAW!$D:$D,$A7,input_eurostat_fec_RAW!$E:$E,$C7)</f>
        <v>8407.9490000000005</v>
      </c>
      <c r="AO7">
        <f>SUMIFS(input_eurostat_fec_RAW!$I:$I,input_eurostat_fec_RAW!$G:$G,AO$2,input_eurostat_fec_RAW!$D:$D,$A7,input_eurostat_fec_RAW!$E:$E,$C7)</f>
        <v>5238.22</v>
      </c>
      <c r="AP7">
        <f>SUMIFS(input_eurostat_fec_RAW!$I:$I,input_eurostat_fec_RAW!$G:$G,AP$2,input_eurostat_fec_RAW!$D:$D,$A7,input_eurostat_fec_RAW!$E:$E,$C7)</f>
        <v>322</v>
      </c>
      <c r="AQ7">
        <f>SUMIFS(input_eurostat_fec_RAW!$I:$I,input_eurostat_fec_RAW!$G:$G,AQ$2,input_eurostat_fec_RAW!$D:$D,$A7,input_eurostat_fec_RAW!$E:$E,$C7)</f>
        <v>1150</v>
      </c>
      <c r="AR7">
        <f>SUMIFS(input_eurostat_fec_RAW!$I:$I,input_eurostat_fec_RAW!$G:$G,AR$2,input_eurostat_fec_RAW!$D:$D,$A7,input_eurostat_fec_RAW!$E:$E,$C7)</f>
        <v>418.12</v>
      </c>
      <c r="AS7">
        <f>SUMIFS(input_eurostat_fec_RAW!$I:$I,input_eurostat_fec_RAW!$G:$G,AS$2,input_eurostat_fec_RAW!$D:$D,$A7,input_eurostat_fec_RAW!$E:$E,$C7)</f>
        <v>4377.9979999999996</v>
      </c>
      <c r="AT7">
        <f>SUMIFS(input_eurostat_fec_RAW!$I:$I,input_eurostat_fec_RAW!$G:$G,AT$2,input_eurostat_fec_RAW!$D:$D,$A7,input_eurostat_fec_RAW!$E:$E,$C7)</f>
        <v>98149.391000000003</v>
      </c>
    </row>
    <row r="8" spans="1:46" x14ac:dyDescent="0.2">
      <c r="A8" s="4" t="s">
        <v>14</v>
      </c>
      <c r="B8" t="s">
        <v>88</v>
      </c>
      <c r="C8" s="4" t="s">
        <v>59</v>
      </c>
      <c r="D8" t="s">
        <v>78</v>
      </c>
      <c r="E8" t="str">
        <f>INDEX('1_input_general_information'!$B$45:$E$58,MATCH($D8,'1_input_general_information'!$B$45:$B$58,0),MATCH($E$2,'1_input_general_information'!$B$44:$E$44,0))</f>
        <v>crude_oil</v>
      </c>
      <c r="F8" t="b">
        <f>INDEX('1_input_general_information'!$A$44:$E$58,MATCH($C8,'1_input_general_information'!$A$44:$A$58,0),3)</f>
        <v>0</v>
      </c>
      <c r="G8" t="str">
        <f>INDEX('1_input_general_information'!$A$44:$E$58,MATCH($C8,'1_input_general_information'!$A$44:$A$58,0),4)</f>
        <v>Complete</v>
      </c>
      <c r="H8">
        <f>SUMIFS(input_eurostat_fec_RAW!$I:$I,input_eurostat_fec_RAW!$G:$G,H$2,input_eurostat_fec_RAW!$D:$D,$A8,input_eurostat_fec_RAW!$E:$E,$C8)</f>
        <v>0</v>
      </c>
      <c r="I8">
        <f>SUMIFS(input_eurostat_fec_RAW!$I:$I,input_eurostat_fec_RAW!$G:$G,I$2,input_eurostat_fec_RAW!$D:$D,$A8,input_eurostat_fec_RAW!$E:$E,$C8)</f>
        <v>0</v>
      </c>
      <c r="J8">
        <f>SUMIFS(input_eurostat_fec_RAW!$I:$I,input_eurostat_fec_RAW!$G:$G,J$2,input_eurostat_fec_RAW!$D:$D,$A8,input_eurostat_fec_RAW!$E:$E,$C8)</f>
        <v>954.6</v>
      </c>
      <c r="K8">
        <f>SUMIFS(input_eurostat_fec_RAW!$I:$I,input_eurostat_fec_RAW!$G:$G,K$2,input_eurostat_fec_RAW!$D:$D,$A8,input_eurostat_fec_RAW!$E:$E,$C8)</f>
        <v>0</v>
      </c>
      <c r="L8">
        <f>SUMIFS(input_eurostat_fec_RAW!$I:$I,input_eurostat_fec_RAW!$G:$G,L$2,input_eurostat_fec_RAW!$D:$D,$A8,input_eurostat_fec_RAW!$E:$E,$C8)</f>
        <v>549.95299999999997</v>
      </c>
      <c r="M8">
        <f>SUMIFS(input_eurostat_fec_RAW!$I:$I,input_eurostat_fec_RAW!$G:$G,M$2,input_eurostat_fec_RAW!$D:$D,$A8,input_eurostat_fec_RAW!$E:$E,$C8)</f>
        <v>0</v>
      </c>
      <c r="N8">
        <f>SUMIFS(input_eurostat_fec_RAW!$I:$I,input_eurostat_fec_RAW!$G:$G,N$2,input_eurostat_fec_RAW!$D:$D,$A8,input_eurostat_fec_RAW!$E:$E,$C8)</f>
        <v>256.8</v>
      </c>
      <c r="O8">
        <f>SUMIFS(input_eurostat_fec_RAW!$I:$I,input_eurostat_fec_RAW!$G:$G,O$2,input_eurostat_fec_RAW!$D:$D,$A8,input_eurostat_fec_RAW!$E:$E,$C8)</f>
        <v>157.51400000000001</v>
      </c>
      <c r="P8">
        <f>SUMIFS(input_eurostat_fec_RAW!$I:$I,input_eurostat_fec_RAW!$G:$G,P$2,input_eurostat_fec_RAW!$D:$D,$A8,input_eurostat_fec_RAW!$E:$E,$C8)</f>
        <v>44771.072999999997</v>
      </c>
      <c r="Q8">
        <f>SUMIFS(input_eurostat_fec_RAW!$I:$I,input_eurostat_fec_RAW!$G:$G,Q$2,input_eurostat_fec_RAW!$D:$D,$A8,input_eurostat_fec_RAW!$E:$E,$C8)</f>
        <v>0</v>
      </c>
      <c r="R8">
        <f>SUMIFS(input_eurostat_fec_RAW!$I:$I,input_eurostat_fec_RAW!$G:$G,R$2,input_eurostat_fec_RAW!$D:$D,$A8,input_eurostat_fec_RAW!$E:$E,$C8)</f>
        <v>129</v>
      </c>
      <c r="S8">
        <f>SUMIFS(input_eurostat_fec_RAW!$I:$I,input_eurostat_fec_RAW!$G:$G,S$2,input_eurostat_fec_RAW!$D:$D,$A8,input_eurostat_fec_RAW!$E:$E,$C8)</f>
        <v>0</v>
      </c>
      <c r="T8">
        <f>SUMIFS(input_eurostat_fec_RAW!$I:$I,input_eurostat_fec_RAW!$G:$G,T$2,input_eurostat_fec_RAW!$D:$D,$A8,input_eurostat_fec_RAW!$E:$E,$C8)</f>
        <v>44928.586000000003</v>
      </c>
      <c r="U8">
        <f>SUMIFS(input_eurostat_fec_RAW!$I:$I,input_eurostat_fec_RAW!$G:$G,U$2,input_eurostat_fec_RAW!$D:$D,$A8,input_eurostat_fec_RAW!$E:$E,$C8)</f>
        <v>0</v>
      </c>
      <c r="V8">
        <f>SUMIFS(input_eurostat_fec_RAW!$I:$I,input_eurostat_fec_RAW!$G:$G,V$2,input_eurostat_fec_RAW!$D:$D,$A8,input_eurostat_fec_RAW!$E:$E,$C8)</f>
        <v>7281.6610000000001</v>
      </c>
      <c r="W8">
        <f>SUMIFS(input_eurostat_fec_RAW!$I:$I,input_eurostat_fec_RAW!$G:$G,W$2,input_eurostat_fec_RAW!$D:$D,$A8,input_eurostat_fec_RAW!$E:$E,$C8)</f>
        <v>0</v>
      </c>
      <c r="X8">
        <f>SUMIFS(input_eurostat_fec_RAW!$I:$I,input_eurostat_fec_RAW!$G:$G,X$2,input_eurostat_fec_RAW!$D:$D,$A8,input_eurostat_fec_RAW!$E:$E,$C8)</f>
        <v>0</v>
      </c>
      <c r="Y8">
        <f>SUMIFS(input_eurostat_fec_RAW!$I:$I,input_eurostat_fec_RAW!$G:$G,Y$2,input_eurostat_fec_RAW!$D:$D,$A8,input_eurostat_fec_RAW!$E:$E,$C8)</f>
        <v>0</v>
      </c>
      <c r="Z8">
        <f>SUMIFS(input_eurostat_fec_RAW!$I:$I,input_eurostat_fec_RAW!$G:$G,Z$2,input_eurostat_fec_RAW!$D:$D,$A8,input_eurostat_fec_RAW!$E:$E,$C8)</f>
        <v>35245.271000000001</v>
      </c>
      <c r="AA8">
        <f>SUMIFS(input_eurostat_fec_RAW!$I:$I,input_eurostat_fec_RAW!$G:$G,AA$2,input_eurostat_fec_RAW!$D:$D,$A8,input_eurostat_fec_RAW!$E:$E,$C8)</f>
        <v>86</v>
      </c>
      <c r="AB8">
        <f>SUMIFS(input_eurostat_fec_RAW!$I:$I,input_eurostat_fec_RAW!$G:$G,AB$2,input_eurostat_fec_RAW!$D:$D,$A8,input_eurostat_fec_RAW!$E:$E,$C8)</f>
        <v>0</v>
      </c>
      <c r="AC8">
        <f>SUMIFS(input_eurostat_fec_RAW!$I:$I,input_eurostat_fec_RAW!$G:$G,AC$2,input_eurostat_fec_RAW!$D:$D,$A8,input_eurostat_fec_RAW!$E:$E,$C8)</f>
        <v>28.338999999999999</v>
      </c>
      <c r="AD8">
        <f>SUMIFS(input_eurostat_fec_RAW!$I:$I,input_eurostat_fec_RAW!$G:$G,AD$2,input_eurostat_fec_RAW!$D:$D,$A8,input_eurostat_fec_RAW!$E:$E,$C8)</f>
        <v>0</v>
      </c>
      <c r="AE8">
        <f>SUMIFS(input_eurostat_fec_RAW!$I:$I,input_eurostat_fec_RAW!$G:$G,AE$2,input_eurostat_fec_RAW!$D:$D,$A8,input_eurostat_fec_RAW!$E:$E,$C8)</f>
        <v>0</v>
      </c>
      <c r="AF8">
        <f>SUMIFS(input_eurostat_fec_RAW!$I:$I,input_eurostat_fec_RAW!$G:$G,AF$2,input_eurostat_fec_RAW!$D:$D,$A8,input_eurostat_fec_RAW!$E:$E,$C8)</f>
        <v>0</v>
      </c>
      <c r="AG8">
        <f>SUMIFS(input_eurostat_fec_RAW!$I:$I,input_eurostat_fec_RAW!$G:$G,AG$2,input_eurostat_fec_RAW!$D:$D,$A8,input_eurostat_fec_RAW!$E:$E,$C8)</f>
        <v>0</v>
      </c>
      <c r="AH8">
        <f>SUMIFS(input_eurostat_fec_RAW!$I:$I,input_eurostat_fec_RAW!$G:$G,AH$2,input_eurostat_fec_RAW!$D:$D,$A8,input_eurostat_fec_RAW!$E:$E,$C8)</f>
        <v>235.07499999999999</v>
      </c>
      <c r="AI8">
        <f>SUMIFS(input_eurostat_fec_RAW!$I:$I,input_eurostat_fec_RAW!$G:$G,AI$2,input_eurostat_fec_RAW!$D:$D,$A8,input_eurostat_fec_RAW!$E:$E,$C8)</f>
        <v>24.265000000000001</v>
      </c>
      <c r="AJ8">
        <f>SUMIFS(input_eurostat_fec_RAW!$I:$I,input_eurostat_fec_RAW!$G:$G,AJ$2,input_eurostat_fec_RAW!$D:$D,$A8,input_eurostat_fec_RAW!$E:$E,$C8)</f>
        <v>0</v>
      </c>
      <c r="AK8">
        <f>SUMIFS(input_eurostat_fec_RAW!$I:$I,input_eurostat_fec_RAW!$G:$G,AK$2,input_eurostat_fec_RAW!$D:$D,$A8,input_eurostat_fec_RAW!$E:$E,$C8)</f>
        <v>4.375</v>
      </c>
      <c r="AL8">
        <f>SUMIFS(input_eurostat_fec_RAW!$I:$I,input_eurostat_fec_RAW!$G:$G,AL$2,input_eurostat_fec_RAW!$D:$D,$A8,input_eurostat_fec_RAW!$E:$E,$C8)</f>
        <v>0</v>
      </c>
      <c r="AM8">
        <f>SUMIFS(input_eurostat_fec_RAW!$I:$I,input_eurostat_fec_RAW!$G:$G,AM$2,input_eurostat_fec_RAW!$D:$D,$A8,input_eurostat_fec_RAW!$E:$E,$C8)</f>
        <v>0</v>
      </c>
      <c r="AN8">
        <f>SUMIFS(input_eurostat_fec_RAW!$I:$I,input_eurostat_fec_RAW!$G:$G,AN$2,input_eurostat_fec_RAW!$D:$D,$A8,input_eurostat_fec_RAW!$E:$E,$C8)</f>
        <v>0</v>
      </c>
      <c r="AO8">
        <f>SUMIFS(input_eurostat_fec_RAW!$I:$I,input_eurostat_fec_RAW!$G:$G,AO$2,input_eurostat_fec_RAW!$D:$D,$A8,input_eurostat_fec_RAW!$E:$E,$C8)</f>
        <v>0</v>
      </c>
      <c r="AP8">
        <f>SUMIFS(input_eurostat_fec_RAW!$I:$I,input_eurostat_fec_RAW!$G:$G,AP$2,input_eurostat_fec_RAW!$D:$D,$A8,input_eurostat_fec_RAW!$E:$E,$C8)</f>
        <v>0</v>
      </c>
      <c r="AQ8">
        <f>SUMIFS(input_eurostat_fec_RAW!$I:$I,input_eurostat_fec_RAW!$G:$G,AQ$2,input_eurostat_fec_RAW!$D:$D,$A8,input_eurostat_fec_RAW!$E:$E,$C8)</f>
        <v>0</v>
      </c>
      <c r="AR8">
        <f>SUMIFS(input_eurostat_fec_RAW!$I:$I,input_eurostat_fec_RAW!$G:$G,AR$2,input_eurostat_fec_RAW!$D:$D,$A8,input_eurostat_fec_RAW!$E:$E,$C8)</f>
        <v>0</v>
      </c>
      <c r="AS8">
        <f>SUMIFS(input_eurostat_fec_RAW!$I:$I,input_eurostat_fec_RAW!$G:$G,AS$2,input_eurostat_fec_RAW!$D:$D,$A8,input_eurostat_fec_RAW!$E:$E,$C8)</f>
        <v>0</v>
      </c>
      <c r="AT8">
        <f>SUMIFS(input_eurostat_fec_RAW!$I:$I,input_eurostat_fec_RAW!$G:$G,AT$2,input_eurostat_fec_RAW!$D:$D,$A8,input_eurostat_fec_RAW!$E:$E,$C8)</f>
        <v>82031.456999999995</v>
      </c>
    </row>
    <row r="9" spans="1:46" x14ac:dyDescent="0.2">
      <c r="A9" s="4" t="s">
        <v>14</v>
      </c>
      <c r="B9" t="s">
        <v>88</v>
      </c>
      <c r="C9" s="4" t="s">
        <v>60</v>
      </c>
      <c r="D9" t="s">
        <v>79</v>
      </c>
      <c r="F9" t="b">
        <f>INDEX('1_input_general_information'!$A$44:$E$58,MATCH($C9,'1_input_general_information'!$A$44:$A$58,0),3)</f>
        <v>0</v>
      </c>
      <c r="G9" t="str">
        <f>INDEX('1_input_general_information'!$A$44:$E$58,MATCH($C9,'1_input_general_information'!$A$44:$A$58,0),4)</f>
        <v>Complete</v>
      </c>
      <c r="H9">
        <f>SUMIFS(input_eurostat_fec_RAW!$I:$I,input_eurostat_fec_RAW!$G:$G,H$2,input_eurostat_fec_RAW!$D:$D,$A9,input_eurostat_fec_RAW!$E:$E,$C9)</f>
        <v>37578.917999999998</v>
      </c>
      <c r="I9">
        <f>SUMIFS(input_eurostat_fec_RAW!$I:$I,input_eurostat_fec_RAW!$G:$G,I$2,input_eurostat_fec_RAW!$D:$D,$A9,input_eurostat_fec_RAW!$E:$E,$C9)</f>
        <v>394.76900000000001</v>
      </c>
      <c r="J9">
        <f>SUMIFS(input_eurostat_fec_RAW!$I:$I,input_eurostat_fec_RAW!$G:$G,J$2,input_eurostat_fec_RAW!$D:$D,$A9,input_eurostat_fec_RAW!$E:$E,$C9)</f>
        <v>88693.2</v>
      </c>
      <c r="K9">
        <f>SUMIFS(input_eurostat_fec_RAW!$I:$I,input_eurostat_fec_RAW!$G:$G,K$2,input_eurostat_fec_RAW!$D:$D,$A9,input_eurostat_fec_RAW!$E:$E,$C9)</f>
        <v>12.521000000000001</v>
      </c>
      <c r="L9">
        <f>SUMIFS(input_eurostat_fec_RAW!$I:$I,input_eurostat_fec_RAW!$G:$G,L$2,input_eurostat_fec_RAW!$D:$D,$A9,input_eurostat_fec_RAW!$E:$E,$C9)</f>
        <v>2598.7049999999999</v>
      </c>
      <c r="M9">
        <f>SUMIFS(input_eurostat_fec_RAW!$I:$I,input_eurostat_fec_RAW!$G:$G,M$2,input_eurostat_fec_RAW!$D:$D,$A9,input_eurostat_fec_RAW!$E:$E,$C9)</f>
        <v>0</v>
      </c>
      <c r="N9">
        <f>SUMIFS(input_eurostat_fec_RAW!$I:$I,input_eurostat_fec_RAW!$G:$G,N$2,input_eurostat_fec_RAW!$D:$D,$A9,input_eurostat_fec_RAW!$E:$E,$C9)</f>
        <v>458430.91200000001</v>
      </c>
      <c r="O9">
        <f>SUMIFS(input_eurostat_fec_RAW!$I:$I,input_eurostat_fec_RAW!$G:$G,O$2,input_eurostat_fec_RAW!$D:$D,$A9,input_eurostat_fec_RAW!$E:$E,$C9)</f>
        <v>6734.0039999999999</v>
      </c>
      <c r="P9">
        <f>SUMIFS(input_eurostat_fec_RAW!$I:$I,input_eurostat_fec_RAW!$G:$G,P$2,input_eurostat_fec_RAW!$D:$D,$A9,input_eurostat_fec_RAW!$E:$E,$C9)</f>
        <v>913377.39399999997</v>
      </c>
      <c r="Q9">
        <f>SUMIFS(input_eurostat_fec_RAW!$I:$I,input_eurostat_fec_RAW!$G:$G,Q$2,input_eurostat_fec_RAW!$D:$D,$A9,input_eurostat_fec_RAW!$E:$E,$C9)</f>
        <v>84.6</v>
      </c>
      <c r="R9">
        <f>SUMIFS(input_eurostat_fec_RAW!$I:$I,input_eurostat_fec_RAW!$G:$G,R$2,input_eurostat_fec_RAW!$D:$D,$A9,input_eurostat_fec_RAW!$E:$E,$C9)</f>
        <v>44812.985000000001</v>
      </c>
      <c r="S9">
        <f>SUMIFS(input_eurostat_fec_RAW!$I:$I,input_eurostat_fec_RAW!$G:$G,S$2,input_eurostat_fec_RAW!$D:$D,$A9,input_eurostat_fec_RAW!$E:$E,$C9)</f>
        <v>62478.987999999998</v>
      </c>
      <c r="T9">
        <f>SUMIFS(input_eurostat_fec_RAW!$I:$I,input_eurostat_fec_RAW!$G:$G,T$2,input_eurostat_fec_RAW!$D:$D,$A9,input_eurostat_fec_RAW!$E:$E,$C9)</f>
        <v>926298.99800000002</v>
      </c>
      <c r="U9">
        <f>SUMIFS(input_eurostat_fec_RAW!$I:$I,input_eurostat_fec_RAW!$G:$G,U$2,input_eurostat_fec_RAW!$D:$D,$A9,input_eurostat_fec_RAW!$E:$E,$C9)</f>
        <v>10627.2</v>
      </c>
      <c r="V9">
        <f>SUMIFS(input_eurostat_fec_RAW!$I:$I,input_eurostat_fec_RAW!$G:$G,V$2,input_eurostat_fec_RAW!$D:$D,$A9,input_eurostat_fec_RAW!$E:$E,$C9)</f>
        <v>142156.16099999999</v>
      </c>
      <c r="W9">
        <f>SUMIFS(input_eurostat_fec_RAW!$I:$I,input_eurostat_fec_RAW!$G:$G,W$2,input_eurostat_fec_RAW!$D:$D,$A9,input_eurostat_fec_RAW!$E:$E,$C9)</f>
        <v>0</v>
      </c>
      <c r="X9">
        <f>SUMIFS(input_eurostat_fec_RAW!$I:$I,input_eurostat_fec_RAW!$G:$G,X$2,input_eurostat_fec_RAW!$D:$D,$A9,input_eurostat_fec_RAW!$E:$E,$C9)</f>
        <v>2169.6680000000001</v>
      </c>
      <c r="Y9">
        <f>SUMIFS(input_eurostat_fec_RAW!$I:$I,input_eurostat_fec_RAW!$G:$G,Y$2,input_eurostat_fec_RAW!$D:$D,$A9,input_eurostat_fec_RAW!$E:$E,$C9)</f>
        <v>0</v>
      </c>
      <c r="Z9">
        <f>SUMIFS(input_eurostat_fec_RAW!$I:$I,input_eurostat_fec_RAW!$G:$G,Z$2,input_eurostat_fec_RAW!$D:$D,$A9,input_eurostat_fec_RAW!$E:$E,$C9)</f>
        <v>14428.102999999999</v>
      </c>
      <c r="AA9">
        <f>SUMIFS(input_eurostat_fec_RAW!$I:$I,input_eurostat_fec_RAW!$G:$G,AA$2,input_eurostat_fec_RAW!$D:$D,$A9,input_eurostat_fec_RAW!$E:$E,$C9)</f>
        <v>35809.39</v>
      </c>
      <c r="AB9">
        <f>SUMIFS(input_eurostat_fec_RAW!$I:$I,input_eurostat_fec_RAW!$G:$G,AB$2,input_eurostat_fec_RAW!$D:$D,$A9,input_eurostat_fec_RAW!$E:$E,$C9)</f>
        <v>893.00599999999997</v>
      </c>
      <c r="AC9">
        <f>SUMIFS(input_eurostat_fec_RAW!$I:$I,input_eurostat_fec_RAW!$G:$G,AC$2,input_eurostat_fec_RAW!$D:$D,$A9,input_eurostat_fec_RAW!$E:$E,$C9)</f>
        <v>4831.777</v>
      </c>
      <c r="AD9">
        <f>SUMIFS(input_eurostat_fec_RAW!$I:$I,input_eurostat_fec_RAW!$G:$G,AD$2,input_eurostat_fec_RAW!$D:$D,$A9,input_eurostat_fec_RAW!$E:$E,$C9)</f>
        <v>1376.7180000000001</v>
      </c>
      <c r="AE9">
        <f>SUMIFS(input_eurostat_fec_RAW!$I:$I,input_eurostat_fec_RAW!$G:$G,AE$2,input_eurostat_fec_RAW!$D:$D,$A9,input_eurostat_fec_RAW!$E:$E,$C9)</f>
        <v>0</v>
      </c>
      <c r="AF9">
        <f>SUMIFS(input_eurostat_fec_RAW!$I:$I,input_eurostat_fec_RAW!$G:$G,AF$2,input_eurostat_fec_RAW!$D:$D,$A9,input_eurostat_fec_RAW!$E:$E,$C9)</f>
        <v>172.96</v>
      </c>
      <c r="AG9">
        <f>SUMIFS(input_eurostat_fec_RAW!$I:$I,input_eurostat_fec_RAW!$G:$G,AG$2,input_eurostat_fec_RAW!$D:$D,$A9,input_eurostat_fec_RAW!$E:$E,$C9)</f>
        <v>6.5789999999999997</v>
      </c>
      <c r="AH9">
        <f>SUMIFS(input_eurostat_fec_RAW!$I:$I,input_eurostat_fec_RAW!$G:$G,AH$2,input_eurostat_fec_RAW!$D:$D,$A9,input_eurostat_fec_RAW!$E:$E,$C9)</f>
        <v>301.82600000000002</v>
      </c>
      <c r="AI9">
        <f>SUMIFS(input_eurostat_fec_RAW!$I:$I,input_eurostat_fec_RAW!$G:$G,AI$2,input_eurostat_fec_RAW!$D:$D,$A9,input_eurostat_fec_RAW!$E:$E,$C9)</f>
        <v>377.47</v>
      </c>
      <c r="AJ9">
        <f>SUMIFS(input_eurostat_fec_RAW!$I:$I,input_eurostat_fec_RAW!$G:$G,AJ$2,input_eurostat_fec_RAW!$D:$D,$A9,input_eurostat_fec_RAW!$E:$E,$C9)</f>
        <v>2795</v>
      </c>
      <c r="AK9">
        <f>SUMIFS(input_eurostat_fec_RAW!$I:$I,input_eurostat_fec_RAW!$G:$G,AK$2,input_eurostat_fec_RAW!$D:$D,$A9,input_eurostat_fec_RAW!$E:$E,$C9)</f>
        <v>2002.2</v>
      </c>
      <c r="AL9">
        <f>SUMIFS(input_eurostat_fec_RAW!$I:$I,input_eurostat_fec_RAW!$G:$G,AL$2,input_eurostat_fec_RAW!$D:$D,$A9,input_eurostat_fec_RAW!$E:$E,$C9)</f>
        <v>0</v>
      </c>
      <c r="AM9">
        <f>SUMIFS(input_eurostat_fec_RAW!$I:$I,input_eurostat_fec_RAW!$G:$G,AM$2,input_eurostat_fec_RAW!$D:$D,$A9,input_eurostat_fec_RAW!$E:$E,$C9)</f>
        <v>0</v>
      </c>
      <c r="AN9">
        <f>SUMIFS(input_eurostat_fec_RAW!$I:$I,input_eurostat_fec_RAW!$G:$G,AN$2,input_eurostat_fec_RAW!$D:$D,$A9,input_eurostat_fec_RAW!$E:$E,$C9)</f>
        <v>3380.08</v>
      </c>
      <c r="AO9">
        <f>SUMIFS(input_eurostat_fec_RAW!$I:$I,input_eurostat_fec_RAW!$G:$G,AO$2,input_eurostat_fec_RAW!$D:$D,$A9,input_eurostat_fec_RAW!$E:$E,$C9)</f>
        <v>4096.4589999999998</v>
      </c>
      <c r="AP9">
        <f>SUMIFS(input_eurostat_fec_RAW!$I:$I,input_eurostat_fec_RAW!$G:$G,AP$2,input_eurostat_fec_RAW!$D:$D,$A9,input_eurostat_fec_RAW!$E:$E,$C9)</f>
        <v>0</v>
      </c>
      <c r="AQ9">
        <f>SUMIFS(input_eurostat_fec_RAW!$I:$I,input_eurostat_fec_RAW!$G:$G,AQ$2,input_eurostat_fec_RAW!$D:$D,$A9,input_eurostat_fec_RAW!$E:$E,$C9)</f>
        <v>0</v>
      </c>
      <c r="AR9">
        <f>SUMIFS(input_eurostat_fec_RAW!$I:$I,input_eurostat_fec_RAW!$G:$G,AR$2,input_eurostat_fec_RAW!$D:$D,$A9,input_eurostat_fec_RAW!$E:$E,$C9)</f>
        <v>184.44</v>
      </c>
      <c r="AS9">
        <f>SUMIFS(input_eurostat_fec_RAW!$I:$I,input_eurostat_fec_RAW!$G:$G,AS$2,input_eurostat_fec_RAW!$D:$D,$A9,input_eurostat_fec_RAW!$E:$E,$C9)</f>
        <v>0</v>
      </c>
      <c r="AT9">
        <f>SUMIFS(input_eurostat_fec_RAW!$I:$I,input_eurostat_fec_RAW!$G:$G,AT$2,input_eurostat_fec_RAW!$D:$D,$A9,input_eurostat_fec_RAW!$E:$E,$C9)</f>
        <v>6613.5540000000001</v>
      </c>
    </row>
    <row r="10" spans="1:46" x14ac:dyDescent="0.2">
      <c r="A10" s="4" t="s">
        <v>14</v>
      </c>
      <c r="B10" t="s">
        <v>88</v>
      </c>
      <c r="C10" s="4" t="s">
        <v>61</v>
      </c>
      <c r="D10" t="s">
        <v>83</v>
      </c>
      <c r="E10" t="str">
        <f>INDEX('1_input_general_information'!$B$45:$E$58,MATCH($D10,'1_input_general_information'!$B$45:$B$58,0),MATCH($E$2,'1_input_general_information'!$B$44:$E$44,0))</f>
        <v>wood_pellets</v>
      </c>
      <c r="F10" t="b">
        <f>INDEX('1_input_general_information'!$A$44:$E$58,MATCH($C10,'1_input_general_information'!$A$44:$A$58,0),3)</f>
        <v>1</v>
      </c>
      <c r="G10" t="str">
        <f>INDEX('1_input_general_information'!$A$44:$E$58,MATCH($C10,'1_input_general_information'!$A$44:$A$58,0),4)</f>
        <v>Complete</v>
      </c>
      <c r="H10">
        <f>SUMIFS(input_eurostat_fec_RAW!$I:$I,input_eurostat_fec_RAW!$G:$G,H$2,input_eurostat_fec_RAW!$D:$D,$A10,input_eurostat_fec_RAW!$E:$E,$C10)</f>
        <v>70192.365999999995</v>
      </c>
      <c r="I10">
        <f>SUMIFS(input_eurostat_fec_RAW!$I:$I,input_eurostat_fec_RAW!$G:$G,I$2,input_eurostat_fec_RAW!$D:$D,$A10,input_eurostat_fec_RAW!$E:$E,$C10)</f>
        <v>44715</v>
      </c>
      <c r="J10">
        <f>SUMIFS(input_eurostat_fec_RAW!$I:$I,input_eurostat_fec_RAW!$G:$G,J$2,input_eurostat_fec_RAW!$D:$D,$A10,input_eurostat_fec_RAW!$E:$E,$C10)</f>
        <v>23284.6</v>
      </c>
      <c r="K10">
        <f>SUMIFS(input_eurostat_fec_RAW!$I:$I,input_eurostat_fec_RAW!$G:$G,K$2,input_eurostat_fec_RAW!$D:$D,$A10,input_eurostat_fec_RAW!$E:$E,$C10)</f>
        <v>29749.847000000002</v>
      </c>
      <c r="L10">
        <f>SUMIFS(input_eurostat_fec_RAW!$I:$I,input_eurostat_fec_RAW!$G:$G,L$2,input_eurostat_fec_RAW!$D:$D,$A10,input_eurostat_fec_RAW!$E:$E,$C10)</f>
        <v>647.02099999999996</v>
      </c>
      <c r="M10">
        <f>SUMIFS(input_eurostat_fec_RAW!$I:$I,input_eurostat_fec_RAW!$G:$G,M$2,input_eurostat_fec_RAW!$D:$D,$A10,input_eurostat_fec_RAW!$E:$E,$C10)</f>
        <v>84439.842999999993</v>
      </c>
      <c r="N10">
        <f>SUMIFS(input_eurostat_fec_RAW!$I:$I,input_eurostat_fec_RAW!$G:$G,N$2,input_eurostat_fec_RAW!$D:$D,$A10,input_eurostat_fec_RAW!$E:$E,$C10)</f>
        <v>250034</v>
      </c>
      <c r="O10">
        <f>SUMIFS(input_eurostat_fec_RAW!$I:$I,input_eurostat_fec_RAW!$G:$G,O$2,input_eurostat_fec_RAW!$D:$D,$A10,input_eurostat_fec_RAW!$E:$E,$C10)</f>
        <v>35335.01</v>
      </c>
      <c r="P10">
        <f>SUMIFS(input_eurostat_fec_RAW!$I:$I,input_eurostat_fec_RAW!$G:$G,P$2,input_eurostat_fec_RAW!$D:$D,$A10,input_eurostat_fec_RAW!$E:$E,$C10)</f>
        <v>1215933.5349999999</v>
      </c>
      <c r="Q10">
        <f>SUMIFS(input_eurostat_fec_RAW!$I:$I,input_eurostat_fec_RAW!$G:$G,Q$2,input_eurostat_fec_RAW!$D:$D,$A10,input_eurostat_fec_RAW!$E:$E,$C10)</f>
        <v>16515.667000000001</v>
      </c>
      <c r="R10">
        <f>SUMIFS(input_eurostat_fec_RAW!$I:$I,input_eurostat_fec_RAW!$G:$G,R$2,input_eurostat_fec_RAW!$D:$D,$A10,input_eurostat_fec_RAW!$E:$E,$C10)</f>
        <v>26562.5</v>
      </c>
      <c r="S10">
        <f>SUMIFS(input_eurostat_fec_RAW!$I:$I,input_eurostat_fec_RAW!$G:$G,S$2,input_eurostat_fec_RAW!$D:$D,$A10,input_eurostat_fec_RAW!$E:$E,$C10)</f>
        <v>76456.997000000003</v>
      </c>
      <c r="T10">
        <f>SUMIFS(input_eurostat_fec_RAW!$I:$I,input_eurostat_fec_RAW!$G:$G,T$2,input_eurostat_fec_RAW!$D:$D,$A10,input_eurostat_fec_RAW!$E:$E,$C10)</f>
        <v>1797428.929</v>
      </c>
      <c r="U10">
        <f>SUMIFS(input_eurostat_fec_RAW!$I:$I,input_eurostat_fec_RAW!$G:$G,U$2,input_eurostat_fec_RAW!$D:$D,$A10,input_eurostat_fec_RAW!$E:$E,$C10)</f>
        <v>51496</v>
      </c>
      <c r="V10">
        <f>SUMIFS(input_eurostat_fec_RAW!$I:$I,input_eurostat_fec_RAW!$G:$G,V$2,input_eurostat_fec_RAW!$D:$D,$A10,input_eurostat_fec_RAW!$E:$E,$C10)</f>
        <v>268164.78499999997</v>
      </c>
      <c r="W10">
        <f>SUMIFS(input_eurostat_fec_RAW!$I:$I,input_eurostat_fec_RAW!$G:$G,W$2,input_eurostat_fec_RAW!$D:$D,$A10,input_eurostat_fec_RAW!$E:$E,$C10)</f>
        <v>10097.24</v>
      </c>
      <c r="X10">
        <f>SUMIFS(input_eurostat_fec_RAW!$I:$I,input_eurostat_fec_RAW!$G:$G,X$2,input_eurostat_fec_RAW!$D:$D,$A10,input_eurostat_fec_RAW!$E:$E,$C10)</f>
        <v>41833.43</v>
      </c>
      <c r="Y10">
        <f>SUMIFS(input_eurostat_fec_RAW!$I:$I,input_eurostat_fec_RAW!$G:$G,Y$2,input_eurostat_fec_RAW!$D:$D,$A10,input_eurostat_fec_RAW!$E:$E,$C10)</f>
        <v>52887</v>
      </c>
      <c r="Z10">
        <f>SUMIFS(input_eurostat_fec_RAW!$I:$I,input_eurostat_fec_RAW!$G:$G,Z$2,input_eurostat_fec_RAW!$D:$D,$A10,input_eurostat_fec_RAW!$E:$E,$C10)</f>
        <v>1066.03</v>
      </c>
      <c r="AA10">
        <f>SUMIFS(input_eurostat_fec_RAW!$I:$I,input_eurostat_fec_RAW!$G:$G,AA$2,input_eurostat_fec_RAW!$D:$D,$A10,input_eurostat_fec_RAW!$E:$E,$C10)</f>
        <v>259389.54199999999</v>
      </c>
      <c r="AB10">
        <f>SUMIFS(input_eurostat_fec_RAW!$I:$I,input_eurostat_fec_RAW!$G:$G,AB$2,input_eurostat_fec_RAW!$D:$D,$A10,input_eurostat_fec_RAW!$E:$E,$C10)</f>
        <v>19317</v>
      </c>
      <c r="AC10">
        <f>SUMIFS(input_eurostat_fec_RAW!$I:$I,input_eurostat_fec_RAW!$G:$G,AC$2,input_eurostat_fec_RAW!$D:$D,$A10,input_eurostat_fec_RAW!$E:$E,$C10)</f>
        <v>646.59199999999998</v>
      </c>
      <c r="AD10">
        <f>SUMIFS(input_eurostat_fec_RAW!$I:$I,input_eurostat_fec_RAW!$G:$G,AD$2,input_eurostat_fec_RAW!$D:$D,$A10,input_eurostat_fec_RAW!$E:$E,$C10)</f>
        <v>21285.969000000001</v>
      </c>
      <c r="AE10">
        <f>SUMIFS(input_eurostat_fec_RAW!$I:$I,input_eurostat_fec_RAW!$G:$G,AE$2,input_eurostat_fec_RAW!$D:$D,$A10,input_eurostat_fec_RAW!$E:$E,$C10)</f>
        <v>25456</v>
      </c>
      <c r="AF10">
        <f>SUMIFS(input_eurostat_fec_RAW!$I:$I,input_eurostat_fec_RAW!$G:$G,AF$2,input_eurostat_fec_RAW!$D:$D,$A10,input_eurostat_fec_RAW!$E:$E,$C10)</f>
        <v>7939.6970000000001</v>
      </c>
      <c r="AG10">
        <f>SUMIFS(input_eurostat_fec_RAW!$I:$I,input_eurostat_fec_RAW!$G:$G,AG$2,input_eurostat_fec_RAW!$D:$D,$A10,input_eurostat_fec_RAW!$E:$E,$C10)</f>
        <v>70.091999999999999</v>
      </c>
      <c r="AH10">
        <f>SUMIFS(input_eurostat_fec_RAW!$I:$I,input_eurostat_fec_RAW!$G:$G,AH$2,input_eurostat_fec_RAW!$D:$D,$A10,input_eurostat_fec_RAW!$E:$E,$C10)</f>
        <v>16008.369000000001</v>
      </c>
      <c r="AI10">
        <f>SUMIFS(input_eurostat_fec_RAW!$I:$I,input_eurostat_fec_RAW!$G:$G,AI$2,input_eurostat_fec_RAW!$D:$D,$A10,input_eurostat_fec_RAW!$E:$E,$C10)</f>
        <v>19519.244999999999</v>
      </c>
      <c r="AJ10">
        <f>SUMIFS(input_eurostat_fec_RAW!$I:$I,input_eurostat_fec_RAW!$G:$G,AJ$2,input_eurostat_fec_RAW!$D:$D,$A10,input_eurostat_fec_RAW!$E:$E,$C10)</f>
        <v>219724.28700000001</v>
      </c>
      <c r="AK10">
        <f>SUMIFS(input_eurostat_fec_RAW!$I:$I,input_eurostat_fec_RAW!$G:$G,AK$2,input_eurostat_fec_RAW!$D:$D,$A10,input_eurostat_fec_RAW!$E:$E,$C10)</f>
        <v>31581.55</v>
      </c>
      <c r="AL10">
        <f>SUMIFS(input_eurostat_fec_RAW!$I:$I,input_eurostat_fec_RAW!$G:$G,AL$2,input_eurostat_fec_RAW!$D:$D,$A10,input_eurostat_fec_RAW!$E:$E,$C10)</f>
        <v>127402.40700000001</v>
      </c>
      <c r="AM10">
        <f>SUMIFS(input_eurostat_fec_RAW!$I:$I,input_eurostat_fec_RAW!$G:$G,AM$2,input_eurostat_fec_RAW!$D:$D,$A10,input_eurostat_fec_RAW!$E:$E,$C10)</f>
        <v>36473.525999999998</v>
      </c>
      <c r="AN10">
        <f>SUMIFS(input_eurostat_fec_RAW!$I:$I,input_eurostat_fec_RAW!$G:$G,AN$2,input_eurostat_fec_RAW!$D:$D,$A10,input_eurostat_fec_RAW!$E:$E,$C10)</f>
        <v>31957</v>
      </c>
      <c r="AO10">
        <f>SUMIFS(input_eurostat_fec_RAW!$I:$I,input_eurostat_fec_RAW!$G:$G,AO$2,input_eurostat_fec_RAW!$D:$D,$A10,input_eurostat_fec_RAW!$E:$E,$C10)</f>
        <v>17101.025000000001</v>
      </c>
      <c r="AP10">
        <f>SUMIFS(input_eurostat_fec_RAW!$I:$I,input_eurostat_fec_RAW!$G:$G,AP$2,input_eurostat_fec_RAW!$D:$D,$A10,input_eurostat_fec_RAW!$E:$E,$C10)</f>
        <v>24280</v>
      </c>
      <c r="AQ10">
        <f>SUMIFS(input_eurostat_fec_RAW!$I:$I,input_eurostat_fec_RAW!$G:$G,AQ$2,input_eurostat_fec_RAW!$D:$D,$A10,input_eurostat_fec_RAW!$E:$E,$C10)</f>
        <v>76574.600000000006</v>
      </c>
      <c r="AR10">
        <f>SUMIFS(input_eurostat_fec_RAW!$I:$I,input_eurostat_fec_RAW!$G:$G,AR$2,input_eurostat_fec_RAW!$D:$D,$A10,input_eurostat_fec_RAW!$E:$E,$C10)</f>
        <v>14468.84</v>
      </c>
      <c r="AS10">
        <f>SUMIFS(input_eurostat_fec_RAW!$I:$I,input_eurostat_fec_RAW!$G:$G,AS$2,input_eurostat_fec_RAW!$D:$D,$A10,input_eurostat_fec_RAW!$E:$E,$C10)</f>
        <v>4982.2920000000004</v>
      </c>
      <c r="AT10">
        <f>SUMIFS(input_eurostat_fec_RAW!$I:$I,input_eurostat_fec_RAW!$G:$G,AT$2,input_eurostat_fec_RAW!$D:$D,$A10,input_eurostat_fec_RAW!$E:$E,$C10)</f>
        <v>78738</v>
      </c>
    </row>
    <row r="11" spans="1:46" x14ac:dyDescent="0.2">
      <c r="A11" s="4" t="s">
        <v>14</v>
      </c>
      <c r="B11" t="s">
        <v>88</v>
      </c>
      <c r="C11" s="4" t="s">
        <v>62</v>
      </c>
      <c r="D11" t="s">
        <v>84</v>
      </c>
      <c r="E11" t="str">
        <f>INDEX('1_input_general_information'!$B$45:$E$58,MATCH($D11,'1_input_general_information'!$B$45:$B$58,0),MATCH($E$2,'1_input_general_information'!$B$44:$E$44,0))</f>
        <v>network_gas</v>
      </c>
      <c r="F11" t="b">
        <f>INDEX('1_input_general_information'!$A$44:$E$58,MATCH($C11,'1_input_general_information'!$A$44:$A$58,0),3)</f>
        <v>1</v>
      </c>
      <c r="G11" t="str">
        <f>INDEX('1_input_general_information'!$A$44:$E$58,MATCH($C11,'1_input_general_information'!$A$44:$A$58,0),4)</f>
        <v>Complete</v>
      </c>
      <c r="H11">
        <f>SUMIFS(input_eurostat_fec_RAW!$I:$I,input_eurostat_fec_RAW!$G:$G,H$2,input_eurostat_fec_RAW!$D:$D,$A11,input_eurostat_fec_RAW!$E:$E,$C11)</f>
        <v>0</v>
      </c>
      <c r="I11">
        <f>SUMIFS(input_eurostat_fec_RAW!$I:$I,input_eurostat_fec_RAW!$G:$G,I$2,input_eurostat_fec_RAW!$D:$D,$A11,input_eurostat_fec_RAW!$E:$E,$C11)</f>
        <v>0</v>
      </c>
      <c r="J11">
        <f>SUMIFS(input_eurostat_fec_RAW!$I:$I,input_eurostat_fec_RAW!$G:$G,J$2,input_eurostat_fec_RAW!$D:$D,$A11,input_eurostat_fec_RAW!$E:$E,$C11)</f>
        <v>0</v>
      </c>
      <c r="K11">
        <f>SUMIFS(input_eurostat_fec_RAW!$I:$I,input_eurostat_fec_RAW!$G:$G,K$2,input_eurostat_fec_RAW!$D:$D,$A11,input_eurostat_fec_RAW!$E:$E,$C11)</f>
        <v>0</v>
      </c>
      <c r="L11">
        <f>SUMIFS(input_eurostat_fec_RAW!$I:$I,input_eurostat_fec_RAW!$G:$G,L$2,input_eurostat_fec_RAW!$D:$D,$A11,input_eurostat_fec_RAW!$E:$E,$C11)</f>
        <v>0</v>
      </c>
      <c r="M11">
        <f>SUMIFS(input_eurostat_fec_RAW!$I:$I,input_eurostat_fec_RAW!$G:$G,M$2,input_eurostat_fec_RAW!$D:$D,$A11,input_eurostat_fec_RAW!$E:$E,$C11)</f>
        <v>0</v>
      </c>
      <c r="N11">
        <f>SUMIFS(input_eurostat_fec_RAW!$I:$I,input_eurostat_fec_RAW!$G:$G,N$2,input_eurostat_fec_RAW!$D:$D,$A11,input_eurostat_fec_RAW!$E:$E,$C11)</f>
        <v>12166</v>
      </c>
      <c r="O11">
        <f>SUMIFS(input_eurostat_fec_RAW!$I:$I,input_eurostat_fec_RAW!$G:$G,O$2,input_eurostat_fec_RAW!$D:$D,$A11,input_eurostat_fec_RAW!$E:$E,$C11)</f>
        <v>0</v>
      </c>
      <c r="P11">
        <f>SUMIFS(input_eurostat_fec_RAW!$I:$I,input_eurostat_fec_RAW!$G:$G,P$2,input_eurostat_fec_RAW!$D:$D,$A11,input_eurostat_fec_RAW!$E:$E,$C11)</f>
        <v>12166</v>
      </c>
      <c r="Q11">
        <f>SUMIFS(input_eurostat_fec_RAW!$I:$I,input_eurostat_fec_RAW!$G:$G,Q$2,input_eurostat_fec_RAW!$D:$D,$A11,input_eurostat_fec_RAW!$E:$E,$C11)</f>
        <v>0</v>
      </c>
      <c r="R11">
        <f>SUMIFS(input_eurostat_fec_RAW!$I:$I,input_eurostat_fec_RAW!$G:$G,R$2,input_eurostat_fec_RAW!$D:$D,$A11,input_eurostat_fec_RAW!$E:$E,$C11)</f>
        <v>0</v>
      </c>
      <c r="S11">
        <f>SUMIFS(input_eurostat_fec_RAW!$I:$I,input_eurostat_fec_RAW!$G:$G,S$2,input_eurostat_fec_RAW!$D:$D,$A11,input_eurostat_fec_RAW!$E:$E,$C11)</f>
        <v>0</v>
      </c>
      <c r="T11">
        <f>SUMIFS(input_eurostat_fec_RAW!$I:$I,input_eurostat_fec_RAW!$G:$G,T$2,input_eurostat_fec_RAW!$D:$D,$A11,input_eurostat_fec_RAW!$E:$E,$C11)</f>
        <v>13242</v>
      </c>
      <c r="U11">
        <f>SUMIFS(input_eurostat_fec_RAW!$I:$I,input_eurostat_fec_RAW!$G:$G,U$2,input_eurostat_fec_RAW!$D:$D,$A11,input_eurostat_fec_RAW!$E:$E,$C11)</f>
        <v>0</v>
      </c>
      <c r="V11">
        <f>SUMIFS(input_eurostat_fec_RAW!$I:$I,input_eurostat_fec_RAW!$G:$G,V$2,input_eurostat_fec_RAW!$D:$D,$A11,input_eurostat_fec_RAW!$E:$E,$C11)</f>
        <v>0</v>
      </c>
      <c r="W11">
        <f>SUMIFS(input_eurostat_fec_RAW!$I:$I,input_eurostat_fec_RAW!$G:$G,W$2,input_eurostat_fec_RAW!$D:$D,$A11,input_eurostat_fec_RAW!$E:$E,$C11)</f>
        <v>0</v>
      </c>
      <c r="X11">
        <f>SUMIFS(input_eurostat_fec_RAW!$I:$I,input_eurostat_fec_RAW!$G:$G,X$2,input_eurostat_fec_RAW!$D:$D,$A11,input_eurostat_fec_RAW!$E:$E,$C11)</f>
        <v>0</v>
      </c>
      <c r="Y11">
        <f>SUMIFS(input_eurostat_fec_RAW!$I:$I,input_eurostat_fec_RAW!$G:$G,Y$2,input_eurostat_fec_RAW!$D:$D,$A11,input_eurostat_fec_RAW!$E:$E,$C11)</f>
        <v>0</v>
      </c>
      <c r="Z11">
        <f>SUMIFS(input_eurostat_fec_RAW!$I:$I,input_eurostat_fec_RAW!$G:$G,Z$2,input_eurostat_fec_RAW!$D:$D,$A11,input_eurostat_fec_RAW!$E:$E,$C11)</f>
        <v>0</v>
      </c>
      <c r="AA11">
        <f>SUMIFS(input_eurostat_fec_RAW!$I:$I,input_eurostat_fec_RAW!$G:$G,AA$2,input_eurostat_fec_RAW!$D:$D,$A11,input_eurostat_fec_RAW!$E:$E,$C11)</f>
        <v>0</v>
      </c>
      <c r="AB11">
        <f>SUMIFS(input_eurostat_fec_RAW!$I:$I,input_eurostat_fec_RAW!$G:$G,AB$2,input_eurostat_fec_RAW!$D:$D,$A11,input_eurostat_fec_RAW!$E:$E,$C11)</f>
        <v>0</v>
      </c>
      <c r="AC11">
        <f>SUMIFS(input_eurostat_fec_RAW!$I:$I,input_eurostat_fec_RAW!$G:$G,AC$2,input_eurostat_fec_RAW!$D:$D,$A11,input_eurostat_fec_RAW!$E:$E,$C11)</f>
        <v>0</v>
      </c>
      <c r="AD11">
        <f>SUMIFS(input_eurostat_fec_RAW!$I:$I,input_eurostat_fec_RAW!$G:$G,AD$2,input_eurostat_fec_RAW!$D:$D,$A11,input_eurostat_fec_RAW!$E:$E,$C11)</f>
        <v>0</v>
      </c>
      <c r="AE11">
        <f>SUMIFS(input_eurostat_fec_RAW!$I:$I,input_eurostat_fec_RAW!$G:$G,AE$2,input_eurostat_fec_RAW!$D:$D,$A11,input_eurostat_fec_RAW!$E:$E,$C11)</f>
        <v>0</v>
      </c>
      <c r="AF11">
        <f>SUMIFS(input_eurostat_fec_RAW!$I:$I,input_eurostat_fec_RAW!$G:$G,AF$2,input_eurostat_fec_RAW!$D:$D,$A11,input_eurostat_fec_RAW!$E:$E,$C11)</f>
        <v>0</v>
      </c>
      <c r="AG11">
        <f>SUMIFS(input_eurostat_fec_RAW!$I:$I,input_eurostat_fec_RAW!$G:$G,AG$2,input_eurostat_fec_RAW!$D:$D,$A11,input_eurostat_fec_RAW!$E:$E,$C11)</f>
        <v>0</v>
      </c>
      <c r="AH11">
        <f>SUMIFS(input_eurostat_fec_RAW!$I:$I,input_eurostat_fec_RAW!$G:$G,AH$2,input_eurostat_fec_RAW!$D:$D,$A11,input_eurostat_fec_RAW!$E:$E,$C11)</f>
        <v>0</v>
      </c>
      <c r="AI11">
        <f>SUMIFS(input_eurostat_fec_RAW!$I:$I,input_eurostat_fec_RAW!$G:$G,AI$2,input_eurostat_fec_RAW!$D:$D,$A11,input_eurostat_fec_RAW!$E:$E,$C11)</f>
        <v>0</v>
      </c>
      <c r="AJ11">
        <f>SUMIFS(input_eurostat_fec_RAW!$I:$I,input_eurostat_fec_RAW!$G:$G,AJ$2,input_eurostat_fec_RAW!$D:$D,$A11,input_eurostat_fec_RAW!$E:$E,$C11)</f>
        <v>0</v>
      </c>
      <c r="AK11">
        <f>SUMIFS(input_eurostat_fec_RAW!$I:$I,input_eurostat_fec_RAW!$G:$G,AK$2,input_eurostat_fec_RAW!$D:$D,$A11,input_eurostat_fec_RAW!$E:$E,$C11)</f>
        <v>0</v>
      </c>
      <c r="AL11">
        <f>SUMIFS(input_eurostat_fec_RAW!$I:$I,input_eurostat_fec_RAW!$G:$G,AL$2,input_eurostat_fec_RAW!$D:$D,$A11,input_eurostat_fec_RAW!$E:$E,$C11)</f>
        <v>0</v>
      </c>
      <c r="AM11">
        <f>SUMIFS(input_eurostat_fec_RAW!$I:$I,input_eurostat_fec_RAW!$G:$G,AM$2,input_eurostat_fec_RAW!$D:$D,$A11,input_eurostat_fec_RAW!$E:$E,$C11)</f>
        <v>0</v>
      </c>
      <c r="AN11">
        <f>SUMIFS(input_eurostat_fec_RAW!$I:$I,input_eurostat_fec_RAW!$G:$G,AN$2,input_eurostat_fec_RAW!$D:$D,$A11,input_eurostat_fec_RAW!$E:$E,$C11)</f>
        <v>1076</v>
      </c>
      <c r="AO11">
        <f>SUMIFS(input_eurostat_fec_RAW!$I:$I,input_eurostat_fec_RAW!$G:$G,AO$2,input_eurostat_fec_RAW!$D:$D,$A11,input_eurostat_fec_RAW!$E:$E,$C11)</f>
        <v>0</v>
      </c>
      <c r="AP11">
        <f>SUMIFS(input_eurostat_fec_RAW!$I:$I,input_eurostat_fec_RAW!$G:$G,AP$2,input_eurostat_fec_RAW!$D:$D,$A11,input_eurostat_fec_RAW!$E:$E,$C11)</f>
        <v>0</v>
      </c>
      <c r="AQ11">
        <f>SUMIFS(input_eurostat_fec_RAW!$I:$I,input_eurostat_fec_RAW!$G:$G,AQ$2,input_eurostat_fec_RAW!$D:$D,$A11,input_eurostat_fec_RAW!$E:$E,$C11)</f>
        <v>0</v>
      </c>
      <c r="AR11">
        <f>SUMIFS(input_eurostat_fec_RAW!$I:$I,input_eurostat_fec_RAW!$G:$G,AR$2,input_eurostat_fec_RAW!$D:$D,$A11,input_eurostat_fec_RAW!$E:$E,$C11)</f>
        <v>0</v>
      </c>
      <c r="AS11">
        <f>SUMIFS(input_eurostat_fec_RAW!$I:$I,input_eurostat_fec_RAW!$G:$G,AS$2,input_eurostat_fec_RAW!$D:$D,$A11,input_eurostat_fec_RAW!$E:$E,$C11)</f>
        <v>0</v>
      </c>
      <c r="AT11">
        <f>SUMIFS(input_eurostat_fec_RAW!$I:$I,input_eurostat_fec_RAW!$G:$G,AT$2,input_eurostat_fec_RAW!$D:$D,$A11,input_eurostat_fec_RAW!$E:$E,$C11)</f>
        <v>0</v>
      </c>
    </row>
    <row r="12" spans="1:46" x14ac:dyDescent="0.2">
      <c r="A12" s="4" t="s">
        <v>14</v>
      </c>
      <c r="B12" t="s">
        <v>88</v>
      </c>
      <c r="C12" s="4" t="s">
        <v>63</v>
      </c>
      <c r="D12" t="s">
        <v>80</v>
      </c>
      <c r="F12" t="b">
        <f>INDEX('1_input_general_information'!$A$44:$E$58,MATCH($C12,'1_input_general_information'!$A$44:$A$58,0),3)</f>
        <v>0</v>
      </c>
      <c r="G12" t="str">
        <f>INDEX('1_input_general_information'!$A$44:$E$58,MATCH($C12,'1_input_general_information'!$A$44:$A$58,0),4)</f>
        <v>Simplified</v>
      </c>
      <c r="H12">
        <f>SUMIFS(input_eurostat_fec_RAW!$I:$I,input_eurostat_fec_RAW!$G:$G,H$2,input_eurostat_fec_RAW!$D:$D,$A12,input_eurostat_fec_RAW!$E:$E,$C12)</f>
        <v>82632.182000000001</v>
      </c>
      <c r="I12">
        <f>SUMIFS(input_eurostat_fec_RAW!$I:$I,input_eurostat_fec_RAW!$G:$G,I$2,input_eurostat_fec_RAW!$D:$D,$A12,input_eurostat_fec_RAW!$E:$E,$C12)</f>
        <v>45095.927000000003</v>
      </c>
      <c r="J12">
        <f>SUMIFS(input_eurostat_fec_RAW!$I:$I,input_eurostat_fec_RAW!$G:$G,J$2,input_eurostat_fec_RAW!$D:$D,$A12,input_eurostat_fec_RAW!$E:$E,$C12)</f>
        <v>28884.7</v>
      </c>
      <c r="K12">
        <f>SUMIFS(input_eurostat_fec_RAW!$I:$I,input_eurostat_fec_RAW!$G:$G,K$2,input_eurostat_fec_RAW!$D:$D,$A12,input_eurostat_fec_RAW!$E:$E,$C12)</f>
        <v>30208.432000000001</v>
      </c>
      <c r="L12">
        <f>SUMIFS(input_eurostat_fec_RAW!$I:$I,input_eurostat_fec_RAW!$G:$G,L$2,input_eurostat_fec_RAW!$D:$D,$A12,input_eurostat_fec_RAW!$E:$E,$C12)</f>
        <v>4030.3620000000001</v>
      </c>
      <c r="M12">
        <f>SUMIFS(input_eurostat_fec_RAW!$I:$I,input_eurostat_fec_RAW!$G:$G,M$2,input_eurostat_fec_RAW!$D:$D,$A12,input_eurostat_fec_RAW!$E:$E,$C12)</f>
        <v>91831.040999999997</v>
      </c>
      <c r="N12">
        <f>SUMIFS(input_eurostat_fec_RAW!$I:$I,input_eurostat_fec_RAW!$G:$G,N$2,input_eurostat_fec_RAW!$D:$D,$A12,input_eurostat_fec_RAW!$E:$E,$C12)</f>
        <v>347461.77799999999</v>
      </c>
      <c r="O12">
        <f>SUMIFS(input_eurostat_fec_RAW!$I:$I,input_eurostat_fec_RAW!$G:$G,O$2,input_eurostat_fec_RAW!$D:$D,$A12,input_eurostat_fec_RAW!$E:$E,$C12)</f>
        <v>44114.17</v>
      </c>
      <c r="P12">
        <f>SUMIFS(input_eurostat_fec_RAW!$I:$I,input_eurostat_fec_RAW!$G:$G,P$2,input_eurostat_fec_RAW!$D:$D,$A12,input_eurostat_fec_RAW!$E:$E,$C12)</f>
        <v>1533385.301</v>
      </c>
      <c r="Q12">
        <f>SUMIFS(input_eurostat_fec_RAW!$I:$I,input_eurostat_fec_RAW!$G:$G,Q$2,input_eurostat_fec_RAW!$D:$D,$A12,input_eurostat_fec_RAW!$E:$E,$C12)</f>
        <v>16515.667000000001</v>
      </c>
      <c r="R12">
        <f>SUMIFS(input_eurostat_fec_RAW!$I:$I,input_eurostat_fec_RAW!$G:$G,R$2,input_eurostat_fec_RAW!$D:$D,$A12,input_eurostat_fec_RAW!$E:$E,$C12)</f>
        <v>41056.495999999999</v>
      </c>
      <c r="S12">
        <f>SUMIFS(input_eurostat_fec_RAW!$I:$I,input_eurostat_fec_RAW!$G:$G,S$2,input_eurostat_fec_RAW!$D:$D,$A12,input_eurostat_fec_RAW!$E:$E,$C12)</f>
        <v>94325.107000000004</v>
      </c>
      <c r="T12">
        <f>SUMIFS(input_eurostat_fec_RAW!$I:$I,input_eurostat_fec_RAW!$G:$G,T$2,input_eurostat_fec_RAW!$D:$D,$A12,input_eurostat_fec_RAW!$E:$E,$C12)</f>
        <v>2146788.483</v>
      </c>
      <c r="U12">
        <f>SUMIFS(input_eurostat_fec_RAW!$I:$I,input_eurostat_fec_RAW!$G:$G,U$2,input_eurostat_fec_RAW!$D:$D,$A12,input_eurostat_fec_RAW!$E:$E,$C12)</f>
        <v>74016</v>
      </c>
      <c r="V12">
        <f>SUMIFS(input_eurostat_fec_RAW!$I:$I,input_eurostat_fec_RAW!$G:$G,V$2,input_eurostat_fec_RAW!$D:$D,$A12,input_eurostat_fec_RAW!$E:$E,$C12)</f>
        <v>371309.984</v>
      </c>
      <c r="W12">
        <f>SUMIFS(input_eurostat_fec_RAW!$I:$I,input_eurostat_fec_RAW!$G:$G,W$2,input_eurostat_fec_RAW!$D:$D,$A12,input_eurostat_fec_RAW!$E:$E,$C12)</f>
        <v>10100.94</v>
      </c>
      <c r="X12">
        <f>SUMIFS(input_eurostat_fec_RAW!$I:$I,input_eurostat_fec_RAW!$G:$G,X$2,input_eurostat_fec_RAW!$D:$D,$A12,input_eurostat_fec_RAW!$E:$E,$C12)</f>
        <v>43246.69</v>
      </c>
      <c r="Y12">
        <f>SUMIFS(input_eurostat_fec_RAW!$I:$I,input_eurostat_fec_RAW!$G:$G,Y$2,input_eurostat_fec_RAW!$D:$D,$A12,input_eurostat_fec_RAW!$E:$E,$C12)</f>
        <v>53825</v>
      </c>
      <c r="Z12">
        <f>SUMIFS(input_eurostat_fec_RAW!$I:$I,input_eurostat_fec_RAW!$G:$G,Z$2,input_eurostat_fec_RAW!$D:$D,$A12,input_eurostat_fec_RAW!$E:$E,$C12)</f>
        <v>3152.0219999999999</v>
      </c>
      <c r="AA12">
        <f>SUMIFS(input_eurostat_fec_RAW!$I:$I,input_eurostat_fec_RAW!$G:$G,AA$2,input_eurostat_fec_RAW!$D:$D,$A12,input_eurostat_fec_RAW!$E:$E,$C12)</f>
        <v>272501.40700000001</v>
      </c>
      <c r="AB12">
        <f>SUMIFS(input_eurostat_fec_RAW!$I:$I,input_eurostat_fec_RAW!$G:$G,AB$2,input_eurostat_fec_RAW!$D:$D,$A12,input_eurostat_fec_RAW!$E:$E,$C12)</f>
        <v>20294</v>
      </c>
      <c r="AC12">
        <f>SUMIFS(input_eurostat_fec_RAW!$I:$I,input_eurostat_fec_RAW!$G:$G,AC$2,input_eurostat_fec_RAW!$D:$D,$A12,input_eurostat_fec_RAW!$E:$E,$C12)</f>
        <v>908.90599999999995</v>
      </c>
      <c r="AD12">
        <f>SUMIFS(input_eurostat_fec_RAW!$I:$I,input_eurostat_fec_RAW!$G:$G,AD$2,input_eurostat_fec_RAW!$D:$D,$A12,input_eurostat_fec_RAW!$E:$E,$C12)</f>
        <v>21288.868999999999</v>
      </c>
      <c r="AE12">
        <f>SUMIFS(input_eurostat_fec_RAW!$I:$I,input_eurostat_fec_RAW!$G:$G,AE$2,input_eurostat_fec_RAW!$D:$D,$A12,input_eurostat_fec_RAW!$E:$E,$C12)</f>
        <v>25456</v>
      </c>
      <c r="AF12">
        <f>SUMIFS(input_eurostat_fec_RAW!$I:$I,input_eurostat_fec_RAW!$G:$G,AF$2,input_eurostat_fec_RAW!$D:$D,$A12,input_eurostat_fec_RAW!$E:$E,$C12)</f>
        <v>7939.6970000000001</v>
      </c>
      <c r="AG12">
        <f>SUMIFS(input_eurostat_fec_RAW!$I:$I,input_eurostat_fec_RAW!$G:$G,AG$2,input_eurostat_fec_RAW!$D:$D,$A12,input_eurostat_fec_RAW!$E:$E,$C12)</f>
        <v>622.92600000000004</v>
      </c>
      <c r="AH12">
        <f>SUMIFS(input_eurostat_fec_RAW!$I:$I,input_eurostat_fec_RAW!$G:$G,AH$2,input_eurostat_fec_RAW!$D:$D,$A12,input_eurostat_fec_RAW!$E:$E,$C12)</f>
        <v>21742.665000000001</v>
      </c>
      <c r="AI12">
        <f>SUMIFS(input_eurostat_fec_RAW!$I:$I,input_eurostat_fec_RAW!$G:$G,AI$2,input_eurostat_fec_RAW!$D:$D,$A12,input_eurostat_fec_RAW!$E:$E,$C12)</f>
        <v>40512.461000000003</v>
      </c>
      <c r="AJ12">
        <f>SUMIFS(input_eurostat_fec_RAW!$I:$I,input_eurostat_fec_RAW!$G:$G,AJ$2,input_eurostat_fec_RAW!$D:$D,$A12,input_eurostat_fec_RAW!$E:$E,$C12)</f>
        <v>232393.995</v>
      </c>
      <c r="AK12">
        <f>SUMIFS(input_eurostat_fec_RAW!$I:$I,input_eurostat_fec_RAW!$G:$G,AK$2,input_eurostat_fec_RAW!$D:$D,$A12,input_eurostat_fec_RAW!$E:$E,$C12)</f>
        <v>44422.55</v>
      </c>
      <c r="AL12">
        <f>SUMIFS(input_eurostat_fec_RAW!$I:$I,input_eurostat_fec_RAW!$G:$G,AL$2,input_eurostat_fec_RAW!$D:$D,$A12,input_eurostat_fec_RAW!$E:$E,$C12)</f>
        <v>127551.54399999999</v>
      </c>
      <c r="AM12">
        <f>SUMIFS(input_eurostat_fec_RAW!$I:$I,input_eurostat_fec_RAW!$G:$G,AM$2,input_eurostat_fec_RAW!$D:$D,$A12,input_eurostat_fec_RAW!$E:$E,$C12)</f>
        <v>36475.144999999997</v>
      </c>
      <c r="AN12">
        <f>SUMIFS(input_eurostat_fec_RAW!$I:$I,input_eurostat_fec_RAW!$G:$G,AN$2,input_eurostat_fec_RAW!$D:$D,$A12,input_eurostat_fec_RAW!$E:$E,$C12)</f>
        <v>33479</v>
      </c>
      <c r="AO12">
        <f>SUMIFS(input_eurostat_fec_RAW!$I:$I,input_eurostat_fec_RAW!$G:$G,AO$2,input_eurostat_fec_RAW!$D:$D,$A12,input_eurostat_fec_RAW!$E:$E,$C12)</f>
        <v>19203.400000000001</v>
      </c>
      <c r="AP12">
        <f>SUMIFS(input_eurostat_fec_RAW!$I:$I,input_eurostat_fec_RAW!$G:$G,AP$2,input_eurostat_fec_RAW!$D:$D,$A12,input_eurostat_fec_RAW!$E:$E,$C12)</f>
        <v>25769.59</v>
      </c>
      <c r="AQ12">
        <f>SUMIFS(input_eurostat_fec_RAW!$I:$I,input_eurostat_fec_RAW!$G:$G,AQ$2,input_eurostat_fec_RAW!$D:$D,$A12,input_eurostat_fec_RAW!$E:$E,$C12)</f>
        <v>77807</v>
      </c>
      <c r="AR12">
        <f>SUMIFS(input_eurostat_fec_RAW!$I:$I,input_eurostat_fec_RAW!$G:$G,AR$2,input_eurostat_fec_RAW!$D:$D,$A12,input_eurostat_fec_RAW!$E:$E,$C12)</f>
        <v>14473.200999999999</v>
      </c>
      <c r="AS12">
        <f>SUMIFS(input_eurostat_fec_RAW!$I:$I,input_eurostat_fec_RAW!$G:$G,AS$2,input_eurostat_fec_RAW!$D:$D,$A12,input_eurostat_fec_RAW!$E:$E,$C12)</f>
        <v>5308.8620000000001</v>
      </c>
      <c r="AT12">
        <f>SUMIFS(input_eurostat_fec_RAW!$I:$I,input_eurostat_fec_RAW!$G:$G,AT$2,input_eurostat_fec_RAW!$D:$D,$A12,input_eurostat_fec_RAW!$E:$E,$C12)</f>
        <v>84869.028999999995</v>
      </c>
    </row>
    <row r="13" spans="1:46" x14ac:dyDescent="0.2">
      <c r="A13" s="4" t="s">
        <v>14</v>
      </c>
      <c r="B13" t="s">
        <v>88</v>
      </c>
      <c r="C13" s="4" t="s">
        <v>64</v>
      </c>
      <c r="D13" t="s">
        <v>81</v>
      </c>
      <c r="F13" t="b">
        <f>INDEX('1_input_general_information'!$A$44:$E$58,MATCH($C13,'1_input_general_information'!$A$44:$A$58,0),3)</f>
        <v>0</v>
      </c>
      <c r="G13" t="str">
        <f>INDEX('1_input_general_information'!$A$44:$E$58,MATCH($C13,'1_input_general_information'!$A$44:$A$58,0),4)</f>
        <v>Complete</v>
      </c>
      <c r="H13">
        <f>SUMIFS(input_eurostat_fec_RAW!$I:$I,input_eurostat_fec_RAW!$G:$G,H$2,input_eurostat_fec_RAW!$D:$D,$A13,input_eurostat_fec_RAW!$E:$E,$C13)</f>
        <v>4721.38</v>
      </c>
      <c r="I13">
        <f>SUMIFS(input_eurostat_fec_RAW!$I:$I,input_eurostat_fec_RAW!$G:$G,I$2,input_eurostat_fec_RAW!$D:$D,$A13,input_eurostat_fec_RAW!$E:$E,$C13)</f>
        <v>0</v>
      </c>
      <c r="J13">
        <f>SUMIFS(input_eurostat_fec_RAW!$I:$I,input_eurostat_fec_RAW!$G:$G,J$2,input_eurostat_fec_RAW!$D:$D,$A13,input_eurostat_fec_RAW!$E:$E,$C13)</f>
        <v>1019.4</v>
      </c>
      <c r="K13">
        <f>SUMIFS(input_eurostat_fec_RAW!$I:$I,input_eurostat_fec_RAW!$G:$G,K$2,input_eurostat_fec_RAW!$D:$D,$A13,input_eurostat_fec_RAW!$E:$E,$C13)</f>
        <v>458.58499999999998</v>
      </c>
      <c r="L13">
        <f>SUMIFS(input_eurostat_fec_RAW!$I:$I,input_eurostat_fec_RAW!$G:$G,L$2,input_eurostat_fec_RAW!$D:$D,$A13,input_eurostat_fec_RAW!$E:$E,$C13)</f>
        <v>2588.665</v>
      </c>
      <c r="M13">
        <f>SUMIFS(input_eurostat_fec_RAW!$I:$I,input_eurostat_fec_RAW!$G:$G,M$2,input_eurostat_fec_RAW!$D:$D,$A13,input_eurostat_fec_RAW!$E:$E,$C13)</f>
        <v>599.73299999999995</v>
      </c>
      <c r="N13">
        <f>SUMIFS(input_eurostat_fec_RAW!$I:$I,input_eurostat_fec_RAW!$G:$G,N$2,input_eurostat_fec_RAW!$D:$D,$A13,input_eurostat_fec_RAW!$E:$E,$C13)</f>
        <v>29211</v>
      </c>
      <c r="O13">
        <f>SUMIFS(input_eurostat_fec_RAW!$I:$I,input_eurostat_fec_RAW!$G:$G,O$2,input_eurostat_fec_RAW!$D:$D,$A13,input_eurostat_fec_RAW!$E:$E,$C13)</f>
        <v>519.34</v>
      </c>
      <c r="P13">
        <f>SUMIFS(input_eurostat_fec_RAW!$I:$I,input_eurostat_fec_RAW!$G:$G,P$2,input_eurostat_fec_RAW!$D:$D,$A13,input_eurostat_fec_RAW!$E:$E,$C13)</f>
        <v>79376.237999999998</v>
      </c>
      <c r="Q13">
        <f>SUMIFS(input_eurostat_fec_RAW!$I:$I,input_eurostat_fec_RAW!$G:$G,Q$2,input_eurostat_fec_RAW!$D:$D,$A13,input_eurostat_fec_RAW!$E:$E,$C13)</f>
        <v>0</v>
      </c>
      <c r="R13">
        <f>SUMIFS(input_eurostat_fec_RAW!$I:$I,input_eurostat_fec_RAW!$G:$G,R$2,input_eurostat_fec_RAW!$D:$D,$A13,input_eurostat_fec_RAW!$E:$E,$C13)</f>
        <v>11464.995999999999</v>
      </c>
      <c r="S13">
        <f>SUMIFS(input_eurostat_fec_RAW!$I:$I,input_eurostat_fec_RAW!$G:$G,S$2,input_eurostat_fec_RAW!$D:$D,$A13,input_eurostat_fec_RAW!$E:$E,$C13)</f>
        <v>10640.878000000001</v>
      </c>
      <c r="T13">
        <f>SUMIFS(input_eurostat_fec_RAW!$I:$I,input_eurostat_fec_RAW!$G:$G,T$2,input_eurostat_fec_RAW!$D:$D,$A13,input_eurostat_fec_RAW!$E:$E,$C13)</f>
        <v>84712.588000000003</v>
      </c>
      <c r="U13">
        <f>SUMIFS(input_eurostat_fec_RAW!$I:$I,input_eurostat_fec_RAW!$G:$G,U$2,input_eurostat_fec_RAW!$D:$D,$A13,input_eurostat_fec_RAW!$E:$E,$C13)</f>
        <v>91</v>
      </c>
      <c r="V13">
        <f>SUMIFS(input_eurostat_fec_RAW!$I:$I,input_eurostat_fec_RAW!$G:$G,V$2,input_eurostat_fec_RAW!$D:$D,$A13,input_eurostat_fec_RAW!$E:$E,$C13)</f>
        <v>7151.0129999999999</v>
      </c>
      <c r="W13">
        <f>SUMIFS(input_eurostat_fec_RAW!$I:$I,input_eurostat_fec_RAW!$G:$G,W$2,input_eurostat_fec_RAW!$D:$D,$A13,input_eurostat_fec_RAW!$E:$E,$C13)</f>
        <v>3.7</v>
      </c>
      <c r="X13">
        <f>SUMIFS(input_eurostat_fec_RAW!$I:$I,input_eurostat_fec_RAW!$G:$G,X$2,input_eurostat_fec_RAW!$D:$D,$A13,input_eurostat_fec_RAW!$E:$E,$C13)</f>
        <v>452.8</v>
      </c>
      <c r="Y13">
        <f>SUMIFS(input_eurostat_fec_RAW!$I:$I,input_eurostat_fec_RAW!$G:$G,Y$2,input_eurostat_fec_RAW!$D:$D,$A13,input_eurostat_fec_RAW!$E:$E,$C13)</f>
        <v>549</v>
      </c>
      <c r="Z13">
        <f>SUMIFS(input_eurostat_fec_RAW!$I:$I,input_eurostat_fec_RAW!$G:$G,Z$2,input_eurostat_fec_RAW!$D:$D,$A13,input_eurostat_fec_RAW!$E:$E,$C13)</f>
        <v>566.33500000000004</v>
      </c>
      <c r="AA13">
        <f>SUMIFS(input_eurostat_fec_RAW!$I:$I,input_eurostat_fec_RAW!$G:$G,AA$2,input_eurostat_fec_RAW!$D:$D,$A13,input_eurostat_fec_RAW!$E:$E,$C13)</f>
        <v>7062.3109999999997</v>
      </c>
      <c r="AB13">
        <f>SUMIFS(input_eurostat_fec_RAW!$I:$I,input_eurostat_fec_RAW!$G:$G,AB$2,input_eurostat_fec_RAW!$D:$D,$A13,input_eurostat_fec_RAW!$E:$E,$C13)</f>
        <v>0</v>
      </c>
      <c r="AC13">
        <f>SUMIFS(input_eurostat_fec_RAW!$I:$I,input_eurostat_fec_RAW!$G:$G,AC$2,input_eurostat_fec_RAW!$D:$D,$A13,input_eurostat_fec_RAW!$E:$E,$C13)</f>
        <v>100.97</v>
      </c>
      <c r="AD13">
        <f>SUMIFS(input_eurostat_fec_RAW!$I:$I,input_eurostat_fec_RAW!$G:$G,AD$2,input_eurostat_fec_RAW!$D:$D,$A13,input_eurostat_fec_RAW!$E:$E,$C13)</f>
        <v>0</v>
      </c>
      <c r="AE13">
        <f>SUMIFS(input_eurostat_fec_RAW!$I:$I,input_eurostat_fec_RAW!$G:$G,AE$2,input_eurostat_fec_RAW!$D:$D,$A13,input_eurostat_fec_RAW!$E:$E,$C13)</f>
        <v>0</v>
      </c>
      <c r="AF13">
        <f>SUMIFS(input_eurostat_fec_RAW!$I:$I,input_eurostat_fec_RAW!$G:$G,AF$2,input_eurostat_fec_RAW!$D:$D,$A13,input_eurostat_fec_RAW!$E:$E,$C13)</f>
        <v>0</v>
      </c>
      <c r="AG13">
        <f>SUMIFS(input_eurostat_fec_RAW!$I:$I,input_eurostat_fec_RAW!$G:$G,AG$2,input_eurostat_fec_RAW!$D:$D,$A13,input_eurostat_fec_RAW!$E:$E,$C13)</f>
        <v>212.19200000000001</v>
      </c>
      <c r="AH13">
        <f>SUMIFS(input_eurostat_fec_RAW!$I:$I,input_eurostat_fec_RAW!$G:$G,AH$2,input_eurostat_fec_RAW!$D:$D,$A13,input_eurostat_fec_RAW!$E:$E,$C13)</f>
        <v>944</v>
      </c>
      <c r="AI13">
        <f>SUMIFS(input_eurostat_fec_RAW!$I:$I,input_eurostat_fec_RAW!$G:$G,AI$2,input_eurostat_fec_RAW!$D:$D,$A13,input_eurostat_fec_RAW!$E:$E,$C13)</f>
        <v>0</v>
      </c>
      <c r="AJ13">
        <f>SUMIFS(input_eurostat_fec_RAW!$I:$I,input_eurostat_fec_RAW!$G:$G,AJ$2,input_eurostat_fec_RAW!$D:$D,$A13,input_eurostat_fec_RAW!$E:$E,$C13)</f>
        <v>2763.692</v>
      </c>
      <c r="AK13">
        <f>SUMIFS(input_eurostat_fec_RAW!$I:$I,input_eurostat_fec_RAW!$G:$G,AK$2,input_eurostat_fec_RAW!$D:$D,$A13,input_eurostat_fec_RAW!$E:$E,$C13)</f>
        <v>2420</v>
      </c>
      <c r="AL13">
        <f>SUMIFS(input_eurostat_fec_RAW!$I:$I,input_eurostat_fec_RAW!$G:$G,AL$2,input_eurostat_fec_RAW!$D:$D,$A13,input_eurostat_fec_RAW!$E:$E,$C13)</f>
        <v>0</v>
      </c>
      <c r="AM13">
        <f>SUMIFS(input_eurostat_fec_RAW!$I:$I,input_eurostat_fec_RAW!$G:$G,AM$2,input_eurostat_fec_RAW!$D:$D,$A13,input_eurostat_fec_RAW!$E:$E,$C13)</f>
        <v>0</v>
      </c>
      <c r="AN13">
        <f>SUMIFS(input_eurostat_fec_RAW!$I:$I,input_eurostat_fec_RAW!$G:$G,AN$2,input_eurostat_fec_RAW!$D:$D,$A13,input_eurostat_fec_RAW!$E:$E,$C13)</f>
        <v>446</v>
      </c>
      <c r="AO13">
        <f>SUMIFS(input_eurostat_fec_RAW!$I:$I,input_eurostat_fec_RAW!$G:$G,AO$2,input_eurostat_fec_RAW!$D:$D,$A13,input_eurostat_fec_RAW!$E:$E,$C13)</f>
        <v>443.298</v>
      </c>
      <c r="AP13">
        <f>SUMIFS(input_eurostat_fec_RAW!$I:$I,input_eurostat_fec_RAW!$G:$G,AP$2,input_eurostat_fec_RAW!$D:$D,$A13,input_eurostat_fec_RAW!$E:$E,$C13)</f>
        <v>286</v>
      </c>
      <c r="AQ13">
        <f>SUMIFS(input_eurostat_fec_RAW!$I:$I,input_eurostat_fec_RAW!$G:$G,AQ$2,input_eurostat_fec_RAW!$D:$D,$A13,input_eurostat_fec_RAW!$E:$E,$C13)</f>
        <v>0</v>
      </c>
      <c r="AR13">
        <f>SUMIFS(input_eurostat_fec_RAW!$I:$I,input_eurostat_fec_RAW!$G:$G,AR$2,input_eurostat_fec_RAW!$D:$D,$A13,input_eurostat_fec_RAW!$E:$E,$C13)</f>
        <v>4.3609999999999998</v>
      </c>
      <c r="AS13">
        <f>SUMIFS(input_eurostat_fec_RAW!$I:$I,input_eurostat_fec_RAW!$G:$G,AS$2,input_eurostat_fec_RAW!$D:$D,$A13,input_eurostat_fec_RAW!$E:$E,$C13)</f>
        <v>326.57</v>
      </c>
      <c r="AT13">
        <f>SUMIFS(input_eurostat_fec_RAW!$I:$I,input_eurostat_fec_RAW!$G:$G,AT$2,input_eurostat_fec_RAW!$D:$D,$A13,input_eurostat_fec_RAW!$E:$E,$C13)</f>
        <v>2208</v>
      </c>
    </row>
    <row r="14" spans="1:46" x14ac:dyDescent="0.2">
      <c r="A14" s="4" t="s">
        <v>14</v>
      </c>
      <c r="B14" t="s">
        <v>88</v>
      </c>
      <c r="C14" s="4" t="s">
        <v>65</v>
      </c>
      <c r="D14" t="s">
        <v>82</v>
      </c>
      <c r="F14" t="b">
        <f>INDEX('1_input_general_information'!$A$44:$E$58,MATCH($C14,'1_input_general_information'!$A$44:$A$58,0),3)</f>
        <v>0</v>
      </c>
      <c r="G14" t="str">
        <f>INDEX('1_input_general_information'!$A$44:$E$58,MATCH($C14,'1_input_general_information'!$A$44:$A$58,0),4)</f>
        <v>Complete</v>
      </c>
      <c r="H14">
        <f>SUMIFS(input_eurostat_fec_RAW!$I:$I,input_eurostat_fec_RAW!$G:$G,H$2,input_eurostat_fec_RAW!$D:$D,$A14,input_eurostat_fec_RAW!$E:$E,$C14)</f>
        <v>7222.4449999999997</v>
      </c>
      <c r="I14">
        <f>SUMIFS(input_eurostat_fec_RAW!$I:$I,input_eurostat_fec_RAW!$G:$G,I$2,input_eurostat_fec_RAW!$D:$D,$A14,input_eurostat_fec_RAW!$E:$E,$C14)</f>
        <v>0</v>
      </c>
      <c r="J14">
        <f>SUMIFS(input_eurostat_fec_RAW!$I:$I,input_eurostat_fec_RAW!$G:$G,J$2,input_eurostat_fec_RAW!$D:$D,$A14,input_eurostat_fec_RAW!$E:$E,$C14)</f>
        <v>3808.7</v>
      </c>
      <c r="K14">
        <f>SUMIFS(input_eurostat_fec_RAW!$I:$I,input_eurostat_fec_RAW!$G:$G,K$2,input_eurostat_fec_RAW!$D:$D,$A14,input_eurostat_fec_RAW!$E:$E,$C14)</f>
        <v>0</v>
      </c>
      <c r="L14">
        <f>SUMIFS(input_eurostat_fec_RAW!$I:$I,input_eurostat_fec_RAW!$G:$G,L$2,input_eurostat_fec_RAW!$D:$D,$A14,input_eurostat_fec_RAW!$E:$E,$C14)</f>
        <v>537.15599999999995</v>
      </c>
      <c r="M14">
        <f>SUMIFS(input_eurostat_fec_RAW!$I:$I,input_eurostat_fec_RAW!$G:$G,M$2,input_eurostat_fec_RAW!$D:$D,$A14,input_eurostat_fec_RAW!$E:$E,$C14)</f>
        <v>6791.4650000000001</v>
      </c>
      <c r="N14">
        <f>SUMIFS(input_eurostat_fec_RAW!$I:$I,input_eurostat_fec_RAW!$G:$G,N$2,input_eurostat_fec_RAW!$D:$D,$A14,input_eurostat_fec_RAW!$E:$E,$C14)</f>
        <v>48062</v>
      </c>
      <c r="O14">
        <f>SUMIFS(input_eurostat_fec_RAW!$I:$I,input_eurostat_fec_RAW!$G:$G,O$2,input_eurostat_fec_RAW!$D:$D,$A14,input_eurostat_fec_RAW!$E:$E,$C14)</f>
        <v>8259.83</v>
      </c>
      <c r="P14">
        <f>SUMIFS(input_eurostat_fec_RAW!$I:$I,input_eurostat_fec_RAW!$G:$G,P$2,input_eurostat_fec_RAW!$D:$D,$A14,input_eurostat_fec_RAW!$E:$E,$C14)</f>
        <v>212980.693</v>
      </c>
      <c r="Q14">
        <f>SUMIFS(input_eurostat_fec_RAW!$I:$I,input_eurostat_fec_RAW!$G:$G,Q$2,input_eurostat_fec_RAW!$D:$D,$A14,input_eurostat_fec_RAW!$E:$E,$C14)</f>
        <v>0</v>
      </c>
      <c r="R14">
        <f>SUMIFS(input_eurostat_fec_RAW!$I:$I,input_eurostat_fec_RAW!$G:$G,R$2,input_eurostat_fec_RAW!$D:$D,$A14,input_eurostat_fec_RAW!$E:$E,$C14)</f>
        <v>3029</v>
      </c>
      <c r="S14">
        <f>SUMIFS(input_eurostat_fec_RAW!$I:$I,input_eurostat_fec_RAW!$G:$G,S$2,input_eurostat_fec_RAW!$D:$D,$A14,input_eurostat_fec_RAW!$E:$E,$C14)</f>
        <v>6791.241</v>
      </c>
      <c r="T14">
        <f>SUMIFS(input_eurostat_fec_RAW!$I:$I,input_eurostat_fec_RAW!$G:$G,T$2,input_eurostat_fec_RAW!$D:$D,$A14,input_eurostat_fec_RAW!$E:$E,$C14)</f>
        <v>238327.00399999999</v>
      </c>
      <c r="U14">
        <f>SUMIFS(input_eurostat_fec_RAW!$I:$I,input_eurostat_fec_RAW!$G:$G,U$2,input_eurostat_fec_RAW!$D:$D,$A14,input_eurostat_fec_RAW!$E:$E,$C14)</f>
        <v>22429</v>
      </c>
      <c r="V14">
        <f>SUMIFS(input_eurostat_fec_RAW!$I:$I,input_eurostat_fec_RAW!$G:$G,V$2,input_eurostat_fec_RAW!$D:$D,$A14,input_eurostat_fec_RAW!$E:$E,$C14)</f>
        <v>95994.186000000002</v>
      </c>
      <c r="W14">
        <f>SUMIFS(input_eurostat_fec_RAW!$I:$I,input_eurostat_fec_RAW!$G:$G,W$2,input_eurostat_fec_RAW!$D:$D,$A14,input_eurostat_fec_RAW!$E:$E,$C14)</f>
        <v>0</v>
      </c>
      <c r="X14">
        <f>SUMIFS(input_eurostat_fec_RAW!$I:$I,input_eurostat_fec_RAW!$G:$G,X$2,input_eurostat_fec_RAW!$D:$D,$A14,input_eurostat_fec_RAW!$E:$E,$C14)</f>
        <v>603.6</v>
      </c>
      <c r="Y14">
        <f>SUMIFS(input_eurostat_fec_RAW!$I:$I,input_eurostat_fec_RAW!$G:$G,Y$2,input_eurostat_fec_RAW!$D:$D,$A14,input_eurostat_fec_RAW!$E:$E,$C14)</f>
        <v>389</v>
      </c>
      <c r="Z14">
        <f>SUMIFS(input_eurostat_fec_RAW!$I:$I,input_eurostat_fec_RAW!$G:$G,Z$2,input_eurostat_fec_RAW!$D:$D,$A14,input_eurostat_fec_RAW!$E:$E,$C14)</f>
        <v>1519.6569999999999</v>
      </c>
      <c r="AA14">
        <f>SUMIFS(input_eurostat_fec_RAW!$I:$I,input_eurostat_fec_RAW!$G:$G,AA$2,input_eurostat_fec_RAW!$D:$D,$A14,input_eurostat_fec_RAW!$E:$E,$C14)</f>
        <v>4024.6489999999999</v>
      </c>
      <c r="AB14">
        <f>SUMIFS(input_eurostat_fec_RAW!$I:$I,input_eurostat_fec_RAW!$G:$G,AB$2,input_eurostat_fec_RAW!$D:$D,$A14,input_eurostat_fec_RAW!$E:$E,$C14)</f>
        <v>977</v>
      </c>
      <c r="AC14">
        <f>SUMIFS(input_eurostat_fec_RAW!$I:$I,input_eurostat_fec_RAW!$G:$G,AC$2,input_eurostat_fec_RAW!$D:$D,$A14,input_eurostat_fec_RAW!$E:$E,$C14)</f>
        <v>161.34399999999999</v>
      </c>
      <c r="AD14">
        <f>SUMIFS(input_eurostat_fec_RAW!$I:$I,input_eurostat_fec_RAW!$G:$G,AD$2,input_eurostat_fec_RAW!$D:$D,$A14,input_eurostat_fec_RAW!$E:$E,$C14)</f>
        <v>0</v>
      </c>
      <c r="AE14">
        <f>SUMIFS(input_eurostat_fec_RAW!$I:$I,input_eurostat_fec_RAW!$G:$G,AE$2,input_eurostat_fec_RAW!$D:$D,$A14,input_eurostat_fec_RAW!$E:$E,$C14)</f>
        <v>0</v>
      </c>
      <c r="AF14">
        <f>SUMIFS(input_eurostat_fec_RAW!$I:$I,input_eurostat_fec_RAW!$G:$G,AF$2,input_eurostat_fec_RAW!$D:$D,$A14,input_eurostat_fec_RAW!$E:$E,$C14)</f>
        <v>0</v>
      </c>
      <c r="AG14">
        <f>SUMIFS(input_eurostat_fec_RAW!$I:$I,input_eurostat_fec_RAW!$G:$G,AG$2,input_eurostat_fec_RAW!$D:$D,$A14,input_eurostat_fec_RAW!$E:$E,$C14)</f>
        <v>340.642</v>
      </c>
      <c r="AH14">
        <f>SUMIFS(input_eurostat_fec_RAW!$I:$I,input_eurostat_fec_RAW!$G:$G,AH$2,input_eurostat_fec_RAW!$D:$D,$A14,input_eurostat_fec_RAW!$E:$E,$C14)</f>
        <v>4520.2960000000003</v>
      </c>
      <c r="AI14">
        <f>SUMIFS(input_eurostat_fec_RAW!$I:$I,input_eurostat_fec_RAW!$G:$G,AI$2,input_eurostat_fec_RAW!$D:$D,$A14,input_eurostat_fec_RAW!$E:$E,$C14)</f>
        <v>20993.216</v>
      </c>
      <c r="AJ14">
        <f>SUMIFS(input_eurostat_fec_RAW!$I:$I,input_eurostat_fec_RAW!$G:$G,AJ$2,input_eurostat_fec_RAW!$D:$D,$A14,input_eurostat_fec_RAW!$E:$E,$C14)</f>
        <v>9906.0159999999996</v>
      </c>
      <c r="AK14">
        <f>SUMIFS(input_eurostat_fec_RAW!$I:$I,input_eurostat_fec_RAW!$G:$G,AK$2,input_eurostat_fec_RAW!$D:$D,$A14,input_eurostat_fec_RAW!$E:$E,$C14)</f>
        <v>10126</v>
      </c>
      <c r="AL14">
        <f>SUMIFS(input_eurostat_fec_RAW!$I:$I,input_eurostat_fec_RAW!$G:$G,AL$2,input_eurostat_fec_RAW!$D:$D,$A14,input_eurostat_fec_RAW!$E:$E,$C14)</f>
        <v>0</v>
      </c>
      <c r="AM14">
        <f>SUMIFS(input_eurostat_fec_RAW!$I:$I,input_eurostat_fec_RAW!$G:$G,AM$2,input_eurostat_fec_RAW!$D:$D,$A14,input_eurostat_fec_RAW!$E:$E,$C14)</f>
        <v>0</v>
      </c>
      <c r="AN14">
        <f>SUMIFS(input_eurostat_fec_RAW!$I:$I,input_eurostat_fec_RAW!$G:$G,AN$2,input_eurostat_fec_RAW!$D:$D,$A14,input_eurostat_fec_RAW!$E:$E,$C14)</f>
        <v>0</v>
      </c>
      <c r="AO14">
        <f>SUMIFS(input_eurostat_fec_RAW!$I:$I,input_eurostat_fec_RAW!$G:$G,AO$2,input_eurostat_fec_RAW!$D:$D,$A14,input_eurostat_fec_RAW!$E:$E,$C14)</f>
        <v>1659.077</v>
      </c>
      <c r="AP14">
        <f>SUMIFS(input_eurostat_fec_RAW!$I:$I,input_eurostat_fec_RAW!$G:$G,AP$2,input_eurostat_fec_RAW!$D:$D,$A14,input_eurostat_fec_RAW!$E:$E,$C14)</f>
        <v>1174.7</v>
      </c>
      <c r="AQ14">
        <f>SUMIFS(input_eurostat_fec_RAW!$I:$I,input_eurostat_fec_RAW!$G:$G,AQ$2,input_eurostat_fec_RAW!$D:$D,$A14,input_eurostat_fec_RAW!$E:$E,$C14)</f>
        <v>0</v>
      </c>
      <c r="AR14">
        <f>SUMIFS(input_eurostat_fec_RAW!$I:$I,input_eurostat_fec_RAW!$G:$G,AR$2,input_eurostat_fec_RAW!$D:$D,$A14,input_eurostat_fec_RAW!$E:$E,$C14)</f>
        <v>0</v>
      </c>
      <c r="AS14">
        <f>SUMIFS(input_eurostat_fec_RAW!$I:$I,input_eurostat_fec_RAW!$G:$G,AS$2,input_eurostat_fec_RAW!$D:$D,$A14,input_eurostat_fec_RAW!$E:$E,$C14)</f>
        <v>0</v>
      </c>
      <c r="AT14">
        <f>SUMIFS(input_eurostat_fec_RAW!$I:$I,input_eurostat_fec_RAW!$G:$G,AT$2,input_eurostat_fec_RAW!$D:$D,$A14,input_eurostat_fec_RAW!$E:$E,$C14)</f>
        <v>3906.529</v>
      </c>
    </row>
    <row r="15" spans="1:46" x14ac:dyDescent="0.2">
      <c r="A15" s="4" t="s">
        <v>14</v>
      </c>
      <c r="B15" t="s">
        <v>88</v>
      </c>
      <c r="C15" s="4" t="s">
        <v>66</v>
      </c>
      <c r="D15" t="s">
        <v>87</v>
      </c>
      <c r="E15" t="str">
        <f>INDEX('1_input_general_information'!$B$45:$E$58,MATCH($D15,'1_input_general_information'!$B$45:$B$58,0),MATCH($E$2,'1_input_general_information'!$B$44:$E$44,0))</f>
        <v>coal</v>
      </c>
      <c r="F15" t="b">
        <f>INDEX('1_input_general_information'!$A$44:$E$58,MATCH($C15,'1_input_general_information'!$A$44:$A$58,0),3)</f>
        <v>1</v>
      </c>
      <c r="G15" t="str">
        <f>INDEX('1_input_general_information'!$A$44:$E$58,MATCH($C15,'1_input_general_information'!$A$44:$A$58,0),4)</f>
        <v>Simplified</v>
      </c>
      <c r="H15">
        <f>SUMIFS(input_eurostat_fec_RAW!$I:$I,input_eurostat_fec_RAW!$G:$G,H$2,input_eurostat_fec_RAW!$D:$D,$A15,input_eurostat_fec_RAW!$E:$E,$C15)</f>
        <v>826.19399999999996</v>
      </c>
      <c r="I15">
        <f>SUMIFS(input_eurostat_fec_RAW!$I:$I,input_eurostat_fec_RAW!$G:$G,I$2,input_eurostat_fec_RAW!$D:$D,$A15,input_eurostat_fec_RAW!$E:$E,$C15)</f>
        <v>2398.6999999999998</v>
      </c>
      <c r="J15">
        <f>SUMIFS(input_eurostat_fec_RAW!$I:$I,input_eurostat_fec_RAW!$G:$G,J$2,input_eurostat_fec_RAW!$D:$D,$A15,input_eurostat_fec_RAW!$E:$E,$C15)</f>
        <v>1744.3820000000001</v>
      </c>
      <c r="K15">
        <f>SUMIFS(input_eurostat_fec_RAW!$I:$I,input_eurostat_fec_RAW!$G:$G,K$2,input_eurostat_fec_RAW!$D:$D,$A15,input_eurostat_fec_RAW!$E:$E,$C15)</f>
        <v>4283.1980000000003</v>
      </c>
      <c r="L15">
        <f>SUMIFS(input_eurostat_fec_RAW!$I:$I,input_eurostat_fec_RAW!$G:$G,L$2,input_eurostat_fec_RAW!$D:$D,$A15,input_eurostat_fec_RAW!$E:$E,$C15)</f>
        <v>0</v>
      </c>
      <c r="M15">
        <f>SUMIFS(input_eurostat_fec_RAW!$I:$I,input_eurostat_fec_RAW!$G:$G,M$2,input_eurostat_fec_RAW!$D:$D,$A15,input_eurostat_fec_RAW!$E:$E,$C15)</f>
        <v>31299.023000000001</v>
      </c>
      <c r="N15">
        <f>SUMIFS(input_eurostat_fec_RAW!$I:$I,input_eurostat_fec_RAW!$G:$G,N$2,input_eurostat_fec_RAW!$D:$D,$A15,input_eurostat_fec_RAW!$E:$E,$C15)</f>
        <v>14454.225</v>
      </c>
      <c r="O15">
        <f>SUMIFS(input_eurostat_fec_RAW!$I:$I,input_eurostat_fec_RAW!$G:$G,O$2,input_eurostat_fec_RAW!$D:$D,$A15,input_eurostat_fec_RAW!$E:$E,$C15)</f>
        <v>0</v>
      </c>
      <c r="P15">
        <f>SUMIFS(input_eurostat_fec_RAW!$I:$I,input_eurostat_fec_RAW!$G:$G,P$2,input_eurostat_fec_RAW!$D:$D,$A15,input_eurostat_fec_RAW!$E:$E,$C15)</f>
        <v>39231.841999999997</v>
      </c>
      <c r="Q15">
        <f>SUMIFS(input_eurostat_fec_RAW!$I:$I,input_eurostat_fec_RAW!$G:$G,Q$2,input_eurostat_fec_RAW!$D:$D,$A15,input_eurostat_fec_RAW!$E:$E,$C15)</f>
        <v>44</v>
      </c>
      <c r="R15">
        <f>SUMIFS(input_eurostat_fec_RAW!$I:$I,input_eurostat_fec_RAW!$G:$G,R$2,input_eurostat_fec_RAW!$D:$D,$A15,input_eurostat_fec_RAW!$E:$E,$C15)</f>
        <v>236.983</v>
      </c>
      <c r="S15">
        <f>SUMIFS(input_eurostat_fec_RAW!$I:$I,input_eurostat_fec_RAW!$G:$G,S$2,input_eurostat_fec_RAW!$D:$D,$A15,input_eurostat_fec_RAW!$E:$E,$C15)</f>
        <v>2718.489</v>
      </c>
      <c r="T15">
        <f>SUMIFS(input_eurostat_fec_RAW!$I:$I,input_eurostat_fec_RAW!$G:$G,T$2,input_eurostat_fec_RAW!$D:$D,$A15,input_eurostat_fec_RAW!$E:$E,$C15)</f>
        <v>287921.16700000002</v>
      </c>
      <c r="U15">
        <f>SUMIFS(input_eurostat_fec_RAW!$I:$I,input_eurostat_fec_RAW!$G:$G,U$2,input_eurostat_fec_RAW!$D:$D,$A15,input_eurostat_fec_RAW!$E:$E,$C15)</f>
        <v>160.125</v>
      </c>
      <c r="V15">
        <f>SUMIFS(input_eurostat_fec_RAW!$I:$I,input_eurostat_fec_RAW!$G:$G,V$2,input_eurostat_fec_RAW!$D:$D,$A15,input_eurostat_fec_RAW!$E:$E,$C15)</f>
        <v>1023.75</v>
      </c>
      <c r="W15">
        <f>SUMIFS(input_eurostat_fec_RAW!$I:$I,input_eurostat_fec_RAW!$G:$G,W$2,input_eurostat_fec_RAW!$D:$D,$A15,input_eurostat_fec_RAW!$E:$E,$C15)</f>
        <v>6.29</v>
      </c>
      <c r="X15">
        <f>SUMIFS(input_eurostat_fec_RAW!$I:$I,input_eurostat_fec_RAW!$G:$G,X$2,input_eurostat_fec_RAW!$D:$D,$A15,input_eurostat_fec_RAW!$E:$E,$C15)</f>
        <v>92.734999999999999</v>
      </c>
      <c r="Y15">
        <f>SUMIFS(input_eurostat_fec_RAW!$I:$I,input_eurostat_fec_RAW!$G:$G,Y$2,input_eurostat_fec_RAW!$D:$D,$A15,input_eurostat_fec_RAW!$E:$E,$C15)</f>
        <v>2954.4839999999999</v>
      </c>
      <c r="Z15">
        <f>SUMIFS(input_eurostat_fec_RAW!$I:$I,input_eurostat_fec_RAW!$G:$G,Z$2,input_eurostat_fec_RAW!$D:$D,$A15,input_eurostat_fec_RAW!$E:$E,$C15)</f>
        <v>14617.764999999999</v>
      </c>
      <c r="AA15">
        <f>SUMIFS(input_eurostat_fec_RAW!$I:$I,input_eurostat_fec_RAW!$G:$G,AA$2,input_eurostat_fec_RAW!$D:$D,$A15,input_eurostat_fec_RAW!$E:$E,$C15)</f>
        <v>0</v>
      </c>
      <c r="AB15">
        <f>SUMIFS(input_eurostat_fec_RAW!$I:$I,input_eurostat_fec_RAW!$G:$G,AB$2,input_eurostat_fec_RAW!$D:$D,$A15,input_eurostat_fec_RAW!$E:$E,$C15)</f>
        <v>1940.8420000000001</v>
      </c>
      <c r="AC15">
        <f>SUMIFS(input_eurostat_fec_RAW!$I:$I,input_eurostat_fec_RAW!$G:$G,AC$2,input_eurostat_fec_RAW!$D:$D,$A15,input_eurostat_fec_RAW!$E:$E,$C15)</f>
        <v>10.414999999999999</v>
      </c>
      <c r="AD15">
        <f>SUMIFS(input_eurostat_fec_RAW!$I:$I,input_eurostat_fec_RAW!$G:$G,AD$2,input_eurostat_fec_RAW!$D:$D,$A15,input_eurostat_fec_RAW!$E:$E,$C15)</f>
        <v>194.904</v>
      </c>
      <c r="AE15">
        <f>SUMIFS(input_eurostat_fec_RAW!$I:$I,input_eurostat_fec_RAW!$G:$G,AE$2,input_eurostat_fec_RAW!$D:$D,$A15,input_eurostat_fec_RAW!$E:$E,$C15)</f>
        <v>2442.1799999999998</v>
      </c>
      <c r="AF15">
        <f>SUMIFS(input_eurostat_fec_RAW!$I:$I,input_eurostat_fec_RAW!$G:$G,AF$2,input_eurostat_fec_RAW!$D:$D,$A15,input_eurostat_fec_RAW!$E:$E,$C15)</f>
        <v>20.401</v>
      </c>
      <c r="AG15">
        <f>SUMIFS(input_eurostat_fec_RAW!$I:$I,input_eurostat_fec_RAW!$G:$G,AG$2,input_eurostat_fec_RAW!$D:$D,$A15,input_eurostat_fec_RAW!$E:$E,$C15)</f>
        <v>0</v>
      </c>
      <c r="AH15">
        <f>SUMIFS(input_eurostat_fec_RAW!$I:$I,input_eurostat_fec_RAW!$G:$G,AH$2,input_eurostat_fec_RAW!$D:$D,$A15,input_eurostat_fec_RAW!$E:$E,$C15)</f>
        <v>46.92</v>
      </c>
      <c r="AI15">
        <f>SUMIFS(input_eurostat_fec_RAW!$I:$I,input_eurostat_fec_RAW!$G:$G,AI$2,input_eurostat_fec_RAW!$D:$D,$A15,input_eurostat_fec_RAW!$E:$E,$C15)</f>
        <v>0</v>
      </c>
      <c r="AJ15">
        <f>SUMIFS(input_eurostat_fec_RAW!$I:$I,input_eurostat_fec_RAW!$G:$G,AJ$2,input_eurostat_fec_RAW!$D:$D,$A15,input_eurostat_fec_RAW!$E:$E,$C15)</f>
        <v>208449</v>
      </c>
      <c r="AK15">
        <f>SUMIFS(input_eurostat_fec_RAW!$I:$I,input_eurostat_fec_RAW!$G:$G,AK$2,input_eurostat_fec_RAW!$D:$D,$A15,input_eurostat_fec_RAW!$E:$E,$C15)</f>
        <v>0</v>
      </c>
      <c r="AL15">
        <f>SUMIFS(input_eurostat_fec_RAW!$I:$I,input_eurostat_fec_RAW!$G:$G,AL$2,input_eurostat_fec_RAW!$D:$D,$A15,input_eurostat_fec_RAW!$E:$E,$C15)</f>
        <v>1703.6189999999999</v>
      </c>
      <c r="AM15">
        <f>SUMIFS(input_eurostat_fec_RAW!$I:$I,input_eurostat_fec_RAW!$G:$G,AM$2,input_eurostat_fec_RAW!$D:$D,$A15,input_eurostat_fec_RAW!$E:$E,$C15)</f>
        <v>9484.14</v>
      </c>
      <c r="AN15">
        <f>SUMIFS(input_eurostat_fec_RAW!$I:$I,input_eurostat_fec_RAW!$G:$G,AN$2,input_eurostat_fec_RAW!$D:$D,$A15,input_eurostat_fec_RAW!$E:$E,$C15)</f>
        <v>0</v>
      </c>
      <c r="AO15">
        <f>SUMIFS(input_eurostat_fec_RAW!$I:$I,input_eurostat_fec_RAW!$G:$G,AO$2,input_eurostat_fec_RAW!$D:$D,$A15,input_eurostat_fec_RAW!$E:$E,$C15)</f>
        <v>0.112</v>
      </c>
      <c r="AP15">
        <f>SUMIFS(input_eurostat_fec_RAW!$I:$I,input_eurostat_fec_RAW!$G:$G,AP$2,input_eurostat_fec_RAW!$D:$D,$A15,input_eurostat_fec_RAW!$E:$E,$C15)</f>
        <v>1120</v>
      </c>
      <c r="AQ15">
        <f>SUMIFS(input_eurostat_fec_RAW!$I:$I,input_eurostat_fec_RAW!$G:$G,AQ$2,input_eurostat_fec_RAW!$D:$D,$A15,input_eurostat_fec_RAW!$E:$E,$C15)</f>
        <v>11736.652</v>
      </c>
      <c r="AR15">
        <f>SUMIFS(input_eurostat_fec_RAW!$I:$I,input_eurostat_fec_RAW!$G:$G,AR$2,input_eurostat_fec_RAW!$D:$D,$A15,input_eurostat_fec_RAW!$E:$E,$C15)</f>
        <v>202.71</v>
      </c>
      <c r="AS15">
        <f>SUMIFS(input_eurostat_fec_RAW!$I:$I,input_eurostat_fec_RAW!$G:$G,AS$2,input_eurostat_fec_RAW!$D:$D,$A15,input_eurostat_fec_RAW!$E:$E,$C15)</f>
        <v>0</v>
      </c>
      <c r="AT15">
        <f>SUMIFS(input_eurostat_fec_RAW!$I:$I,input_eurostat_fec_RAW!$G:$G,AT$2,input_eurostat_fec_RAW!$D:$D,$A15,input_eurostat_fec_RAW!$E:$E,$C15)</f>
        <v>20894.752</v>
      </c>
    </row>
    <row r="16" spans="1:46" x14ac:dyDescent="0.2">
      <c r="A16" s="4" t="s">
        <v>14</v>
      </c>
      <c r="B16" t="s">
        <v>88</v>
      </c>
      <c r="C16" s="4" t="s">
        <v>67</v>
      </c>
      <c r="D16" t="s">
        <v>74</v>
      </c>
      <c r="F16" t="str">
        <f>INDEX('1_input_general_information'!$A$44:$E$58,MATCH($C16,'1_input_general_information'!$A$44:$A$58,0),3)</f>
        <v>Total</v>
      </c>
      <c r="G16" t="str">
        <f>INDEX('1_input_general_information'!$A$44:$E$58,MATCH($C16,'1_input_general_information'!$A$44:$A$58,0),4)</f>
        <v>Total</v>
      </c>
      <c r="H16">
        <f>SUMIFS(input_eurostat_fec_RAW!$I:$I,input_eurostat_fec_RAW!$G:$G,H$2,input_eurostat_fec_RAW!$D:$D,$A16,input_eurostat_fec_RAW!$E:$E,$C16)</f>
        <v>280122.38400000002</v>
      </c>
      <c r="I16">
        <f>SUMIFS(input_eurostat_fec_RAW!$I:$I,input_eurostat_fec_RAW!$G:$G,I$2,input_eurostat_fec_RAW!$D:$D,$A16,input_eurostat_fec_RAW!$E:$E,$C16)</f>
        <v>70614.289999999994</v>
      </c>
      <c r="J16">
        <f>SUMIFS(input_eurostat_fec_RAW!$I:$I,input_eurostat_fec_RAW!$G:$G,J$2,input_eurostat_fec_RAW!$D:$D,$A16,input_eurostat_fec_RAW!$E:$E,$C16)</f>
        <v>329339.52799999999</v>
      </c>
      <c r="K16">
        <f>SUMIFS(input_eurostat_fec_RAW!$I:$I,input_eurostat_fec_RAW!$G:$G,K$2,input_eurostat_fec_RAW!$D:$D,$A16,input_eurostat_fec_RAW!$E:$E,$C16)</f>
        <v>90532.601999999999</v>
      </c>
      <c r="L16">
        <f>SUMIFS(input_eurostat_fec_RAW!$I:$I,input_eurostat_fec_RAW!$G:$G,L$2,input_eurostat_fec_RAW!$D:$D,$A16,input_eurostat_fec_RAW!$E:$E,$C16)</f>
        <v>15078.954</v>
      </c>
      <c r="M16">
        <f>SUMIFS(input_eurostat_fec_RAW!$I:$I,input_eurostat_fec_RAW!$G:$G,M$2,input_eurostat_fec_RAW!$D:$D,$A16,input_eurostat_fec_RAW!$E:$E,$C16)</f>
        <v>295768.05099999998</v>
      </c>
      <c r="N16">
        <f>SUMIFS(input_eurostat_fec_RAW!$I:$I,input_eurostat_fec_RAW!$G:$G,N$2,input_eurostat_fec_RAW!$D:$D,$A16,input_eurostat_fec_RAW!$E:$E,$C16)</f>
        <v>2416407.6469999999</v>
      </c>
      <c r="O16">
        <f>SUMIFS(input_eurostat_fec_RAW!$I:$I,input_eurostat_fec_RAW!$G:$G,O$2,input_eurostat_fec_RAW!$D:$D,$A16,input_eurostat_fec_RAW!$E:$E,$C16)</f>
        <v>183865.76800000001</v>
      </c>
      <c r="P16">
        <f>SUMIFS(input_eurostat_fec_RAW!$I:$I,input_eurostat_fec_RAW!$G:$G,P$2,input_eurostat_fec_RAW!$D:$D,$A16,input_eurostat_fec_RAW!$E:$E,$C16)</f>
        <v>8072135.8550000004</v>
      </c>
      <c r="Q16">
        <f>SUMIFS(input_eurostat_fec_RAW!$I:$I,input_eurostat_fec_RAW!$G:$G,Q$2,input_eurostat_fec_RAW!$D:$D,$A16,input_eurostat_fec_RAW!$E:$E,$C16)</f>
        <v>40490.461000000003</v>
      </c>
      <c r="R16">
        <f>SUMIFS(input_eurostat_fec_RAW!$I:$I,input_eurostat_fec_RAW!$G:$G,R$2,input_eurostat_fec_RAW!$D:$D,$A16,input_eurostat_fec_RAW!$E:$E,$C16)</f>
        <v>169527.35699999999</v>
      </c>
      <c r="S16">
        <f>SUMIFS(input_eurostat_fec_RAW!$I:$I,input_eurostat_fec_RAW!$G:$G,S$2,input_eurostat_fec_RAW!$D:$D,$A16,input_eurostat_fec_RAW!$E:$E,$C16)</f>
        <v>604894.44700000004</v>
      </c>
      <c r="T16">
        <f>SUMIFS(input_eurostat_fec_RAW!$I:$I,input_eurostat_fec_RAW!$G:$G,T$2,input_eurostat_fec_RAW!$D:$D,$A16,input_eurostat_fec_RAW!$E:$E,$C16)</f>
        <v>10391226.795</v>
      </c>
      <c r="U16">
        <f>SUMIFS(input_eurostat_fec_RAW!$I:$I,input_eurostat_fec_RAW!$G:$G,U$2,input_eurostat_fec_RAW!$D:$D,$A16,input_eurostat_fec_RAW!$E:$E,$C16)</f>
        <v>235903.872</v>
      </c>
      <c r="V16">
        <f>SUMIFS(input_eurostat_fec_RAW!$I:$I,input_eurostat_fec_RAW!$G:$G,V$2,input_eurostat_fec_RAW!$D:$D,$A16,input_eurostat_fec_RAW!$E:$E,$C16)</f>
        <v>1659329.666</v>
      </c>
      <c r="W16">
        <f>SUMIFS(input_eurostat_fec_RAW!$I:$I,input_eurostat_fec_RAW!$G:$G,W$2,input_eurostat_fec_RAW!$D:$D,$A16,input_eurostat_fec_RAW!$E:$E,$C16)</f>
        <v>54187.332999999999</v>
      </c>
      <c r="X16">
        <f>SUMIFS(input_eurostat_fec_RAW!$I:$I,input_eurostat_fec_RAW!$G:$G,X$2,input_eurostat_fec_RAW!$D:$D,$A16,input_eurostat_fec_RAW!$E:$E,$C16)</f>
        <v>93404.224000000002</v>
      </c>
      <c r="Y16">
        <f>SUMIFS(input_eurostat_fec_RAW!$I:$I,input_eurostat_fec_RAW!$G:$G,Y$2,input_eurostat_fec_RAW!$D:$D,$A16,input_eurostat_fec_RAW!$E:$E,$C16)</f>
        <v>237678.86600000001</v>
      </c>
      <c r="Z16">
        <f>SUMIFS(input_eurostat_fec_RAW!$I:$I,input_eurostat_fec_RAW!$G:$G,Z$2,input_eurostat_fec_RAW!$D:$D,$A16,input_eurostat_fec_RAW!$E:$E,$C16)</f>
        <v>124423.758</v>
      </c>
      <c r="AA16">
        <f>SUMIFS(input_eurostat_fec_RAW!$I:$I,input_eurostat_fec_RAW!$G:$G,AA$2,input_eurostat_fec_RAW!$D:$D,$A16,input_eurostat_fec_RAW!$E:$E,$C16)</f>
        <v>1303699.7520000001</v>
      </c>
      <c r="AB16">
        <f>SUMIFS(input_eurostat_fec_RAW!$I:$I,input_eurostat_fec_RAW!$G:$G,AB$2,input_eurostat_fec_RAW!$D:$D,$A16,input_eurostat_fec_RAW!$E:$E,$C16)</f>
        <v>60603.464999999997</v>
      </c>
      <c r="AC16">
        <f>SUMIFS(input_eurostat_fec_RAW!$I:$I,input_eurostat_fec_RAW!$G:$G,AC$2,input_eurostat_fec_RAW!$D:$D,$A16,input_eurostat_fec_RAW!$E:$E,$C16)</f>
        <v>19395.495999999999</v>
      </c>
      <c r="AD16">
        <f>SUMIFS(input_eurostat_fec_RAW!$I:$I,input_eurostat_fec_RAW!$G:$G,AD$2,input_eurostat_fec_RAW!$D:$D,$A16,input_eurostat_fec_RAW!$E:$E,$C16)</f>
        <v>49604.870999999999</v>
      </c>
      <c r="AE16">
        <f>SUMIFS(input_eurostat_fec_RAW!$I:$I,input_eurostat_fec_RAW!$G:$G,AE$2,input_eurostat_fec_RAW!$D:$D,$A16,input_eurostat_fec_RAW!$E:$E,$C16)</f>
        <v>51721.408000000003</v>
      </c>
      <c r="AF16">
        <f>SUMIFS(input_eurostat_fec_RAW!$I:$I,input_eurostat_fec_RAW!$G:$G,AF$2,input_eurostat_fec_RAW!$D:$D,$A16,input_eurostat_fec_RAW!$E:$E,$C16)</f>
        <v>21373.321</v>
      </c>
      <c r="AG16">
        <f>SUMIFS(input_eurostat_fec_RAW!$I:$I,input_eurostat_fec_RAW!$G:$G,AG$2,input_eurostat_fec_RAW!$D:$D,$A16,input_eurostat_fec_RAW!$E:$E,$C16)</f>
        <v>4360.9350000000004</v>
      </c>
      <c r="AH16">
        <f>SUMIFS(input_eurostat_fec_RAW!$I:$I,input_eurostat_fec_RAW!$G:$G,AH$2,input_eurostat_fec_RAW!$D:$D,$A16,input_eurostat_fec_RAW!$E:$E,$C16)</f>
        <v>389614.26699999999</v>
      </c>
      <c r="AI16">
        <f>SUMIFS(input_eurostat_fec_RAW!$I:$I,input_eurostat_fec_RAW!$G:$G,AI$2,input_eurostat_fec_RAW!$D:$D,$A16,input_eurostat_fec_RAW!$E:$E,$C16)</f>
        <v>190107.05499999999</v>
      </c>
      <c r="AJ16">
        <f>SUMIFS(input_eurostat_fec_RAW!$I:$I,input_eurostat_fec_RAW!$G:$G,AJ$2,input_eurostat_fec_RAW!$D:$D,$A16,input_eurostat_fec_RAW!$E:$E,$C16)</f>
        <v>878181.76899999997</v>
      </c>
      <c r="AK16">
        <f>SUMIFS(input_eurostat_fec_RAW!$I:$I,input_eurostat_fec_RAW!$G:$G,AK$2,input_eurostat_fec_RAW!$D:$D,$A16,input_eurostat_fec_RAW!$E:$E,$C16)</f>
        <v>121016.895</v>
      </c>
      <c r="AL16">
        <f>SUMIFS(input_eurostat_fec_RAW!$I:$I,input_eurostat_fec_RAW!$G:$G,AL$2,input_eurostat_fec_RAW!$D:$D,$A16,input_eurostat_fec_RAW!$E:$E,$C16)</f>
        <v>324048.13400000002</v>
      </c>
      <c r="AM16">
        <f>SUMIFS(input_eurostat_fec_RAW!$I:$I,input_eurostat_fec_RAW!$G:$G,AM$2,input_eurostat_fec_RAW!$D:$D,$A16,input_eurostat_fec_RAW!$E:$E,$C16)</f>
        <v>120235.227</v>
      </c>
      <c r="AN16">
        <f>SUMIFS(input_eurostat_fec_RAW!$I:$I,input_eurostat_fec_RAW!$G:$G,AN$2,input_eurostat_fec_RAW!$D:$D,$A16,input_eurostat_fec_RAW!$E:$E,$C16)</f>
        <v>309015.74900000001</v>
      </c>
      <c r="AO16">
        <f>SUMIFS(input_eurostat_fec_RAW!$I:$I,input_eurostat_fec_RAW!$G:$G,AO$2,input_eurostat_fec_RAW!$D:$D,$A16,input_eurostat_fec_RAW!$E:$E,$C16)</f>
        <v>44270.684999999998</v>
      </c>
      <c r="AP16">
        <f>SUMIFS(input_eurostat_fec_RAW!$I:$I,input_eurostat_fec_RAW!$G:$G,AP$2,input_eurostat_fec_RAW!$D:$D,$A16,input_eurostat_fec_RAW!$E:$E,$C16)</f>
        <v>110647.19</v>
      </c>
      <c r="AQ16">
        <f>SUMIFS(input_eurostat_fec_RAW!$I:$I,input_eurostat_fec_RAW!$G:$G,AQ$2,input_eurostat_fec_RAW!$D:$D,$A16,input_eurostat_fec_RAW!$E:$E,$C16)</f>
        <v>586441.75199999998</v>
      </c>
      <c r="AR16">
        <f>SUMIFS(input_eurostat_fec_RAW!$I:$I,input_eurostat_fec_RAW!$G:$G,AR$2,input_eurostat_fec_RAW!$D:$D,$A16,input_eurostat_fec_RAW!$E:$E,$C16)</f>
        <v>24595.912</v>
      </c>
      <c r="AS16">
        <f>SUMIFS(input_eurostat_fec_RAW!$I:$I,input_eurostat_fec_RAW!$G:$G,AS$2,input_eurostat_fec_RAW!$D:$D,$A16,input_eurostat_fec_RAW!$E:$E,$C16)</f>
        <v>20919.731</v>
      </c>
      <c r="AT16">
        <f>SUMIFS(input_eurostat_fec_RAW!$I:$I,input_eurostat_fec_RAW!$G:$G,AT$2,input_eurostat_fec_RAW!$D:$D,$A16,input_eurostat_fec_RAW!$E:$E,$C16)</f>
        <v>1594761.5919999999</v>
      </c>
    </row>
    <row r="17" spans="1:46" x14ac:dyDescent="0.2">
      <c r="A17" s="4" t="s">
        <v>68</v>
      </c>
      <c r="B17" t="s">
        <v>92</v>
      </c>
      <c r="C17" s="4" t="s">
        <v>15</v>
      </c>
      <c r="D17" t="s">
        <v>85</v>
      </c>
      <c r="E17" t="str">
        <f>INDEX('1_input_general_information'!$B$45:$E$58,MATCH($D17,'1_input_general_information'!$B$45:$B$58,0),MATCH($E$2,'1_input_general_information'!$B$44:$E$44,0))</f>
        <v>electricity</v>
      </c>
      <c r="F17" t="b">
        <f>INDEX('1_input_general_information'!$A$44:$E$58,MATCH($C17,'1_input_general_information'!$A$44:$A$58,0),3)</f>
        <v>1</v>
      </c>
      <c r="G17" t="str">
        <f>INDEX('1_input_general_information'!$A$44:$E$58,MATCH($C17,'1_input_general_information'!$A$44:$A$58,0),4)</f>
        <v>Simplified</v>
      </c>
      <c r="H17">
        <f>SUMIFS(input_eurostat_fec_RAW!$I:$I,input_eurostat_fec_RAW!$G:$G,H$2,input_eurostat_fec_RAW!$D:$D,$A17,input_eurostat_fec_RAW!$E:$E,$C17)</f>
        <v>6825.15</v>
      </c>
      <c r="I17">
        <f>SUMIFS(input_eurostat_fec_RAW!$I:$I,input_eurostat_fec_RAW!$G:$G,I$2,input_eurostat_fec_RAW!$D:$D,$A17,input_eurostat_fec_RAW!$E:$E,$C17)</f>
        <v>1588.874</v>
      </c>
      <c r="J17">
        <f>SUMIFS(input_eurostat_fec_RAW!$I:$I,input_eurostat_fec_RAW!$G:$G,J$2,input_eurostat_fec_RAW!$D:$D,$A17,input_eurostat_fec_RAW!$E:$E,$C17)</f>
        <v>3700.08</v>
      </c>
      <c r="K17">
        <f>SUMIFS(input_eurostat_fec_RAW!$I:$I,input_eurostat_fec_RAW!$G:$G,K$2,input_eurostat_fec_RAW!$D:$D,$A17,input_eurostat_fec_RAW!$E:$E,$C17)</f>
        <v>5828.3029999999999</v>
      </c>
      <c r="L17">
        <f>SUMIFS(input_eurostat_fec_RAW!$I:$I,input_eurostat_fec_RAW!$G:$G,L$2,input_eurostat_fec_RAW!$D:$D,$A17,input_eurostat_fec_RAW!$E:$E,$C17)</f>
        <v>446.46499999999997</v>
      </c>
      <c r="M17">
        <f>SUMIFS(input_eurostat_fec_RAW!$I:$I,input_eurostat_fec_RAW!$G:$G,M$2,input_eurostat_fec_RAW!$D:$D,$A17,input_eurostat_fec_RAW!$E:$E,$C17)</f>
        <v>8622.85</v>
      </c>
      <c r="N17">
        <f>SUMIFS(input_eurostat_fec_RAW!$I:$I,input_eurostat_fec_RAW!$G:$G,N$2,input_eurostat_fec_RAW!$D:$D,$A17,input_eurostat_fec_RAW!$E:$E,$C17)</f>
        <v>139257.41800000001</v>
      </c>
      <c r="O17">
        <f>SUMIFS(input_eurostat_fec_RAW!$I:$I,input_eurostat_fec_RAW!$G:$G,O$2,input_eurostat_fec_RAW!$D:$D,$A17,input_eurostat_fec_RAW!$E:$E,$C17)</f>
        <v>3038</v>
      </c>
      <c r="P17">
        <f>SUMIFS(input_eurostat_fec_RAW!$I:$I,input_eurostat_fec_RAW!$G:$G,P$2,input_eurostat_fec_RAW!$D:$D,$A17,input_eurostat_fec_RAW!$E:$E,$C17)</f>
        <v>271663.14799999999</v>
      </c>
      <c r="Q17">
        <f>SUMIFS(input_eurostat_fec_RAW!$I:$I,input_eurostat_fec_RAW!$G:$G,Q$2,input_eurostat_fec_RAW!$D:$D,$A17,input_eurostat_fec_RAW!$E:$E,$C17)</f>
        <v>889.98099999999999</v>
      </c>
      <c r="R17">
        <f>SUMIFS(input_eurostat_fec_RAW!$I:$I,input_eurostat_fec_RAW!$G:$G,R$2,input_eurostat_fec_RAW!$D:$D,$A17,input_eurostat_fec_RAW!$E:$E,$C17)</f>
        <v>8858.4619999999995</v>
      </c>
      <c r="S17">
        <f>SUMIFS(input_eurostat_fec_RAW!$I:$I,input_eurostat_fec_RAW!$G:$G,S$2,input_eurostat_fec_RAW!$D:$D,$A17,input_eurostat_fec_RAW!$E:$E,$C17)</f>
        <v>24406.276000000002</v>
      </c>
      <c r="T17">
        <f>SUMIFS(input_eurostat_fec_RAW!$I:$I,input_eurostat_fec_RAW!$G:$G,T$2,input_eurostat_fec_RAW!$D:$D,$A17,input_eurostat_fec_RAW!$E:$E,$C17)</f>
        <v>306913.21399999998</v>
      </c>
      <c r="U17">
        <f>SUMIFS(input_eurostat_fec_RAW!$I:$I,input_eurostat_fec_RAW!$G:$G,U$2,input_eurostat_fec_RAW!$D:$D,$A17,input_eurostat_fec_RAW!$E:$E,$C17)</f>
        <v>2160</v>
      </c>
      <c r="V17">
        <f>SUMIFS(input_eurostat_fec_RAW!$I:$I,input_eurostat_fec_RAW!$G:$G,V$2,input_eurostat_fec_RAW!$D:$D,$A17,input_eurostat_fec_RAW!$E:$E,$C17)</f>
        <v>40377.300999999999</v>
      </c>
      <c r="W17">
        <f>SUMIFS(input_eurostat_fec_RAW!$I:$I,input_eurostat_fec_RAW!$G:$G,W$2,input_eurostat_fec_RAW!$D:$D,$A17,input_eurostat_fec_RAW!$E:$E,$C17)</f>
        <v>898.92</v>
      </c>
      <c r="X17">
        <f>SUMIFS(input_eurostat_fec_RAW!$I:$I,input_eurostat_fec_RAW!$G:$G,X$2,input_eurostat_fec_RAW!$D:$D,$A17,input_eurostat_fec_RAW!$E:$E,$C17)</f>
        <v>2271.8359999999998</v>
      </c>
      <c r="Y17">
        <f>SUMIFS(input_eurostat_fec_RAW!$I:$I,input_eurostat_fec_RAW!$G:$G,Y$2,input_eurostat_fec_RAW!$D:$D,$A17,input_eurostat_fec_RAW!$E:$E,$C17)</f>
        <v>1473.3610000000001</v>
      </c>
      <c r="Z17">
        <f>SUMIFS(input_eurostat_fec_RAW!$I:$I,input_eurostat_fec_RAW!$G:$G,Z$2,input_eurostat_fec_RAW!$D:$D,$A17,input_eurostat_fec_RAW!$E:$E,$C17)</f>
        <v>2047.4680000000001</v>
      </c>
      <c r="AA17">
        <f>SUMIFS(input_eurostat_fec_RAW!$I:$I,input_eurostat_fec_RAW!$G:$G,AA$2,input_eurostat_fec_RAW!$D:$D,$A17,input_eurostat_fec_RAW!$E:$E,$C17)</f>
        <v>13457.491</v>
      </c>
      <c r="AB17">
        <f>SUMIFS(input_eurostat_fec_RAW!$I:$I,input_eurostat_fec_RAW!$G:$G,AB$2,input_eurostat_fec_RAW!$D:$D,$A17,input_eurostat_fec_RAW!$E:$E,$C17)</f>
        <v>608.04</v>
      </c>
      <c r="AC17">
        <f>SUMIFS(input_eurostat_fec_RAW!$I:$I,input_eurostat_fec_RAW!$G:$G,AC$2,input_eurostat_fec_RAW!$D:$D,$A17,input_eurostat_fec_RAW!$E:$E,$C17)</f>
        <v>327.91300000000001</v>
      </c>
      <c r="AD17">
        <f>SUMIFS(input_eurostat_fec_RAW!$I:$I,input_eurostat_fec_RAW!$G:$G,AD$2,input_eurostat_fec_RAW!$D:$D,$A17,input_eurostat_fec_RAW!$E:$E,$C17)</f>
        <v>526.93200000000002</v>
      </c>
      <c r="AE17">
        <f>SUMIFS(input_eurostat_fec_RAW!$I:$I,input_eurostat_fec_RAW!$G:$G,AE$2,input_eurostat_fec_RAW!$D:$D,$A17,input_eurostat_fec_RAW!$E:$E,$C17)</f>
        <v>778.94600000000003</v>
      </c>
      <c r="AF17">
        <f>SUMIFS(input_eurostat_fec_RAW!$I:$I,input_eurostat_fec_RAW!$G:$G,AF$2,input_eurostat_fec_RAW!$D:$D,$A17,input_eurostat_fec_RAW!$E:$E,$C17)</f>
        <v>1165.68</v>
      </c>
      <c r="AG17">
        <f>SUMIFS(input_eurostat_fec_RAW!$I:$I,input_eurostat_fec_RAW!$G:$G,AG$2,input_eurostat_fec_RAW!$D:$D,$A17,input_eurostat_fec_RAW!$E:$E,$C17)</f>
        <v>109.922</v>
      </c>
      <c r="AH17">
        <f>SUMIFS(input_eurostat_fec_RAW!$I:$I,input_eurostat_fec_RAW!$G:$G,AH$2,input_eurostat_fec_RAW!$D:$D,$A17,input_eurostat_fec_RAW!$E:$E,$C17)</f>
        <v>2880</v>
      </c>
      <c r="AI17">
        <f>SUMIFS(input_eurostat_fec_RAW!$I:$I,input_eurostat_fec_RAW!$G:$G,AI$2,input_eurostat_fec_RAW!$D:$D,$A17,input_eurostat_fec_RAW!$E:$E,$C17)</f>
        <v>2949.174</v>
      </c>
      <c r="AJ17">
        <f>SUMIFS(input_eurostat_fec_RAW!$I:$I,input_eurostat_fec_RAW!$G:$G,AJ$2,input_eurostat_fec_RAW!$D:$D,$A17,input_eurostat_fec_RAW!$E:$E,$C17)</f>
        <v>11448.108</v>
      </c>
      <c r="AK17">
        <f>SUMIFS(input_eurostat_fec_RAW!$I:$I,input_eurostat_fec_RAW!$G:$G,AK$2,input_eurostat_fec_RAW!$D:$D,$A17,input_eurostat_fec_RAW!$E:$E,$C17)</f>
        <v>20326.396000000001</v>
      </c>
      <c r="AL17">
        <f>SUMIFS(input_eurostat_fec_RAW!$I:$I,input_eurostat_fec_RAW!$G:$G,AL$2,input_eurostat_fec_RAW!$D:$D,$A17,input_eurostat_fec_RAW!$E:$E,$C17)</f>
        <v>22.643999999999998</v>
      </c>
      <c r="AM17">
        <f>SUMIFS(input_eurostat_fec_RAW!$I:$I,input_eurostat_fec_RAW!$G:$G,AM$2,input_eurostat_fec_RAW!$D:$D,$A17,input_eurostat_fec_RAW!$E:$E,$C17)</f>
        <v>5186.6570000000002</v>
      </c>
      <c r="AN17">
        <f>SUMIFS(input_eurostat_fec_RAW!$I:$I,input_eurostat_fec_RAW!$G:$G,AN$2,input_eurostat_fec_RAW!$D:$D,$A17,input_eurostat_fec_RAW!$E:$E,$C17)</f>
        <v>4816.8</v>
      </c>
      <c r="AO17">
        <f>SUMIFS(input_eurostat_fec_RAW!$I:$I,input_eurostat_fec_RAW!$G:$G,AO$2,input_eurostat_fec_RAW!$D:$D,$A17,input_eurostat_fec_RAW!$E:$E,$C17)</f>
        <v>965.61699999999996</v>
      </c>
      <c r="AP17">
        <f>SUMIFS(input_eurostat_fec_RAW!$I:$I,input_eurostat_fec_RAW!$G:$G,AP$2,input_eurostat_fec_RAW!$D:$D,$A17,input_eurostat_fec_RAW!$E:$E,$C17)</f>
        <v>1220.4000000000001</v>
      </c>
      <c r="AQ17">
        <f>SUMIFS(input_eurostat_fec_RAW!$I:$I,input_eurostat_fec_RAW!$G:$G,AQ$2,input_eurostat_fec_RAW!$D:$D,$A17,input_eurostat_fec_RAW!$E:$E,$C17)</f>
        <v>10816.65</v>
      </c>
      <c r="AR17">
        <f>SUMIFS(input_eurostat_fec_RAW!$I:$I,input_eurostat_fec_RAW!$G:$G,AR$2,input_eurostat_fec_RAW!$D:$D,$A17,input_eurostat_fec_RAW!$E:$E,$C17)</f>
        <v>1913.011</v>
      </c>
      <c r="AS17">
        <f>SUMIFS(input_eurostat_fec_RAW!$I:$I,input_eurostat_fec_RAW!$G:$G,AS$2,input_eurostat_fec_RAW!$D:$D,$A17,input_eurostat_fec_RAW!$E:$E,$C17)</f>
        <v>2531.027</v>
      </c>
      <c r="AT17">
        <f>SUMIFS(input_eurostat_fec_RAW!$I:$I,input_eurostat_fec_RAW!$G:$G,AT$2,input_eurostat_fec_RAW!$D:$D,$A17,input_eurostat_fec_RAW!$E:$E,$C17)</f>
        <v>20569.766</v>
      </c>
    </row>
    <row r="18" spans="1:46" x14ac:dyDescent="0.2">
      <c r="A18" s="4" t="s">
        <v>68</v>
      </c>
      <c r="B18" t="s">
        <v>92</v>
      </c>
      <c r="C18" s="4" t="s">
        <v>55</v>
      </c>
      <c r="D18" t="s">
        <v>75</v>
      </c>
      <c r="E18" t="str">
        <f>INDEX('1_input_general_information'!$B$45:$E$58,MATCH($D18,'1_input_general_information'!$B$45:$B$58,0),MATCH($E$2,'1_input_general_information'!$B$44:$E$44,0))</f>
        <v>network_gas</v>
      </c>
      <c r="F18" t="b">
        <f>INDEX('1_input_general_information'!$A$44:$E$58,MATCH($C18,'1_input_general_information'!$A$44:$A$58,0),3)</f>
        <v>1</v>
      </c>
      <c r="G18" t="str">
        <f>INDEX('1_input_general_information'!$A$44:$E$58,MATCH($C18,'1_input_general_information'!$A$44:$A$58,0),4)</f>
        <v>Simplified</v>
      </c>
      <c r="H18">
        <f>SUMIFS(input_eurostat_fec_RAW!$I:$I,input_eurostat_fec_RAW!$G:$G,H$2,input_eurostat_fec_RAW!$D:$D,$A18,input_eurostat_fec_RAW!$E:$E,$C18)</f>
        <v>386.37400000000002</v>
      </c>
      <c r="I18">
        <f>SUMIFS(input_eurostat_fec_RAW!$I:$I,input_eurostat_fec_RAW!$G:$G,I$2,input_eurostat_fec_RAW!$D:$D,$A18,input_eurostat_fec_RAW!$E:$E,$C18)</f>
        <v>164.08600000000001</v>
      </c>
      <c r="J18">
        <f>SUMIFS(input_eurostat_fec_RAW!$I:$I,input_eurostat_fec_RAW!$G:$G,J$2,input_eurostat_fec_RAW!$D:$D,$A18,input_eurostat_fec_RAW!$E:$E,$C18)</f>
        <v>1459.35</v>
      </c>
      <c r="K18">
        <f>SUMIFS(input_eurostat_fec_RAW!$I:$I,input_eurostat_fec_RAW!$G:$G,K$2,input_eurostat_fec_RAW!$D:$D,$A18,input_eurostat_fec_RAW!$E:$E,$C18)</f>
        <v>186.06800000000001</v>
      </c>
      <c r="L18">
        <f>SUMIFS(input_eurostat_fec_RAW!$I:$I,input_eurostat_fec_RAW!$G:$G,L$2,input_eurostat_fec_RAW!$D:$D,$A18,input_eurostat_fec_RAW!$E:$E,$C18)</f>
        <v>0</v>
      </c>
      <c r="M18">
        <f>SUMIFS(input_eurostat_fec_RAW!$I:$I,input_eurostat_fec_RAW!$G:$G,M$2,input_eurostat_fec_RAW!$D:$D,$A18,input_eurostat_fec_RAW!$E:$E,$C18)</f>
        <v>8648.0910000000003</v>
      </c>
      <c r="N18">
        <f>SUMIFS(input_eurostat_fec_RAW!$I:$I,input_eurostat_fec_RAW!$G:$G,N$2,input_eurostat_fec_RAW!$D:$D,$A18,input_eurostat_fec_RAW!$E:$E,$C18)</f>
        <v>4369.817</v>
      </c>
      <c r="O18">
        <f>SUMIFS(input_eurostat_fec_RAW!$I:$I,input_eurostat_fec_RAW!$G:$G,O$2,input_eurostat_fec_RAW!$D:$D,$A18,input_eurostat_fec_RAW!$E:$E,$C18)</f>
        <v>91.45</v>
      </c>
      <c r="P18">
        <f>SUMIFS(input_eurostat_fec_RAW!$I:$I,input_eurostat_fec_RAW!$G:$G,P$2,input_eurostat_fec_RAW!$D:$D,$A18,input_eurostat_fec_RAW!$E:$E,$C18)</f>
        <v>128992.571</v>
      </c>
      <c r="Q18">
        <f>SUMIFS(input_eurostat_fec_RAW!$I:$I,input_eurostat_fec_RAW!$G:$G,Q$2,input_eurostat_fec_RAW!$D:$D,$A18,input_eurostat_fec_RAW!$E:$E,$C18)</f>
        <v>334.97399999999999</v>
      </c>
      <c r="R18">
        <f>SUMIFS(input_eurostat_fec_RAW!$I:$I,input_eurostat_fec_RAW!$G:$G,R$2,input_eurostat_fec_RAW!$D:$D,$A18,input_eurostat_fec_RAW!$E:$E,$C18)</f>
        <v>108.861</v>
      </c>
      <c r="S18">
        <f>SUMIFS(input_eurostat_fec_RAW!$I:$I,input_eurostat_fec_RAW!$G:$G,S$2,input_eurostat_fec_RAW!$D:$D,$A18,input_eurostat_fec_RAW!$E:$E,$C18)</f>
        <v>15776.892</v>
      </c>
      <c r="T18">
        <f>SUMIFS(input_eurostat_fec_RAW!$I:$I,input_eurostat_fec_RAW!$G:$G,T$2,input_eurostat_fec_RAW!$D:$D,$A18,input_eurostat_fec_RAW!$E:$E,$C18)</f>
        <v>196291.84899999999</v>
      </c>
      <c r="U18">
        <f>SUMIFS(input_eurostat_fec_RAW!$I:$I,input_eurostat_fec_RAW!$G:$G,U$2,input_eurostat_fec_RAW!$D:$D,$A18,input_eurostat_fec_RAW!$E:$E,$C18)</f>
        <v>18</v>
      </c>
      <c r="V18">
        <f>SUMIFS(input_eurostat_fec_RAW!$I:$I,input_eurostat_fec_RAW!$G:$G,V$2,input_eurostat_fec_RAW!$D:$D,$A18,input_eurostat_fec_RAW!$E:$E,$C18)</f>
        <v>29642.873</v>
      </c>
      <c r="W18">
        <f>SUMIFS(input_eurostat_fec_RAW!$I:$I,input_eurostat_fec_RAW!$G:$G,W$2,input_eurostat_fec_RAW!$D:$D,$A18,input_eurostat_fec_RAW!$E:$E,$C18)</f>
        <v>7964.37</v>
      </c>
      <c r="X18">
        <f>SUMIFS(input_eurostat_fec_RAW!$I:$I,input_eurostat_fec_RAW!$G:$G,X$2,input_eurostat_fec_RAW!$D:$D,$A18,input_eurostat_fec_RAW!$E:$E,$C18)</f>
        <v>1417.5350000000001</v>
      </c>
      <c r="Y18">
        <f>SUMIFS(input_eurostat_fec_RAW!$I:$I,input_eurostat_fec_RAW!$G:$G,Y$2,input_eurostat_fec_RAW!$D:$D,$A18,input_eurostat_fec_RAW!$E:$E,$C18)</f>
        <v>8089.8789999999999</v>
      </c>
      <c r="Z18">
        <f>SUMIFS(input_eurostat_fec_RAW!$I:$I,input_eurostat_fec_RAW!$G:$G,Z$2,input_eurostat_fec_RAW!$D:$D,$A18,input_eurostat_fec_RAW!$E:$E,$C18)</f>
        <v>604.29</v>
      </c>
      <c r="AA18">
        <f>SUMIFS(input_eurostat_fec_RAW!$I:$I,input_eurostat_fec_RAW!$G:$G,AA$2,input_eurostat_fec_RAW!$D:$D,$A18,input_eurostat_fec_RAW!$E:$E,$C18)</f>
        <v>58840.351999999999</v>
      </c>
      <c r="AB18">
        <f>SUMIFS(input_eurostat_fec_RAW!$I:$I,input_eurostat_fec_RAW!$G:$G,AB$2,input_eurostat_fec_RAW!$D:$D,$A18,input_eurostat_fec_RAW!$E:$E,$C18)</f>
        <v>1534.95</v>
      </c>
      <c r="AC18">
        <f>SUMIFS(input_eurostat_fec_RAW!$I:$I,input_eurostat_fec_RAW!$G:$G,AC$2,input_eurostat_fec_RAW!$D:$D,$A18,input_eurostat_fec_RAW!$E:$E,$C18)</f>
        <v>310.68099999999998</v>
      </c>
      <c r="AD18">
        <f>SUMIFS(input_eurostat_fec_RAW!$I:$I,input_eurostat_fec_RAW!$G:$G,AD$2,input_eurostat_fec_RAW!$D:$D,$A18,input_eurostat_fec_RAW!$E:$E,$C18)</f>
        <v>1343.846</v>
      </c>
      <c r="AE18">
        <f>SUMIFS(input_eurostat_fec_RAW!$I:$I,input_eurostat_fec_RAW!$G:$G,AE$2,input_eurostat_fec_RAW!$D:$D,$A18,input_eurostat_fec_RAW!$E:$E,$C18)</f>
        <v>3563.9270000000001</v>
      </c>
      <c r="AF18">
        <f>SUMIFS(input_eurostat_fec_RAW!$I:$I,input_eurostat_fec_RAW!$G:$G,AF$2,input_eurostat_fec_RAW!$D:$D,$A18,input_eurostat_fec_RAW!$E:$E,$C18)</f>
        <v>0</v>
      </c>
      <c r="AG18">
        <f>SUMIFS(input_eurostat_fec_RAW!$I:$I,input_eurostat_fec_RAW!$G:$G,AG$2,input_eurostat_fec_RAW!$D:$D,$A18,input_eurostat_fec_RAW!$E:$E,$C18)</f>
        <v>0</v>
      </c>
      <c r="AH18">
        <f>SUMIFS(input_eurostat_fec_RAW!$I:$I,input_eurostat_fec_RAW!$G:$G,AH$2,input_eurostat_fec_RAW!$D:$D,$A18,input_eurostat_fec_RAW!$E:$E,$C18)</f>
        <v>5538.75</v>
      </c>
      <c r="AI18">
        <f>SUMIFS(input_eurostat_fec_RAW!$I:$I,input_eurostat_fec_RAW!$G:$G,AI$2,input_eurostat_fec_RAW!$D:$D,$A18,input_eurostat_fec_RAW!$E:$E,$C18)</f>
        <v>0</v>
      </c>
      <c r="AJ18">
        <f>SUMIFS(input_eurostat_fec_RAW!$I:$I,input_eurostat_fec_RAW!$G:$G,AJ$2,input_eurostat_fec_RAW!$D:$D,$A18,input_eurostat_fec_RAW!$E:$E,$C18)</f>
        <v>30579.244999999999</v>
      </c>
      <c r="AK18">
        <f>SUMIFS(input_eurostat_fec_RAW!$I:$I,input_eurostat_fec_RAW!$G:$G,AK$2,input_eurostat_fec_RAW!$D:$D,$A18,input_eurostat_fec_RAW!$E:$E,$C18)</f>
        <v>3820.125</v>
      </c>
      <c r="AL18">
        <f>SUMIFS(input_eurostat_fec_RAW!$I:$I,input_eurostat_fec_RAW!$G:$G,AL$2,input_eurostat_fec_RAW!$D:$D,$A18,input_eurostat_fec_RAW!$E:$E,$C18)</f>
        <v>19629.846000000001</v>
      </c>
      <c r="AM18">
        <f>SUMIFS(input_eurostat_fec_RAW!$I:$I,input_eurostat_fec_RAW!$G:$G,AM$2,input_eurostat_fec_RAW!$D:$D,$A18,input_eurostat_fec_RAW!$E:$E,$C18)</f>
        <v>229.679</v>
      </c>
      <c r="AN18">
        <f>SUMIFS(input_eurostat_fec_RAW!$I:$I,input_eurostat_fec_RAW!$G:$G,AN$2,input_eurostat_fec_RAW!$D:$D,$A18,input_eurostat_fec_RAW!$E:$E,$C18)</f>
        <v>74.7</v>
      </c>
      <c r="AO18">
        <f>SUMIFS(input_eurostat_fec_RAW!$I:$I,input_eurostat_fec_RAW!$G:$G,AO$2,input_eurostat_fec_RAW!$D:$D,$A18,input_eurostat_fec_RAW!$E:$E,$C18)</f>
        <v>186.40199999999999</v>
      </c>
      <c r="AP18">
        <f>SUMIFS(input_eurostat_fec_RAW!$I:$I,input_eurostat_fec_RAW!$G:$G,AP$2,input_eurostat_fec_RAW!$D:$D,$A18,input_eurostat_fec_RAW!$E:$E,$C18)</f>
        <v>3298.5</v>
      </c>
      <c r="AQ18">
        <f>SUMIFS(input_eurostat_fec_RAW!$I:$I,input_eurostat_fec_RAW!$G:$G,AQ$2,input_eurostat_fec_RAW!$D:$D,$A18,input_eurostat_fec_RAW!$E:$E,$C18)</f>
        <v>85704.153000000006</v>
      </c>
      <c r="AR18">
        <f>SUMIFS(input_eurostat_fec_RAW!$I:$I,input_eurostat_fec_RAW!$G:$G,AR$2,input_eurostat_fec_RAW!$D:$D,$A18,input_eurostat_fec_RAW!$E:$E,$C18)</f>
        <v>0</v>
      </c>
      <c r="AS18">
        <f>SUMIFS(input_eurostat_fec_RAW!$I:$I,input_eurostat_fec_RAW!$G:$G,AS$2,input_eurostat_fec_RAW!$D:$D,$A18,input_eurostat_fec_RAW!$E:$E,$C18)</f>
        <v>0</v>
      </c>
      <c r="AT18">
        <f>SUMIFS(input_eurostat_fec_RAW!$I:$I,input_eurostat_fec_RAW!$G:$G,AT$2,input_eurostat_fec_RAW!$D:$D,$A18,input_eurostat_fec_RAW!$E:$E,$C18)</f>
        <v>23966.323</v>
      </c>
    </row>
    <row r="19" spans="1:46" x14ac:dyDescent="0.2">
      <c r="A19" s="4" t="s">
        <v>68</v>
      </c>
      <c r="B19" t="s">
        <v>92</v>
      </c>
      <c r="C19" s="4" t="s">
        <v>56</v>
      </c>
      <c r="D19" t="s">
        <v>76</v>
      </c>
      <c r="F19" t="b">
        <f>INDEX('1_input_general_information'!$A$44:$E$58,MATCH($C19,'1_input_general_information'!$A$44:$A$58,0),3)</f>
        <v>0</v>
      </c>
      <c r="G19" t="str">
        <f>INDEX('1_input_general_information'!$A$44:$E$58,MATCH($C19,'1_input_general_information'!$A$44:$A$58,0),4)</f>
        <v>Complete</v>
      </c>
      <c r="H19">
        <f>SUMIFS(input_eurostat_fec_RAW!$I:$I,input_eurostat_fec_RAW!$G:$G,H$2,input_eurostat_fec_RAW!$D:$D,$A19,input_eurostat_fec_RAW!$E:$E,$C19)</f>
        <v>0</v>
      </c>
      <c r="I19">
        <f>SUMIFS(input_eurostat_fec_RAW!$I:$I,input_eurostat_fec_RAW!$G:$G,I$2,input_eurostat_fec_RAW!$D:$D,$A19,input_eurostat_fec_RAW!$E:$E,$C19)</f>
        <v>0</v>
      </c>
      <c r="J19">
        <f>SUMIFS(input_eurostat_fec_RAW!$I:$I,input_eurostat_fec_RAW!$G:$G,J$2,input_eurostat_fec_RAW!$D:$D,$A19,input_eurostat_fec_RAW!$E:$E,$C19)</f>
        <v>0</v>
      </c>
      <c r="K19">
        <f>SUMIFS(input_eurostat_fec_RAW!$I:$I,input_eurostat_fec_RAW!$G:$G,K$2,input_eurostat_fec_RAW!$D:$D,$A19,input_eurostat_fec_RAW!$E:$E,$C19)</f>
        <v>0</v>
      </c>
      <c r="L19">
        <f>SUMIFS(input_eurostat_fec_RAW!$I:$I,input_eurostat_fec_RAW!$G:$G,L$2,input_eurostat_fec_RAW!$D:$D,$A19,input_eurostat_fec_RAW!$E:$E,$C19)</f>
        <v>0</v>
      </c>
      <c r="M19">
        <f>SUMIFS(input_eurostat_fec_RAW!$I:$I,input_eurostat_fec_RAW!$G:$G,M$2,input_eurostat_fec_RAW!$D:$D,$A19,input_eurostat_fec_RAW!$E:$E,$C19)</f>
        <v>0</v>
      </c>
      <c r="N19">
        <f>SUMIFS(input_eurostat_fec_RAW!$I:$I,input_eurostat_fec_RAW!$G:$G,N$2,input_eurostat_fec_RAW!$D:$D,$A19,input_eurostat_fec_RAW!$E:$E,$C19)</f>
        <v>0</v>
      </c>
      <c r="O19">
        <f>SUMIFS(input_eurostat_fec_RAW!$I:$I,input_eurostat_fec_RAW!$G:$G,O$2,input_eurostat_fec_RAW!$D:$D,$A19,input_eurostat_fec_RAW!$E:$E,$C19)</f>
        <v>0</v>
      </c>
      <c r="P19">
        <f>SUMIFS(input_eurostat_fec_RAW!$I:$I,input_eurostat_fec_RAW!$G:$G,P$2,input_eurostat_fec_RAW!$D:$D,$A19,input_eurostat_fec_RAW!$E:$E,$C19)</f>
        <v>0</v>
      </c>
      <c r="Q19">
        <f>SUMIFS(input_eurostat_fec_RAW!$I:$I,input_eurostat_fec_RAW!$G:$G,Q$2,input_eurostat_fec_RAW!$D:$D,$A19,input_eurostat_fec_RAW!$E:$E,$C19)</f>
        <v>0</v>
      </c>
      <c r="R19">
        <f>SUMIFS(input_eurostat_fec_RAW!$I:$I,input_eurostat_fec_RAW!$G:$G,R$2,input_eurostat_fec_RAW!$D:$D,$A19,input_eurostat_fec_RAW!$E:$E,$C19)</f>
        <v>0</v>
      </c>
      <c r="S19">
        <f>SUMIFS(input_eurostat_fec_RAW!$I:$I,input_eurostat_fec_RAW!$G:$G,S$2,input_eurostat_fec_RAW!$D:$D,$A19,input_eurostat_fec_RAW!$E:$E,$C19)</f>
        <v>0</v>
      </c>
      <c r="T19">
        <f>SUMIFS(input_eurostat_fec_RAW!$I:$I,input_eurostat_fec_RAW!$G:$G,T$2,input_eurostat_fec_RAW!$D:$D,$A19,input_eurostat_fec_RAW!$E:$E,$C19)</f>
        <v>0</v>
      </c>
      <c r="U19">
        <f>SUMIFS(input_eurostat_fec_RAW!$I:$I,input_eurostat_fec_RAW!$G:$G,U$2,input_eurostat_fec_RAW!$D:$D,$A19,input_eurostat_fec_RAW!$E:$E,$C19)</f>
        <v>0</v>
      </c>
      <c r="V19">
        <f>SUMIFS(input_eurostat_fec_RAW!$I:$I,input_eurostat_fec_RAW!$G:$G,V$2,input_eurostat_fec_RAW!$D:$D,$A19,input_eurostat_fec_RAW!$E:$E,$C19)</f>
        <v>0</v>
      </c>
      <c r="W19">
        <f>SUMIFS(input_eurostat_fec_RAW!$I:$I,input_eurostat_fec_RAW!$G:$G,W$2,input_eurostat_fec_RAW!$D:$D,$A19,input_eurostat_fec_RAW!$E:$E,$C19)</f>
        <v>0</v>
      </c>
      <c r="X19">
        <f>SUMIFS(input_eurostat_fec_RAW!$I:$I,input_eurostat_fec_RAW!$G:$G,X$2,input_eurostat_fec_RAW!$D:$D,$A19,input_eurostat_fec_RAW!$E:$E,$C19)</f>
        <v>0</v>
      </c>
      <c r="Y19">
        <f>SUMIFS(input_eurostat_fec_RAW!$I:$I,input_eurostat_fec_RAW!$G:$G,Y$2,input_eurostat_fec_RAW!$D:$D,$A19,input_eurostat_fec_RAW!$E:$E,$C19)</f>
        <v>0</v>
      </c>
      <c r="Z19">
        <f>SUMIFS(input_eurostat_fec_RAW!$I:$I,input_eurostat_fec_RAW!$G:$G,Z$2,input_eurostat_fec_RAW!$D:$D,$A19,input_eurostat_fec_RAW!$E:$E,$C19)</f>
        <v>0</v>
      </c>
      <c r="AA19">
        <f>SUMIFS(input_eurostat_fec_RAW!$I:$I,input_eurostat_fec_RAW!$G:$G,AA$2,input_eurostat_fec_RAW!$D:$D,$A19,input_eurostat_fec_RAW!$E:$E,$C19)</f>
        <v>0</v>
      </c>
      <c r="AB19">
        <f>SUMIFS(input_eurostat_fec_RAW!$I:$I,input_eurostat_fec_RAW!$G:$G,AB$2,input_eurostat_fec_RAW!$D:$D,$A19,input_eurostat_fec_RAW!$E:$E,$C19)</f>
        <v>0</v>
      </c>
      <c r="AC19">
        <f>SUMIFS(input_eurostat_fec_RAW!$I:$I,input_eurostat_fec_RAW!$G:$G,AC$2,input_eurostat_fec_RAW!$D:$D,$A19,input_eurostat_fec_RAW!$E:$E,$C19)</f>
        <v>0</v>
      </c>
      <c r="AD19">
        <f>SUMIFS(input_eurostat_fec_RAW!$I:$I,input_eurostat_fec_RAW!$G:$G,AD$2,input_eurostat_fec_RAW!$D:$D,$A19,input_eurostat_fec_RAW!$E:$E,$C19)</f>
        <v>0</v>
      </c>
      <c r="AE19">
        <f>SUMIFS(input_eurostat_fec_RAW!$I:$I,input_eurostat_fec_RAW!$G:$G,AE$2,input_eurostat_fec_RAW!$D:$D,$A19,input_eurostat_fec_RAW!$E:$E,$C19)</f>
        <v>0</v>
      </c>
      <c r="AF19">
        <f>SUMIFS(input_eurostat_fec_RAW!$I:$I,input_eurostat_fec_RAW!$G:$G,AF$2,input_eurostat_fec_RAW!$D:$D,$A19,input_eurostat_fec_RAW!$E:$E,$C19)</f>
        <v>0</v>
      </c>
      <c r="AG19">
        <f>SUMIFS(input_eurostat_fec_RAW!$I:$I,input_eurostat_fec_RAW!$G:$G,AG$2,input_eurostat_fec_RAW!$D:$D,$A19,input_eurostat_fec_RAW!$E:$E,$C19)</f>
        <v>0</v>
      </c>
      <c r="AH19">
        <f>SUMIFS(input_eurostat_fec_RAW!$I:$I,input_eurostat_fec_RAW!$G:$G,AH$2,input_eurostat_fec_RAW!$D:$D,$A19,input_eurostat_fec_RAW!$E:$E,$C19)</f>
        <v>0</v>
      </c>
      <c r="AI19">
        <f>SUMIFS(input_eurostat_fec_RAW!$I:$I,input_eurostat_fec_RAW!$G:$G,AI$2,input_eurostat_fec_RAW!$D:$D,$A19,input_eurostat_fec_RAW!$E:$E,$C19)</f>
        <v>0</v>
      </c>
      <c r="AJ19">
        <f>SUMIFS(input_eurostat_fec_RAW!$I:$I,input_eurostat_fec_RAW!$G:$G,AJ$2,input_eurostat_fec_RAW!$D:$D,$A19,input_eurostat_fec_RAW!$E:$E,$C19)</f>
        <v>0</v>
      </c>
      <c r="AK19">
        <f>SUMIFS(input_eurostat_fec_RAW!$I:$I,input_eurostat_fec_RAW!$G:$G,AK$2,input_eurostat_fec_RAW!$D:$D,$A19,input_eurostat_fec_RAW!$E:$E,$C19)</f>
        <v>0</v>
      </c>
      <c r="AL19">
        <f>SUMIFS(input_eurostat_fec_RAW!$I:$I,input_eurostat_fec_RAW!$G:$G,AL$2,input_eurostat_fec_RAW!$D:$D,$A19,input_eurostat_fec_RAW!$E:$E,$C19)</f>
        <v>0</v>
      </c>
      <c r="AM19">
        <f>SUMIFS(input_eurostat_fec_RAW!$I:$I,input_eurostat_fec_RAW!$G:$G,AM$2,input_eurostat_fec_RAW!$D:$D,$A19,input_eurostat_fec_RAW!$E:$E,$C19)</f>
        <v>0</v>
      </c>
      <c r="AN19">
        <f>SUMIFS(input_eurostat_fec_RAW!$I:$I,input_eurostat_fec_RAW!$G:$G,AN$2,input_eurostat_fec_RAW!$D:$D,$A19,input_eurostat_fec_RAW!$E:$E,$C19)</f>
        <v>0</v>
      </c>
      <c r="AO19">
        <f>SUMIFS(input_eurostat_fec_RAW!$I:$I,input_eurostat_fec_RAW!$G:$G,AO$2,input_eurostat_fec_RAW!$D:$D,$A19,input_eurostat_fec_RAW!$E:$E,$C19)</f>
        <v>0</v>
      </c>
      <c r="AP19">
        <f>SUMIFS(input_eurostat_fec_RAW!$I:$I,input_eurostat_fec_RAW!$G:$G,AP$2,input_eurostat_fec_RAW!$D:$D,$A19,input_eurostat_fec_RAW!$E:$E,$C19)</f>
        <v>0</v>
      </c>
      <c r="AQ19">
        <f>SUMIFS(input_eurostat_fec_RAW!$I:$I,input_eurostat_fec_RAW!$G:$G,AQ$2,input_eurostat_fec_RAW!$D:$D,$A19,input_eurostat_fec_RAW!$E:$E,$C19)</f>
        <v>907.35</v>
      </c>
      <c r="AR19">
        <f>SUMIFS(input_eurostat_fec_RAW!$I:$I,input_eurostat_fec_RAW!$G:$G,AR$2,input_eurostat_fec_RAW!$D:$D,$A19,input_eurostat_fec_RAW!$E:$E,$C19)</f>
        <v>0</v>
      </c>
      <c r="AS19">
        <f>SUMIFS(input_eurostat_fec_RAW!$I:$I,input_eurostat_fec_RAW!$G:$G,AS$2,input_eurostat_fec_RAW!$D:$D,$A19,input_eurostat_fec_RAW!$E:$E,$C19)</f>
        <v>0</v>
      </c>
      <c r="AT19">
        <f>SUMIFS(input_eurostat_fec_RAW!$I:$I,input_eurostat_fec_RAW!$G:$G,AT$2,input_eurostat_fec_RAW!$D:$D,$A19,input_eurostat_fec_RAW!$E:$E,$C19)</f>
        <v>0</v>
      </c>
    </row>
    <row r="20" spans="1:46" x14ac:dyDescent="0.2">
      <c r="A20" s="4" t="s">
        <v>68</v>
      </c>
      <c r="B20" t="s">
        <v>92</v>
      </c>
      <c r="C20" s="4" t="s">
        <v>57</v>
      </c>
      <c r="D20" t="s">
        <v>86</v>
      </c>
      <c r="E20" t="str">
        <f>INDEX('1_input_general_information'!$B$45:$E$58,MATCH($D20,'1_input_general_information'!$B$45:$B$58,0),MATCH($E$2,'1_input_general_information'!$B$44:$E$44,0))</f>
        <v>steam_hot_water</v>
      </c>
      <c r="F20" t="b">
        <f>INDEX('1_input_general_information'!$A$44:$E$58,MATCH($C20,'1_input_general_information'!$A$44:$A$58,0),3)</f>
        <v>1</v>
      </c>
      <c r="G20" t="str">
        <f>INDEX('1_input_general_information'!$A$44:$E$58,MATCH($C20,'1_input_general_information'!$A$44:$A$58,0),4)</f>
        <v>Simplified</v>
      </c>
      <c r="H20">
        <f>SUMIFS(input_eurostat_fec_RAW!$I:$I,input_eurostat_fec_RAW!$G:$G,H$2,input_eurostat_fec_RAW!$D:$D,$A20,input_eurostat_fec_RAW!$E:$E,$C20)</f>
        <v>0</v>
      </c>
      <c r="I20">
        <f>SUMIFS(input_eurostat_fec_RAW!$I:$I,input_eurostat_fec_RAW!$G:$G,I$2,input_eurostat_fec_RAW!$D:$D,$A20,input_eurostat_fec_RAW!$E:$E,$C20)</f>
        <v>0</v>
      </c>
      <c r="J20">
        <f>SUMIFS(input_eurostat_fec_RAW!$I:$I,input_eurostat_fec_RAW!$G:$G,J$2,input_eurostat_fec_RAW!$D:$D,$A20,input_eurostat_fec_RAW!$E:$E,$C20)</f>
        <v>0</v>
      </c>
      <c r="K20">
        <f>SUMIFS(input_eurostat_fec_RAW!$I:$I,input_eurostat_fec_RAW!$G:$G,K$2,input_eurostat_fec_RAW!$D:$D,$A20,input_eurostat_fec_RAW!$E:$E,$C20)</f>
        <v>0</v>
      </c>
      <c r="L20">
        <f>SUMIFS(input_eurostat_fec_RAW!$I:$I,input_eurostat_fec_RAW!$G:$G,L$2,input_eurostat_fec_RAW!$D:$D,$A20,input_eurostat_fec_RAW!$E:$E,$C20)</f>
        <v>0</v>
      </c>
      <c r="M20">
        <f>SUMIFS(input_eurostat_fec_RAW!$I:$I,input_eurostat_fec_RAW!$G:$G,M$2,input_eurostat_fec_RAW!$D:$D,$A20,input_eurostat_fec_RAW!$E:$E,$C20)</f>
        <v>0</v>
      </c>
      <c r="N20">
        <f>SUMIFS(input_eurostat_fec_RAW!$I:$I,input_eurostat_fec_RAW!$G:$G,N$2,input_eurostat_fec_RAW!$D:$D,$A20,input_eurostat_fec_RAW!$E:$E,$C20)</f>
        <v>0</v>
      </c>
      <c r="O20">
        <f>SUMIFS(input_eurostat_fec_RAW!$I:$I,input_eurostat_fec_RAW!$G:$G,O$2,input_eurostat_fec_RAW!$D:$D,$A20,input_eurostat_fec_RAW!$E:$E,$C20)</f>
        <v>0</v>
      </c>
      <c r="P20">
        <f>SUMIFS(input_eurostat_fec_RAW!$I:$I,input_eurostat_fec_RAW!$G:$G,P$2,input_eurostat_fec_RAW!$D:$D,$A20,input_eurostat_fec_RAW!$E:$E,$C20)</f>
        <v>0</v>
      </c>
      <c r="Q20">
        <f>SUMIFS(input_eurostat_fec_RAW!$I:$I,input_eurostat_fec_RAW!$G:$G,Q$2,input_eurostat_fec_RAW!$D:$D,$A20,input_eurostat_fec_RAW!$E:$E,$C20)</f>
        <v>0</v>
      </c>
      <c r="R20">
        <f>SUMIFS(input_eurostat_fec_RAW!$I:$I,input_eurostat_fec_RAW!$G:$G,R$2,input_eurostat_fec_RAW!$D:$D,$A20,input_eurostat_fec_RAW!$E:$E,$C20)</f>
        <v>0</v>
      </c>
      <c r="S20">
        <f>SUMIFS(input_eurostat_fec_RAW!$I:$I,input_eurostat_fec_RAW!$G:$G,S$2,input_eurostat_fec_RAW!$D:$D,$A20,input_eurostat_fec_RAW!$E:$E,$C20)</f>
        <v>0</v>
      </c>
      <c r="T20">
        <f>SUMIFS(input_eurostat_fec_RAW!$I:$I,input_eurostat_fec_RAW!$G:$G,T$2,input_eurostat_fec_RAW!$D:$D,$A20,input_eurostat_fec_RAW!$E:$E,$C20)</f>
        <v>0</v>
      </c>
      <c r="U20">
        <f>SUMIFS(input_eurostat_fec_RAW!$I:$I,input_eurostat_fec_RAW!$G:$G,U$2,input_eurostat_fec_RAW!$D:$D,$A20,input_eurostat_fec_RAW!$E:$E,$C20)</f>
        <v>0</v>
      </c>
      <c r="V20">
        <f>SUMIFS(input_eurostat_fec_RAW!$I:$I,input_eurostat_fec_RAW!$G:$G,V$2,input_eurostat_fec_RAW!$D:$D,$A20,input_eurostat_fec_RAW!$E:$E,$C20)</f>
        <v>0</v>
      </c>
      <c r="W20">
        <f>SUMIFS(input_eurostat_fec_RAW!$I:$I,input_eurostat_fec_RAW!$G:$G,W$2,input_eurostat_fec_RAW!$D:$D,$A20,input_eurostat_fec_RAW!$E:$E,$C20)</f>
        <v>0</v>
      </c>
      <c r="X20">
        <f>SUMIFS(input_eurostat_fec_RAW!$I:$I,input_eurostat_fec_RAW!$G:$G,X$2,input_eurostat_fec_RAW!$D:$D,$A20,input_eurostat_fec_RAW!$E:$E,$C20)</f>
        <v>0</v>
      </c>
      <c r="Y20">
        <f>SUMIFS(input_eurostat_fec_RAW!$I:$I,input_eurostat_fec_RAW!$G:$G,Y$2,input_eurostat_fec_RAW!$D:$D,$A20,input_eurostat_fec_RAW!$E:$E,$C20)</f>
        <v>0</v>
      </c>
      <c r="Z20">
        <f>SUMIFS(input_eurostat_fec_RAW!$I:$I,input_eurostat_fec_RAW!$G:$G,Z$2,input_eurostat_fec_RAW!$D:$D,$A20,input_eurostat_fec_RAW!$E:$E,$C20)</f>
        <v>0</v>
      </c>
      <c r="AA20">
        <f>SUMIFS(input_eurostat_fec_RAW!$I:$I,input_eurostat_fec_RAW!$G:$G,AA$2,input_eurostat_fec_RAW!$D:$D,$A20,input_eurostat_fec_RAW!$E:$E,$C20)</f>
        <v>0</v>
      </c>
      <c r="AB20">
        <f>SUMIFS(input_eurostat_fec_RAW!$I:$I,input_eurostat_fec_RAW!$G:$G,AB$2,input_eurostat_fec_RAW!$D:$D,$A20,input_eurostat_fec_RAW!$E:$E,$C20)</f>
        <v>0</v>
      </c>
      <c r="AC20">
        <f>SUMIFS(input_eurostat_fec_RAW!$I:$I,input_eurostat_fec_RAW!$G:$G,AC$2,input_eurostat_fec_RAW!$D:$D,$A20,input_eurostat_fec_RAW!$E:$E,$C20)</f>
        <v>0</v>
      </c>
      <c r="AD20">
        <f>SUMIFS(input_eurostat_fec_RAW!$I:$I,input_eurostat_fec_RAW!$G:$G,AD$2,input_eurostat_fec_RAW!$D:$D,$A20,input_eurostat_fec_RAW!$E:$E,$C20)</f>
        <v>0</v>
      </c>
      <c r="AE20">
        <f>SUMIFS(input_eurostat_fec_RAW!$I:$I,input_eurostat_fec_RAW!$G:$G,AE$2,input_eurostat_fec_RAW!$D:$D,$A20,input_eurostat_fec_RAW!$E:$E,$C20)</f>
        <v>0</v>
      </c>
      <c r="AF20">
        <f>SUMIFS(input_eurostat_fec_RAW!$I:$I,input_eurostat_fec_RAW!$G:$G,AF$2,input_eurostat_fec_RAW!$D:$D,$A20,input_eurostat_fec_RAW!$E:$E,$C20)</f>
        <v>0</v>
      </c>
      <c r="AG20">
        <f>SUMIFS(input_eurostat_fec_RAW!$I:$I,input_eurostat_fec_RAW!$G:$G,AG$2,input_eurostat_fec_RAW!$D:$D,$A20,input_eurostat_fec_RAW!$E:$E,$C20)</f>
        <v>0</v>
      </c>
      <c r="AH20">
        <f>SUMIFS(input_eurostat_fec_RAW!$I:$I,input_eurostat_fec_RAW!$G:$G,AH$2,input_eurostat_fec_RAW!$D:$D,$A20,input_eurostat_fec_RAW!$E:$E,$C20)</f>
        <v>0</v>
      </c>
      <c r="AI20">
        <f>SUMIFS(input_eurostat_fec_RAW!$I:$I,input_eurostat_fec_RAW!$G:$G,AI$2,input_eurostat_fec_RAW!$D:$D,$A20,input_eurostat_fec_RAW!$E:$E,$C20)</f>
        <v>0</v>
      </c>
      <c r="AJ20">
        <f>SUMIFS(input_eurostat_fec_RAW!$I:$I,input_eurostat_fec_RAW!$G:$G,AJ$2,input_eurostat_fec_RAW!$D:$D,$A20,input_eurostat_fec_RAW!$E:$E,$C20)</f>
        <v>0</v>
      </c>
      <c r="AK20">
        <f>SUMIFS(input_eurostat_fec_RAW!$I:$I,input_eurostat_fec_RAW!$G:$G,AK$2,input_eurostat_fec_RAW!$D:$D,$A20,input_eurostat_fec_RAW!$E:$E,$C20)</f>
        <v>0</v>
      </c>
      <c r="AL20">
        <f>SUMIFS(input_eurostat_fec_RAW!$I:$I,input_eurostat_fec_RAW!$G:$G,AL$2,input_eurostat_fec_RAW!$D:$D,$A20,input_eurostat_fec_RAW!$E:$E,$C20)</f>
        <v>0</v>
      </c>
      <c r="AM20">
        <f>SUMIFS(input_eurostat_fec_RAW!$I:$I,input_eurostat_fec_RAW!$G:$G,AM$2,input_eurostat_fec_RAW!$D:$D,$A20,input_eurostat_fec_RAW!$E:$E,$C20)</f>
        <v>0</v>
      </c>
      <c r="AN20">
        <f>SUMIFS(input_eurostat_fec_RAW!$I:$I,input_eurostat_fec_RAW!$G:$G,AN$2,input_eurostat_fec_RAW!$D:$D,$A20,input_eurostat_fec_RAW!$E:$E,$C20)</f>
        <v>0</v>
      </c>
      <c r="AO20">
        <f>SUMIFS(input_eurostat_fec_RAW!$I:$I,input_eurostat_fec_RAW!$G:$G,AO$2,input_eurostat_fec_RAW!$D:$D,$A20,input_eurostat_fec_RAW!$E:$E,$C20)</f>
        <v>0</v>
      </c>
      <c r="AP20">
        <f>SUMIFS(input_eurostat_fec_RAW!$I:$I,input_eurostat_fec_RAW!$G:$G,AP$2,input_eurostat_fec_RAW!$D:$D,$A20,input_eurostat_fec_RAW!$E:$E,$C20)</f>
        <v>0</v>
      </c>
      <c r="AQ20">
        <f>SUMIFS(input_eurostat_fec_RAW!$I:$I,input_eurostat_fec_RAW!$G:$G,AQ$2,input_eurostat_fec_RAW!$D:$D,$A20,input_eurostat_fec_RAW!$E:$E,$C20)</f>
        <v>0</v>
      </c>
      <c r="AR20">
        <f>SUMIFS(input_eurostat_fec_RAW!$I:$I,input_eurostat_fec_RAW!$G:$G,AR$2,input_eurostat_fec_RAW!$D:$D,$A20,input_eurostat_fec_RAW!$E:$E,$C20)</f>
        <v>0</v>
      </c>
      <c r="AS20">
        <f>SUMIFS(input_eurostat_fec_RAW!$I:$I,input_eurostat_fec_RAW!$G:$G,AS$2,input_eurostat_fec_RAW!$D:$D,$A20,input_eurostat_fec_RAW!$E:$E,$C20)</f>
        <v>0</v>
      </c>
      <c r="AT20">
        <f>SUMIFS(input_eurostat_fec_RAW!$I:$I,input_eurostat_fec_RAW!$G:$G,AT$2,input_eurostat_fec_RAW!$D:$D,$A20,input_eurostat_fec_RAW!$E:$E,$C20)</f>
        <v>0</v>
      </c>
    </row>
    <row r="21" spans="1:46" x14ac:dyDescent="0.2">
      <c r="A21" s="4" t="s">
        <v>68</v>
      </c>
      <c r="B21" t="s">
        <v>92</v>
      </c>
      <c r="C21" s="4" t="s">
        <v>58</v>
      </c>
      <c r="D21" t="s">
        <v>77</v>
      </c>
      <c r="E21" t="str">
        <f>INDEX('1_input_general_information'!$B$45:$E$58,MATCH($D21,'1_input_general_information'!$B$45:$B$58,0),MATCH($E$2,'1_input_general_information'!$B$44:$E$44,0))</f>
        <v>crude_oil</v>
      </c>
      <c r="F21" t="b">
        <f>INDEX('1_input_general_information'!$A$44:$E$58,MATCH($C21,'1_input_general_information'!$A$44:$A$58,0),3)</f>
        <v>1</v>
      </c>
      <c r="G21" t="str">
        <f>INDEX('1_input_general_information'!$A$44:$E$58,MATCH($C21,'1_input_general_information'!$A$44:$A$58,0),4)</f>
        <v>Simplified</v>
      </c>
      <c r="H21">
        <f>SUMIFS(input_eurostat_fec_RAW!$I:$I,input_eurostat_fec_RAW!$G:$G,H$2,input_eurostat_fec_RAW!$D:$D,$A21,input_eurostat_fec_RAW!$E:$E,$C21)</f>
        <v>15.488</v>
      </c>
      <c r="I21">
        <f>SUMIFS(input_eurostat_fec_RAW!$I:$I,input_eurostat_fec_RAW!$G:$G,I$2,input_eurostat_fec_RAW!$D:$D,$A21,input_eurostat_fec_RAW!$E:$E,$C21)</f>
        <v>127.33499999999999</v>
      </c>
      <c r="J21">
        <f>SUMIFS(input_eurostat_fec_RAW!$I:$I,input_eurostat_fec_RAW!$G:$G,J$2,input_eurostat_fec_RAW!$D:$D,$A21,input_eurostat_fec_RAW!$E:$E,$C21)</f>
        <v>243.65799999999999</v>
      </c>
      <c r="K21">
        <f>SUMIFS(input_eurostat_fec_RAW!$I:$I,input_eurostat_fec_RAW!$G:$G,K$2,input_eurostat_fec_RAW!$D:$D,$A21,input_eurostat_fec_RAW!$E:$E,$C21)</f>
        <v>770.76499999999999</v>
      </c>
      <c r="L21">
        <f>SUMIFS(input_eurostat_fec_RAW!$I:$I,input_eurostat_fec_RAW!$G:$G,L$2,input_eurostat_fec_RAW!$D:$D,$A21,input_eurostat_fec_RAW!$E:$E,$C21)</f>
        <v>728.27099999999996</v>
      </c>
      <c r="M21">
        <f>SUMIFS(input_eurostat_fec_RAW!$I:$I,input_eurostat_fec_RAW!$G:$G,M$2,input_eurostat_fec_RAW!$D:$D,$A21,input_eurostat_fec_RAW!$E:$E,$C21)</f>
        <v>385.16500000000002</v>
      </c>
      <c r="N21">
        <f>SUMIFS(input_eurostat_fec_RAW!$I:$I,input_eurostat_fec_RAW!$G:$G,N$2,input_eurostat_fec_RAW!$D:$D,$A21,input_eurostat_fec_RAW!$E:$E,$C21)</f>
        <v>0</v>
      </c>
      <c r="O21">
        <f>SUMIFS(input_eurostat_fec_RAW!$I:$I,input_eurostat_fec_RAW!$G:$G,O$2,input_eurostat_fec_RAW!$D:$D,$A21,input_eurostat_fec_RAW!$E:$E,$C21)</f>
        <v>0</v>
      </c>
      <c r="P21">
        <f>SUMIFS(input_eurostat_fec_RAW!$I:$I,input_eurostat_fec_RAW!$G:$G,P$2,input_eurostat_fec_RAW!$D:$D,$A21,input_eurostat_fec_RAW!$E:$E,$C21)</f>
        <v>44550.303</v>
      </c>
      <c r="Q21">
        <f>SUMIFS(input_eurostat_fec_RAW!$I:$I,input_eurostat_fec_RAW!$G:$G,Q$2,input_eurostat_fec_RAW!$D:$D,$A21,input_eurostat_fec_RAW!$E:$E,$C21)</f>
        <v>292.81299999999999</v>
      </c>
      <c r="R21">
        <f>SUMIFS(input_eurostat_fec_RAW!$I:$I,input_eurostat_fec_RAW!$G:$G,R$2,input_eurostat_fec_RAW!$D:$D,$A21,input_eurostat_fec_RAW!$E:$E,$C21)</f>
        <v>308.36399999999998</v>
      </c>
      <c r="S21">
        <f>SUMIFS(input_eurostat_fec_RAW!$I:$I,input_eurostat_fec_RAW!$G:$G,S$2,input_eurostat_fec_RAW!$D:$D,$A21,input_eurostat_fec_RAW!$E:$E,$C21)</f>
        <v>6076.0050000000001</v>
      </c>
      <c r="T21">
        <f>SUMIFS(input_eurostat_fec_RAW!$I:$I,input_eurostat_fec_RAW!$G:$G,T$2,input_eurostat_fec_RAW!$D:$D,$A21,input_eurostat_fec_RAW!$E:$E,$C21)</f>
        <v>80896.058999999994</v>
      </c>
      <c r="U21">
        <f>SUMIFS(input_eurostat_fec_RAW!$I:$I,input_eurostat_fec_RAW!$G:$G,U$2,input_eurostat_fec_RAW!$D:$D,$A21,input_eurostat_fec_RAW!$E:$E,$C21)</f>
        <v>258.30599999999998</v>
      </c>
      <c r="V21">
        <f>SUMIFS(input_eurostat_fec_RAW!$I:$I,input_eurostat_fec_RAW!$G:$G,V$2,input_eurostat_fec_RAW!$D:$D,$A21,input_eurostat_fec_RAW!$E:$E,$C21)</f>
        <v>17240.506000000001</v>
      </c>
      <c r="W21">
        <f>SUMIFS(input_eurostat_fec_RAW!$I:$I,input_eurostat_fec_RAW!$G:$G,W$2,input_eurostat_fec_RAW!$D:$D,$A21,input_eurostat_fec_RAW!$E:$E,$C21)</f>
        <v>433.68799999999999</v>
      </c>
      <c r="X21">
        <f>SUMIFS(input_eurostat_fec_RAW!$I:$I,input_eurostat_fec_RAW!$G:$G,X$2,input_eurostat_fec_RAW!$D:$D,$A21,input_eurostat_fec_RAW!$E:$E,$C21)</f>
        <v>1625.837</v>
      </c>
      <c r="Y21">
        <f>SUMIFS(input_eurostat_fec_RAW!$I:$I,input_eurostat_fec_RAW!$G:$G,Y$2,input_eurostat_fec_RAW!$D:$D,$A21,input_eurostat_fec_RAW!$E:$E,$C21)</f>
        <v>2259.5680000000002</v>
      </c>
      <c r="Z21">
        <f>SUMIFS(input_eurostat_fec_RAW!$I:$I,input_eurostat_fec_RAW!$G:$G,Z$2,input_eurostat_fec_RAW!$D:$D,$A21,input_eurostat_fec_RAW!$E:$E,$C21)</f>
        <v>48.527999999999999</v>
      </c>
      <c r="AA21">
        <f>SUMIFS(input_eurostat_fec_RAW!$I:$I,input_eurostat_fec_RAW!$G:$G,AA$2,input_eurostat_fec_RAW!$D:$D,$A21,input_eurostat_fec_RAW!$E:$E,$C21)</f>
        <v>8688.7990000000009</v>
      </c>
      <c r="AB21">
        <f>SUMIFS(input_eurostat_fec_RAW!$I:$I,input_eurostat_fec_RAW!$G:$G,AB$2,input_eurostat_fec_RAW!$D:$D,$A21,input_eurostat_fec_RAW!$E:$E,$C21)</f>
        <v>1502.0540000000001</v>
      </c>
      <c r="AC21">
        <f>SUMIFS(input_eurostat_fec_RAW!$I:$I,input_eurostat_fec_RAW!$G:$G,AC$2,input_eurostat_fec_RAW!$D:$D,$A21,input_eurostat_fec_RAW!$E:$E,$C21)</f>
        <v>20.864999999999998</v>
      </c>
      <c r="AD21">
        <f>SUMIFS(input_eurostat_fec_RAW!$I:$I,input_eurostat_fec_RAW!$G:$G,AD$2,input_eurostat_fec_RAW!$D:$D,$A21,input_eurostat_fec_RAW!$E:$E,$C21)</f>
        <v>511.79199999999997</v>
      </c>
      <c r="AE21">
        <f>SUMIFS(input_eurostat_fec_RAW!$I:$I,input_eurostat_fec_RAW!$G:$G,AE$2,input_eurostat_fec_RAW!$D:$D,$A21,input_eurostat_fec_RAW!$E:$E,$C21)</f>
        <v>1770.7460000000001</v>
      </c>
      <c r="AF21">
        <f>SUMIFS(input_eurostat_fec_RAW!$I:$I,input_eurostat_fec_RAW!$G:$G,AF$2,input_eurostat_fec_RAW!$D:$D,$A21,input_eurostat_fec_RAW!$E:$E,$C21)</f>
        <v>189.86500000000001</v>
      </c>
      <c r="AG21">
        <f>SUMIFS(input_eurostat_fec_RAW!$I:$I,input_eurostat_fec_RAW!$G:$G,AG$2,input_eurostat_fec_RAW!$D:$D,$A21,input_eurostat_fec_RAW!$E:$E,$C21)</f>
        <v>463.31099999999998</v>
      </c>
      <c r="AH21">
        <f>SUMIFS(input_eurostat_fec_RAW!$I:$I,input_eurostat_fec_RAW!$G:$G,AH$2,input_eurostat_fec_RAW!$D:$D,$A21,input_eurostat_fec_RAW!$E:$E,$C21)</f>
        <v>0</v>
      </c>
      <c r="AI21">
        <f>SUMIFS(input_eurostat_fec_RAW!$I:$I,input_eurostat_fec_RAW!$G:$G,AI$2,input_eurostat_fec_RAW!$D:$D,$A21,input_eurostat_fec_RAW!$E:$E,$C21)</f>
        <v>0</v>
      </c>
      <c r="AJ21">
        <f>SUMIFS(input_eurostat_fec_RAW!$I:$I,input_eurostat_fec_RAW!$G:$G,AJ$2,input_eurostat_fec_RAW!$D:$D,$A21,input_eurostat_fec_RAW!$E:$E,$C21)</f>
        <v>22105.248</v>
      </c>
      <c r="AK21">
        <f>SUMIFS(input_eurostat_fec_RAW!$I:$I,input_eurostat_fec_RAW!$G:$G,AK$2,input_eurostat_fec_RAW!$D:$D,$A21,input_eurostat_fec_RAW!$E:$E,$C21)</f>
        <v>5977.9489999999996</v>
      </c>
      <c r="AL21">
        <f>SUMIFS(input_eurostat_fec_RAW!$I:$I,input_eurostat_fec_RAW!$G:$G,AL$2,input_eurostat_fec_RAW!$D:$D,$A21,input_eurostat_fec_RAW!$E:$E,$C21)</f>
        <v>10825.01</v>
      </c>
      <c r="AM21">
        <f>SUMIFS(input_eurostat_fec_RAW!$I:$I,input_eurostat_fec_RAW!$G:$G,AM$2,input_eurostat_fec_RAW!$D:$D,$A21,input_eurostat_fec_RAW!$E:$E,$C21)</f>
        <v>432.28100000000001</v>
      </c>
      <c r="AN21">
        <f>SUMIFS(input_eurostat_fec_RAW!$I:$I,input_eurostat_fec_RAW!$G:$G,AN$2,input_eurostat_fec_RAW!$D:$D,$A21,input_eurostat_fec_RAW!$E:$E,$C21)</f>
        <v>0</v>
      </c>
      <c r="AO21">
        <f>SUMIFS(input_eurostat_fec_RAW!$I:$I,input_eurostat_fec_RAW!$G:$G,AO$2,input_eurostat_fec_RAW!$D:$D,$A21,input_eurostat_fec_RAW!$E:$E,$C21)</f>
        <v>501.75700000000001</v>
      </c>
      <c r="AP21">
        <f>SUMIFS(input_eurostat_fec_RAW!$I:$I,input_eurostat_fec_RAW!$G:$G,AP$2,input_eurostat_fec_RAW!$D:$D,$A21,input_eurostat_fec_RAW!$E:$E,$C21)</f>
        <v>46</v>
      </c>
      <c r="AQ21">
        <f>SUMIFS(input_eurostat_fec_RAW!$I:$I,input_eurostat_fec_RAW!$G:$G,AQ$2,input_eurostat_fec_RAW!$D:$D,$A21,input_eurostat_fec_RAW!$E:$E,$C21)</f>
        <v>907.35</v>
      </c>
      <c r="AR21">
        <f>SUMIFS(input_eurostat_fec_RAW!$I:$I,input_eurostat_fec_RAW!$G:$G,AR$2,input_eurostat_fec_RAW!$D:$D,$A21,input_eurostat_fec_RAW!$E:$E,$C21)</f>
        <v>0</v>
      </c>
      <c r="AS21">
        <f>SUMIFS(input_eurostat_fec_RAW!$I:$I,input_eurostat_fec_RAW!$G:$G,AS$2,input_eurostat_fec_RAW!$D:$D,$A21,input_eurostat_fec_RAW!$E:$E,$C21)</f>
        <v>2214.364</v>
      </c>
      <c r="AT21">
        <f>SUMIFS(input_eurostat_fec_RAW!$I:$I,input_eurostat_fec_RAW!$G:$G,AT$2,input_eurostat_fec_RAW!$D:$D,$A21,input_eurostat_fec_RAW!$E:$E,$C21)</f>
        <v>0</v>
      </c>
    </row>
    <row r="22" spans="1:46" x14ac:dyDescent="0.2">
      <c r="A22" s="4" t="s">
        <v>68</v>
      </c>
      <c r="B22" t="s">
        <v>92</v>
      </c>
      <c r="C22" s="4" t="s">
        <v>59</v>
      </c>
      <c r="D22" t="s">
        <v>78</v>
      </c>
      <c r="E22" t="str">
        <f>INDEX('1_input_general_information'!$B$45:$E$58,MATCH($D22,'1_input_general_information'!$B$45:$B$58,0),MATCH($E$2,'1_input_general_information'!$B$44:$E$44,0))</f>
        <v>crude_oil</v>
      </c>
      <c r="F22" t="b">
        <f>INDEX('1_input_general_information'!$A$44:$E$58,MATCH($C22,'1_input_general_information'!$A$44:$A$58,0),3)</f>
        <v>0</v>
      </c>
      <c r="G22" t="str">
        <f>INDEX('1_input_general_information'!$A$44:$E$58,MATCH($C22,'1_input_general_information'!$A$44:$A$58,0),4)</f>
        <v>Complete</v>
      </c>
      <c r="H22">
        <f>SUMIFS(input_eurostat_fec_RAW!$I:$I,input_eurostat_fec_RAW!$G:$G,H$2,input_eurostat_fec_RAW!$D:$D,$A22,input_eurostat_fec_RAW!$E:$E,$C22)</f>
        <v>0</v>
      </c>
      <c r="I22">
        <f>SUMIFS(input_eurostat_fec_RAW!$I:$I,input_eurostat_fec_RAW!$G:$G,I$2,input_eurostat_fec_RAW!$D:$D,$A22,input_eurostat_fec_RAW!$E:$E,$C22)</f>
        <v>0</v>
      </c>
      <c r="J22">
        <f>SUMIFS(input_eurostat_fec_RAW!$I:$I,input_eurostat_fec_RAW!$G:$G,J$2,input_eurostat_fec_RAW!$D:$D,$A22,input_eurostat_fec_RAW!$E:$E,$C22)</f>
        <v>0</v>
      </c>
      <c r="K22">
        <f>SUMIFS(input_eurostat_fec_RAW!$I:$I,input_eurostat_fec_RAW!$G:$G,K$2,input_eurostat_fec_RAW!$D:$D,$A22,input_eurostat_fec_RAW!$E:$E,$C22)</f>
        <v>0</v>
      </c>
      <c r="L22">
        <f>SUMIFS(input_eurostat_fec_RAW!$I:$I,input_eurostat_fec_RAW!$G:$G,L$2,input_eurostat_fec_RAW!$D:$D,$A22,input_eurostat_fec_RAW!$E:$E,$C22)</f>
        <v>0</v>
      </c>
      <c r="M22">
        <f>SUMIFS(input_eurostat_fec_RAW!$I:$I,input_eurostat_fec_RAW!$G:$G,M$2,input_eurostat_fec_RAW!$D:$D,$A22,input_eurostat_fec_RAW!$E:$E,$C22)</f>
        <v>0</v>
      </c>
      <c r="N22">
        <f>SUMIFS(input_eurostat_fec_RAW!$I:$I,input_eurostat_fec_RAW!$G:$G,N$2,input_eurostat_fec_RAW!$D:$D,$A22,input_eurostat_fec_RAW!$E:$E,$C22)</f>
        <v>0</v>
      </c>
      <c r="O22">
        <f>SUMIFS(input_eurostat_fec_RAW!$I:$I,input_eurostat_fec_RAW!$G:$G,O$2,input_eurostat_fec_RAW!$D:$D,$A22,input_eurostat_fec_RAW!$E:$E,$C22)</f>
        <v>0</v>
      </c>
      <c r="P22">
        <f>SUMIFS(input_eurostat_fec_RAW!$I:$I,input_eurostat_fec_RAW!$G:$G,P$2,input_eurostat_fec_RAW!$D:$D,$A22,input_eurostat_fec_RAW!$E:$E,$C22)</f>
        <v>0</v>
      </c>
      <c r="Q22">
        <f>SUMIFS(input_eurostat_fec_RAW!$I:$I,input_eurostat_fec_RAW!$G:$G,Q$2,input_eurostat_fec_RAW!$D:$D,$A22,input_eurostat_fec_RAW!$E:$E,$C22)</f>
        <v>0</v>
      </c>
      <c r="R22">
        <f>SUMIFS(input_eurostat_fec_RAW!$I:$I,input_eurostat_fec_RAW!$G:$G,R$2,input_eurostat_fec_RAW!$D:$D,$A22,input_eurostat_fec_RAW!$E:$E,$C22)</f>
        <v>0</v>
      </c>
      <c r="S22">
        <f>SUMIFS(input_eurostat_fec_RAW!$I:$I,input_eurostat_fec_RAW!$G:$G,S$2,input_eurostat_fec_RAW!$D:$D,$A22,input_eurostat_fec_RAW!$E:$E,$C22)</f>
        <v>0</v>
      </c>
      <c r="T22">
        <f>SUMIFS(input_eurostat_fec_RAW!$I:$I,input_eurostat_fec_RAW!$G:$G,T$2,input_eurostat_fec_RAW!$D:$D,$A22,input_eurostat_fec_RAW!$E:$E,$C22)</f>
        <v>0</v>
      </c>
      <c r="U22">
        <f>SUMIFS(input_eurostat_fec_RAW!$I:$I,input_eurostat_fec_RAW!$G:$G,U$2,input_eurostat_fec_RAW!$D:$D,$A22,input_eurostat_fec_RAW!$E:$E,$C22)</f>
        <v>0</v>
      </c>
      <c r="V22">
        <f>SUMIFS(input_eurostat_fec_RAW!$I:$I,input_eurostat_fec_RAW!$G:$G,V$2,input_eurostat_fec_RAW!$D:$D,$A22,input_eurostat_fec_RAW!$E:$E,$C22)</f>
        <v>0</v>
      </c>
      <c r="W22">
        <f>SUMIFS(input_eurostat_fec_RAW!$I:$I,input_eurostat_fec_RAW!$G:$G,W$2,input_eurostat_fec_RAW!$D:$D,$A22,input_eurostat_fec_RAW!$E:$E,$C22)</f>
        <v>0</v>
      </c>
      <c r="X22">
        <f>SUMIFS(input_eurostat_fec_RAW!$I:$I,input_eurostat_fec_RAW!$G:$G,X$2,input_eurostat_fec_RAW!$D:$D,$A22,input_eurostat_fec_RAW!$E:$E,$C22)</f>
        <v>0</v>
      </c>
      <c r="Y22">
        <f>SUMIFS(input_eurostat_fec_RAW!$I:$I,input_eurostat_fec_RAW!$G:$G,Y$2,input_eurostat_fec_RAW!$D:$D,$A22,input_eurostat_fec_RAW!$E:$E,$C22)</f>
        <v>0</v>
      </c>
      <c r="Z22">
        <f>SUMIFS(input_eurostat_fec_RAW!$I:$I,input_eurostat_fec_RAW!$G:$G,Z$2,input_eurostat_fec_RAW!$D:$D,$A22,input_eurostat_fec_RAW!$E:$E,$C22)</f>
        <v>0</v>
      </c>
      <c r="AA22">
        <f>SUMIFS(input_eurostat_fec_RAW!$I:$I,input_eurostat_fec_RAW!$G:$G,AA$2,input_eurostat_fec_RAW!$D:$D,$A22,input_eurostat_fec_RAW!$E:$E,$C22)</f>
        <v>0</v>
      </c>
      <c r="AB22">
        <f>SUMIFS(input_eurostat_fec_RAW!$I:$I,input_eurostat_fec_RAW!$G:$G,AB$2,input_eurostat_fec_RAW!$D:$D,$A22,input_eurostat_fec_RAW!$E:$E,$C22)</f>
        <v>0</v>
      </c>
      <c r="AC22">
        <f>SUMIFS(input_eurostat_fec_RAW!$I:$I,input_eurostat_fec_RAW!$G:$G,AC$2,input_eurostat_fec_RAW!$D:$D,$A22,input_eurostat_fec_RAW!$E:$E,$C22)</f>
        <v>0</v>
      </c>
      <c r="AD22">
        <f>SUMIFS(input_eurostat_fec_RAW!$I:$I,input_eurostat_fec_RAW!$G:$G,AD$2,input_eurostat_fec_RAW!$D:$D,$A22,input_eurostat_fec_RAW!$E:$E,$C22)</f>
        <v>0</v>
      </c>
      <c r="AE22">
        <f>SUMIFS(input_eurostat_fec_RAW!$I:$I,input_eurostat_fec_RAW!$G:$G,AE$2,input_eurostat_fec_RAW!$D:$D,$A22,input_eurostat_fec_RAW!$E:$E,$C22)</f>
        <v>0</v>
      </c>
      <c r="AF22">
        <f>SUMIFS(input_eurostat_fec_RAW!$I:$I,input_eurostat_fec_RAW!$G:$G,AF$2,input_eurostat_fec_RAW!$D:$D,$A22,input_eurostat_fec_RAW!$E:$E,$C22)</f>
        <v>0</v>
      </c>
      <c r="AG22">
        <f>SUMIFS(input_eurostat_fec_RAW!$I:$I,input_eurostat_fec_RAW!$G:$G,AG$2,input_eurostat_fec_RAW!$D:$D,$A22,input_eurostat_fec_RAW!$E:$E,$C22)</f>
        <v>0</v>
      </c>
      <c r="AH22">
        <f>SUMIFS(input_eurostat_fec_RAW!$I:$I,input_eurostat_fec_RAW!$G:$G,AH$2,input_eurostat_fec_RAW!$D:$D,$A22,input_eurostat_fec_RAW!$E:$E,$C22)</f>
        <v>0</v>
      </c>
      <c r="AI22">
        <f>SUMIFS(input_eurostat_fec_RAW!$I:$I,input_eurostat_fec_RAW!$G:$G,AI$2,input_eurostat_fec_RAW!$D:$D,$A22,input_eurostat_fec_RAW!$E:$E,$C22)</f>
        <v>0</v>
      </c>
      <c r="AJ22">
        <f>SUMIFS(input_eurostat_fec_RAW!$I:$I,input_eurostat_fec_RAW!$G:$G,AJ$2,input_eurostat_fec_RAW!$D:$D,$A22,input_eurostat_fec_RAW!$E:$E,$C22)</f>
        <v>0</v>
      </c>
      <c r="AK22">
        <f>SUMIFS(input_eurostat_fec_RAW!$I:$I,input_eurostat_fec_RAW!$G:$G,AK$2,input_eurostat_fec_RAW!$D:$D,$A22,input_eurostat_fec_RAW!$E:$E,$C22)</f>
        <v>0</v>
      </c>
      <c r="AL22">
        <f>SUMIFS(input_eurostat_fec_RAW!$I:$I,input_eurostat_fec_RAW!$G:$G,AL$2,input_eurostat_fec_RAW!$D:$D,$A22,input_eurostat_fec_RAW!$E:$E,$C22)</f>
        <v>0</v>
      </c>
      <c r="AM22">
        <f>SUMIFS(input_eurostat_fec_RAW!$I:$I,input_eurostat_fec_RAW!$G:$G,AM$2,input_eurostat_fec_RAW!$D:$D,$A22,input_eurostat_fec_RAW!$E:$E,$C22)</f>
        <v>0</v>
      </c>
      <c r="AN22">
        <f>SUMIFS(input_eurostat_fec_RAW!$I:$I,input_eurostat_fec_RAW!$G:$G,AN$2,input_eurostat_fec_RAW!$D:$D,$A22,input_eurostat_fec_RAW!$E:$E,$C22)</f>
        <v>0</v>
      </c>
      <c r="AO22">
        <f>SUMIFS(input_eurostat_fec_RAW!$I:$I,input_eurostat_fec_RAW!$G:$G,AO$2,input_eurostat_fec_RAW!$D:$D,$A22,input_eurostat_fec_RAW!$E:$E,$C22)</f>
        <v>0</v>
      </c>
      <c r="AP22">
        <f>SUMIFS(input_eurostat_fec_RAW!$I:$I,input_eurostat_fec_RAW!$G:$G,AP$2,input_eurostat_fec_RAW!$D:$D,$A22,input_eurostat_fec_RAW!$E:$E,$C22)</f>
        <v>0</v>
      </c>
      <c r="AQ22">
        <f>SUMIFS(input_eurostat_fec_RAW!$I:$I,input_eurostat_fec_RAW!$G:$G,AQ$2,input_eurostat_fec_RAW!$D:$D,$A22,input_eurostat_fec_RAW!$E:$E,$C22)</f>
        <v>0</v>
      </c>
      <c r="AR22">
        <f>SUMIFS(input_eurostat_fec_RAW!$I:$I,input_eurostat_fec_RAW!$G:$G,AR$2,input_eurostat_fec_RAW!$D:$D,$A22,input_eurostat_fec_RAW!$E:$E,$C22)</f>
        <v>0</v>
      </c>
      <c r="AS22">
        <f>SUMIFS(input_eurostat_fec_RAW!$I:$I,input_eurostat_fec_RAW!$G:$G,AS$2,input_eurostat_fec_RAW!$D:$D,$A22,input_eurostat_fec_RAW!$E:$E,$C22)</f>
        <v>0</v>
      </c>
      <c r="AT22">
        <f>SUMIFS(input_eurostat_fec_RAW!$I:$I,input_eurostat_fec_RAW!$G:$G,AT$2,input_eurostat_fec_RAW!$D:$D,$A22,input_eurostat_fec_RAW!$E:$E,$C22)</f>
        <v>0</v>
      </c>
    </row>
    <row r="23" spans="1:46" x14ac:dyDescent="0.2">
      <c r="A23" s="4" t="s">
        <v>68</v>
      </c>
      <c r="B23" t="s">
        <v>92</v>
      </c>
      <c r="C23" s="4" t="s">
        <v>60</v>
      </c>
      <c r="D23" t="s">
        <v>79</v>
      </c>
      <c r="F23" t="b">
        <f>INDEX('1_input_general_information'!$A$44:$E$58,MATCH($C23,'1_input_general_information'!$A$44:$A$58,0),3)</f>
        <v>0</v>
      </c>
      <c r="G23" t="str">
        <f>INDEX('1_input_general_information'!$A$44:$E$58,MATCH($C23,'1_input_general_information'!$A$44:$A$58,0),4)</f>
        <v>Complete</v>
      </c>
      <c r="H23">
        <f>SUMIFS(input_eurostat_fec_RAW!$I:$I,input_eurostat_fec_RAW!$G:$G,H$2,input_eurostat_fec_RAW!$D:$D,$A23,input_eurostat_fec_RAW!$E:$E,$C23)</f>
        <v>0</v>
      </c>
      <c r="I23">
        <f>SUMIFS(input_eurostat_fec_RAW!$I:$I,input_eurostat_fec_RAW!$G:$G,I$2,input_eurostat_fec_RAW!$D:$D,$A23,input_eurostat_fec_RAW!$E:$E,$C23)</f>
        <v>0</v>
      </c>
      <c r="J23">
        <f>SUMIFS(input_eurostat_fec_RAW!$I:$I,input_eurostat_fec_RAW!$G:$G,J$2,input_eurostat_fec_RAW!$D:$D,$A23,input_eurostat_fec_RAW!$E:$E,$C23)</f>
        <v>0</v>
      </c>
      <c r="K23">
        <f>SUMIFS(input_eurostat_fec_RAW!$I:$I,input_eurostat_fec_RAW!$G:$G,K$2,input_eurostat_fec_RAW!$D:$D,$A23,input_eurostat_fec_RAW!$E:$E,$C23)</f>
        <v>0</v>
      </c>
      <c r="L23">
        <f>SUMIFS(input_eurostat_fec_RAW!$I:$I,input_eurostat_fec_RAW!$G:$G,L$2,input_eurostat_fec_RAW!$D:$D,$A23,input_eurostat_fec_RAW!$E:$E,$C23)</f>
        <v>0</v>
      </c>
      <c r="M23">
        <f>SUMIFS(input_eurostat_fec_RAW!$I:$I,input_eurostat_fec_RAW!$G:$G,M$2,input_eurostat_fec_RAW!$D:$D,$A23,input_eurostat_fec_RAW!$E:$E,$C23)</f>
        <v>0</v>
      </c>
      <c r="N23">
        <f>SUMIFS(input_eurostat_fec_RAW!$I:$I,input_eurostat_fec_RAW!$G:$G,N$2,input_eurostat_fec_RAW!$D:$D,$A23,input_eurostat_fec_RAW!$E:$E,$C23)</f>
        <v>0</v>
      </c>
      <c r="O23">
        <f>SUMIFS(input_eurostat_fec_RAW!$I:$I,input_eurostat_fec_RAW!$G:$G,O$2,input_eurostat_fec_RAW!$D:$D,$A23,input_eurostat_fec_RAW!$E:$E,$C23)</f>
        <v>0</v>
      </c>
      <c r="P23">
        <f>SUMIFS(input_eurostat_fec_RAW!$I:$I,input_eurostat_fec_RAW!$G:$G,P$2,input_eurostat_fec_RAW!$D:$D,$A23,input_eurostat_fec_RAW!$E:$E,$C23)</f>
        <v>0</v>
      </c>
      <c r="Q23">
        <f>SUMIFS(input_eurostat_fec_RAW!$I:$I,input_eurostat_fec_RAW!$G:$G,Q$2,input_eurostat_fec_RAW!$D:$D,$A23,input_eurostat_fec_RAW!$E:$E,$C23)</f>
        <v>0</v>
      </c>
      <c r="R23">
        <f>SUMIFS(input_eurostat_fec_RAW!$I:$I,input_eurostat_fec_RAW!$G:$G,R$2,input_eurostat_fec_RAW!$D:$D,$A23,input_eurostat_fec_RAW!$E:$E,$C23)</f>
        <v>0</v>
      </c>
      <c r="S23">
        <f>SUMIFS(input_eurostat_fec_RAW!$I:$I,input_eurostat_fec_RAW!$G:$G,S$2,input_eurostat_fec_RAW!$D:$D,$A23,input_eurostat_fec_RAW!$E:$E,$C23)</f>
        <v>0</v>
      </c>
      <c r="T23">
        <f>SUMIFS(input_eurostat_fec_RAW!$I:$I,input_eurostat_fec_RAW!$G:$G,T$2,input_eurostat_fec_RAW!$D:$D,$A23,input_eurostat_fec_RAW!$E:$E,$C23)</f>
        <v>0</v>
      </c>
      <c r="U23">
        <f>SUMIFS(input_eurostat_fec_RAW!$I:$I,input_eurostat_fec_RAW!$G:$G,U$2,input_eurostat_fec_RAW!$D:$D,$A23,input_eurostat_fec_RAW!$E:$E,$C23)</f>
        <v>0</v>
      </c>
      <c r="V23">
        <f>SUMIFS(input_eurostat_fec_RAW!$I:$I,input_eurostat_fec_RAW!$G:$G,V$2,input_eurostat_fec_RAW!$D:$D,$A23,input_eurostat_fec_RAW!$E:$E,$C23)</f>
        <v>0</v>
      </c>
      <c r="W23">
        <f>SUMIFS(input_eurostat_fec_RAW!$I:$I,input_eurostat_fec_RAW!$G:$G,W$2,input_eurostat_fec_RAW!$D:$D,$A23,input_eurostat_fec_RAW!$E:$E,$C23)</f>
        <v>0</v>
      </c>
      <c r="X23">
        <f>SUMIFS(input_eurostat_fec_RAW!$I:$I,input_eurostat_fec_RAW!$G:$G,X$2,input_eurostat_fec_RAW!$D:$D,$A23,input_eurostat_fec_RAW!$E:$E,$C23)</f>
        <v>0</v>
      </c>
      <c r="Y23">
        <f>SUMIFS(input_eurostat_fec_RAW!$I:$I,input_eurostat_fec_RAW!$G:$G,Y$2,input_eurostat_fec_RAW!$D:$D,$A23,input_eurostat_fec_RAW!$E:$E,$C23)</f>
        <v>0</v>
      </c>
      <c r="Z23">
        <f>SUMIFS(input_eurostat_fec_RAW!$I:$I,input_eurostat_fec_RAW!$G:$G,Z$2,input_eurostat_fec_RAW!$D:$D,$A23,input_eurostat_fec_RAW!$E:$E,$C23)</f>
        <v>0</v>
      </c>
      <c r="AA23">
        <f>SUMIFS(input_eurostat_fec_RAW!$I:$I,input_eurostat_fec_RAW!$G:$G,AA$2,input_eurostat_fec_RAW!$D:$D,$A23,input_eurostat_fec_RAW!$E:$E,$C23)</f>
        <v>0</v>
      </c>
      <c r="AB23">
        <f>SUMIFS(input_eurostat_fec_RAW!$I:$I,input_eurostat_fec_RAW!$G:$G,AB$2,input_eurostat_fec_RAW!$D:$D,$A23,input_eurostat_fec_RAW!$E:$E,$C23)</f>
        <v>0</v>
      </c>
      <c r="AC23">
        <f>SUMIFS(input_eurostat_fec_RAW!$I:$I,input_eurostat_fec_RAW!$G:$G,AC$2,input_eurostat_fec_RAW!$D:$D,$A23,input_eurostat_fec_RAW!$E:$E,$C23)</f>
        <v>0</v>
      </c>
      <c r="AD23">
        <f>SUMIFS(input_eurostat_fec_RAW!$I:$I,input_eurostat_fec_RAW!$G:$G,AD$2,input_eurostat_fec_RAW!$D:$D,$A23,input_eurostat_fec_RAW!$E:$E,$C23)</f>
        <v>0</v>
      </c>
      <c r="AE23">
        <f>SUMIFS(input_eurostat_fec_RAW!$I:$I,input_eurostat_fec_RAW!$G:$G,AE$2,input_eurostat_fec_RAW!$D:$D,$A23,input_eurostat_fec_RAW!$E:$E,$C23)</f>
        <v>0</v>
      </c>
      <c r="AF23">
        <f>SUMIFS(input_eurostat_fec_RAW!$I:$I,input_eurostat_fec_RAW!$G:$G,AF$2,input_eurostat_fec_RAW!$D:$D,$A23,input_eurostat_fec_RAW!$E:$E,$C23)</f>
        <v>0</v>
      </c>
      <c r="AG23">
        <f>SUMIFS(input_eurostat_fec_RAW!$I:$I,input_eurostat_fec_RAW!$G:$G,AG$2,input_eurostat_fec_RAW!$D:$D,$A23,input_eurostat_fec_RAW!$E:$E,$C23)</f>
        <v>0</v>
      </c>
      <c r="AH23">
        <f>SUMIFS(input_eurostat_fec_RAW!$I:$I,input_eurostat_fec_RAW!$G:$G,AH$2,input_eurostat_fec_RAW!$D:$D,$A23,input_eurostat_fec_RAW!$E:$E,$C23)</f>
        <v>0</v>
      </c>
      <c r="AI23">
        <f>SUMIFS(input_eurostat_fec_RAW!$I:$I,input_eurostat_fec_RAW!$G:$G,AI$2,input_eurostat_fec_RAW!$D:$D,$A23,input_eurostat_fec_RAW!$E:$E,$C23)</f>
        <v>0</v>
      </c>
      <c r="AJ23">
        <f>SUMIFS(input_eurostat_fec_RAW!$I:$I,input_eurostat_fec_RAW!$G:$G,AJ$2,input_eurostat_fec_RAW!$D:$D,$A23,input_eurostat_fec_RAW!$E:$E,$C23)</f>
        <v>0</v>
      </c>
      <c r="AK23">
        <f>SUMIFS(input_eurostat_fec_RAW!$I:$I,input_eurostat_fec_RAW!$G:$G,AK$2,input_eurostat_fec_RAW!$D:$D,$A23,input_eurostat_fec_RAW!$E:$E,$C23)</f>
        <v>0</v>
      </c>
      <c r="AL23">
        <f>SUMIFS(input_eurostat_fec_RAW!$I:$I,input_eurostat_fec_RAW!$G:$G,AL$2,input_eurostat_fec_RAW!$D:$D,$A23,input_eurostat_fec_RAW!$E:$E,$C23)</f>
        <v>0</v>
      </c>
      <c r="AM23">
        <f>SUMIFS(input_eurostat_fec_RAW!$I:$I,input_eurostat_fec_RAW!$G:$G,AM$2,input_eurostat_fec_RAW!$D:$D,$A23,input_eurostat_fec_RAW!$E:$E,$C23)</f>
        <v>0</v>
      </c>
      <c r="AN23">
        <f>SUMIFS(input_eurostat_fec_RAW!$I:$I,input_eurostat_fec_RAW!$G:$G,AN$2,input_eurostat_fec_RAW!$D:$D,$A23,input_eurostat_fec_RAW!$E:$E,$C23)</f>
        <v>0</v>
      </c>
      <c r="AO23">
        <f>SUMIFS(input_eurostat_fec_RAW!$I:$I,input_eurostat_fec_RAW!$G:$G,AO$2,input_eurostat_fec_RAW!$D:$D,$A23,input_eurostat_fec_RAW!$E:$E,$C23)</f>
        <v>0</v>
      </c>
      <c r="AP23">
        <f>SUMIFS(input_eurostat_fec_RAW!$I:$I,input_eurostat_fec_RAW!$G:$G,AP$2,input_eurostat_fec_RAW!$D:$D,$A23,input_eurostat_fec_RAW!$E:$E,$C23)</f>
        <v>0</v>
      </c>
      <c r="AQ23">
        <f>SUMIFS(input_eurostat_fec_RAW!$I:$I,input_eurostat_fec_RAW!$G:$G,AQ$2,input_eurostat_fec_RAW!$D:$D,$A23,input_eurostat_fec_RAW!$E:$E,$C23)</f>
        <v>0</v>
      </c>
      <c r="AR23">
        <f>SUMIFS(input_eurostat_fec_RAW!$I:$I,input_eurostat_fec_RAW!$G:$G,AR$2,input_eurostat_fec_RAW!$D:$D,$A23,input_eurostat_fec_RAW!$E:$E,$C23)</f>
        <v>0</v>
      </c>
      <c r="AS23">
        <f>SUMIFS(input_eurostat_fec_RAW!$I:$I,input_eurostat_fec_RAW!$G:$G,AS$2,input_eurostat_fec_RAW!$D:$D,$A23,input_eurostat_fec_RAW!$E:$E,$C23)</f>
        <v>0</v>
      </c>
      <c r="AT23">
        <f>SUMIFS(input_eurostat_fec_RAW!$I:$I,input_eurostat_fec_RAW!$G:$G,AT$2,input_eurostat_fec_RAW!$D:$D,$A23,input_eurostat_fec_RAW!$E:$E,$C23)</f>
        <v>0</v>
      </c>
    </row>
    <row r="24" spans="1:46" x14ac:dyDescent="0.2">
      <c r="A24" s="4" t="s">
        <v>68</v>
      </c>
      <c r="B24" t="s">
        <v>92</v>
      </c>
      <c r="C24" s="4" t="s">
        <v>61</v>
      </c>
      <c r="D24" t="s">
        <v>83</v>
      </c>
      <c r="E24" t="str">
        <f>INDEX('1_input_general_information'!$B$45:$E$58,MATCH($D24,'1_input_general_information'!$B$45:$B$58,0),MATCH($E$2,'1_input_general_information'!$B$44:$E$44,0))</f>
        <v>wood_pellets</v>
      </c>
      <c r="F24" t="b">
        <f>INDEX('1_input_general_information'!$A$44:$E$58,MATCH($C24,'1_input_general_information'!$A$44:$A$58,0),3)</f>
        <v>1</v>
      </c>
      <c r="G24" t="str">
        <f>INDEX('1_input_general_information'!$A$44:$E$58,MATCH($C24,'1_input_general_information'!$A$44:$A$58,0),4)</f>
        <v>Complete</v>
      </c>
      <c r="H24">
        <f>SUMIFS(input_eurostat_fec_RAW!$I:$I,input_eurostat_fec_RAW!$G:$G,H$2,input_eurostat_fec_RAW!$D:$D,$A24,input_eurostat_fec_RAW!$E:$E,$C24)</f>
        <v>292.52499999999998</v>
      </c>
      <c r="I24">
        <f>SUMIFS(input_eurostat_fec_RAW!$I:$I,input_eurostat_fec_RAW!$G:$G,I$2,input_eurostat_fec_RAW!$D:$D,$A24,input_eurostat_fec_RAW!$E:$E,$C24)</f>
        <v>1696.1780000000001</v>
      </c>
      <c r="J24">
        <f>SUMIFS(input_eurostat_fec_RAW!$I:$I,input_eurostat_fec_RAW!$G:$G,J$2,input_eurostat_fec_RAW!$D:$D,$A24,input_eurostat_fec_RAW!$E:$E,$C24)</f>
        <v>0</v>
      </c>
      <c r="K24">
        <f>SUMIFS(input_eurostat_fec_RAW!$I:$I,input_eurostat_fec_RAW!$G:$G,K$2,input_eurostat_fec_RAW!$D:$D,$A24,input_eurostat_fec_RAW!$E:$E,$C24)</f>
        <v>911.47699999999998</v>
      </c>
      <c r="L24">
        <f>SUMIFS(input_eurostat_fec_RAW!$I:$I,input_eurostat_fec_RAW!$G:$G,L$2,input_eurostat_fec_RAW!$D:$D,$A24,input_eurostat_fec_RAW!$E:$E,$C24)</f>
        <v>0</v>
      </c>
      <c r="M24">
        <f>SUMIFS(input_eurostat_fec_RAW!$I:$I,input_eurostat_fec_RAW!$G:$G,M$2,input_eurostat_fec_RAW!$D:$D,$A24,input_eurostat_fec_RAW!$E:$E,$C24)</f>
        <v>454.78899999999999</v>
      </c>
      <c r="N24">
        <f>SUMIFS(input_eurostat_fec_RAW!$I:$I,input_eurostat_fec_RAW!$G:$G,N$2,input_eurostat_fec_RAW!$D:$D,$A24,input_eurostat_fec_RAW!$E:$E,$C24)</f>
        <v>0</v>
      </c>
      <c r="O24">
        <f>SUMIFS(input_eurostat_fec_RAW!$I:$I,input_eurostat_fec_RAW!$G:$G,O$2,input_eurostat_fec_RAW!$D:$D,$A24,input_eurostat_fec_RAW!$E:$E,$C24)</f>
        <v>0</v>
      </c>
      <c r="P24">
        <f>SUMIFS(input_eurostat_fec_RAW!$I:$I,input_eurostat_fec_RAW!$G:$G,P$2,input_eurostat_fec_RAW!$D:$D,$A24,input_eurostat_fec_RAW!$E:$E,$C24)</f>
        <v>14585.267</v>
      </c>
      <c r="Q24">
        <f>SUMIFS(input_eurostat_fec_RAW!$I:$I,input_eurostat_fec_RAW!$G:$G,Q$2,input_eurostat_fec_RAW!$D:$D,$A24,input_eurostat_fec_RAW!$E:$E,$C24)</f>
        <v>510.29199999999997</v>
      </c>
      <c r="R24">
        <f>SUMIFS(input_eurostat_fec_RAW!$I:$I,input_eurostat_fec_RAW!$G:$G,R$2,input_eurostat_fec_RAW!$D:$D,$A24,input_eurostat_fec_RAW!$E:$E,$C24)</f>
        <v>1319.894</v>
      </c>
      <c r="S24">
        <f>SUMIFS(input_eurostat_fec_RAW!$I:$I,input_eurostat_fec_RAW!$G:$G,S$2,input_eurostat_fec_RAW!$D:$D,$A24,input_eurostat_fec_RAW!$E:$E,$C24)</f>
        <v>806.69100000000003</v>
      </c>
      <c r="T24">
        <f>SUMIFS(input_eurostat_fec_RAW!$I:$I,input_eurostat_fec_RAW!$G:$G,T$2,input_eurostat_fec_RAW!$D:$D,$A24,input_eurostat_fec_RAW!$E:$E,$C24)</f>
        <v>22468.451000000001</v>
      </c>
      <c r="U24">
        <f>SUMIFS(input_eurostat_fec_RAW!$I:$I,input_eurostat_fec_RAW!$G:$G,U$2,input_eurostat_fec_RAW!$D:$D,$A24,input_eurostat_fec_RAW!$E:$E,$C24)</f>
        <v>0</v>
      </c>
      <c r="V24">
        <f>SUMIFS(input_eurostat_fec_RAW!$I:$I,input_eurostat_fec_RAW!$G:$G,V$2,input_eurostat_fec_RAW!$D:$D,$A24,input_eurostat_fec_RAW!$E:$E,$C24)</f>
        <v>0</v>
      </c>
      <c r="W24">
        <f>SUMIFS(input_eurostat_fec_RAW!$I:$I,input_eurostat_fec_RAW!$G:$G,W$2,input_eurostat_fec_RAW!$D:$D,$A24,input_eurostat_fec_RAW!$E:$E,$C24)</f>
        <v>656.32600000000002</v>
      </c>
      <c r="X24">
        <f>SUMIFS(input_eurostat_fec_RAW!$I:$I,input_eurostat_fec_RAW!$G:$G,X$2,input_eurostat_fec_RAW!$D:$D,$A24,input_eurostat_fec_RAW!$E:$E,$C24)</f>
        <v>552.05399999999997</v>
      </c>
      <c r="Y24">
        <f>SUMIFS(input_eurostat_fec_RAW!$I:$I,input_eurostat_fec_RAW!$G:$G,Y$2,input_eurostat_fec_RAW!$D:$D,$A24,input_eurostat_fec_RAW!$E:$E,$C24)</f>
        <v>19.419</v>
      </c>
      <c r="Z24">
        <f>SUMIFS(input_eurostat_fec_RAW!$I:$I,input_eurostat_fec_RAW!$G:$G,Z$2,input_eurostat_fec_RAW!$D:$D,$A24,input_eurostat_fec_RAW!$E:$E,$C24)</f>
        <v>0</v>
      </c>
      <c r="AA24">
        <f>SUMIFS(input_eurostat_fec_RAW!$I:$I,input_eurostat_fec_RAW!$G:$G,AA$2,input_eurostat_fec_RAW!$D:$D,$A24,input_eurostat_fec_RAW!$E:$E,$C24)</f>
        <v>2062.665</v>
      </c>
      <c r="AB24">
        <f>SUMIFS(input_eurostat_fec_RAW!$I:$I,input_eurostat_fec_RAW!$G:$G,AB$2,input_eurostat_fec_RAW!$D:$D,$A24,input_eurostat_fec_RAW!$E:$E,$C24)</f>
        <v>367</v>
      </c>
      <c r="AC24">
        <f>SUMIFS(input_eurostat_fec_RAW!$I:$I,input_eurostat_fec_RAW!$G:$G,AC$2,input_eurostat_fec_RAW!$D:$D,$A24,input_eurostat_fec_RAW!$E:$E,$C24)</f>
        <v>0</v>
      </c>
      <c r="AD24">
        <f>SUMIFS(input_eurostat_fec_RAW!$I:$I,input_eurostat_fec_RAW!$G:$G,AD$2,input_eurostat_fec_RAW!$D:$D,$A24,input_eurostat_fec_RAW!$E:$E,$C24)</f>
        <v>1060.664</v>
      </c>
      <c r="AE24">
        <f>SUMIFS(input_eurostat_fec_RAW!$I:$I,input_eurostat_fec_RAW!$G:$G,AE$2,input_eurostat_fec_RAW!$D:$D,$A24,input_eurostat_fec_RAW!$E:$E,$C24)</f>
        <v>439.70499999999998</v>
      </c>
      <c r="AF24">
        <f>SUMIFS(input_eurostat_fec_RAW!$I:$I,input_eurostat_fec_RAW!$G:$G,AF$2,input_eurostat_fec_RAW!$D:$D,$A24,input_eurostat_fec_RAW!$E:$E,$C24)</f>
        <v>251.256</v>
      </c>
      <c r="AG24">
        <f>SUMIFS(input_eurostat_fec_RAW!$I:$I,input_eurostat_fec_RAW!$G:$G,AG$2,input_eurostat_fec_RAW!$D:$D,$A24,input_eurostat_fec_RAW!$E:$E,$C24)</f>
        <v>0</v>
      </c>
      <c r="AH24">
        <f>SUMIFS(input_eurostat_fec_RAW!$I:$I,input_eurostat_fec_RAW!$G:$G,AH$2,input_eurostat_fec_RAW!$D:$D,$A24,input_eurostat_fec_RAW!$E:$E,$C24)</f>
        <v>0</v>
      </c>
      <c r="AI24">
        <f>SUMIFS(input_eurostat_fec_RAW!$I:$I,input_eurostat_fec_RAW!$G:$G,AI$2,input_eurostat_fec_RAW!$D:$D,$A24,input_eurostat_fec_RAW!$E:$E,$C24)</f>
        <v>0</v>
      </c>
      <c r="AJ24">
        <f>SUMIFS(input_eurostat_fec_RAW!$I:$I,input_eurostat_fec_RAW!$G:$G,AJ$2,input_eurostat_fec_RAW!$D:$D,$A24,input_eurostat_fec_RAW!$E:$E,$C24)</f>
        <v>4497.2809999999999</v>
      </c>
      <c r="AK24">
        <f>SUMIFS(input_eurostat_fec_RAW!$I:$I,input_eurostat_fec_RAW!$G:$G,AK$2,input_eurostat_fec_RAW!$D:$D,$A24,input_eurostat_fec_RAW!$E:$E,$C24)</f>
        <v>7351.15</v>
      </c>
      <c r="AL24">
        <f>SUMIFS(input_eurostat_fec_RAW!$I:$I,input_eurostat_fec_RAW!$G:$G,AL$2,input_eurostat_fec_RAW!$D:$D,$A24,input_eurostat_fec_RAW!$E:$E,$C24)</f>
        <v>2000.2180000000001</v>
      </c>
      <c r="AM24">
        <f>SUMIFS(input_eurostat_fec_RAW!$I:$I,input_eurostat_fec_RAW!$G:$G,AM$2,input_eurostat_fec_RAW!$D:$D,$A24,input_eurostat_fec_RAW!$E:$E,$C24)</f>
        <v>2808.462</v>
      </c>
      <c r="AN24">
        <f>SUMIFS(input_eurostat_fec_RAW!$I:$I,input_eurostat_fec_RAW!$G:$G,AN$2,input_eurostat_fec_RAW!$D:$D,$A24,input_eurostat_fec_RAW!$E:$E,$C24)</f>
        <v>0</v>
      </c>
      <c r="AO24">
        <f>SUMIFS(input_eurostat_fec_RAW!$I:$I,input_eurostat_fec_RAW!$G:$G,AO$2,input_eurostat_fec_RAW!$D:$D,$A24,input_eurostat_fec_RAW!$E:$E,$C24)</f>
        <v>199.131</v>
      </c>
      <c r="AP24">
        <f>SUMIFS(input_eurostat_fec_RAW!$I:$I,input_eurostat_fec_RAW!$G:$G,AP$2,input_eurostat_fec_RAW!$D:$D,$A24,input_eurostat_fec_RAW!$E:$E,$C24)</f>
        <v>63.2</v>
      </c>
      <c r="AQ24">
        <f>SUMIFS(input_eurostat_fec_RAW!$I:$I,input_eurostat_fec_RAW!$G:$G,AQ$2,input_eurostat_fec_RAW!$D:$D,$A24,input_eurostat_fec_RAW!$E:$E,$C24)</f>
        <v>0</v>
      </c>
      <c r="AR24">
        <f>SUMIFS(input_eurostat_fec_RAW!$I:$I,input_eurostat_fec_RAW!$G:$G,AR$2,input_eurostat_fec_RAW!$D:$D,$A24,input_eurostat_fec_RAW!$E:$E,$C24)</f>
        <v>0</v>
      </c>
      <c r="AS24">
        <f>SUMIFS(input_eurostat_fec_RAW!$I:$I,input_eurostat_fec_RAW!$G:$G,AS$2,input_eurostat_fec_RAW!$D:$D,$A24,input_eurostat_fec_RAW!$E:$E,$C24)</f>
        <v>1865.067</v>
      </c>
      <c r="AT24">
        <f>SUMIFS(input_eurostat_fec_RAW!$I:$I,input_eurostat_fec_RAW!$G:$G,AT$2,input_eurostat_fec_RAW!$D:$D,$A24,input_eurostat_fec_RAW!$E:$E,$C24)</f>
        <v>0</v>
      </c>
    </row>
    <row r="25" spans="1:46" x14ac:dyDescent="0.2">
      <c r="A25" s="4" t="s">
        <v>68</v>
      </c>
      <c r="B25" t="s">
        <v>92</v>
      </c>
      <c r="C25" s="4" t="s">
        <v>62</v>
      </c>
      <c r="D25" t="s">
        <v>84</v>
      </c>
      <c r="E25" t="str">
        <f>INDEX('1_input_general_information'!$B$45:$E$58,MATCH($D25,'1_input_general_information'!$B$45:$B$58,0),MATCH($E$2,'1_input_general_information'!$B$44:$E$44,0))</f>
        <v>network_gas</v>
      </c>
      <c r="F25" t="b">
        <f>INDEX('1_input_general_information'!$A$44:$E$58,MATCH($C25,'1_input_general_information'!$A$44:$A$58,0),3)</f>
        <v>1</v>
      </c>
      <c r="G25" t="str">
        <f>INDEX('1_input_general_information'!$A$44:$E$58,MATCH($C25,'1_input_general_information'!$A$44:$A$58,0),4)</f>
        <v>Complete</v>
      </c>
      <c r="H25">
        <f>SUMIFS(input_eurostat_fec_RAW!$I:$I,input_eurostat_fec_RAW!$G:$G,H$2,input_eurostat_fec_RAW!$D:$D,$A25,input_eurostat_fec_RAW!$E:$E,$C25)</f>
        <v>0</v>
      </c>
      <c r="I25">
        <f>SUMIFS(input_eurostat_fec_RAW!$I:$I,input_eurostat_fec_RAW!$G:$G,I$2,input_eurostat_fec_RAW!$D:$D,$A25,input_eurostat_fec_RAW!$E:$E,$C25)</f>
        <v>0</v>
      </c>
      <c r="J25">
        <f>SUMIFS(input_eurostat_fec_RAW!$I:$I,input_eurostat_fec_RAW!$G:$G,J$2,input_eurostat_fec_RAW!$D:$D,$A25,input_eurostat_fec_RAW!$E:$E,$C25)</f>
        <v>0</v>
      </c>
      <c r="K25">
        <f>SUMIFS(input_eurostat_fec_RAW!$I:$I,input_eurostat_fec_RAW!$G:$G,K$2,input_eurostat_fec_RAW!$D:$D,$A25,input_eurostat_fec_RAW!$E:$E,$C25)</f>
        <v>0</v>
      </c>
      <c r="L25">
        <f>SUMIFS(input_eurostat_fec_RAW!$I:$I,input_eurostat_fec_RAW!$G:$G,L$2,input_eurostat_fec_RAW!$D:$D,$A25,input_eurostat_fec_RAW!$E:$E,$C25)</f>
        <v>0</v>
      </c>
      <c r="M25">
        <f>SUMIFS(input_eurostat_fec_RAW!$I:$I,input_eurostat_fec_RAW!$G:$G,M$2,input_eurostat_fec_RAW!$D:$D,$A25,input_eurostat_fec_RAW!$E:$E,$C25)</f>
        <v>0</v>
      </c>
      <c r="N25">
        <f>SUMIFS(input_eurostat_fec_RAW!$I:$I,input_eurostat_fec_RAW!$G:$G,N$2,input_eurostat_fec_RAW!$D:$D,$A25,input_eurostat_fec_RAW!$E:$E,$C25)</f>
        <v>0</v>
      </c>
      <c r="O25">
        <f>SUMIFS(input_eurostat_fec_RAW!$I:$I,input_eurostat_fec_RAW!$G:$G,O$2,input_eurostat_fec_RAW!$D:$D,$A25,input_eurostat_fec_RAW!$E:$E,$C25)</f>
        <v>0</v>
      </c>
      <c r="P25">
        <f>SUMIFS(input_eurostat_fec_RAW!$I:$I,input_eurostat_fec_RAW!$G:$G,P$2,input_eurostat_fec_RAW!$D:$D,$A25,input_eurostat_fec_RAW!$E:$E,$C25)</f>
        <v>0</v>
      </c>
      <c r="Q25">
        <f>SUMIFS(input_eurostat_fec_RAW!$I:$I,input_eurostat_fec_RAW!$G:$G,Q$2,input_eurostat_fec_RAW!$D:$D,$A25,input_eurostat_fec_RAW!$E:$E,$C25)</f>
        <v>0</v>
      </c>
      <c r="R25">
        <f>SUMIFS(input_eurostat_fec_RAW!$I:$I,input_eurostat_fec_RAW!$G:$G,R$2,input_eurostat_fec_RAW!$D:$D,$A25,input_eurostat_fec_RAW!$E:$E,$C25)</f>
        <v>0</v>
      </c>
      <c r="S25">
        <f>SUMIFS(input_eurostat_fec_RAW!$I:$I,input_eurostat_fec_RAW!$G:$G,S$2,input_eurostat_fec_RAW!$D:$D,$A25,input_eurostat_fec_RAW!$E:$E,$C25)</f>
        <v>0</v>
      </c>
      <c r="T25">
        <f>SUMIFS(input_eurostat_fec_RAW!$I:$I,input_eurostat_fec_RAW!$G:$G,T$2,input_eurostat_fec_RAW!$D:$D,$A25,input_eurostat_fec_RAW!$E:$E,$C25)</f>
        <v>0</v>
      </c>
      <c r="U25">
        <f>SUMIFS(input_eurostat_fec_RAW!$I:$I,input_eurostat_fec_RAW!$G:$G,U$2,input_eurostat_fec_RAW!$D:$D,$A25,input_eurostat_fec_RAW!$E:$E,$C25)</f>
        <v>0</v>
      </c>
      <c r="V25">
        <f>SUMIFS(input_eurostat_fec_RAW!$I:$I,input_eurostat_fec_RAW!$G:$G,V$2,input_eurostat_fec_RAW!$D:$D,$A25,input_eurostat_fec_RAW!$E:$E,$C25)</f>
        <v>0</v>
      </c>
      <c r="W25">
        <f>SUMIFS(input_eurostat_fec_RAW!$I:$I,input_eurostat_fec_RAW!$G:$G,W$2,input_eurostat_fec_RAW!$D:$D,$A25,input_eurostat_fec_RAW!$E:$E,$C25)</f>
        <v>0</v>
      </c>
      <c r="X25">
        <f>SUMIFS(input_eurostat_fec_RAW!$I:$I,input_eurostat_fec_RAW!$G:$G,X$2,input_eurostat_fec_RAW!$D:$D,$A25,input_eurostat_fec_RAW!$E:$E,$C25)</f>
        <v>0</v>
      </c>
      <c r="Y25">
        <f>SUMIFS(input_eurostat_fec_RAW!$I:$I,input_eurostat_fec_RAW!$G:$G,Y$2,input_eurostat_fec_RAW!$D:$D,$A25,input_eurostat_fec_RAW!$E:$E,$C25)</f>
        <v>0</v>
      </c>
      <c r="Z25">
        <f>SUMIFS(input_eurostat_fec_RAW!$I:$I,input_eurostat_fec_RAW!$G:$G,Z$2,input_eurostat_fec_RAW!$D:$D,$A25,input_eurostat_fec_RAW!$E:$E,$C25)</f>
        <v>0</v>
      </c>
      <c r="AA25">
        <f>SUMIFS(input_eurostat_fec_RAW!$I:$I,input_eurostat_fec_RAW!$G:$G,AA$2,input_eurostat_fec_RAW!$D:$D,$A25,input_eurostat_fec_RAW!$E:$E,$C25)</f>
        <v>0</v>
      </c>
      <c r="AB25">
        <f>SUMIFS(input_eurostat_fec_RAW!$I:$I,input_eurostat_fec_RAW!$G:$G,AB$2,input_eurostat_fec_RAW!$D:$D,$A25,input_eurostat_fec_RAW!$E:$E,$C25)</f>
        <v>0</v>
      </c>
      <c r="AC25">
        <f>SUMIFS(input_eurostat_fec_RAW!$I:$I,input_eurostat_fec_RAW!$G:$G,AC$2,input_eurostat_fec_RAW!$D:$D,$A25,input_eurostat_fec_RAW!$E:$E,$C25)</f>
        <v>0</v>
      </c>
      <c r="AD25">
        <f>SUMIFS(input_eurostat_fec_RAW!$I:$I,input_eurostat_fec_RAW!$G:$G,AD$2,input_eurostat_fec_RAW!$D:$D,$A25,input_eurostat_fec_RAW!$E:$E,$C25)</f>
        <v>0</v>
      </c>
      <c r="AE25">
        <f>SUMIFS(input_eurostat_fec_RAW!$I:$I,input_eurostat_fec_RAW!$G:$G,AE$2,input_eurostat_fec_RAW!$D:$D,$A25,input_eurostat_fec_RAW!$E:$E,$C25)</f>
        <v>0</v>
      </c>
      <c r="AF25">
        <f>SUMIFS(input_eurostat_fec_RAW!$I:$I,input_eurostat_fec_RAW!$G:$G,AF$2,input_eurostat_fec_RAW!$D:$D,$A25,input_eurostat_fec_RAW!$E:$E,$C25)</f>
        <v>0</v>
      </c>
      <c r="AG25">
        <f>SUMIFS(input_eurostat_fec_RAW!$I:$I,input_eurostat_fec_RAW!$G:$G,AG$2,input_eurostat_fec_RAW!$D:$D,$A25,input_eurostat_fec_RAW!$E:$E,$C25)</f>
        <v>0</v>
      </c>
      <c r="AH25">
        <f>SUMIFS(input_eurostat_fec_RAW!$I:$I,input_eurostat_fec_RAW!$G:$G,AH$2,input_eurostat_fec_RAW!$D:$D,$A25,input_eurostat_fec_RAW!$E:$E,$C25)</f>
        <v>0</v>
      </c>
      <c r="AI25">
        <f>SUMIFS(input_eurostat_fec_RAW!$I:$I,input_eurostat_fec_RAW!$G:$G,AI$2,input_eurostat_fec_RAW!$D:$D,$A25,input_eurostat_fec_RAW!$E:$E,$C25)</f>
        <v>0</v>
      </c>
      <c r="AJ25">
        <f>SUMIFS(input_eurostat_fec_RAW!$I:$I,input_eurostat_fec_RAW!$G:$G,AJ$2,input_eurostat_fec_RAW!$D:$D,$A25,input_eurostat_fec_RAW!$E:$E,$C25)</f>
        <v>0</v>
      </c>
      <c r="AK25">
        <f>SUMIFS(input_eurostat_fec_RAW!$I:$I,input_eurostat_fec_RAW!$G:$G,AK$2,input_eurostat_fec_RAW!$D:$D,$A25,input_eurostat_fec_RAW!$E:$E,$C25)</f>
        <v>0</v>
      </c>
      <c r="AL25">
        <f>SUMIFS(input_eurostat_fec_RAW!$I:$I,input_eurostat_fec_RAW!$G:$G,AL$2,input_eurostat_fec_RAW!$D:$D,$A25,input_eurostat_fec_RAW!$E:$E,$C25)</f>
        <v>0</v>
      </c>
      <c r="AM25">
        <f>SUMIFS(input_eurostat_fec_RAW!$I:$I,input_eurostat_fec_RAW!$G:$G,AM$2,input_eurostat_fec_RAW!$D:$D,$A25,input_eurostat_fec_RAW!$E:$E,$C25)</f>
        <v>0</v>
      </c>
      <c r="AN25">
        <f>SUMIFS(input_eurostat_fec_RAW!$I:$I,input_eurostat_fec_RAW!$G:$G,AN$2,input_eurostat_fec_RAW!$D:$D,$A25,input_eurostat_fec_RAW!$E:$E,$C25)</f>
        <v>0</v>
      </c>
      <c r="AO25">
        <f>SUMIFS(input_eurostat_fec_RAW!$I:$I,input_eurostat_fec_RAW!$G:$G,AO$2,input_eurostat_fec_RAW!$D:$D,$A25,input_eurostat_fec_RAW!$E:$E,$C25)</f>
        <v>0</v>
      </c>
      <c r="AP25">
        <f>SUMIFS(input_eurostat_fec_RAW!$I:$I,input_eurostat_fec_RAW!$G:$G,AP$2,input_eurostat_fec_RAW!$D:$D,$A25,input_eurostat_fec_RAW!$E:$E,$C25)</f>
        <v>0</v>
      </c>
      <c r="AQ25">
        <f>SUMIFS(input_eurostat_fec_RAW!$I:$I,input_eurostat_fec_RAW!$G:$G,AQ$2,input_eurostat_fec_RAW!$D:$D,$A25,input_eurostat_fec_RAW!$E:$E,$C25)</f>
        <v>0</v>
      </c>
      <c r="AR25">
        <f>SUMIFS(input_eurostat_fec_RAW!$I:$I,input_eurostat_fec_RAW!$G:$G,AR$2,input_eurostat_fec_RAW!$D:$D,$A25,input_eurostat_fec_RAW!$E:$E,$C25)</f>
        <v>0</v>
      </c>
      <c r="AS25">
        <f>SUMIFS(input_eurostat_fec_RAW!$I:$I,input_eurostat_fec_RAW!$G:$G,AS$2,input_eurostat_fec_RAW!$D:$D,$A25,input_eurostat_fec_RAW!$E:$E,$C25)</f>
        <v>0</v>
      </c>
      <c r="AT25">
        <f>SUMIFS(input_eurostat_fec_RAW!$I:$I,input_eurostat_fec_RAW!$G:$G,AT$2,input_eurostat_fec_RAW!$D:$D,$A25,input_eurostat_fec_RAW!$E:$E,$C25)</f>
        <v>0</v>
      </c>
    </row>
    <row r="26" spans="1:46" x14ac:dyDescent="0.2">
      <c r="A26" s="4" t="s">
        <v>68</v>
      </c>
      <c r="B26" t="s">
        <v>92</v>
      </c>
      <c r="C26" s="4" t="s">
        <v>63</v>
      </c>
      <c r="D26" t="s">
        <v>80</v>
      </c>
      <c r="F26" t="b">
        <f>INDEX('1_input_general_information'!$A$44:$E$58,MATCH($C26,'1_input_general_information'!$A$44:$A$58,0),3)</f>
        <v>0</v>
      </c>
      <c r="G26" t="str">
        <f>INDEX('1_input_general_information'!$A$44:$E$58,MATCH($C26,'1_input_general_information'!$A$44:$A$58,0),4)</f>
        <v>Simplified</v>
      </c>
      <c r="H26">
        <f>SUMIFS(input_eurostat_fec_RAW!$I:$I,input_eurostat_fec_RAW!$G:$G,H$2,input_eurostat_fec_RAW!$D:$D,$A26,input_eurostat_fec_RAW!$E:$E,$C26)</f>
        <v>292.52499999999998</v>
      </c>
      <c r="I26">
        <f>SUMIFS(input_eurostat_fec_RAW!$I:$I,input_eurostat_fec_RAW!$G:$G,I$2,input_eurostat_fec_RAW!$D:$D,$A26,input_eurostat_fec_RAW!$E:$E,$C26)</f>
        <v>1696.1780000000001</v>
      </c>
      <c r="J26">
        <f>SUMIFS(input_eurostat_fec_RAW!$I:$I,input_eurostat_fec_RAW!$G:$G,J$2,input_eurostat_fec_RAW!$D:$D,$A26,input_eurostat_fec_RAW!$E:$E,$C26)</f>
        <v>0</v>
      </c>
      <c r="K26">
        <f>SUMIFS(input_eurostat_fec_RAW!$I:$I,input_eurostat_fec_RAW!$G:$G,K$2,input_eurostat_fec_RAW!$D:$D,$A26,input_eurostat_fec_RAW!$E:$E,$C26)</f>
        <v>911.47699999999998</v>
      </c>
      <c r="L26">
        <f>SUMIFS(input_eurostat_fec_RAW!$I:$I,input_eurostat_fec_RAW!$G:$G,L$2,input_eurostat_fec_RAW!$D:$D,$A26,input_eurostat_fec_RAW!$E:$E,$C26)</f>
        <v>0</v>
      </c>
      <c r="M26">
        <f>SUMIFS(input_eurostat_fec_RAW!$I:$I,input_eurostat_fec_RAW!$G:$G,M$2,input_eurostat_fec_RAW!$D:$D,$A26,input_eurostat_fec_RAW!$E:$E,$C26)</f>
        <v>454.78899999999999</v>
      </c>
      <c r="N26">
        <f>SUMIFS(input_eurostat_fec_RAW!$I:$I,input_eurostat_fec_RAW!$G:$G,N$2,input_eurostat_fec_RAW!$D:$D,$A26,input_eurostat_fec_RAW!$E:$E,$C26)</f>
        <v>0</v>
      </c>
      <c r="O26">
        <f>SUMIFS(input_eurostat_fec_RAW!$I:$I,input_eurostat_fec_RAW!$G:$G,O$2,input_eurostat_fec_RAW!$D:$D,$A26,input_eurostat_fec_RAW!$E:$E,$C26)</f>
        <v>0</v>
      </c>
      <c r="P26">
        <f>SUMIFS(input_eurostat_fec_RAW!$I:$I,input_eurostat_fec_RAW!$G:$G,P$2,input_eurostat_fec_RAW!$D:$D,$A26,input_eurostat_fec_RAW!$E:$E,$C26)</f>
        <v>17223.876</v>
      </c>
      <c r="Q26">
        <f>SUMIFS(input_eurostat_fec_RAW!$I:$I,input_eurostat_fec_RAW!$G:$G,Q$2,input_eurostat_fec_RAW!$D:$D,$A26,input_eurostat_fec_RAW!$E:$E,$C26)</f>
        <v>510.29199999999997</v>
      </c>
      <c r="R26">
        <f>SUMIFS(input_eurostat_fec_RAW!$I:$I,input_eurostat_fec_RAW!$G:$G,R$2,input_eurostat_fec_RAW!$D:$D,$A26,input_eurostat_fec_RAW!$E:$E,$C26)</f>
        <v>1319.894</v>
      </c>
      <c r="S26">
        <f>SUMIFS(input_eurostat_fec_RAW!$I:$I,input_eurostat_fec_RAW!$G:$G,S$2,input_eurostat_fec_RAW!$D:$D,$A26,input_eurostat_fec_RAW!$E:$E,$C26)</f>
        <v>806.69100000000003</v>
      </c>
      <c r="T26">
        <f>SUMIFS(input_eurostat_fec_RAW!$I:$I,input_eurostat_fec_RAW!$G:$G,T$2,input_eurostat_fec_RAW!$D:$D,$A26,input_eurostat_fec_RAW!$E:$E,$C26)</f>
        <v>25107.06</v>
      </c>
      <c r="U26">
        <f>SUMIFS(input_eurostat_fec_RAW!$I:$I,input_eurostat_fec_RAW!$G:$G,U$2,input_eurostat_fec_RAW!$D:$D,$A26,input_eurostat_fec_RAW!$E:$E,$C26)</f>
        <v>0</v>
      </c>
      <c r="V26">
        <f>SUMIFS(input_eurostat_fec_RAW!$I:$I,input_eurostat_fec_RAW!$G:$G,V$2,input_eurostat_fec_RAW!$D:$D,$A26,input_eurostat_fec_RAW!$E:$E,$C26)</f>
        <v>0</v>
      </c>
      <c r="W26">
        <f>SUMIFS(input_eurostat_fec_RAW!$I:$I,input_eurostat_fec_RAW!$G:$G,W$2,input_eurostat_fec_RAW!$D:$D,$A26,input_eurostat_fec_RAW!$E:$E,$C26)</f>
        <v>656.32600000000002</v>
      </c>
      <c r="X26">
        <f>SUMIFS(input_eurostat_fec_RAW!$I:$I,input_eurostat_fec_RAW!$G:$G,X$2,input_eurostat_fec_RAW!$D:$D,$A26,input_eurostat_fec_RAW!$E:$E,$C26)</f>
        <v>908.91399999999999</v>
      </c>
      <c r="Y26">
        <f>SUMIFS(input_eurostat_fec_RAW!$I:$I,input_eurostat_fec_RAW!$G:$G,Y$2,input_eurostat_fec_RAW!$D:$D,$A26,input_eurostat_fec_RAW!$E:$E,$C26)</f>
        <v>19.419</v>
      </c>
      <c r="Z26">
        <f>SUMIFS(input_eurostat_fec_RAW!$I:$I,input_eurostat_fec_RAW!$G:$G,Z$2,input_eurostat_fec_RAW!$D:$D,$A26,input_eurostat_fec_RAW!$E:$E,$C26)</f>
        <v>0</v>
      </c>
      <c r="AA26">
        <f>SUMIFS(input_eurostat_fec_RAW!$I:$I,input_eurostat_fec_RAW!$G:$G,AA$2,input_eurostat_fec_RAW!$D:$D,$A26,input_eurostat_fec_RAW!$E:$E,$C26)</f>
        <v>4047.694</v>
      </c>
      <c r="AB26">
        <f>SUMIFS(input_eurostat_fec_RAW!$I:$I,input_eurostat_fec_RAW!$G:$G,AB$2,input_eurostat_fec_RAW!$D:$D,$A26,input_eurostat_fec_RAW!$E:$E,$C26)</f>
        <v>367</v>
      </c>
      <c r="AC26">
        <f>SUMIFS(input_eurostat_fec_RAW!$I:$I,input_eurostat_fec_RAW!$G:$G,AC$2,input_eurostat_fec_RAW!$D:$D,$A26,input_eurostat_fec_RAW!$E:$E,$C26)</f>
        <v>0</v>
      </c>
      <c r="AD26">
        <f>SUMIFS(input_eurostat_fec_RAW!$I:$I,input_eurostat_fec_RAW!$G:$G,AD$2,input_eurostat_fec_RAW!$D:$D,$A26,input_eurostat_fec_RAW!$E:$E,$C26)</f>
        <v>1063.5640000000001</v>
      </c>
      <c r="AE26">
        <f>SUMIFS(input_eurostat_fec_RAW!$I:$I,input_eurostat_fec_RAW!$G:$G,AE$2,input_eurostat_fec_RAW!$D:$D,$A26,input_eurostat_fec_RAW!$E:$E,$C26)</f>
        <v>439.70499999999998</v>
      </c>
      <c r="AF26">
        <f>SUMIFS(input_eurostat_fec_RAW!$I:$I,input_eurostat_fec_RAW!$G:$G,AF$2,input_eurostat_fec_RAW!$D:$D,$A26,input_eurostat_fec_RAW!$E:$E,$C26)</f>
        <v>251.256</v>
      </c>
      <c r="AG26">
        <f>SUMIFS(input_eurostat_fec_RAW!$I:$I,input_eurostat_fec_RAW!$G:$G,AG$2,input_eurostat_fec_RAW!$D:$D,$A26,input_eurostat_fec_RAW!$E:$E,$C26)</f>
        <v>0</v>
      </c>
      <c r="AH26">
        <f>SUMIFS(input_eurostat_fec_RAW!$I:$I,input_eurostat_fec_RAW!$G:$G,AH$2,input_eurostat_fec_RAW!$D:$D,$A26,input_eurostat_fec_RAW!$E:$E,$C26)</f>
        <v>0</v>
      </c>
      <c r="AI26">
        <f>SUMIFS(input_eurostat_fec_RAW!$I:$I,input_eurostat_fec_RAW!$G:$G,AI$2,input_eurostat_fec_RAW!$D:$D,$A26,input_eurostat_fec_RAW!$E:$E,$C26)</f>
        <v>0</v>
      </c>
      <c r="AJ26">
        <f>SUMIFS(input_eurostat_fec_RAW!$I:$I,input_eurostat_fec_RAW!$G:$G,AJ$2,input_eurostat_fec_RAW!$D:$D,$A26,input_eurostat_fec_RAW!$E:$E,$C26)</f>
        <v>4497.2809999999999</v>
      </c>
      <c r="AK26">
        <f>SUMIFS(input_eurostat_fec_RAW!$I:$I,input_eurostat_fec_RAW!$G:$G,AK$2,input_eurostat_fec_RAW!$D:$D,$A26,input_eurostat_fec_RAW!$E:$E,$C26)</f>
        <v>7644.97</v>
      </c>
      <c r="AL26">
        <f>SUMIFS(input_eurostat_fec_RAW!$I:$I,input_eurostat_fec_RAW!$G:$G,AL$2,input_eurostat_fec_RAW!$D:$D,$A26,input_eurostat_fec_RAW!$E:$E,$C26)</f>
        <v>2000.2180000000001</v>
      </c>
      <c r="AM26">
        <f>SUMIFS(input_eurostat_fec_RAW!$I:$I,input_eurostat_fec_RAW!$G:$G,AM$2,input_eurostat_fec_RAW!$D:$D,$A26,input_eurostat_fec_RAW!$E:$E,$C26)</f>
        <v>2808.5859999999998</v>
      </c>
      <c r="AN26">
        <f>SUMIFS(input_eurostat_fec_RAW!$I:$I,input_eurostat_fec_RAW!$G:$G,AN$2,input_eurostat_fec_RAW!$D:$D,$A26,input_eurostat_fec_RAW!$E:$E,$C26)</f>
        <v>0</v>
      </c>
      <c r="AO26">
        <f>SUMIFS(input_eurostat_fec_RAW!$I:$I,input_eurostat_fec_RAW!$G:$G,AO$2,input_eurostat_fec_RAW!$D:$D,$A26,input_eurostat_fec_RAW!$E:$E,$C26)</f>
        <v>199.131</v>
      </c>
      <c r="AP26">
        <f>SUMIFS(input_eurostat_fec_RAW!$I:$I,input_eurostat_fec_RAW!$G:$G,AP$2,input_eurostat_fec_RAW!$D:$D,$A26,input_eurostat_fec_RAW!$E:$E,$C26)</f>
        <v>63.2</v>
      </c>
      <c r="AQ26">
        <f>SUMIFS(input_eurostat_fec_RAW!$I:$I,input_eurostat_fec_RAW!$G:$G,AQ$2,input_eurostat_fec_RAW!$D:$D,$A26,input_eurostat_fec_RAW!$E:$E,$C26)</f>
        <v>0</v>
      </c>
      <c r="AR26">
        <f>SUMIFS(input_eurostat_fec_RAW!$I:$I,input_eurostat_fec_RAW!$G:$G,AR$2,input_eurostat_fec_RAW!$D:$D,$A26,input_eurostat_fec_RAW!$E:$E,$C26)</f>
        <v>0</v>
      </c>
      <c r="AS26">
        <f>SUMIFS(input_eurostat_fec_RAW!$I:$I,input_eurostat_fec_RAW!$G:$G,AS$2,input_eurostat_fec_RAW!$D:$D,$A26,input_eurostat_fec_RAW!$E:$E,$C26)</f>
        <v>1865.067</v>
      </c>
      <c r="AT26">
        <f>SUMIFS(input_eurostat_fec_RAW!$I:$I,input_eurostat_fec_RAW!$G:$G,AT$2,input_eurostat_fec_RAW!$D:$D,$A26,input_eurostat_fec_RAW!$E:$E,$C26)</f>
        <v>0</v>
      </c>
    </row>
    <row r="27" spans="1:46" x14ac:dyDescent="0.2">
      <c r="A27" s="4" t="s">
        <v>68</v>
      </c>
      <c r="B27" t="s">
        <v>92</v>
      </c>
      <c r="C27" s="4" t="s">
        <v>64</v>
      </c>
      <c r="D27" t="s">
        <v>81</v>
      </c>
      <c r="F27" t="b">
        <f>INDEX('1_input_general_information'!$A$44:$E$58,MATCH($C27,'1_input_general_information'!$A$44:$A$58,0),3)</f>
        <v>0</v>
      </c>
      <c r="G27" t="str">
        <f>INDEX('1_input_general_information'!$A$44:$E$58,MATCH($C27,'1_input_general_information'!$A$44:$A$58,0),4)</f>
        <v>Complete</v>
      </c>
      <c r="H27">
        <f>SUMIFS(input_eurostat_fec_RAW!$I:$I,input_eurostat_fec_RAW!$G:$G,H$2,input_eurostat_fec_RAW!$D:$D,$A27,input_eurostat_fec_RAW!$E:$E,$C27)</f>
        <v>0</v>
      </c>
      <c r="I27">
        <f>SUMIFS(input_eurostat_fec_RAW!$I:$I,input_eurostat_fec_RAW!$G:$G,I$2,input_eurostat_fec_RAW!$D:$D,$A27,input_eurostat_fec_RAW!$E:$E,$C27)</f>
        <v>0</v>
      </c>
      <c r="J27">
        <f>SUMIFS(input_eurostat_fec_RAW!$I:$I,input_eurostat_fec_RAW!$G:$G,J$2,input_eurostat_fec_RAW!$D:$D,$A27,input_eurostat_fec_RAW!$E:$E,$C27)</f>
        <v>0</v>
      </c>
      <c r="K27">
        <f>SUMIFS(input_eurostat_fec_RAW!$I:$I,input_eurostat_fec_RAW!$G:$G,K$2,input_eurostat_fec_RAW!$D:$D,$A27,input_eurostat_fec_RAW!$E:$E,$C27)</f>
        <v>0</v>
      </c>
      <c r="L27">
        <f>SUMIFS(input_eurostat_fec_RAW!$I:$I,input_eurostat_fec_RAW!$G:$G,L$2,input_eurostat_fec_RAW!$D:$D,$A27,input_eurostat_fec_RAW!$E:$E,$C27)</f>
        <v>0</v>
      </c>
      <c r="M27">
        <f>SUMIFS(input_eurostat_fec_RAW!$I:$I,input_eurostat_fec_RAW!$G:$G,M$2,input_eurostat_fec_RAW!$D:$D,$A27,input_eurostat_fec_RAW!$E:$E,$C27)</f>
        <v>0</v>
      </c>
      <c r="N27">
        <f>SUMIFS(input_eurostat_fec_RAW!$I:$I,input_eurostat_fec_RAW!$G:$G,N$2,input_eurostat_fec_RAW!$D:$D,$A27,input_eurostat_fec_RAW!$E:$E,$C27)</f>
        <v>0</v>
      </c>
      <c r="O27">
        <f>SUMIFS(input_eurostat_fec_RAW!$I:$I,input_eurostat_fec_RAW!$G:$G,O$2,input_eurostat_fec_RAW!$D:$D,$A27,input_eurostat_fec_RAW!$E:$E,$C27)</f>
        <v>0</v>
      </c>
      <c r="P27">
        <f>SUMIFS(input_eurostat_fec_RAW!$I:$I,input_eurostat_fec_RAW!$G:$G,P$2,input_eurostat_fec_RAW!$D:$D,$A27,input_eurostat_fec_RAW!$E:$E,$C27)</f>
        <v>0</v>
      </c>
      <c r="Q27">
        <f>SUMIFS(input_eurostat_fec_RAW!$I:$I,input_eurostat_fec_RAW!$G:$G,Q$2,input_eurostat_fec_RAW!$D:$D,$A27,input_eurostat_fec_RAW!$E:$E,$C27)</f>
        <v>0</v>
      </c>
      <c r="R27">
        <f>SUMIFS(input_eurostat_fec_RAW!$I:$I,input_eurostat_fec_RAW!$G:$G,R$2,input_eurostat_fec_RAW!$D:$D,$A27,input_eurostat_fec_RAW!$E:$E,$C27)</f>
        <v>0</v>
      </c>
      <c r="S27">
        <f>SUMIFS(input_eurostat_fec_RAW!$I:$I,input_eurostat_fec_RAW!$G:$G,S$2,input_eurostat_fec_RAW!$D:$D,$A27,input_eurostat_fec_RAW!$E:$E,$C27)</f>
        <v>0</v>
      </c>
      <c r="T27">
        <f>SUMIFS(input_eurostat_fec_RAW!$I:$I,input_eurostat_fec_RAW!$G:$G,T$2,input_eurostat_fec_RAW!$D:$D,$A27,input_eurostat_fec_RAW!$E:$E,$C27)</f>
        <v>0</v>
      </c>
      <c r="U27">
        <f>SUMIFS(input_eurostat_fec_RAW!$I:$I,input_eurostat_fec_RAW!$G:$G,U$2,input_eurostat_fec_RAW!$D:$D,$A27,input_eurostat_fec_RAW!$E:$E,$C27)</f>
        <v>0</v>
      </c>
      <c r="V27">
        <f>SUMIFS(input_eurostat_fec_RAW!$I:$I,input_eurostat_fec_RAW!$G:$G,V$2,input_eurostat_fec_RAW!$D:$D,$A27,input_eurostat_fec_RAW!$E:$E,$C27)</f>
        <v>0</v>
      </c>
      <c r="W27">
        <f>SUMIFS(input_eurostat_fec_RAW!$I:$I,input_eurostat_fec_RAW!$G:$G,W$2,input_eurostat_fec_RAW!$D:$D,$A27,input_eurostat_fec_RAW!$E:$E,$C27)</f>
        <v>0</v>
      </c>
      <c r="X27">
        <f>SUMIFS(input_eurostat_fec_RAW!$I:$I,input_eurostat_fec_RAW!$G:$G,X$2,input_eurostat_fec_RAW!$D:$D,$A27,input_eurostat_fec_RAW!$E:$E,$C27)</f>
        <v>0</v>
      </c>
      <c r="Y27">
        <f>SUMIFS(input_eurostat_fec_RAW!$I:$I,input_eurostat_fec_RAW!$G:$G,Y$2,input_eurostat_fec_RAW!$D:$D,$A27,input_eurostat_fec_RAW!$E:$E,$C27)</f>
        <v>0</v>
      </c>
      <c r="Z27">
        <f>SUMIFS(input_eurostat_fec_RAW!$I:$I,input_eurostat_fec_RAW!$G:$G,Z$2,input_eurostat_fec_RAW!$D:$D,$A27,input_eurostat_fec_RAW!$E:$E,$C27)</f>
        <v>0</v>
      </c>
      <c r="AA27">
        <f>SUMIFS(input_eurostat_fec_RAW!$I:$I,input_eurostat_fec_RAW!$G:$G,AA$2,input_eurostat_fec_RAW!$D:$D,$A27,input_eurostat_fec_RAW!$E:$E,$C27)</f>
        <v>0</v>
      </c>
      <c r="AB27">
        <f>SUMIFS(input_eurostat_fec_RAW!$I:$I,input_eurostat_fec_RAW!$G:$G,AB$2,input_eurostat_fec_RAW!$D:$D,$A27,input_eurostat_fec_RAW!$E:$E,$C27)</f>
        <v>0</v>
      </c>
      <c r="AC27">
        <f>SUMIFS(input_eurostat_fec_RAW!$I:$I,input_eurostat_fec_RAW!$G:$G,AC$2,input_eurostat_fec_RAW!$D:$D,$A27,input_eurostat_fec_RAW!$E:$E,$C27)</f>
        <v>0</v>
      </c>
      <c r="AD27">
        <f>SUMIFS(input_eurostat_fec_RAW!$I:$I,input_eurostat_fec_RAW!$G:$G,AD$2,input_eurostat_fec_RAW!$D:$D,$A27,input_eurostat_fec_RAW!$E:$E,$C27)</f>
        <v>0</v>
      </c>
      <c r="AE27">
        <f>SUMIFS(input_eurostat_fec_RAW!$I:$I,input_eurostat_fec_RAW!$G:$G,AE$2,input_eurostat_fec_RAW!$D:$D,$A27,input_eurostat_fec_RAW!$E:$E,$C27)</f>
        <v>0</v>
      </c>
      <c r="AF27">
        <f>SUMIFS(input_eurostat_fec_RAW!$I:$I,input_eurostat_fec_RAW!$G:$G,AF$2,input_eurostat_fec_RAW!$D:$D,$A27,input_eurostat_fec_RAW!$E:$E,$C27)</f>
        <v>0</v>
      </c>
      <c r="AG27">
        <f>SUMIFS(input_eurostat_fec_RAW!$I:$I,input_eurostat_fec_RAW!$G:$G,AG$2,input_eurostat_fec_RAW!$D:$D,$A27,input_eurostat_fec_RAW!$E:$E,$C27)</f>
        <v>0</v>
      </c>
      <c r="AH27">
        <f>SUMIFS(input_eurostat_fec_RAW!$I:$I,input_eurostat_fec_RAW!$G:$G,AH$2,input_eurostat_fec_RAW!$D:$D,$A27,input_eurostat_fec_RAW!$E:$E,$C27)</f>
        <v>0</v>
      </c>
      <c r="AI27">
        <f>SUMIFS(input_eurostat_fec_RAW!$I:$I,input_eurostat_fec_RAW!$G:$G,AI$2,input_eurostat_fec_RAW!$D:$D,$A27,input_eurostat_fec_RAW!$E:$E,$C27)</f>
        <v>0</v>
      </c>
      <c r="AJ27">
        <f>SUMIFS(input_eurostat_fec_RAW!$I:$I,input_eurostat_fec_RAW!$G:$G,AJ$2,input_eurostat_fec_RAW!$D:$D,$A27,input_eurostat_fec_RAW!$E:$E,$C27)</f>
        <v>0</v>
      </c>
      <c r="AK27">
        <f>SUMIFS(input_eurostat_fec_RAW!$I:$I,input_eurostat_fec_RAW!$G:$G,AK$2,input_eurostat_fec_RAW!$D:$D,$A27,input_eurostat_fec_RAW!$E:$E,$C27)</f>
        <v>0</v>
      </c>
      <c r="AL27">
        <f>SUMIFS(input_eurostat_fec_RAW!$I:$I,input_eurostat_fec_RAW!$G:$G,AL$2,input_eurostat_fec_RAW!$D:$D,$A27,input_eurostat_fec_RAW!$E:$E,$C27)</f>
        <v>0</v>
      </c>
      <c r="AM27">
        <f>SUMIFS(input_eurostat_fec_RAW!$I:$I,input_eurostat_fec_RAW!$G:$G,AM$2,input_eurostat_fec_RAW!$D:$D,$A27,input_eurostat_fec_RAW!$E:$E,$C27)</f>
        <v>0</v>
      </c>
      <c r="AN27">
        <f>SUMIFS(input_eurostat_fec_RAW!$I:$I,input_eurostat_fec_RAW!$G:$G,AN$2,input_eurostat_fec_RAW!$D:$D,$A27,input_eurostat_fec_RAW!$E:$E,$C27)</f>
        <v>0</v>
      </c>
      <c r="AO27">
        <f>SUMIFS(input_eurostat_fec_RAW!$I:$I,input_eurostat_fec_RAW!$G:$G,AO$2,input_eurostat_fec_RAW!$D:$D,$A27,input_eurostat_fec_RAW!$E:$E,$C27)</f>
        <v>0</v>
      </c>
      <c r="AP27">
        <f>SUMIFS(input_eurostat_fec_RAW!$I:$I,input_eurostat_fec_RAW!$G:$G,AP$2,input_eurostat_fec_RAW!$D:$D,$A27,input_eurostat_fec_RAW!$E:$E,$C27)</f>
        <v>0</v>
      </c>
      <c r="AQ27">
        <f>SUMIFS(input_eurostat_fec_RAW!$I:$I,input_eurostat_fec_RAW!$G:$G,AQ$2,input_eurostat_fec_RAW!$D:$D,$A27,input_eurostat_fec_RAW!$E:$E,$C27)</f>
        <v>0</v>
      </c>
      <c r="AR27">
        <f>SUMIFS(input_eurostat_fec_RAW!$I:$I,input_eurostat_fec_RAW!$G:$G,AR$2,input_eurostat_fec_RAW!$D:$D,$A27,input_eurostat_fec_RAW!$E:$E,$C27)</f>
        <v>0</v>
      </c>
      <c r="AS27">
        <f>SUMIFS(input_eurostat_fec_RAW!$I:$I,input_eurostat_fec_RAW!$G:$G,AS$2,input_eurostat_fec_RAW!$D:$D,$A27,input_eurostat_fec_RAW!$E:$E,$C27)</f>
        <v>0</v>
      </c>
      <c r="AT27">
        <f>SUMIFS(input_eurostat_fec_RAW!$I:$I,input_eurostat_fec_RAW!$G:$G,AT$2,input_eurostat_fec_RAW!$D:$D,$A27,input_eurostat_fec_RAW!$E:$E,$C27)</f>
        <v>0</v>
      </c>
    </row>
    <row r="28" spans="1:46" x14ac:dyDescent="0.2">
      <c r="A28" s="4" t="s">
        <v>68</v>
      </c>
      <c r="B28" t="s">
        <v>92</v>
      </c>
      <c r="C28" s="4" t="s">
        <v>65</v>
      </c>
      <c r="D28" t="s">
        <v>82</v>
      </c>
      <c r="F28" t="b">
        <f>INDEX('1_input_general_information'!$A$44:$E$58,MATCH($C28,'1_input_general_information'!$A$44:$A$58,0),3)</f>
        <v>0</v>
      </c>
      <c r="G28" t="str">
        <f>INDEX('1_input_general_information'!$A$44:$E$58,MATCH($C28,'1_input_general_information'!$A$44:$A$58,0),4)</f>
        <v>Complete</v>
      </c>
      <c r="H28">
        <f>SUMIFS(input_eurostat_fec_RAW!$I:$I,input_eurostat_fec_RAW!$G:$G,H$2,input_eurostat_fec_RAW!$D:$D,$A28,input_eurostat_fec_RAW!$E:$E,$C28)</f>
        <v>0</v>
      </c>
      <c r="I28">
        <f>SUMIFS(input_eurostat_fec_RAW!$I:$I,input_eurostat_fec_RAW!$G:$G,I$2,input_eurostat_fec_RAW!$D:$D,$A28,input_eurostat_fec_RAW!$E:$E,$C28)</f>
        <v>0</v>
      </c>
      <c r="J28">
        <f>SUMIFS(input_eurostat_fec_RAW!$I:$I,input_eurostat_fec_RAW!$G:$G,J$2,input_eurostat_fec_RAW!$D:$D,$A28,input_eurostat_fec_RAW!$E:$E,$C28)</f>
        <v>0</v>
      </c>
      <c r="K28">
        <f>SUMIFS(input_eurostat_fec_RAW!$I:$I,input_eurostat_fec_RAW!$G:$G,K$2,input_eurostat_fec_RAW!$D:$D,$A28,input_eurostat_fec_RAW!$E:$E,$C28)</f>
        <v>0</v>
      </c>
      <c r="L28">
        <f>SUMIFS(input_eurostat_fec_RAW!$I:$I,input_eurostat_fec_RAW!$G:$G,L$2,input_eurostat_fec_RAW!$D:$D,$A28,input_eurostat_fec_RAW!$E:$E,$C28)</f>
        <v>0</v>
      </c>
      <c r="M28">
        <f>SUMIFS(input_eurostat_fec_RAW!$I:$I,input_eurostat_fec_RAW!$G:$G,M$2,input_eurostat_fec_RAW!$D:$D,$A28,input_eurostat_fec_RAW!$E:$E,$C28)</f>
        <v>0</v>
      </c>
      <c r="N28">
        <f>SUMIFS(input_eurostat_fec_RAW!$I:$I,input_eurostat_fec_RAW!$G:$G,N$2,input_eurostat_fec_RAW!$D:$D,$A28,input_eurostat_fec_RAW!$E:$E,$C28)</f>
        <v>0</v>
      </c>
      <c r="O28">
        <f>SUMIFS(input_eurostat_fec_RAW!$I:$I,input_eurostat_fec_RAW!$G:$G,O$2,input_eurostat_fec_RAW!$D:$D,$A28,input_eurostat_fec_RAW!$E:$E,$C28)</f>
        <v>0</v>
      </c>
      <c r="P28">
        <f>SUMIFS(input_eurostat_fec_RAW!$I:$I,input_eurostat_fec_RAW!$G:$G,P$2,input_eurostat_fec_RAW!$D:$D,$A28,input_eurostat_fec_RAW!$E:$E,$C28)</f>
        <v>0</v>
      </c>
      <c r="Q28">
        <f>SUMIFS(input_eurostat_fec_RAW!$I:$I,input_eurostat_fec_RAW!$G:$G,Q$2,input_eurostat_fec_RAW!$D:$D,$A28,input_eurostat_fec_RAW!$E:$E,$C28)</f>
        <v>0</v>
      </c>
      <c r="R28">
        <f>SUMIFS(input_eurostat_fec_RAW!$I:$I,input_eurostat_fec_RAW!$G:$G,R$2,input_eurostat_fec_RAW!$D:$D,$A28,input_eurostat_fec_RAW!$E:$E,$C28)</f>
        <v>0</v>
      </c>
      <c r="S28">
        <f>SUMIFS(input_eurostat_fec_RAW!$I:$I,input_eurostat_fec_RAW!$G:$G,S$2,input_eurostat_fec_RAW!$D:$D,$A28,input_eurostat_fec_RAW!$E:$E,$C28)</f>
        <v>0</v>
      </c>
      <c r="T28">
        <f>SUMIFS(input_eurostat_fec_RAW!$I:$I,input_eurostat_fec_RAW!$G:$G,T$2,input_eurostat_fec_RAW!$D:$D,$A28,input_eurostat_fec_RAW!$E:$E,$C28)</f>
        <v>0</v>
      </c>
      <c r="U28">
        <f>SUMIFS(input_eurostat_fec_RAW!$I:$I,input_eurostat_fec_RAW!$G:$G,U$2,input_eurostat_fec_RAW!$D:$D,$A28,input_eurostat_fec_RAW!$E:$E,$C28)</f>
        <v>0</v>
      </c>
      <c r="V28">
        <f>SUMIFS(input_eurostat_fec_RAW!$I:$I,input_eurostat_fec_RAW!$G:$G,V$2,input_eurostat_fec_RAW!$D:$D,$A28,input_eurostat_fec_RAW!$E:$E,$C28)</f>
        <v>0</v>
      </c>
      <c r="W28">
        <f>SUMIFS(input_eurostat_fec_RAW!$I:$I,input_eurostat_fec_RAW!$G:$G,W$2,input_eurostat_fec_RAW!$D:$D,$A28,input_eurostat_fec_RAW!$E:$E,$C28)</f>
        <v>0</v>
      </c>
      <c r="X28">
        <f>SUMIFS(input_eurostat_fec_RAW!$I:$I,input_eurostat_fec_RAW!$G:$G,X$2,input_eurostat_fec_RAW!$D:$D,$A28,input_eurostat_fec_RAW!$E:$E,$C28)</f>
        <v>0</v>
      </c>
      <c r="Y28">
        <f>SUMIFS(input_eurostat_fec_RAW!$I:$I,input_eurostat_fec_RAW!$G:$G,Y$2,input_eurostat_fec_RAW!$D:$D,$A28,input_eurostat_fec_RAW!$E:$E,$C28)</f>
        <v>0</v>
      </c>
      <c r="Z28">
        <f>SUMIFS(input_eurostat_fec_RAW!$I:$I,input_eurostat_fec_RAW!$G:$G,Z$2,input_eurostat_fec_RAW!$D:$D,$A28,input_eurostat_fec_RAW!$E:$E,$C28)</f>
        <v>0</v>
      </c>
      <c r="AA28">
        <f>SUMIFS(input_eurostat_fec_RAW!$I:$I,input_eurostat_fec_RAW!$G:$G,AA$2,input_eurostat_fec_RAW!$D:$D,$A28,input_eurostat_fec_RAW!$E:$E,$C28)</f>
        <v>0</v>
      </c>
      <c r="AB28">
        <f>SUMIFS(input_eurostat_fec_RAW!$I:$I,input_eurostat_fec_RAW!$G:$G,AB$2,input_eurostat_fec_RAW!$D:$D,$A28,input_eurostat_fec_RAW!$E:$E,$C28)</f>
        <v>0</v>
      </c>
      <c r="AC28">
        <f>SUMIFS(input_eurostat_fec_RAW!$I:$I,input_eurostat_fec_RAW!$G:$G,AC$2,input_eurostat_fec_RAW!$D:$D,$A28,input_eurostat_fec_RAW!$E:$E,$C28)</f>
        <v>0</v>
      </c>
      <c r="AD28">
        <f>SUMIFS(input_eurostat_fec_RAW!$I:$I,input_eurostat_fec_RAW!$G:$G,AD$2,input_eurostat_fec_RAW!$D:$D,$A28,input_eurostat_fec_RAW!$E:$E,$C28)</f>
        <v>0</v>
      </c>
      <c r="AE28">
        <f>SUMIFS(input_eurostat_fec_RAW!$I:$I,input_eurostat_fec_RAW!$G:$G,AE$2,input_eurostat_fec_RAW!$D:$D,$A28,input_eurostat_fec_RAW!$E:$E,$C28)</f>
        <v>0</v>
      </c>
      <c r="AF28">
        <f>SUMIFS(input_eurostat_fec_RAW!$I:$I,input_eurostat_fec_RAW!$G:$G,AF$2,input_eurostat_fec_RAW!$D:$D,$A28,input_eurostat_fec_RAW!$E:$E,$C28)</f>
        <v>0</v>
      </c>
      <c r="AG28">
        <f>SUMIFS(input_eurostat_fec_RAW!$I:$I,input_eurostat_fec_RAW!$G:$G,AG$2,input_eurostat_fec_RAW!$D:$D,$A28,input_eurostat_fec_RAW!$E:$E,$C28)</f>
        <v>0</v>
      </c>
      <c r="AH28">
        <f>SUMIFS(input_eurostat_fec_RAW!$I:$I,input_eurostat_fec_RAW!$G:$G,AH$2,input_eurostat_fec_RAW!$D:$D,$A28,input_eurostat_fec_RAW!$E:$E,$C28)</f>
        <v>0</v>
      </c>
      <c r="AI28">
        <f>SUMIFS(input_eurostat_fec_RAW!$I:$I,input_eurostat_fec_RAW!$G:$G,AI$2,input_eurostat_fec_RAW!$D:$D,$A28,input_eurostat_fec_RAW!$E:$E,$C28)</f>
        <v>0</v>
      </c>
      <c r="AJ28">
        <f>SUMIFS(input_eurostat_fec_RAW!$I:$I,input_eurostat_fec_RAW!$G:$G,AJ$2,input_eurostat_fec_RAW!$D:$D,$A28,input_eurostat_fec_RAW!$E:$E,$C28)</f>
        <v>0</v>
      </c>
      <c r="AK28">
        <f>SUMIFS(input_eurostat_fec_RAW!$I:$I,input_eurostat_fec_RAW!$G:$G,AK$2,input_eurostat_fec_RAW!$D:$D,$A28,input_eurostat_fec_RAW!$E:$E,$C28)</f>
        <v>0</v>
      </c>
      <c r="AL28">
        <f>SUMIFS(input_eurostat_fec_RAW!$I:$I,input_eurostat_fec_RAW!$G:$G,AL$2,input_eurostat_fec_RAW!$D:$D,$A28,input_eurostat_fec_RAW!$E:$E,$C28)</f>
        <v>0</v>
      </c>
      <c r="AM28">
        <f>SUMIFS(input_eurostat_fec_RAW!$I:$I,input_eurostat_fec_RAW!$G:$G,AM$2,input_eurostat_fec_RAW!$D:$D,$A28,input_eurostat_fec_RAW!$E:$E,$C28)</f>
        <v>0</v>
      </c>
      <c r="AN28">
        <f>SUMIFS(input_eurostat_fec_RAW!$I:$I,input_eurostat_fec_RAW!$G:$G,AN$2,input_eurostat_fec_RAW!$D:$D,$A28,input_eurostat_fec_RAW!$E:$E,$C28)</f>
        <v>0</v>
      </c>
      <c r="AO28">
        <f>SUMIFS(input_eurostat_fec_RAW!$I:$I,input_eurostat_fec_RAW!$G:$G,AO$2,input_eurostat_fec_RAW!$D:$D,$A28,input_eurostat_fec_RAW!$E:$E,$C28)</f>
        <v>0</v>
      </c>
      <c r="AP28">
        <f>SUMIFS(input_eurostat_fec_RAW!$I:$I,input_eurostat_fec_RAW!$G:$G,AP$2,input_eurostat_fec_RAW!$D:$D,$A28,input_eurostat_fec_RAW!$E:$E,$C28)</f>
        <v>0</v>
      </c>
      <c r="AQ28">
        <f>SUMIFS(input_eurostat_fec_RAW!$I:$I,input_eurostat_fec_RAW!$G:$G,AQ$2,input_eurostat_fec_RAW!$D:$D,$A28,input_eurostat_fec_RAW!$E:$E,$C28)</f>
        <v>0</v>
      </c>
      <c r="AR28">
        <f>SUMIFS(input_eurostat_fec_RAW!$I:$I,input_eurostat_fec_RAW!$G:$G,AR$2,input_eurostat_fec_RAW!$D:$D,$A28,input_eurostat_fec_RAW!$E:$E,$C28)</f>
        <v>0</v>
      </c>
      <c r="AS28">
        <f>SUMIFS(input_eurostat_fec_RAW!$I:$I,input_eurostat_fec_RAW!$G:$G,AS$2,input_eurostat_fec_RAW!$D:$D,$A28,input_eurostat_fec_RAW!$E:$E,$C28)</f>
        <v>0</v>
      </c>
      <c r="AT28">
        <f>SUMIFS(input_eurostat_fec_RAW!$I:$I,input_eurostat_fec_RAW!$G:$G,AT$2,input_eurostat_fec_RAW!$D:$D,$A28,input_eurostat_fec_RAW!$E:$E,$C28)</f>
        <v>0</v>
      </c>
    </row>
    <row r="29" spans="1:46" x14ac:dyDescent="0.2">
      <c r="A29" s="4" t="s">
        <v>68</v>
      </c>
      <c r="B29" t="s">
        <v>92</v>
      </c>
      <c r="C29" s="4" t="s">
        <v>66</v>
      </c>
      <c r="D29" t="s">
        <v>87</v>
      </c>
      <c r="E29" t="str">
        <f>INDEX('1_input_general_information'!$B$45:$E$58,MATCH($D29,'1_input_general_information'!$B$45:$B$58,0),MATCH($E$2,'1_input_general_information'!$B$44:$E$44,0))</f>
        <v>coal</v>
      </c>
      <c r="F29" t="b">
        <f>INDEX('1_input_general_information'!$A$44:$E$58,MATCH($C29,'1_input_general_information'!$A$44:$A$58,0),3)</f>
        <v>1</v>
      </c>
      <c r="G29" t="str">
        <f>INDEX('1_input_general_information'!$A$44:$E$58,MATCH($C29,'1_input_general_information'!$A$44:$A$58,0),4)</f>
        <v>Simplified</v>
      </c>
      <c r="H29">
        <f>SUMIFS(input_eurostat_fec_RAW!$I:$I,input_eurostat_fec_RAW!$G:$G,H$2,input_eurostat_fec_RAW!$D:$D,$A29,input_eurostat_fec_RAW!$E:$E,$C29)</f>
        <v>2.0710000000000002</v>
      </c>
      <c r="I29">
        <f>SUMIFS(input_eurostat_fec_RAW!$I:$I,input_eurostat_fec_RAW!$G:$G,I$2,input_eurostat_fec_RAW!$D:$D,$A29,input_eurostat_fec_RAW!$E:$E,$C29)</f>
        <v>14.920999999999999</v>
      </c>
      <c r="J29">
        <f>SUMIFS(input_eurostat_fec_RAW!$I:$I,input_eurostat_fec_RAW!$G:$G,J$2,input_eurostat_fec_RAW!$D:$D,$A29,input_eurostat_fec_RAW!$E:$E,$C29)</f>
        <v>0</v>
      </c>
      <c r="K29">
        <f>SUMIFS(input_eurostat_fec_RAW!$I:$I,input_eurostat_fec_RAW!$G:$G,K$2,input_eurostat_fec_RAW!$D:$D,$A29,input_eurostat_fec_RAW!$E:$E,$C29)</f>
        <v>55.557000000000002</v>
      </c>
      <c r="L29">
        <f>SUMIFS(input_eurostat_fec_RAW!$I:$I,input_eurostat_fec_RAW!$G:$G,L$2,input_eurostat_fec_RAW!$D:$D,$A29,input_eurostat_fec_RAW!$E:$E,$C29)</f>
        <v>0</v>
      </c>
      <c r="M29">
        <f>SUMIFS(input_eurostat_fec_RAW!$I:$I,input_eurostat_fec_RAW!$G:$G,M$2,input_eurostat_fec_RAW!$D:$D,$A29,input_eurostat_fec_RAW!$E:$E,$C29)</f>
        <v>29.356999999999999</v>
      </c>
      <c r="N29">
        <f>SUMIFS(input_eurostat_fec_RAW!$I:$I,input_eurostat_fec_RAW!$G:$G,N$2,input_eurostat_fec_RAW!$D:$D,$A29,input_eurostat_fec_RAW!$E:$E,$C29)</f>
        <v>0</v>
      </c>
      <c r="O29">
        <f>SUMIFS(input_eurostat_fec_RAW!$I:$I,input_eurostat_fec_RAW!$G:$G,O$2,input_eurostat_fec_RAW!$D:$D,$A29,input_eurostat_fec_RAW!$E:$E,$C29)</f>
        <v>0</v>
      </c>
      <c r="P29">
        <f>SUMIFS(input_eurostat_fec_RAW!$I:$I,input_eurostat_fec_RAW!$G:$G,P$2,input_eurostat_fec_RAW!$D:$D,$A29,input_eurostat_fec_RAW!$E:$E,$C29)</f>
        <v>499.74700000000001</v>
      </c>
      <c r="Q29">
        <f>SUMIFS(input_eurostat_fec_RAW!$I:$I,input_eurostat_fec_RAW!$G:$G,Q$2,input_eurostat_fec_RAW!$D:$D,$A29,input_eurostat_fec_RAW!$E:$E,$C29)</f>
        <v>0</v>
      </c>
      <c r="R29">
        <f>SUMIFS(input_eurostat_fec_RAW!$I:$I,input_eurostat_fec_RAW!$G:$G,R$2,input_eurostat_fec_RAW!$D:$D,$A29,input_eurostat_fec_RAW!$E:$E,$C29)</f>
        <v>0</v>
      </c>
      <c r="S29">
        <f>SUMIFS(input_eurostat_fec_RAW!$I:$I,input_eurostat_fec_RAW!$G:$G,S$2,input_eurostat_fec_RAW!$D:$D,$A29,input_eurostat_fec_RAW!$E:$E,$C29)</f>
        <v>325.57400000000001</v>
      </c>
      <c r="T29">
        <f>SUMIFS(input_eurostat_fec_RAW!$I:$I,input_eurostat_fec_RAW!$G:$G,T$2,input_eurostat_fec_RAW!$D:$D,$A29,input_eurostat_fec_RAW!$E:$E,$C29)</f>
        <v>3348.567</v>
      </c>
      <c r="U29">
        <f>SUMIFS(input_eurostat_fec_RAW!$I:$I,input_eurostat_fec_RAW!$G:$G,U$2,input_eurostat_fec_RAW!$D:$D,$A29,input_eurostat_fec_RAW!$E:$E,$C29)</f>
        <v>0</v>
      </c>
      <c r="V29">
        <f>SUMIFS(input_eurostat_fec_RAW!$I:$I,input_eurostat_fec_RAW!$G:$G,V$2,input_eurostat_fec_RAW!$D:$D,$A29,input_eurostat_fec_RAW!$E:$E,$C29)</f>
        <v>0</v>
      </c>
      <c r="W29">
        <f>SUMIFS(input_eurostat_fec_RAW!$I:$I,input_eurostat_fec_RAW!$G:$G,W$2,input_eurostat_fec_RAW!$D:$D,$A29,input_eurostat_fec_RAW!$E:$E,$C29)</f>
        <v>1.411</v>
      </c>
      <c r="X29">
        <f>SUMIFS(input_eurostat_fec_RAW!$I:$I,input_eurostat_fec_RAW!$G:$G,X$2,input_eurostat_fec_RAW!$D:$D,$A29,input_eurostat_fec_RAW!$E:$E,$C29)</f>
        <v>0</v>
      </c>
      <c r="Y29">
        <f>SUMIFS(input_eurostat_fec_RAW!$I:$I,input_eurostat_fec_RAW!$G:$G,Y$2,input_eurostat_fec_RAW!$D:$D,$A29,input_eurostat_fec_RAW!$E:$E,$C29)</f>
        <v>0</v>
      </c>
      <c r="Z29">
        <f>SUMIFS(input_eurostat_fec_RAW!$I:$I,input_eurostat_fec_RAW!$G:$G,Z$2,input_eurostat_fec_RAW!$D:$D,$A29,input_eurostat_fec_RAW!$E:$E,$C29)</f>
        <v>0</v>
      </c>
      <c r="AA29">
        <f>SUMIFS(input_eurostat_fec_RAW!$I:$I,input_eurostat_fec_RAW!$G:$G,AA$2,input_eurostat_fec_RAW!$D:$D,$A29,input_eurostat_fec_RAW!$E:$E,$C29)</f>
        <v>0</v>
      </c>
      <c r="AB29">
        <f>SUMIFS(input_eurostat_fec_RAW!$I:$I,input_eurostat_fec_RAW!$G:$G,AB$2,input_eurostat_fec_RAW!$D:$D,$A29,input_eurostat_fec_RAW!$E:$E,$C29)</f>
        <v>21.652000000000001</v>
      </c>
      <c r="AC29">
        <f>SUMIFS(input_eurostat_fec_RAW!$I:$I,input_eurostat_fec_RAW!$G:$G,AC$2,input_eurostat_fec_RAW!$D:$D,$A29,input_eurostat_fec_RAW!$E:$E,$C29)</f>
        <v>0</v>
      </c>
      <c r="AD29">
        <f>SUMIFS(input_eurostat_fec_RAW!$I:$I,input_eurostat_fec_RAW!$G:$G,AD$2,input_eurostat_fec_RAW!$D:$D,$A29,input_eurostat_fec_RAW!$E:$E,$C29)</f>
        <v>4.9000000000000002E-2</v>
      </c>
      <c r="AE29">
        <f>SUMIFS(input_eurostat_fec_RAW!$I:$I,input_eurostat_fec_RAW!$G:$G,AE$2,input_eurostat_fec_RAW!$D:$D,$A29,input_eurostat_fec_RAW!$E:$E,$C29)</f>
        <v>2.7309999999999999</v>
      </c>
      <c r="AF29">
        <f>SUMIFS(input_eurostat_fec_RAW!$I:$I,input_eurostat_fec_RAW!$G:$G,AF$2,input_eurostat_fec_RAW!$D:$D,$A29,input_eurostat_fec_RAW!$E:$E,$C29)</f>
        <v>0</v>
      </c>
      <c r="AG29">
        <f>SUMIFS(input_eurostat_fec_RAW!$I:$I,input_eurostat_fec_RAW!$G:$G,AG$2,input_eurostat_fec_RAW!$D:$D,$A29,input_eurostat_fec_RAW!$E:$E,$C29)</f>
        <v>0</v>
      </c>
      <c r="AH29">
        <f>SUMIFS(input_eurostat_fec_RAW!$I:$I,input_eurostat_fec_RAW!$G:$G,AH$2,input_eurostat_fec_RAW!$D:$D,$A29,input_eurostat_fec_RAW!$E:$E,$C29)</f>
        <v>0</v>
      </c>
      <c r="AI29">
        <f>SUMIFS(input_eurostat_fec_RAW!$I:$I,input_eurostat_fec_RAW!$G:$G,AI$2,input_eurostat_fec_RAW!$D:$D,$A29,input_eurostat_fec_RAW!$E:$E,$C29)</f>
        <v>0</v>
      </c>
      <c r="AJ29">
        <f>SUMIFS(input_eurostat_fec_RAW!$I:$I,input_eurostat_fec_RAW!$G:$G,AJ$2,input_eurostat_fec_RAW!$D:$D,$A29,input_eurostat_fec_RAW!$E:$E,$C29)</f>
        <v>2623.5</v>
      </c>
      <c r="AK29">
        <f>SUMIFS(input_eurostat_fec_RAW!$I:$I,input_eurostat_fec_RAW!$G:$G,AK$2,input_eurostat_fec_RAW!$D:$D,$A29,input_eurostat_fec_RAW!$E:$E,$C29)</f>
        <v>0</v>
      </c>
      <c r="AL29">
        <f>SUMIFS(input_eurostat_fec_RAW!$I:$I,input_eurostat_fec_RAW!$G:$G,AL$2,input_eurostat_fec_RAW!$D:$D,$A29,input_eurostat_fec_RAW!$E:$E,$C29)</f>
        <v>140.405</v>
      </c>
      <c r="AM29">
        <f>SUMIFS(input_eurostat_fec_RAW!$I:$I,input_eurostat_fec_RAW!$G:$G,AM$2,input_eurostat_fec_RAW!$D:$D,$A29,input_eurostat_fec_RAW!$E:$E,$C29)</f>
        <v>123.292</v>
      </c>
      <c r="AN29">
        <f>SUMIFS(input_eurostat_fec_RAW!$I:$I,input_eurostat_fec_RAW!$G:$G,AN$2,input_eurostat_fec_RAW!$D:$D,$A29,input_eurostat_fec_RAW!$E:$E,$C29)</f>
        <v>0</v>
      </c>
      <c r="AO29">
        <f>SUMIFS(input_eurostat_fec_RAW!$I:$I,input_eurostat_fec_RAW!$G:$G,AO$2,input_eurostat_fec_RAW!$D:$D,$A29,input_eurostat_fec_RAW!$E:$E,$C29)</f>
        <v>0</v>
      </c>
      <c r="AP29">
        <f>SUMIFS(input_eurostat_fec_RAW!$I:$I,input_eurostat_fec_RAW!$G:$G,AP$2,input_eurostat_fec_RAW!$D:$D,$A29,input_eurostat_fec_RAW!$E:$E,$C29)</f>
        <v>150.4</v>
      </c>
      <c r="AQ29">
        <f>SUMIFS(input_eurostat_fec_RAW!$I:$I,input_eurostat_fec_RAW!$G:$G,AQ$2,input_eurostat_fec_RAW!$D:$D,$A29,input_eurostat_fec_RAW!$E:$E,$C29)</f>
        <v>46.947000000000003</v>
      </c>
      <c r="AR29">
        <f>SUMIFS(input_eurostat_fec_RAW!$I:$I,input_eurostat_fec_RAW!$G:$G,AR$2,input_eurostat_fec_RAW!$D:$D,$A29,input_eurostat_fec_RAW!$E:$E,$C29)</f>
        <v>0</v>
      </c>
      <c r="AS29">
        <f>SUMIFS(input_eurostat_fec_RAW!$I:$I,input_eurostat_fec_RAW!$G:$G,AS$2,input_eurostat_fec_RAW!$D:$D,$A29,input_eurostat_fec_RAW!$E:$E,$C29)</f>
        <v>0</v>
      </c>
      <c r="AT29">
        <f>SUMIFS(input_eurostat_fec_RAW!$I:$I,input_eurostat_fec_RAW!$G:$G,AT$2,input_eurostat_fec_RAW!$D:$D,$A29,input_eurostat_fec_RAW!$E:$E,$C29)</f>
        <v>0</v>
      </c>
    </row>
    <row r="30" spans="1:46" x14ac:dyDescent="0.2">
      <c r="A30" s="4" t="s">
        <v>68</v>
      </c>
      <c r="B30" t="s">
        <v>92</v>
      </c>
      <c r="C30" s="4" t="s">
        <v>67</v>
      </c>
      <c r="D30" t="s">
        <v>74</v>
      </c>
      <c r="F30" t="str">
        <f>INDEX('1_input_general_information'!$A$44:$E$58,MATCH($C30,'1_input_general_information'!$A$44:$A$58,0),3)</f>
        <v>Total</v>
      </c>
      <c r="G30" t="str">
        <f>INDEX('1_input_general_information'!$A$44:$E$58,MATCH($C30,'1_input_general_information'!$A$44:$A$58,0),4)</f>
        <v>Total</v>
      </c>
      <c r="H30">
        <f>SUMIFS(input_eurostat_fec_RAW!$I:$I,input_eurostat_fec_RAW!$G:$G,H$2,input_eurostat_fec_RAW!$D:$D,$A30,input_eurostat_fec_RAW!$E:$E,$C30)</f>
        <v>7521.6080000000002</v>
      </c>
      <c r="I30">
        <f>SUMIFS(input_eurostat_fec_RAW!$I:$I,input_eurostat_fec_RAW!$G:$G,I$2,input_eurostat_fec_RAW!$D:$D,$A30,input_eurostat_fec_RAW!$E:$E,$C30)</f>
        <v>3591.3939999999998</v>
      </c>
      <c r="J30">
        <f>SUMIFS(input_eurostat_fec_RAW!$I:$I,input_eurostat_fec_RAW!$G:$G,J$2,input_eurostat_fec_RAW!$D:$D,$A30,input_eurostat_fec_RAW!$E:$E,$C30)</f>
        <v>5403.0879999999997</v>
      </c>
      <c r="K30">
        <f>SUMIFS(input_eurostat_fec_RAW!$I:$I,input_eurostat_fec_RAW!$G:$G,K$2,input_eurostat_fec_RAW!$D:$D,$A30,input_eurostat_fec_RAW!$E:$E,$C30)</f>
        <v>7752.17</v>
      </c>
      <c r="L30">
        <f>SUMIFS(input_eurostat_fec_RAW!$I:$I,input_eurostat_fec_RAW!$G:$G,L$2,input_eurostat_fec_RAW!$D:$D,$A30,input_eurostat_fec_RAW!$E:$E,$C30)</f>
        <v>1174.7349999999999</v>
      </c>
      <c r="M30">
        <f>SUMIFS(input_eurostat_fec_RAW!$I:$I,input_eurostat_fec_RAW!$G:$G,M$2,input_eurostat_fec_RAW!$D:$D,$A30,input_eurostat_fec_RAW!$E:$E,$C30)</f>
        <v>18140.252</v>
      </c>
      <c r="N30">
        <f>SUMIFS(input_eurostat_fec_RAW!$I:$I,input_eurostat_fec_RAW!$G:$G,N$2,input_eurostat_fec_RAW!$D:$D,$A30,input_eurostat_fec_RAW!$E:$E,$C30)</f>
        <v>143627.234</v>
      </c>
      <c r="O30">
        <f>SUMIFS(input_eurostat_fec_RAW!$I:$I,input_eurostat_fec_RAW!$G:$G,O$2,input_eurostat_fec_RAW!$D:$D,$A30,input_eurostat_fec_RAW!$E:$E,$C30)</f>
        <v>3129.45</v>
      </c>
      <c r="P30">
        <f>SUMIFS(input_eurostat_fec_RAW!$I:$I,input_eurostat_fec_RAW!$G:$G,P$2,input_eurostat_fec_RAW!$D:$D,$A30,input_eurostat_fec_RAW!$E:$E,$C30)</f>
        <v>462929.64399999997</v>
      </c>
      <c r="Q30">
        <f>SUMIFS(input_eurostat_fec_RAW!$I:$I,input_eurostat_fec_RAW!$G:$G,Q$2,input_eurostat_fec_RAW!$D:$D,$A30,input_eurostat_fec_RAW!$E:$E,$C30)</f>
        <v>2028.06</v>
      </c>
      <c r="R30">
        <f>SUMIFS(input_eurostat_fec_RAW!$I:$I,input_eurostat_fec_RAW!$G:$G,R$2,input_eurostat_fec_RAW!$D:$D,$A30,input_eurostat_fec_RAW!$E:$E,$C30)</f>
        <v>10595.582</v>
      </c>
      <c r="S30">
        <f>SUMIFS(input_eurostat_fec_RAW!$I:$I,input_eurostat_fec_RAW!$G:$G,S$2,input_eurostat_fec_RAW!$D:$D,$A30,input_eurostat_fec_RAW!$E:$E,$C30)</f>
        <v>47391.438999999998</v>
      </c>
      <c r="T30">
        <f>SUMIFS(input_eurostat_fec_RAW!$I:$I,input_eurostat_fec_RAW!$G:$G,T$2,input_eurostat_fec_RAW!$D:$D,$A30,input_eurostat_fec_RAW!$E:$E,$C30)</f>
        <v>612556.74899999995</v>
      </c>
      <c r="U30">
        <f>SUMIFS(input_eurostat_fec_RAW!$I:$I,input_eurostat_fec_RAW!$G:$G,U$2,input_eurostat_fec_RAW!$D:$D,$A30,input_eurostat_fec_RAW!$E:$E,$C30)</f>
        <v>2436.306</v>
      </c>
      <c r="V30">
        <f>SUMIFS(input_eurostat_fec_RAW!$I:$I,input_eurostat_fec_RAW!$G:$G,V$2,input_eurostat_fec_RAW!$D:$D,$A30,input_eurostat_fec_RAW!$E:$E,$C30)</f>
        <v>87260.679000000004</v>
      </c>
      <c r="W30">
        <f>SUMIFS(input_eurostat_fec_RAW!$I:$I,input_eurostat_fec_RAW!$G:$G,W$2,input_eurostat_fec_RAW!$D:$D,$A30,input_eurostat_fec_RAW!$E:$E,$C30)</f>
        <v>9954.7150000000001</v>
      </c>
      <c r="X30">
        <f>SUMIFS(input_eurostat_fec_RAW!$I:$I,input_eurostat_fec_RAW!$G:$G,X$2,input_eurostat_fec_RAW!$D:$D,$A30,input_eurostat_fec_RAW!$E:$E,$C30)</f>
        <v>6224.1229999999996</v>
      </c>
      <c r="Y30">
        <f>SUMIFS(input_eurostat_fec_RAW!$I:$I,input_eurostat_fec_RAW!$G:$G,Y$2,input_eurostat_fec_RAW!$D:$D,$A30,input_eurostat_fec_RAW!$E:$E,$C30)</f>
        <v>11842.227000000001</v>
      </c>
      <c r="Z30">
        <f>SUMIFS(input_eurostat_fec_RAW!$I:$I,input_eurostat_fec_RAW!$G:$G,Z$2,input_eurostat_fec_RAW!$D:$D,$A30,input_eurostat_fec_RAW!$E:$E,$C30)</f>
        <v>2700.2849999999999</v>
      </c>
      <c r="AA30">
        <f>SUMIFS(input_eurostat_fec_RAW!$I:$I,input_eurostat_fec_RAW!$G:$G,AA$2,input_eurostat_fec_RAW!$D:$D,$A30,input_eurostat_fec_RAW!$E:$E,$C30)</f>
        <v>85034.335999999996</v>
      </c>
      <c r="AB30">
        <f>SUMIFS(input_eurostat_fec_RAW!$I:$I,input_eurostat_fec_RAW!$G:$G,AB$2,input_eurostat_fec_RAW!$D:$D,$A30,input_eurostat_fec_RAW!$E:$E,$C30)</f>
        <v>4033.6970000000001</v>
      </c>
      <c r="AC30">
        <f>SUMIFS(input_eurostat_fec_RAW!$I:$I,input_eurostat_fec_RAW!$G:$G,AC$2,input_eurostat_fec_RAW!$D:$D,$A30,input_eurostat_fec_RAW!$E:$E,$C30)</f>
        <v>659.45899999999995</v>
      </c>
      <c r="AD30">
        <f>SUMIFS(input_eurostat_fec_RAW!$I:$I,input_eurostat_fec_RAW!$G:$G,AD$2,input_eurostat_fec_RAW!$D:$D,$A30,input_eurostat_fec_RAW!$E:$E,$C30)</f>
        <v>3446.183</v>
      </c>
      <c r="AE30">
        <f>SUMIFS(input_eurostat_fec_RAW!$I:$I,input_eurostat_fec_RAW!$G:$G,AE$2,input_eurostat_fec_RAW!$D:$D,$A30,input_eurostat_fec_RAW!$E:$E,$C30)</f>
        <v>6556.0559999999996</v>
      </c>
      <c r="AF30">
        <f>SUMIFS(input_eurostat_fec_RAW!$I:$I,input_eurostat_fec_RAW!$G:$G,AF$2,input_eurostat_fec_RAW!$D:$D,$A30,input_eurostat_fec_RAW!$E:$E,$C30)</f>
        <v>1606.8009999999999</v>
      </c>
      <c r="AG30">
        <f>SUMIFS(input_eurostat_fec_RAW!$I:$I,input_eurostat_fec_RAW!$G:$G,AG$2,input_eurostat_fec_RAW!$D:$D,$A30,input_eurostat_fec_RAW!$E:$E,$C30)</f>
        <v>573.23400000000004</v>
      </c>
      <c r="AH30">
        <f>SUMIFS(input_eurostat_fec_RAW!$I:$I,input_eurostat_fec_RAW!$G:$G,AH$2,input_eurostat_fec_RAW!$D:$D,$A30,input_eurostat_fec_RAW!$E:$E,$C30)</f>
        <v>8418.75</v>
      </c>
      <c r="AI30">
        <f>SUMIFS(input_eurostat_fec_RAW!$I:$I,input_eurostat_fec_RAW!$G:$G,AI$2,input_eurostat_fec_RAW!$D:$D,$A30,input_eurostat_fec_RAW!$E:$E,$C30)</f>
        <v>2949.174</v>
      </c>
      <c r="AJ30">
        <f>SUMIFS(input_eurostat_fec_RAW!$I:$I,input_eurostat_fec_RAW!$G:$G,AJ$2,input_eurostat_fec_RAW!$D:$D,$A30,input_eurostat_fec_RAW!$E:$E,$C30)</f>
        <v>71253.381999999998</v>
      </c>
      <c r="AK30">
        <f>SUMIFS(input_eurostat_fec_RAW!$I:$I,input_eurostat_fec_RAW!$G:$G,AK$2,input_eurostat_fec_RAW!$D:$D,$A30,input_eurostat_fec_RAW!$E:$E,$C30)</f>
        <v>37769.438999999998</v>
      </c>
      <c r="AL30">
        <f>SUMIFS(input_eurostat_fec_RAW!$I:$I,input_eurostat_fec_RAW!$G:$G,AL$2,input_eurostat_fec_RAW!$D:$D,$A30,input_eurostat_fec_RAW!$E:$E,$C30)</f>
        <v>32618.124</v>
      </c>
      <c r="AM30">
        <f>SUMIFS(input_eurostat_fec_RAW!$I:$I,input_eurostat_fec_RAW!$G:$G,AM$2,input_eurostat_fec_RAW!$D:$D,$A30,input_eurostat_fec_RAW!$E:$E,$C30)</f>
        <v>8780.4940000000006</v>
      </c>
      <c r="AN30">
        <f>SUMIFS(input_eurostat_fec_RAW!$I:$I,input_eurostat_fec_RAW!$G:$G,AN$2,input_eurostat_fec_RAW!$D:$D,$A30,input_eurostat_fec_RAW!$E:$E,$C30)</f>
        <v>4891.5</v>
      </c>
      <c r="AO30">
        <f>SUMIFS(input_eurostat_fec_RAW!$I:$I,input_eurostat_fec_RAW!$G:$G,AO$2,input_eurostat_fec_RAW!$D:$D,$A30,input_eurostat_fec_RAW!$E:$E,$C30)</f>
        <v>1852.9069999999999</v>
      </c>
      <c r="AP30">
        <f>SUMIFS(input_eurostat_fec_RAW!$I:$I,input_eurostat_fec_RAW!$G:$G,AP$2,input_eurostat_fec_RAW!$D:$D,$A30,input_eurostat_fec_RAW!$E:$E,$C30)</f>
        <v>4778.5</v>
      </c>
      <c r="AQ30">
        <f>SUMIFS(input_eurostat_fec_RAW!$I:$I,input_eurostat_fec_RAW!$G:$G,AQ$2,input_eurostat_fec_RAW!$D:$D,$A30,input_eurostat_fec_RAW!$E:$E,$C30)</f>
        <v>97475.1</v>
      </c>
      <c r="AR30">
        <f>SUMIFS(input_eurostat_fec_RAW!$I:$I,input_eurostat_fec_RAW!$G:$G,AR$2,input_eurostat_fec_RAW!$D:$D,$A30,input_eurostat_fec_RAW!$E:$E,$C30)</f>
        <v>1913.011</v>
      </c>
      <c r="AS30">
        <f>SUMIFS(input_eurostat_fec_RAW!$I:$I,input_eurostat_fec_RAW!$G:$G,AS$2,input_eurostat_fec_RAW!$D:$D,$A30,input_eurostat_fec_RAW!$E:$E,$C30)</f>
        <v>6610.4579999999996</v>
      </c>
      <c r="AT30">
        <f>SUMIFS(input_eurostat_fec_RAW!$I:$I,input_eurostat_fec_RAW!$G:$G,AT$2,input_eurostat_fec_RAW!$D:$D,$A30,input_eurostat_fec_RAW!$E:$E,$C30)</f>
        <v>44536.09</v>
      </c>
    </row>
    <row r="31" spans="1:46" x14ac:dyDescent="0.2">
      <c r="A31" s="4" t="s">
        <v>69</v>
      </c>
      <c r="B31" t="s">
        <v>93</v>
      </c>
      <c r="C31" s="4" t="s">
        <v>15</v>
      </c>
      <c r="D31" t="s">
        <v>85</v>
      </c>
      <c r="E31" t="str">
        <f>INDEX('1_input_general_information'!$B$45:$E$58,MATCH($D31,'1_input_general_information'!$B$45:$B$58,0),MATCH($E$2,'1_input_general_information'!$B$44:$E$44,0))</f>
        <v>electricity</v>
      </c>
      <c r="F31" t="b">
        <f>INDEX('1_input_general_information'!$A$44:$E$58,MATCH($C31,'1_input_general_information'!$A$44:$A$58,0),3)</f>
        <v>1</v>
      </c>
      <c r="G31" t="str">
        <f>INDEX('1_input_general_information'!$A$44:$E$58,MATCH($C31,'1_input_general_information'!$A$44:$A$58,0),4)</f>
        <v>Simplified</v>
      </c>
      <c r="H31">
        <f>SUMIFS(input_eurostat_fec_RAW!$I:$I,input_eurostat_fec_RAW!$G:$G,H$2,input_eurostat_fec_RAW!$D:$D,$A31,input_eurostat_fec_RAW!$E:$E,$C31)</f>
        <v>29197.71</v>
      </c>
      <c r="I31">
        <f>SUMIFS(input_eurostat_fec_RAW!$I:$I,input_eurostat_fec_RAW!$G:$G,I$2,input_eurostat_fec_RAW!$D:$D,$A31,input_eurostat_fec_RAW!$E:$E,$C31)</f>
        <v>8550.3919999999998</v>
      </c>
      <c r="J31">
        <f>SUMIFS(input_eurostat_fec_RAW!$I:$I,input_eurostat_fec_RAW!$G:$G,J$2,input_eurostat_fec_RAW!$D:$D,$A31,input_eurostat_fec_RAW!$E:$E,$C31)</f>
        <v>41774.400000000001</v>
      </c>
      <c r="K31">
        <f>SUMIFS(input_eurostat_fec_RAW!$I:$I,input_eurostat_fec_RAW!$G:$G,K$2,input_eurostat_fec_RAW!$D:$D,$A31,input_eurostat_fec_RAW!$E:$E,$C31)</f>
        <v>18736.736000000001</v>
      </c>
      <c r="L31">
        <f>SUMIFS(input_eurostat_fec_RAW!$I:$I,input_eurostat_fec_RAW!$G:$G,L$2,input_eurostat_fec_RAW!$D:$D,$A31,input_eurostat_fec_RAW!$E:$E,$C31)</f>
        <v>3118.0639999999999</v>
      </c>
      <c r="M31">
        <f>SUMIFS(input_eurostat_fec_RAW!$I:$I,input_eurostat_fec_RAW!$G:$G,M$2,input_eurostat_fec_RAW!$D:$D,$A31,input_eurostat_fec_RAW!$E:$E,$C31)</f>
        <v>19578.261999999999</v>
      </c>
      <c r="N31">
        <f>SUMIFS(input_eurostat_fec_RAW!$I:$I,input_eurostat_fec_RAW!$G:$G,N$2,input_eurostat_fec_RAW!$D:$D,$A31,input_eurostat_fec_RAW!$E:$E,$C31)</f>
        <v>216712.41500000001</v>
      </c>
      <c r="O31">
        <f>SUMIFS(input_eurostat_fec_RAW!$I:$I,input_eurostat_fec_RAW!$G:$G,O$2,input_eurostat_fec_RAW!$D:$D,$A31,input_eurostat_fec_RAW!$E:$E,$C31)</f>
        <v>28215.600999999999</v>
      </c>
      <c r="P31">
        <f>SUMIFS(input_eurostat_fec_RAW!$I:$I,input_eurostat_fec_RAW!$G:$G,P$2,input_eurostat_fec_RAW!$D:$D,$A31,input_eurostat_fec_RAW!$E:$E,$C31)</f>
        <v>1139421.0919999999</v>
      </c>
      <c r="Q31">
        <f>SUMIFS(input_eurostat_fec_RAW!$I:$I,input_eurostat_fec_RAW!$G:$G,Q$2,input_eurostat_fec_RAW!$D:$D,$A31,input_eurostat_fec_RAW!$E:$E,$C31)</f>
        <v>4669.2</v>
      </c>
      <c r="R31">
        <f>SUMIFS(input_eurostat_fec_RAW!$I:$I,input_eurostat_fec_RAW!$G:$G,R$2,input_eurostat_fec_RAW!$D:$D,$A31,input_eurostat_fec_RAW!$E:$E,$C31)</f>
        <v>32915.595999999998</v>
      </c>
      <c r="S31">
        <f>SUMIFS(input_eurostat_fec_RAW!$I:$I,input_eurostat_fec_RAW!$G:$G,S$2,input_eurostat_fec_RAW!$D:$D,$A31,input_eurostat_fec_RAW!$E:$E,$C31)</f>
        <v>193219.068</v>
      </c>
      <c r="T31">
        <f>SUMIFS(input_eurostat_fec_RAW!$I:$I,input_eurostat_fec_RAW!$G:$G,T$2,input_eurostat_fec_RAW!$D:$D,$A31,input_eurostat_fec_RAW!$E:$E,$C31)</f>
        <v>1419381.9720000001</v>
      </c>
      <c r="U31">
        <f>SUMIFS(input_eurostat_fec_RAW!$I:$I,input_eurostat_fec_RAW!$G:$G,U$2,input_eurostat_fec_RAW!$D:$D,$A31,input_eurostat_fec_RAW!$E:$E,$C31)</f>
        <v>28220.400000000001</v>
      </c>
      <c r="V31">
        <f>SUMIFS(input_eurostat_fec_RAW!$I:$I,input_eurostat_fec_RAW!$G:$G,V$2,input_eurostat_fec_RAW!$D:$D,$A31,input_eurostat_fec_RAW!$E:$E,$C31)</f>
        <v>265812.73599999998</v>
      </c>
      <c r="W31">
        <f>SUMIFS(input_eurostat_fec_RAW!$I:$I,input_eurostat_fec_RAW!$G:$G,W$2,input_eurostat_fec_RAW!$D:$D,$A31,input_eurostat_fec_RAW!$E:$E,$C31)</f>
        <v>6563.52</v>
      </c>
      <c r="X31">
        <f>SUMIFS(input_eurostat_fec_RAW!$I:$I,input_eurostat_fec_RAW!$G:$G,X$2,input_eurostat_fec_RAW!$D:$D,$A31,input_eurostat_fec_RAW!$E:$E,$C31)</f>
        <v>12722.214</v>
      </c>
      <c r="Y31">
        <f>SUMIFS(input_eurostat_fec_RAW!$I:$I,input_eurostat_fec_RAW!$G:$G,Y$2,input_eurostat_fec_RAW!$D:$D,$A31,input_eurostat_fec_RAW!$E:$E,$C31)</f>
        <v>26025.491000000002</v>
      </c>
      <c r="Z31">
        <f>SUMIFS(input_eurostat_fec_RAW!$I:$I,input_eurostat_fec_RAW!$G:$G,Z$2,input_eurostat_fec_RAW!$D:$D,$A31,input_eurostat_fec_RAW!$E:$E,$C31)</f>
        <v>19945.382000000001</v>
      </c>
      <c r="AA31">
        <f>SUMIFS(input_eurostat_fec_RAW!$I:$I,input_eurostat_fec_RAW!$G:$G,AA$2,input_eurostat_fec_RAW!$D:$D,$A31,input_eurostat_fec_RAW!$E:$E,$C31)</f>
        <v>167949.00700000001</v>
      </c>
      <c r="AB31">
        <f>SUMIFS(input_eurostat_fec_RAW!$I:$I,input_eurostat_fec_RAW!$G:$G,AB$2,input_eurostat_fec_RAW!$D:$D,$A31,input_eurostat_fec_RAW!$E:$E,$C31)</f>
        <v>8797.68</v>
      </c>
      <c r="AC31">
        <f>SUMIFS(input_eurostat_fec_RAW!$I:$I,input_eurostat_fec_RAW!$G:$G,AC$2,input_eurostat_fec_RAW!$D:$D,$A31,input_eurostat_fec_RAW!$E:$E,$C31)</f>
        <v>2243.2139999999999</v>
      </c>
      <c r="AD31">
        <f>SUMIFS(input_eurostat_fec_RAW!$I:$I,input_eurostat_fec_RAW!$G:$G,AD$2,input_eurostat_fec_RAW!$D:$D,$A31,input_eurostat_fec_RAW!$E:$E,$C31)</f>
        <v>3989.268</v>
      </c>
      <c r="AE31">
        <f>SUMIFS(input_eurostat_fec_RAW!$I:$I,input_eurostat_fec_RAW!$G:$G,AE$2,input_eurostat_fec_RAW!$D:$D,$A31,input_eurostat_fec_RAW!$E:$E,$C31)</f>
        <v>4492.9080000000004</v>
      </c>
      <c r="AF31">
        <f>SUMIFS(input_eurostat_fec_RAW!$I:$I,input_eurostat_fec_RAW!$G:$G,AF$2,input_eurostat_fec_RAW!$D:$D,$A31,input_eurostat_fec_RAW!$E:$E,$C31)</f>
        <v>3034.8</v>
      </c>
      <c r="AG31">
        <f>SUMIFS(input_eurostat_fec_RAW!$I:$I,input_eurostat_fec_RAW!$G:$G,AG$2,input_eurostat_fec_RAW!$D:$D,$A31,input_eurostat_fec_RAW!$E:$E,$C31)</f>
        <v>1261.289</v>
      </c>
      <c r="AH31">
        <f>SUMIFS(input_eurostat_fec_RAW!$I:$I,input_eurostat_fec_RAW!$G:$G,AH$2,input_eurostat_fec_RAW!$D:$D,$A31,input_eurostat_fec_RAW!$E:$E,$C31)</f>
        <v>64984.71</v>
      </c>
      <c r="AI31">
        <f>SUMIFS(input_eurostat_fec_RAW!$I:$I,input_eurostat_fec_RAW!$G:$G,AI$2,input_eurostat_fec_RAW!$D:$D,$A31,input_eurostat_fec_RAW!$E:$E,$C31)</f>
        <v>34791.843999999997</v>
      </c>
      <c r="AJ31">
        <f>SUMIFS(input_eurostat_fec_RAW!$I:$I,input_eurostat_fec_RAW!$G:$G,AJ$2,input_eurostat_fec_RAW!$D:$D,$A31,input_eurostat_fec_RAW!$E:$E,$C31)</f>
        <v>82016.057000000001</v>
      </c>
      <c r="AK31">
        <f>SUMIFS(input_eurostat_fec_RAW!$I:$I,input_eurostat_fec_RAW!$G:$G,AK$2,input_eurostat_fec_RAW!$D:$D,$A31,input_eurostat_fec_RAW!$E:$E,$C31)</f>
        <v>23658.592000000001</v>
      </c>
      <c r="AL31">
        <f>SUMIFS(input_eurostat_fec_RAW!$I:$I,input_eurostat_fec_RAW!$G:$G,AL$2,input_eurostat_fec_RAW!$D:$D,$A31,input_eurostat_fec_RAW!$E:$E,$C31)</f>
        <v>44357.932999999997</v>
      </c>
      <c r="AM31">
        <f>SUMIFS(input_eurostat_fec_RAW!$I:$I,input_eurostat_fec_RAW!$G:$G,AM$2,input_eurostat_fec_RAW!$D:$D,$A31,input_eurostat_fec_RAW!$E:$E,$C31)</f>
        <v>20602.552</v>
      </c>
      <c r="AN31">
        <f>SUMIFS(input_eurostat_fec_RAW!$I:$I,input_eurostat_fec_RAW!$G:$G,AN$2,input_eurostat_fec_RAW!$D:$D,$A31,input_eurostat_fec_RAW!$E:$E,$C31)</f>
        <v>61030.8</v>
      </c>
      <c r="AO31">
        <f>SUMIFS(input_eurostat_fec_RAW!$I:$I,input_eurostat_fec_RAW!$G:$G,AO$2,input_eurostat_fec_RAW!$D:$D,$A31,input_eurostat_fec_RAW!$E:$E,$C31)</f>
        <v>6976.5479999999998</v>
      </c>
      <c r="AP31">
        <f>SUMIFS(input_eurostat_fec_RAW!$I:$I,input_eurostat_fec_RAW!$G:$G,AP$2,input_eurostat_fec_RAW!$D:$D,$A31,input_eurostat_fec_RAW!$E:$E,$C31)</f>
        <v>11253.6</v>
      </c>
      <c r="AQ31">
        <f>SUMIFS(input_eurostat_fec_RAW!$I:$I,input_eurostat_fec_RAW!$G:$G,AQ$2,input_eurostat_fec_RAW!$D:$D,$A31,input_eurostat_fec_RAW!$E:$E,$C31)</f>
        <v>92570.385999999999</v>
      </c>
      <c r="AR31">
        <f>SUMIFS(input_eurostat_fec_RAW!$I:$I,input_eurostat_fec_RAW!$G:$G,AR$2,input_eurostat_fec_RAW!$D:$D,$A31,input_eurostat_fec_RAW!$E:$E,$C31)</f>
        <v>2498.857</v>
      </c>
      <c r="AS31">
        <f>SUMIFS(input_eurostat_fec_RAW!$I:$I,input_eurostat_fec_RAW!$G:$G,AS$2,input_eurostat_fec_RAW!$D:$D,$A31,input_eurostat_fec_RAW!$E:$E,$C31)</f>
        <v>926.71199999999999</v>
      </c>
      <c r="AT31">
        <f>SUMIFS(input_eurostat_fec_RAW!$I:$I,input_eurostat_fec_RAW!$G:$G,AT$2,input_eurostat_fec_RAW!$D:$D,$A31,input_eurostat_fec_RAW!$E:$E,$C31)</f>
        <v>275585.78200000001</v>
      </c>
    </row>
    <row r="32" spans="1:46" x14ac:dyDescent="0.2">
      <c r="A32" s="4" t="s">
        <v>69</v>
      </c>
      <c r="B32" t="s">
        <v>93</v>
      </c>
      <c r="C32" s="4" t="s">
        <v>55</v>
      </c>
      <c r="D32" t="s">
        <v>75</v>
      </c>
      <c r="E32" t="str">
        <f>INDEX('1_input_general_information'!$B$45:$E$58,MATCH($D32,'1_input_general_information'!$B$45:$B$58,0),MATCH($E$2,'1_input_general_information'!$B$44:$E$44,0))</f>
        <v>network_gas</v>
      </c>
      <c r="F32" t="b">
        <f>INDEX('1_input_general_information'!$A$44:$E$58,MATCH($C32,'1_input_general_information'!$A$44:$A$58,0),3)</f>
        <v>1</v>
      </c>
      <c r="G32" t="str">
        <f>INDEX('1_input_general_information'!$A$44:$E$58,MATCH($C32,'1_input_general_information'!$A$44:$A$58,0),4)</f>
        <v>Simplified</v>
      </c>
      <c r="H32">
        <f>SUMIFS(input_eurostat_fec_RAW!$I:$I,input_eurostat_fec_RAW!$G:$G,H$2,input_eurostat_fec_RAW!$D:$D,$A32,input_eurostat_fec_RAW!$E:$E,$C32)</f>
        <v>0</v>
      </c>
      <c r="I32">
        <f>SUMIFS(input_eurostat_fec_RAW!$I:$I,input_eurostat_fec_RAW!$G:$G,I$2,input_eurostat_fec_RAW!$D:$D,$A32,input_eurostat_fec_RAW!$E:$E,$C32)</f>
        <v>0</v>
      </c>
      <c r="J32">
        <f>SUMIFS(input_eurostat_fec_RAW!$I:$I,input_eurostat_fec_RAW!$G:$G,J$2,input_eurostat_fec_RAW!$D:$D,$A32,input_eurostat_fec_RAW!$E:$E,$C32)</f>
        <v>0</v>
      </c>
      <c r="K32">
        <f>SUMIFS(input_eurostat_fec_RAW!$I:$I,input_eurostat_fec_RAW!$G:$G,K$2,input_eurostat_fec_RAW!$D:$D,$A32,input_eurostat_fec_RAW!$E:$E,$C32)</f>
        <v>0</v>
      </c>
      <c r="L32">
        <f>SUMIFS(input_eurostat_fec_RAW!$I:$I,input_eurostat_fec_RAW!$G:$G,L$2,input_eurostat_fec_RAW!$D:$D,$A32,input_eurostat_fec_RAW!$E:$E,$C32)</f>
        <v>0</v>
      </c>
      <c r="M32">
        <f>SUMIFS(input_eurostat_fec_RAW!$I:$I,input_eurostat_fec_RAW!$G:$G,M$2,input_eurostat_fec_RAW!$D:$D,$A32,input_eurostat_fec_RAW!$E:$E,$C32)</f>
        <v>0</v>
      </c>
      <c r="N32">
        <f>SUMIFS(input_eurostat_fec_RAW!$I:$I,input_eurostat_fec_RAW!$G:$G,N$2,input_eurostat_fec_RAW!$D:$D,$A32,input_eurostat_fec_RAW!$E:$E,$C32)</f>
        <v>0</v>
      </c>
      <c r="O32">
        <f>SUMIFS(input_eurostat_fec_RAW!$I:$I,input_eurostat_fec_RAW!$G:$G,O$2,input_eurostat_fec_RAW!$D:$D,$A32,input_eurostat_fec_RAW!$E:$E,$C32)</f>
        <v>0</v>
      </c>
      <c r="P32">
        <f>SUMIFS(input_eurostat_fec_RAW!$I:$I,input_eurostat_fec_RAW!$G:$G,P$2,input_eurostat_fec_RAW!$D:$D,$A32,input_eurostat_fec_RAW!$E:$E,$C32)</f>
        <v>0</v>
      </c>
      <c r="Q32">
        <f>SUMIFS(input_eurostat_fec_RAW!$I:$I,input_eurostat_fec_RAW!$G:$G,Q$2,input_eurostat_fec_RAW!$D:$D,$A32,input_eurostat_fec_RAW!$E:$E,$C32)</f>
        <v>0</v>
      </c>
      <c r="R32">
        <f>SUMIFS(input_eurostat_fec_RAW!$I:$I,input_eurostat_fec_RAW!$G:$G,R$2,input_eurostat_fec_RAW!$D:$D,$A32,input_eurostat_fec_RAW!$E:$E,$C32)</f>
        <v>0</v>
      </c>
      <c r="S32">
        <f>SUMIFS(input_eurostat_fec_RAW!$I:$I,input_eurostat_fec_RAW!$G:$G,S$2,input_eurostat_fec_RAW!$D:$D,$A32,input_eurostat_fec_RAW!$E:$E,$C32)</f>
        <v>0</v>
      </c>
      <c r="T32">
        <f>SUMIFS(input_eurostat_fec_RAW!$I:$I,input_eurostat_fec_RAW!$G:$G,T$2,input_eurostat_fec_RAW!$D:$D,$A32,input_eurostat_fec_RAW!$E:$E,$C32)</f>
        <v>0</v>
      </c>
      <c r="U32">
        <f>SUMIFS(input_eurostat_fec_RAW!$I:$I,input_eurostat_fec_RAW!$G:$G,U$2,input_eurostat_fec_RAW!$D:$D,$A32,input_eurostat_fec_RAW!$E:$E,$C32)</f>
        <v>0</v>
      </c>
      <c r="V32">
        <f>SUMIFS(input_eurostat_fec_RAW!$I:$I,input_eurostat_fec_RAW!$G:$G,V$2,input_eurostat_fec_RAW!$D:$D,$A32,input_eurostat_fec_RAW!$E:$E,$C32)</f>
        <v>0</v>
      </c>
      <c r="W32">
        <f>SUMIFS(input_eurostat_fec_RAW!$I:$I,input_eurostat_fec_RAW!$G:$G,W$2,input_eurostat_fec_RAW!$D:$D,$A32,input_eurostat_fec_RAW!$E:$E,$C32)</f>
        <v>0</v>
      </c>
      <c r="X32">
        <f>SUMIFS(input_eurostat_fec_RAW!$I:$I,input_eurostat_fec_RAW!$G:$G,X$2,input_eurostat_fec_RAW!$D:$D,$A32,input_eurostat_fec_RAW!$E:$E,$C32)</f>
        <v>0</v>
      </c>
      <c r="Y32">
        <f>SUMIFS(input_eurostat_fec_RAW!$I:$I,input_eurostat_fec_RAW!$G:$G,Y$2,input_eurostat_fec_RAW!$D:$D,$A32,input_eurostat_fec_RAW!$E:$E,$C32)</f>
        <v>0</v>
      </c>
      <c r="Z32">
        <f>SUMIFS(input_eurostat_fec_RAW!$I:$I,input_eurostat_fec_RAW!$G:$G,Z$2,input_eurostat_fec_RAW!$D:$D,$A32,input_eurostat_fec_RAW!$E:$E,$C32)</f>
        <v>0</v>
      </c>
      <c r="AA32">
        <f>SUMIFS(input_eurostat_fec_RAW!$I:$I,input_eurostat_fec_RAW!$G:$G,AA$2,input_eurostat_fec_RAW!$D:$D,$A32,input_eurostat_fec_RAW!$E:$E,$C32)</f>
        <v>0</v>
      </c>
      <c r="AB32">
        <f>SUMIFS(input_eurostat_fec_RAW!$I:$I,input_eurostat_fec_RAW!$G:$G,AB$2,input_eurostat_fec_RAW!$D:$D,$A32,input_eurostat_fec_RAW!$E:$E,$C32)</f>
        <v>0</v>
      </c>
      <c r="AC32">
        <f>SUMIFS(input_eurostat_fec_RAW!$I:$I,input_eurostat_fec_RAW!$G:$G,AC$2,input_eurostat_fec_RAW!$D:$D,$A32,input_eurostat_fec_RAW!$E:$E,$C32)</f>
        <v>0</v>
      </c>
      <c r="AD32">
        <f>SUMIFS(input_eurostat_fec_RAW!$I:$I,input_eurostat_fec_RAW!$G:$G,AD$2,input_eurostat_fec_RAW!$D:$D,$A32,input_eurostat_fec_RAW!$E:$E,$C32)</f>
        <v>0</v>
      </c>
      <c r="AE32">
        <f>SUMIFS(input_eurostat_fec_RAW!$I:$I,input_eurostat_fec_RAW!$G:$G,AE$2,input_eurostat_fec_RAW!$D:$D,$A32,input_eurostat_fec_RAW!$E:$E,$C32)</f>
        <v>0</v>
      </c>
      <c r="AF32">
        <f>SUMIFS(input_eurostat_fec_RAW!$I:$I,input_eurostat_fec_RAW!$G:$G,AF$2,input_eurostat_fec_RAW!$D:$D,$A32,input_eurostat_fec_RAW!$E:$E,$C32)</f>
        <v>0</v>
      </c>
      <c r="AG32">
        <f>SUMIFS(input_eurostat_fec_RAW!$I:$I,input_eurostat_fec_RAW!$G:$G,AG$2,input_eurostat_fec_RAW!$D:$D,$A32,input_eurostat_fec_RAW!$E:$E,$C32)</f>
        <v>0</v>
      </c>
      <c r="AH32">
        <f>SUMIFS(input_eurostat_fec_RAW!$I:$I,input_eurostat_fec_RAW!$G:$G,AH$2,input_eurostat_fec_RAW!$D:$D,$A32,input_eurostat_fec_RAW!$E:$E,$C32)</f>
        <v>0</v>
      </c>
      <c r="AI32">
        <f>SUMIFS(input_eurostat_fec_RAW!$I:$I,input_eurostat_fec_RAW!$G:$G,AI$2,input_eurostat_fec_RAW!$D:$D,$A32,input_eurostat_fec_RAW!$E:$E,$C32)</f>
        <v>0</v>
      </c>
      <c r="AJ32">
        <f>SUMIFS(input_eurostat_fec_RAW!$I:$I,input_eurostat_fec_RAW!$G:$G,AJ$2,input_eurostat_fec_RAW!$D:$D,$A32,input_eurostat_fec_RAW!$E:$E,$C32)</f>
        <v>0</v>
      </c>
      <c r="AK32">
        <f>SUMIFS(input_eurostat_fec_RAW!$I:$I,input_eurostat_fec_RAW!$G:$G,AK$2,input_eurostat_fec_RAW!$D:$D,$A32,input_eurostat_fec_RAW!$E:$E,$C32)</f>
        <v>0</v>
      </c>
      <c r="AL32">
        <f>SUMIFS(input_eurostat_fec_RAW!$I:$I,input_eurostat_fec_RAW!$G:$G,AL$2,input_eurostat_fec_RAW!$D:$D,$A32,input_eurostat_fec_RAW!$E:$E,$C32)</f>
        <v>0</v>
      </c>
      <c r="AM32">
        <f>SUMIFS(input_eurostat_fec_RAW!$I:$I,input_eurostat_fec_RAW!$G:$G,AM$2,input_eurostat_fec_RAW!$D:$D,$A32,input_eurostat_fec_RAW!$E:$E,$C32)</f>
        <v>0</v>
      </c>
      <c r="AN32">
        <f>SUMIFS(input_eurostat_fec_RAW!$I:$I,input_eurostat_fec_RAW!$G:$G,AN$2,input_eurostat_fec_RAW!$D:$D,$A32,input_eurostat_fec_RAW!$E:$E,$C32)</f>
        <v>0</v>
      </c>
      <c r="AO32">
        <f>SUMIFS(input_eurostat_fec_RAW!$I:$I,input_eurostat_fec_RAW!$G:$G,AO$2,input_eurostat_fec_RAW!$D:$D,$A32,input_eurostat_fec_RAW!$E:$E,$C32)</f>
        <v>0</v>
      </c>
      <c r="AP32">
        <f>SUMIFS(input_eurostat_fec_RAW!$I:$I,input_eurostat_fec_RAW!$G:$G,AP$2,input_eurostat_fec_RAW!$D:$D,$A32,input_eurostat_fec_RAW!$E:$E,$C32)</f>
        <v>0</v>
      </c>
      <c r="AQ32">
        <f>SUMIFS(input_eurostat_fec_RAW!$I:$I,input_eurostat_fec_RAW!$G:$G,AQ$2,input_eurostat_fec_RAW!$D:$D,$A32,input_eurostat_fec_RAW!$E:$E,$C32)</f>
        <v>0</v>
      </c>
      <c r="AR32">
        <f>SUMIFS(input_eurostat_fec_RAW!$I:$I,input_eurostat_fec_RAW!$G:$G,AR$2,input_eurostat_fec_RAW!$D:$D,$A32,input_eurostat_fec_RAW!$E:$E,$C32)</f>
        <v>0</v>
      </c>
      <c r="AS32">
        <f>SUMIFS(input_eurostat_fec_RAW!$I:$I,input_eurostat_fec_RAW!$G:$G,AS$2,input_eurostat_fec_RAW!$D:$D,$A32,input_eurostat_fec_RAW!$E:$E,$C32)</f>
        <v>0</v>
      </c>
      <c r="AT32">
        <f>SUMIFS(input_eurostat_fec_RAW!$I:$I,input_eurostat_fec_RAW!$G:$G,AT$2,input_eurostat_fec_RAW!$D:$D,$A32,input_eurostat_fec_RAW!$E:$E,$C32)</f>
        <v>0</v>
      </c>
    </row>
    <row r="33" spans="1:46" x14ac:dyDescent="0.2">
      <c r="A33" s="4" t="s">
        <v>69</v>
      </c>
      <c r="B33" t="s">
        <v>93</v>
      </c>
      <c r="C33" s="4" t="s">
        <v>56</v>
      </c>
      <c r="D33" t="s">
        <v>76</v>
      </c>
      <c r="F33" t="b">
        <f>INDEX('1_input_general_information'!$A$44:$E$58,MATCH($C33,'1_input_general_information'!$A$44:$A$58,0),3)</f>
        <v>0</v>
      </c>
      <c r="G33" t="str">
        <f>INDEX('1_input_general_information'!$A$44:$E$58,MATCH($C33,'1_input_general_information'!$A$44:$A$58,0),4)</f>
        <v>Complete</v>
      </c>
      <c r="H33">
        <f>SUMIFS(input_eurostat_fec_RAW!$I:$I,input_eurostat_fec_RAW!$G:$G,H$2,input_eurostat_fec_RAW!$D:$D,$A33,input_eurostat_fec_RAW!$E:$E,$C33)</f>
        <v>0</v>
      </c>
      <c r="I33">
        <f>SUMIFS(input_eurostat_fec_RAW!$I:$I,input_eurostat_fec_RAW!$G:$G,I$2,input_eurostat_fec_RAW!$D:$D,$A33,input_eurostat_fec_RAW!$E:$E,$C33)</f>
        <v>0</v>
      </c>
      <c r="J33">
        <f>SUMIFS(input_eurostat_fec_RAW!$I:$I,input_eurostat_fec_RAW!$G:$G,J$2,input_eurostat_fec_RAW!$D:$D,$A33,input_eurostat_fec_RAW!$E:$E,$C33)</f>
        <v>0</v>
      </c>
      <c r="K33">
        <f>SUMIFS(input_eurostat_fec_RAW!$I:$I,input_eurostat_fec_RAW!$G:$G,K$2,input_eurostat_fec_RAW!$D:$D,$A33,input_eurostat_fec_RAW!$E:$E,$C33)</f>
        <v>0</v>
      </c>
      <c r="L33">
        <f>SUMIFS(input_eurostat_fec_RAW!$I:$I,input_eurostat_fec_RAW!$G:$G,L$2,input_eurostat_fec_RAW!$D:$D,$A33,input_eurostat_fec_RAW!$E:$E,$C33)</f>
        <v>0</v>
      </c>
      <c r="M33">
        <f>SUMIFS(input_eurostat_fec_RAW!$I:$I,input_eurostat_fec_RAW!$G:$G,M$2,input_eurostat_fec_RAW!$D:$D,$A33,input_eurostat_fec_RAW!$E:$E,$C33)</f>
        <v>0</v>
      </c>
      <c r="N33">
        <f>SUMIFS(input_eurostat_fec_RAW!$I:$I,input_eurostat_fec_RAW!$G:$G,N$2,input_eurostat_fec_RAW!$D:$D,$A33,input_eurostat_fec_RAW!$E:$E,$C33)</f>
        <v>0</v>
      </c>
      <c r="O33">
        <f>SUMIFS(input_eurostat_fec_RAW!$I:$I,input_eurostat_fec_RAW!$G:$G,O$2,input_eurostat_fec_RAW!$D:$D,$A33,input_eurostat_fec_RAW!$E:$E,$C33)</f>
        <v>0</v>
      </c>
      <c r="P33">
        <f>SUMIFS(input_eurostat_fec_RAW!$I:$I,input_eurostat_fec_RAW!$G:$G,P$2,input_eurostat_fec_RAW!$D:$D,$A33,input_eurostat_fec_RAW!$E:$E,$C33)</f>
        <v>0</v>
      </c>
      <c r="Q33">
        <f>SUMIFS(input_eurostat_fec_RAW!$I:$I,input_eurostat_fec_RAW!$G:$G,Q$2,input_eurostat_fec_RAW!$D:$D,$A33,input_eurostat_fec_RAW!$E:$E,$C33)</f>
        <v>0</v>
      </c>
      <c r="R33">
        <f>SUMIFS(input_eurostat_fec_RAW!$I:$I,input_eurostat_fec_RAW!$G:$G,R$2,input_eurostat_fec_RAW!$D:$D,$A33,input_eurostat_fec_RAW!$E:$E,$C33)</f>
        <v>0</v>
      </c>
      <c r="S33">
        <f>SUMIFS(input_eurostat_fec_RAW!$I:$I,input_eurostat_fec_RAW!$G:$G,S$2,input_eurostat_fec_RAW!$D:$D,$A33,input_eurostat_fec_RAW!$E:$E,$C33)</f>
        <v>0</v>
      </c>
      <c r="T33">
        <f>SUMIFS(input_eurostat_fec_RAW!$I:$I,input_eurostat_fec_RAW!$G:$G,T$2,input_eurostat_fec_RAW!$D:$D,$A33,input_eurostat_fec_RAW!$E:$E,$C33)</f>
        <v>0</v>
      </c>
      <c r="U33">
        <f>SUMIFS(input_eurostat_fec_RAW!$I:$I,input_eurostat_fec_RAW!$G:$G,U$2,input_eurostat_fec_RAW!$D:$D,$A33,input_eurostat_fec_RAW!$E:$E,$C33)</f>
        <v>0</v>
      </c>
      <c r="V33">
        <f>SUMIFS(input_eurostat_fec_RAW!$I:$I,input_eurostat_fec_RAW!$G:$G,V$2,input_eurostat_fec_RAW!$D:$D,$A33,input_eurostat_fec_RAW!$E:$E,$C33)</f>
        <v>0</v>
      </c>
      <c r="W33">
        <f>SUMIFS(input_eurostat_fec_RAW!$I:$I,input_eurostat_fec_RAW!$G:$G,W$2,input_eurostat_fec_RAW!$D:$D,$A33,input_eurostat_fec_RAW!$E:$E,$C33)</f>
        <v>0</v>
      </c>
      <c r="X33">
        <f>SUMIFS(input_eurostat_fec_RAW!$I:$I,input_eurostat_fec_RAW!$G:$G,X$2,input_eurostat_fec_RAW!$D:$D,$A33,input_eurostat_fec_RAW!$E:$E,$C33)</f>
        <v>0</v>
      </c>
      <c r="Y33">
        <f>SUMIFS(input_eurostat_fec_RAW!$I:$I,input_eurostat_fec_RAW!$G:$G,Y$2,input_eurostat_fec_RAW!$D:$D,$A33,input_eurostat_fec_RAW!$E:$E,$C33)</f>
        <v>0</v>
      </c>
      <c r="Z33">
        <f>SUMIFS(input_eurostat_fec_RAW!$I:$I,input_eurostat_fec_RAW!$G:$G,Z$2,input_eurostat_fec_RAW!$D:$D,$A33,input_eurostat_fec_RAW!$E:$E,$C33)</f>
        <v>0</v>
      </c>
      <c r="AA33">
        <f>SUMIFS(input_eurostat_fec_RAW!$I:$I,input_eurostat_fec_RAW!$G:$G,AA$2,input_eurostat_fec_RAW!$D:$D,$A33,input_eurostat_fec_RAW!$E:$E,$C33)</f>
        <v>0</v>
      </c>
      <c r="AB33">
        <f>SUMIFS(input_eurostat_fec_RAW!$I:$I,input_eurostat_fec_RAW!$G:$G,AB$2,input_eurostat_fec_RAW!$D:$D,$A33,input_eurostat_fec_RAW!$E:$E,$C33)</f>
        <v>0</v>
      </c>
      <c r="AC33">
        <f>SUMIFS(input_eurostat_fec_RAW!$I:$I,input_eurostat_fec_RAW!$G:$G,AC$2,input_eurostat_fec_RAW!$D:$D,$A33,input_eurostat_fec_RAW!$E:$E,$C33)</f>
        <v>0</v>
      </c>
      <c r="AD33">
        <f>SUMIFS(input_eurostat_fec_RAW!$I:$I,input_eurostat_fec_RAW!$G:$G,AD$2,input_eurostat_fec_RAW!$D:$D,$A33,input_eurostat_fec_RAW!$E:$E,$C33)</f>
        <v>0</v>
      </c>
      <c r="AE33">
        <f>SUMIFS(input_eurostat_fec_RAW!$I:$I,input_eurostat_fec_RAW!$G:$G,AE$2,input_eurostat_fec_RAW!$D:$D,$A33,input_eurostat_fec_RAW!$E:$E,$C33)</f>
        <v>0</v>
      </c>
      <c r="AF33">
        <f>SUMIFS(input_eurostat_fec_RAW!$I:$I,input_eurostat_fec_RAW!$G:$G,AF$2,input_eurostat_fec_RAW!$D:$D,$A33,input_eurostat_fec_RAW!$E:$E,$C33)</f>
        <v>0</v>
      </c>
      <c r="AG33">
        <f>SUMIFS(input_eurostat_fec_RAW!$I:$I,input_eurostat_fec_RAW!$G:$G,AG$2,input_eurostat_fec_RAW!$D:$D,$A33,input_eurostat_fec_RAW!$E:$E,$C33)</f>
        <v>0</v>
      </c>
      <c r="AH33">
        <f>SUMIFS(input_eurostat_fec_RAW!$I:$I,input_eurostat_fec_RAW!$G:$G,AH$2,input_eurostat_fec_RAW!$D:$D,$A33,input_eurostat_fec_RAW!$E:$E,$C33)</f>
        <v>0</v>
      </c>
      <c r="AI33">
        <f>SUMIFS(input_eurostat_fec_RAW!$I:$I,input_eurostat_fec_RAW!$G:$G,AI$2,input_eurostat_fec_RAW!$D:$D,$A33,input_eurostat_fec_RAW!$E:$E,$C33)</f>
        <v>0</v>
      </c>
      <c r="AJ33">
        <f>SUMIFS(input_eurostat_fec_RAW!$I:$I,input_eurostat_fec_RAW!$G:$G,AJ$2,input_eurostat_fec_RAW!$D:$D,$A33,input_eurostat_fec_RAW!$E:$E,$C33)</f>
        <v>0</v>
      </c>
      <c r="AK33">
        <f>SUMIFS(input_eurostat_fec_RAW!$I:$I,input_eurostat_fec_RAW!$G:$G,AK$2,input_eurostat_fec_RAW!$D:$D,$A33,input_eurostat_fec_RAW!$E:$E,$C33)</f>
        <v>0</v>
      </c>
      <c r="AL33">
        <f>SUMIFS(input_eurostat_fec_RAW!$I:$I,input_eurostat_fec_RAW!$G:$G,AL$2,input_eurostat_fec_RAW!$D:$D,$A33,input_eurostat_fec_RAW!$E:$E,$C33)</f>
        <v>0</v>
      </c>
      <c r="AM33">
        <f>SUMIFS(input_eurostat_fec_RAW!$I:$I,input_eurostat_fec_RAW!$G:$G,AM$2,input_eurostat_fec_RAW!$D:$D,$A33,input_eurostat_fec_RAW!$E:$E,$C33)</f>
        <v>0</v>
      </c>
      <c r="AN33">
        <f>SUMIFS(input_eurostat_fec_RAW!$I:$I,input_eurostat_fec_RAW!$G:$G,AN$2,input_eurostat_fec_RAW!$D:$D,$A33,input_eurostat_fec_RAW!$E:$E,$C33)</f>
        <v>0</v>
      </c>
      <c r="AO33">
        <f>SUMIFS(input_eurostat_fec_RAW!$I:$I,input_eurostat_fec_RAW!$G:$G,AO$2,input_eurostat_fec_RAW!$D:$D,$A33,input_eurostat_fec_RAW!$E:$E,$C33)</f>
        <v>0</v>
      </c>
      <c r="AP33">
        <f>SUMIFS(input_eurostat_fec_RAW!$I:$I,input_eurostat_fec_RAW!$G:$G,AP$2,input_eurostat_fec_RAW!$D:$D,$A33,input_eurostat_fec_RAW!$E:$E,$C33)</f>
        <v>0</v>
      </c>
      <c r="AQ33">
        <f>SUMIFS(input_eurostat_fec_RAW!$I:$I,input_eurostat_fec_RAW!$G:$G,AQ$2,input_eurostat_fec_RAW!$D:$D,$A33,input_eurostat_fec_RAW!$E:$E,$C33)</f>
        <v>0</v>
      </c>
      <c r="AR33">
        <f>SUMIFS(input_eurostat_fec_RAW!$I:$I,input_eurostat_fec_RAW!$G:$G,AR$2,input_eurostat_fec_RAW!$D:$D,$A33,input_eurostat_fec_RAW!$E:$E,$C33)</f>
        <v>0</v>
      </c>
      <c r="AS33">
        <f>SUMIFS(input_eurostat_fec_RAW!$I:$I,input_eurostat_fec_RAW!$G:$G,AS$2,input_eurostat_fec_RAW!$D:$D,$A33,input_eurostat_fec_RAW!$E:$E,$C33)</f>
        <v>0</v>
      </c>
      <c r="AT33">
        <f>SUMIFS(input_eurostat_fec_RAW!$I:$I,input_eurostat_fec_RAW!$G:$G,AT$2,input_eurostat_fec_RAW!$D:$D,$A33,input_eurostat_fec_RAW!$E:$E,$C33)</f>
        <v>0</v>
      </c>
    </row>
    <row r="34" spans="1:46" x14ac:dyDescent="0.2">
      <c r="A34" s="4" t="s">
        <v>69</v>
      </c>
      <c r="B34" t="s">
        <v>93</v>
      </c>
      <c r="C34" s="4" t="s">
        <v>57</v>
      </c>
      <c r="D34" t="s">
        <v>86</v>
      </c>
      <c r="E34" t="str">
        <f>INDEX('1_input_general_information'!$B$45:$E$58,MATCH($D34,'1_input_general_information'!$B$45:$B$58,0),MATCH($E$2,'1_input_general_information'!$B$44:$E$44,0))</f>
        <v>steam_hot_water</v>
      </c>
      <c r="F34" t="b">
        <f>INDEX('1_input_general_information'!$A$44:$E$58,MATCH($C34,'1_input_general_information'!$A$44:$A$58,0),3)</f>
        <v>1</v>
      </c>
      <c r="G34" t="str">
        <f>INDEX('1_input_general_information'!$A$44:$E$58,MATCH($C34,'1_input_general_information'!$A$44:$A$58,0),4)</f>
        <v>Simplified</v>
      </c>
      <c r="H34">
        <f>SUMIFS(input_eurostat_fec_RAW!$I:$I,input_eurostat_fec_RAW!$G:$G,H$2,input_eurostat_fec_RAW!$D:$D,$A34,input_eurostat_fec_RAW!$E:$E,$C34)</f>
        <v>0</v>
      </c>
      <c r="I34">
        <f>SUMIFS(input_eurostat_fec_RAW!$I:$I,input_eurostat_fec_RAW!$G:$G,I$2,input_eurostat_fec_RAW!$D:$D,$A34,input_eurostat_fec_RAW!$E:$E,$C34)</f>
        <v>0</v>
      </c>
      <c r="J34">
        <f>SUMIFS(input_eurostat_fec_RAW!$I:$I,input_eurostat_fec_RAW!$G:$G,J$2,input_eurostat_fec_RAW!$D:$D,$A34,input_eurostat_fec_RAW!$E:$E,$C34)</f>
        <v>0</v>
      </c>
      <c r="K34">
        <f>SUMIFS(input_eurostat_fec_RAW!$I:$I,input_eurostat_fec_RAW!$G:$G,K$2,input_eurostat_fec_RAW!$D:$D,$A34,input_eurostat_fec_RAW!$E:$E,$C34)</f>
        <v>0</v>
      </c>
      <c r="L34">
        <f>SUMIFS(input_eurostat_fec_RAW!$I:$I,input_eurostat_fec_RAW!$G:$G,L$2,input_eurostat_fec_RAW!$D:$D,$A34,input_eurostat_fec_RAW!$E:$E,$C34)</f>
        <v>0</v>
      </c>
      <c r="M34">
        <f>SUMIFS(input_eurostat_fec_RAW!$I:$I,input_eurostat_fec_RAW!$G:$G,M$2,input_eurostat_fec_RAW!$D:$D,$A34,input_eurostat_fec_RAW!$E:$E,$C34)</f>
        <v>0</v>
      </c>
      <c r="N34">
        <f>SUMIFS(input_eurostat_fec_RAW!$I:$I,input_eurostat_fec_RAW!$G:$G,N$2,input_eurostat_fec_RAW!$D:$D,$A34,input_eurostat_fec_RAW!$E:$E,$C34)</f>
        <v>0</v>
      </c>
      <c r="O34">
        <f>SUMIFS(input_eurostat_fec_RAW!$I:$I,input_eurostat_fec_RAW!$G:$G,O$2,input_eurostat_fec_RAW!$D:$D,$A34,input_eurostat_fec_RAW!$E:$E,$C34)</f>
        <v>0</v>
      </c>
      <c r="P34">
        <f>SUMIFS(input_eurostat_fec_RAW!$I:$I,input_eurostat_fec_RAW!$G:$G,P$2,input_eurostat_fec_RAW!$D:$D,$A34,input_eurostat_fec_RAW!$E:$E,$C34)</f>
        <v>0</v>
      </c>
      <c r="Q34">
        <f>SUMIFS(input_eurostat_fec_RAW!$I:$I,input_eurostat_fec_RAW!$G:$G,Q$2,input_eurostat_fec_RAW!$D:$D,$A34,input_eurostat_fec_RAW!$E:$E,$C34)</f>
        <v>0</v>
      </c>
      <c r="R34">
        <f>SUMIFS(input_eurostat_fec_RAW!$I:$I,input_eurostat_fec_RAW!$G:$G,R$2,input_eurostat_fec_RAW!$D:$D,$A34,input_eurostat_fec_RAW!$E:$E,$C34)</f>
        <v>0</v>
      </c>
      <c r="S34">
        <f>SUMIFS(input_eurostat_fec_RAW!$I:$I,input_eurostat_fec_RAW!$G:$G,S$2,input_eurostat_fec_RAW!$D:$D,$A34,input_eurostat_fec_RAW!$E:$E,$C34)</f>
        <v>0</v>
      </c>
      <c r="T34">
        <f>SUMIFS(input_eurostat_fec_RAW!$I:$I,input_eurostat_fec_RAW!$G:$G,T$2,input_eurostat_fec_RAW!$D:$D,$A34,input_eurostat_fec_RAW!$E:$E,$C34)</f>
        <v>0</v>
      </c>
      <c r="U34">
        <f>SUMIFS(input_eurostat_fec_RAW!$I:$I,input_eurostat_fec_RAW!$G:$G,U$2,input_eurostat_fec_RAW!$D:$D,$A34,input_eurostat_fec_RAW!$E:$E,$C34)</f>
        <v>0</v>
      </c>
      <c r="V34">
        <f>SUMIFS(input_eurostat_fec_RAW!$I:$I,input_eurostat_fec_RAW!$G:$G,V$2,input_eurostat_fec_RAW!$D:$D,$A34,input_eurostat_fec_RAW!$E:$E,$C34)</f>
        <v>0</v>
      </c>
      <c r="W34">
        <f>SUMIFS(input_eurostat_fec_RAW!$I:$I,input_eurostat_fec_RAW!$G:$G,W$2,input_eurostat_fec_RAW!$D:$D,$A34,input_eurostat_fec_RAW!$E:$E,$C34)</f>
        <v>0</v>
      </c>
      <c r="X34">
        <f>SUMIFS(input_eurostat_fec_RAW!$I:$I,input_eurostat_fec_RAW!$G:$G,X$2,input_eurostat_fec_RAW!$D:$D,$A34,input_eurostat_fec_RAW!$E:$E,$C34)</f>
        <v>0</v>
      </c>
      <c r="Y34">
        <f>SUMIFS(input_eurostat_fec_RAW!$I:$I,input_eurostat_fec_RAW!$G:$G,Y$2,input_eurostat_fec_RAW!$D:$D,$A34,input_eurostat_fec_RAW!$E:$E,$C34)</f>
        <v>0</v>
      </c>
      <c r="Z34">
        <f>SUMIFS(input_eurostat_fec_RAW!$I:$I,input_eurostat_fec_RAW!$G:$G,Z$2,input_eurostat_fec_RAW!$D:$D,$A34,input_eurostat_fec_RAW!$E:$E,$C34)</f>
        <v>0</v>
      </c>
      <c r="AA34">
        <f>SUMIFS(input_eurostat_fec_RAW!$I:$I,input_eurostat_fec_RAW!$G:$G,AA$2,input_eurostat_fec_RAW!$D:$D,$A34,input_eurostat_fec_RAW!$E:$E,$C34)</f>
        <v>0</v>
      </c>
      <c r="AB34">
        <f>SUMIFS(input_eurostat_fec_RAW!$I:$I,input_eurostat_fec_RAW!$G:$G,AB$2,input_eurostat_fec_RAW!$D:$D,$A34,input_eurostat_fec_RAW!$E:$E,$C34)</f>
        <v>0</v>
      </c>
      <c r="AC34">
        <f>SUMIFS(input_eurostat_fec_RAW!$I:$I,input_eurostat_fec_RAW!$G:$G,AC$2,input_eurostat_fec_RAW!$D:$D,$A34,input_eurostat_fec_RAW!$E:$E,$C34)</f>
        <v>0</v>
      </c>
      <c r="AD34">
        <f>SUMIFS(input_eurostat_fec_RAW!$I:$I,input_eurostat_fec_RAW!$G:$G,AD$2,input_eurostat_fec_RAW!$D:$D,$A34,input_eurostat_fec_RAW!$E:$E,$C34)</f>
        <v>0</v>
      </c>
      <c r="AE34">
        <f>SUMIFS(input_eurostat_fec_RAW!$I:$I,input_eurostat_fec_RAW!$G:$G,AE$2,input_eurostat_fec_RAW!$D:$D,$A34,input_eurostat_fec_RAW!$E:$E,$C34)</f>
        <v>0</v>
      </c>
      <c r="AF34">
        <f>SUMIFS(input_eurostat_fec_RAW!$I:$I,input_eurostat_fec_RAW!$G:$G,AF$2,input_eurostat_fec_RAW!$D:$D,$A34,input_eurostat_fec_RAW!$E:$E,$C34)</f>
        <v>0</v>
      </c>
      <c r="AG34">
        <f>SUMIFS(input_eurostat_fec_RAW!$I:$I,input_eurostat_fec_RAW!$G:$G,AG$2,input_eurostat_fec_RAW!$D:$D,$A34,input_eurostat_fec_RAW!$E:$E,$C34)</f>
        <v>0</v>
      </c>
      <c r="AH34">
        <f>SUMIFS(input_eurostat_fec_RAW!$I:$I,input_eurostat_fec_RAW!$G:$G,AH$2,input_eurostat_fec_RAW!$D:$D,$A34,input_eurostat_fec_RAW!$E:$E,$C34)</f>
        <v>0</v>
      </c>
      <c r="AI34">
        <f>SUMIFS(input_eurostat_fec_RAW!$I:$I,input_eurostat_fec_RAW!$G:$G,AI$2,input_eurostat_fec_RAW!$D:$D,$A34,input_eurostat_fec_RAW!$E:$E,$C34)</f>
        <v>0</v>
      </c>
      <c r="AJ34">
        <f>SUMIFS(input_eurostat_fec_RAW!$I:$I,input_eurostat_fec_RAW!$G:$G,AJ$2,input_eurostat_fec_RAW!$D:$D,$A34,input_eurostat_fec_RAW!$E:$E,$C34)</f>
        <v>0</v>
      </c>
      <c r="AK34">
        <f>SUMIFS(input_eurostat_fec_RAW!$I:$I,input_eurostat_fec_RAW!$G:$G,AK$2,input_eurostat_fec_RAW!$D:$D,$A34,input_eurostat_fec_RAW!$E:$E,$C34)</f>
        <v>0</v>
      </c>
      <c r="AL34">
        <f>SUMIFS(input_eurostat_fec_RAW!$I:$I,input_eurostat_fec_RAW!$G:$G,AL$2,input_eurostat_fec_RAW!$D:$D,$A34,input_eurostat_fec_RAW!$E:$E,$C34)</f>
        <v>0</v>
      </c>
      <c r="AM34">
        <f>SUMIFS(input_eurostat_fec_RAW!$I:$I,input_eurostat_fec_RAW!$G:$G,AM$2,input_eurostat_fec_RAW!$D:$D,$A34,input_eurostat_fec_RAW!$E:$E,$C34)</f>
        <v>0</v>
      </c>
      <c r="AN34">
        <f>SUMIFS(input_eurostat_fec_RAW!$I:$I,input_eurostat_fec_RAW!$G:$G,AN$2,input_eurostat_fec_RAW!$D:$D,$A34,input_eurostat_fec_RAW!$E:$E,$C34)</f>
        <v>0</v>
      </c>
      <c r="AO34">
        <f>SUMIFS(input_eurostat_fec_RAW!$I:$I,input_eurostat_fec_RAW!$G:$G,AO$2,input_eurostat_fec_RAW!$D:$D,$A34,input_eurostat_fec_RAW!$E:$E,$C34)</f>
        <v>0</v>
      </c>
      <c r="AP34">
        <f>SUMIFS(input_eurostat_fec_RAW!$I:$I,input_eurostat_fec_RAW!$G:$G,AP$2,input_eurostat_fec_RAW!$D:$D,$A34,input_eurostat_fec_RAW!$E:$E,$C34)</f>
        <v>0</v>
      </c>
      <c r="AQ34">
        <f>SUMIFS(input_eurostat_fec_RAW!$I:$I,input_eurostat_fec_RAW!$G:$G,AQ$2,input_eurostat_fec_RAW!$D:$D,$A34,input_eurostat_fec_RAW!$E:$E,$C34)</f>
        <v>0</v>
      </c>
      <c r="AR34">
        <f>SUMIFS(input_eurostat_fec_RAW!$I:$I,input_eurostat_fec_RAW!$G:$G,AR$2,input_eurostat_fec_RAW!$D:$D,$A34,input_eurostat_fec_RAW!$E:$E,$C34)</f>
        <v>0</v>
      </c>
      <c r="AS34">
        <f>SUMIFS(input_eurostat_fec_RAW!$I:$I,input_eurostat_fec_RAW!$G:$G,AS$2,input_eurostat_fec_RAW!$D:$D,$A34,input_eurostat_fec_RAW!$E:$E,$C34)</f>
        <v>0</v>
      </c>
      <c r="AT34">
        <f>SUMIFS(input_eurostat_fec_RAW!$I:$I,input_eurostat_fec_RAW!$G:$G,AT$2,input_eurostat_fec_RAW!$D:$D,$A34,input_eurostat_fec_RAW!$E:$E,$C34)</f>
        <v>0</v>
      </c>
    </row>
    <row r="35" spans="1:46" x14ac:dyDescent="0.2">
      <c r="A35" s="4" t="s">
        <v>69</v>
      </c>
      <c r="B35" t="s">
        <v>93</v>
      </c>
      <c r="C35" s="4" t="s">
        <v>58</v>
      </c>
      <c r="D35" t="s">
        <v>77</v>
      </c>
      <c r="E35" t="str">
        <f>INDEX('1_input_general_information'!$B$45:$E$58,MATCH($D35,'1_input_general_information'!$B$45:$B$58,0),MATCH($E$2,'1_input_general_information'!$B$44:$E$44,0))</f>
        <v>crude_oil</v>
      </c>
      <c r="F35" t="b">
        <f>INDEX('1_input_general_information'!$A$44:$E$58,MATCH($C35,'1_input_general_information'!$A$44:$A$58,0),3)</f>
        <v>1</v>
      </c>
      <c r="G35" t="str">
        <f>INDEX('1_input_general_information'!$A$44:$E$58,MATCH($C35,'1_input_general_information'!$A$44:$A$58,0),4)</f>
        <v>Simplified</v>
      </c>
      <c r="H35">
        <f>SUMIFS(input_eurostat_fec_RAW!$I:$I,input_eurostat_fec_RAW!$G:$G,H$2,input_eurostat_fec_RAW!$D:$D,$A35,input_eurostat_fec_RAW!$E:$E,$C35)</f>
        <v>0</v>
      </c>
      <c r="I35">
        <f>SUMIFS(input_eurostat_fec_RAW!$I:$I,input_eurostat_fec_RAW!$G:$G,I$2,input_eurostat_fec_RAW!$D:$D,$A35,input_eurostat_fec_RAW!$E:$E,$C35)</f>
        <v>0</v>
      </c>
      <c r="J35">
        <f>SUMIFS(input_eurostat_fec_RAW!$I:$I,input_eurostat_fec_RAW!$G:$G,J$2,input_eurostat_fec_RAW!$D:$D,$A35,input_eurostat_fec_RAW!$E:$E,$C35)</f>
        <v>0</v>
      </c>
      <c r="K35">
        <f>SUMIFS(input_eurostat_fec_RAW!$I:$I,input_eurostat_fec_RAW!$G:$G,K$2,input_eurostat_fec_RAW!$D:$D,$A35,input_eurostat_fec_RAW!$E:$E,$C35)</f>
        <v>0</v>
      </c>
      <c r="L35">
        <f>SUMIFS(input_eurostat_fec_RAW!$I:$I,input_eurostat_fec_RAW!$G:$G,L$2,input_eurostat_fec_RAW!$D:$D,$A35,input_eurostat_fec_RAW!$E:$E,$C35)</f>
        <v>0</v>
      </c>
      <c r="M35">
        <f>SUMIFS(input_eurostat_fec_RAW!$I:$I,input_eurostat_fec_RAW!$G:$G,M$2,input_eurostat_fec_RAW!$D:$D,$A35,input_eurostat_fec_RAW!$E:$E,$C35)</f>
        <v>0</v>
      </c>
      <c r="N35">
        <f>SUMIFS(input_eurostat_fec_RAW!$I:$I,input_eurostat_fec_RAW!$G:$G,N$2,input_eurostat_fec_RAW!$D:$D,$A35,input_eurostat_fec_RAW!$E:$E,$C35)</f>
        <v>0</v>
      </c>
      <c r="O35">
        <f>SUMIFS(input_eurostat_fec_RAW!$I:$I,input_eurostat_fec_RAW!$G:$G,O$2,input_eurostat_fec_RAW!$D:$D,$A35,input_eurostat_fec_RAW!$E:$E,$C35)</f>
        <v>0</v>
      </c>
      <c r="P35">
        <f>SUMIFS(input_eurostat_fec_RAW!$I:$I,input_eurostat_fec_RAW!$G:$G,P$2,input_eurostat_fec_RAW!$D:$D,$A35,input_eurostat_fec_RAW!$E:$E,$C35)</f>
        <v>0</v>
      </c>
      <c r="Q35">
        <f>SUMIFS(input_eurostat_fec_RAW!$I:$I,input_eurostat_fec_RAW!$G:$G,Q$2,input_eurostat_fec_RAW!$D:$D,$A35,input_eurostat_fec_RAW!$E:$E,$C35)</f>
        <v>0</v>
      </c>
      <c r="R35">
        <f>SUMIFS(input_eurostat_fec_RAW!$I:$I,input_eurostat_fec_RAW!$G:$G,R$2,input_eurostat_fec_RAW!$D:$D,$A35,input_eurostat_fec_RAW!$E:$E,$C35)</f>
        <v>0</v>
      </c>
      <c r="S35">
        <f>SUMIFS(input_eurostat_fec_RAW!$I:$I,input_eurostat_fec_RAW!$G:$G,S$2,input_eurostat_fec_RAW!$D:$D,$A35,input_eurostat_fec_RAW!$E:$E,$C35)</f>
        <v>0</v>
      </c>
      <c r="T35">
        <f>SUMIFS(input_eurostat_fec_RAW!$I:$I,input_eurostat_fec_RAW!$G:$G,T$2,input_eurostat_fec_RAW!$D:$D,$A35,input_eurostat_fec_RAW!$E:$E,$C35)</f>
        <v>0</v>
      </c>
      <c r="U35">
        <f>SUMIFS(input_eurostat_fec_RAW!$I:$I,input_eurostat_fec_RAW!$G:$G,U$2,input_eurostat_fec_RAW!$D:$D,$A35,input_eurostat_fec_RAW!$E:$E,$C35)</f>
        <v>0</v>
      </c>
      <c r="V35">
        <f>SUMIFS(input_eurostat_fec_RAW!$I:$I,input_eurostat_fec_RAW!$G:$G,V$2,input_eurostat_fec_RAW!$D:$D,$A35,input_eurostat_fec_RAW!$E:$E,$C35)</f>
        <v>0</v>
      </c>
      <c r="W35">
        <f>SUMIFS(input_eurostat_fec_RAW!$I:$I,input_eurostat_fec_RAW!$G:$G,W$2,input_eurostat_fec_RAW!$D:$D,$A35,input_eurostat_fec_RAW!$E:$E,$C35)</f>
        <v>0</v>
      </c>
      <c r="X35">
        <f>SUMIFS(input_eurostat_fec_RAW!$I:$I,input_eurostat_fec_RAW!$G:$G,X$2,input_eurostat_fec_RAW!$D:$D,$A35,input_eurostat_fec_RAW!$E:$E,$C35)</f>
        <v>0</v>
      </c>
      <c r="Y35">
        <f>SUMIFS(input_eurostat_fec_RAW!$I:$I,input_eurostat_fec_RAW!$G:$G,Y$2,input_eurostat_fec_RAW!$D:$D,$A35,input_eurostat_fec_RAW!$E:$E,$C35)</f>
        <v>0</v>
      </c>
      <c r="Z35">
        <f>SUMIFS(input_eurostat_fec_RAW!$I:$I,input_eurostat_fec_RAW!$G:$G,Z$2,input_eurostat_fec_RAW!$D:$D,$A35,input_eurostat_fec_RAW!$E:$E,$C35)</f>
        <v>0</v>
      </c>
      <c r="AA35">
        <f>SUMIFS(input_eurostat_fec_RAW!$I:$I,input_eurostat_fec_RAW!$G:$G,AA$2,input_eurostat_fec_RAW!$D:$D,$A35,input_eurostat_fec_RAW!$E:$E,$C35)</f>
        <v>0</v>
      </c>
      <c r="AB35">
        <f>SUMIFS(input_eurostat_fec_RAW!$I:$I,input_eurostat_fec_RAW!$G:$G,AB$2,input_eurostat_fec_RAW!$D:$D,$A35,input_eurostat_fec_RAW!$E:$E,$C35)</f>
        <v>0</v>
      </c>
      <c r="AC35">
        <f>SUMIFS(input_eurostat_fec_RAW!$I:$I,input_eurostat_fec_RAW!$G:$G,AC$2,input_eurostat_fec_RAW!$D:$D,$A35,input_eurostat_fec_RAW!$E:$E,$C35)</f>
        <v>0</v>
      </c>
      <c r="AD35">
        <f>SUMIFS(input_eurostat_fec_RAW!$I:$I,input_eurostat_fec_RAW!$G:$G,AD$2,input_eurostat_fec_RAW!$D:$D,$A35,input_eurostat_fec_RAW!$E:$E,$C35)</f>
        <v>0</v>
      </c>
      <c r="AE35">
        <f>SUMIFS(input_eurostat_fec_RAW!$I:$I,input_eurostat_fec_RAW!$G:$G,AE$2,input_eurostat_fec_RAW!$D:$D,$A35,input_eurostat_fec_RAW!$E:$E,$C35)</f>
        <v>0</v>
      </c>
      <c r="AF35">
        <f>SUMIFS(input_eurostat_fec_RAW!$I:$I,input_eurostat_fec_RAW!$G:$G,AF$2,input_eurostat_fec_RAW!$D:$D,$A35,input_eurostat_fec_RAW!$E:$E,$C35)</f>
        <v>0</v>
      </c>
      <c r="AG35">
        <f>SUMIFS(input_eurostat_fec_RAW!$I:$I,input_eurostat_fec_RAW!$G:$G,AG$2,input_eurostat_fec_RAW!$D:$D,$A35,input_eurostat_fec_RAW!$E:$E,$C35)</f>
        <v>0</v>
      </c>
      <c r="AH35">
        <f>SUMIFS(input_eurostat_fec_RAW!$I:$I,input_eurostat_fec_RAW!$G:$G,AH$2,input_eurostat_fec_RAW!$D:$D,$A35,input_eurostat_fec_RAW!$E:$E,$C35)</f>
        <v>0</v>
      </c>
      <c r="AI35">
        <f>SUMIFS(input_eurostat_fec_RAW!$I:$I,input_eurostat_fec_RAW!$G:$G,AI$2,input_eurostat_fec_RAW!$D:$D,$A35,input_eurostat_fec_RAW!$E:$E,$C35)</f>
        <v>0</v>
      </c>
      <c r="AJ35">
        <f>SUMIFS(input_eurostat_fec_RAW!$I:$I,input_eurostat_fec_RAW!$G:$G,AJ$2,input_eurostat_fec_RAW!$D:$D,$A35,input_eurostat_fec_RAW!$E:$E,$C35)</f>
        <v>0</v>
      </c>
      <c r="AK35">
        <f>SUMIFS(input_eurostat_fec_RAW!$I:$I,input_eurostat_fec_RAW!$G:$G,AK$2,input_eurostat_fec_RAW!$D:$D,$A35,input_eurostat_fec_RAW!$E:$E,$C35)</f>
        <v>0</v>
      </c>
      <c r="AL35">
        <f>SUMIFS(input_eurostat_fec_RAW!$I:$I,input_eurostat_fec_RAW!$G:$G,AL$2,input_eurostat_fec_RAW!$D:$D,$A35,input_eurostat_fec_RAW!$E:$E,$C35)</f>
        <v>0</v>
      </c>
      <c r="AM35">
        <f>SUMIFS(input_eurostat_fec_RAW!$I:$I,input_eurostat_fec_RAW!$G:$G,AM$2,input_eurostat_fec_RAW!$D:$D,$A35,input_eurostat_fec_RAW!$E:$E,$C35)</f>
        <v>0</v>
      </c>
      <c r="AN35">
        <f>SUMIFS(input_eurostat_fec_RAW!$I:$I,input_eurostat_fec_RAW!$G:$G,AN$2,input_eurostat_fec_RAW!$D:$D,$A35,input_eurostat_fec_RAW!$E:$E,$C35)</f>
        <v>0</v>
      </c>
      <c r="AO35">
        <f>SUMIFS(input_eurostat_fec_RAW!$I:$I,input_eurostat_fec_RAW!$G:$G,AO$2,input_eurostat_fec_RAW!$D:$D,$A35,input_eurostat_fec_RAW!$E:$E,$C35)</f>
        <v>0</v>
      </c>
      <c r="AP35">
        <f>SUMIFS(input_eurostat_fec_RAW!$I:$I,input_eurostat_fec_RAW!$G:$G,AP$2,input_eurostat_fec_RAW!$D:$D,$A35,input_eurostat_fec_RAW!$E:$E,$C35)</f>
        <v>0</v>
      </c>
      <c r="AQ35">
        <f>SUMIFS(input_eurostat_fec_RAW!$I:$I,input_eurostat_fec_RAW!$G:$G,AQ$2,input_eurostat_fec_RAW!$D:$D,$A35,input_eurostat_fec_RAW!$E:$E,$C35)</f>
        <v>0</v>
      </c>
      <c r="AR35">
        <f>SUMIFS(input_eurostat_fec_RAW!$I:$I,input_eurostat_fec_RAW!$G:$G,AR$2,input_eurostat_fec_RAW!$D:$D,$A35,input_eurostat_fec_RAW!$E:$E,$C35)</f>
        <v>0</v>
      </c>
      <c r="AS35">
        <f>SUMIFS(input_eurostat_fec_RAW!$I:$I,input_eurostat_fec_RAW!$G:$G,AS$2,input_eurostat_fec_RAW!$D:$D,$A35,input_eurostat_fec_RAW!$E:$E,$C35)</f>
        <v>0</v>
      </c>
      <c r="AT35">
        <f>SUMIFS(input_eurostat_fec_RAW!$I:$I,input_eurostat_fec_RAW!$G:$G,AT$2,input_eurostat_fec_RAW!$D:$D,$A35,input_eurostat_fec_RAW!$E:$E,$C35)</f>
        <v>0</v>
      </c>
    </row>
    <row r="36" spans="1:46" x14ac:dyDescent="0.2">
      <c r="A36" s="4" t="s">
        <v>69</v>
      </c>
      <c r="B36" t="s">
        <v>93</v>
      </c>
      <c r="C36" s="4" t="s">
        <v>59</v>
      </c>
      <c r="D36" t="s">
        <v>78</v>
      </c>
      <c r="E36" t="str">
        <f>INDEX('1_input_general_information'!$B$45:$E$58,MATCH($D36,'1_input_general_information'!$B$45:$B$58,0),MATCH($E$2,'1_input_general_information'!$B$44:$E$44,0))</f>
        <v>crude_oil</v>
      </c>
      <c r="F36" t="b">
        <f>INDEX('1_input_general_information'!$A$44:$E$58,MATCH($C36,'1_input_general_information'!$A$44:$A$58,0),3)</f>
        <v>0</v>
      </c>
      <c r="G36" t="str">
        <f>INDEX('1_input_general_information'!$A$44:$E$58,MATCH($C36,'1_input_general_information'!$A$44:$A$58,0),4)</f>
        <v>Complete</v>
      </c>
      <c r="H36">
        <f>SUMIFS(input_eurostat_fec_RAW!$I:$I,input_eurostat_fec_RAW!$G:$G,H$2,input_eurostat_fec_RAW!$D:$D,$A36,input_eurostat_fec_RAW!$E:$E,$C36)</f>
        <v>0</v>
      </c>
      <c r="I36">
        <f>SUMIFS(input_eurostat_fec_RAW!$I:$I,input_eurostat_fec_RAW!$G:$G,I$2,input_eurostat_fec_RAW!$D:$D,$A36,input_eurostat_fec_RAW!$E:$E,$C36)</f>
        <v>0</v>
      </c>
      <c r="J36">
        <f>SUMIFS(input_eurostat_fec_RAW!$I:$I,input_eurostat_fec_RAW!$G:$G,J$2,input_eurostat_fec_RAW!$D:$D,$A36,input_eurostat_fec_RAW!$E:$E,$C36)</f>
        <v>0</v>
      </c>
      <c r="K36">
        <f>SUMIFS(input_eurostat_fec_RAW!$I:$I,input_eurostat_fec_RAW!$G:$G,K$2,input_eurostat_fec_RAW!$D:$D,$A36,input_eurostat_fec_RAW!$E:$E,$C36)</f>
        <v>0</v>
      </c>
      <c r="L36">
        <f>SUMIFS(input_eurostat_fec_RAW!$I:$I,input_eurostat_fec_RAW!$G:$G,L$2,input_eurostat_fec_RAW!$D:$D,$A36,input_eurostat_fec_RAW!$E:$E,$C36)</f>
        <v>0</v>
      </c>
      <c r="M36">
        <f>SUMIFS(input_eurostat_fec_RAW!$I:$I,input_eurostat_fec_RAW!$G:$G,M$2,input_eurostat_fec_RAW!$D:$D,$A36,input_eurostat_fec_RAW!$E:$E,$C36)</f>
        <v>0</v>
      </c>
      <c r="N36">
        <f>SUMIFS(input_eurostat_fec_RAW!$I:$I,input_eurostat_fec_RAW!$G:$G,N$2,input_eurostat_fec_RAW!$D:$D,$A36,input_eurostat_fec_RAW!$E:$E,$C36)</f>
        <v>0</v>
      </c>
      <c r="O36">
        <f>SUMIFS(input_eurostat_fec_RAW!$I:$I,input_eurostat_fec_RAW!$G:$G,O$2,input_eurostat_fec_RAW!$D:$D,$A36,input_eurostat_fec_RAW!$E:$E,$C36)</f>
        <v>0</v>
      </c>
      <c r="P36">
        <f>SUMIFS(input_eurostat_fec_RAW!$I:$I,input_eurostat_fec_RAW!$G:$G,P$2,input_eurostat_fec_RAW!$D:$D,$A36,input_eurostat_fec_RAW!$E:$E,$C36)</f>
        <v>0</v>
      </c>
      <c r="Q36">
        <f>SUMIFS(input_eurostat_fec_RAW!$I:$I,input_eurostat_fec_RAW!$G:$G,Q$2,input_eurostat_fec_RAW!$D:$D,$A36,input_eurostat_fec_RAW!$E:$E,$C36)</f>
        <v>0</v>
      </c>
      <c r="R36">
        <f>SUMIFS(input_eurostat_fec_RAW!$I:$I,input_eurostat_fec_RAW!$G:$G,R$2,input_eurostat_fec_RAW!$D:$D,$A36,input_eurostat_fec_RAW!$E:$E,$C36)</f>
        <v>0</v>
      </c>
      <c r="S36">
        <f>SUMIFS(input_eurostat_fec_RAW!$I:$I,input_eurostat_fec_RAW!$G:$G,S$2,input_eurostat_fec_RAW!$D:$D,$A36,input_eurostat_fec_RAW!$E:$E,$C36)</f>
        <v>0</v>
      </c>
      <c r="T36">
        <f>SUMIFS(input_eurostat_fec_RAW!$I:$I,input_eurostat_fec_RAW!$G:$G,T$2,input_eurostat_fec_RAW!$D:$D,$A36,input_eurostat_fec_RAW!$E:$E,$C36)</f>
        <v>0</v>
      </c>
      <c r="U36">
        <f>SUMIFS(input_eurostat_fec_RAW!$I:$I,input_eurostat_fec_RAW!$G:$G,U$2,input_eurostat_fec_RAW!$D:$D,$A36,input_eurostat_fec_RAW!$E:$E,$C36)</f>
        <v>0</v>
      </c>
      <c r="V36">
        <f>SUMIFS(input_eurostat_fec_RAW!$I:$I,input_eurostat_fec_RAW!$G:$G,V$2,input_eurostat_fec_RAW!$D:$D,$A36,input_eurostat_fec_RAW!$E:$E,$C36)</f>
        <v>0</v>
      </c>
      <c r="W36">
        <f>SUMIFS(input_eurostat_fec_RAW!$I:$I,input_eurostat_fec_RAW!$G:$G,W$2,input_eurostat_fec_RAW!$D:$D,$A36,input_eurostat_fec_RAW!$E:$E,$C36)</f>
        <v>0</v>
      </c>
      <c r="X36">
        <f>SUMIFS(input_eurostat_fec_RAW!$I:$I,input_eurostat_fec_RAW!$G:$G,X$2,input_eurostat_fec_RAW!$D:$D,$A36,input_eurostat_fec_RAW!$E:$E,$C36)</f>
        <v>0</v>
      </c>
      <c r="Y36">
        <f>SUMIFS(input_eurostat_fec_RAW!$I:$I,input_eurostat_fec_RAW!$G:$G,Y$2,input_eurostat_fec_RAW!$D:$D,$A36,input_eurostat_fec_RAW!$E:$E,$C36)</f>
        <v>0</v>
      </c>
      <c r="Z36">
        <f>SUMIFS(input_eurostat_fec_RAW!$I:$I,input_eurostat_fec_RAW!$G:$G,Z$2,input_eurostat_fec_RAW!$D:$D,$A36,input_eurostat_fec_RAW!$E:$E,$C36)</f>
        <v>0</v>
      </c>
      <c r="AA36">
        <f>SUMIFS(input_eurostat_fec_RAW!$I:$I,input_eurostat_fec_RAW!$G:$G,AA$2,input_eurostat_fec_RAW!$D:$D,$A36,input_eurostat_fec_RAW!$E:$E,$C36)</f>
        <v>0</v>
      </c>
      <c r="AB36">
        <f>SUMIFS(input_eurostat_fec_RAW!$I:$I,input_eurostat_fec_RAW!$G:$G,AB$2,input_eurostat_fec_RAW!$D:$D,$A36,input_eurostat_fec_RAW!$E:$E,$C36)</f>
        <v>0</v>
      </c>
      <c r="AC36">
        <f>SUMIFS(input_eurostat_fec_RAW!$I:$I,input_eurostat_fec_RAW!$G:$G,AC$2,input_eurostat_fec_RAW!$D:$D,$A36,input_eurostat_fec_RAW!$E:$E,$C36)</f>
        <v>0</v>
      </c>
      <c r="AD36">
        <f>SUMIFS(input_eurostat_fec_RAW!$I:$I,input_eurostat_fec_RAW!$G:$G,AD$2,input_eurostat_fec_RAW!$D:$D,$A36,input_eurostat_fec_RAW!$E:$E,$C36)</f>
        <v>0</v>
      </c>
      <c r="AE36">
        <f>SUMIFS(input_eurostat_fec_RAW!$I:$I,input_eurostat_fec_RAW!$G:$G,AE$2,input_eurostat_fec_RAW!$D:$D,$A36,input_eurostat_fec_RAW!$E:$E,$C36)</f>
        <v>0</v>
      </c>
      <c r="AF36">
        <f>SUMIFS(input_eurostat_fec_RAW!$I:$I,input_eurostat_fec_RAW!$G:$G,AF$2,input_eurostat_fec_RAW!$D:$D,$A36,input_eurostat_fec_RAW!$E:$E,$C36)</f>
        <v>0</v>
      </c>
      <c r="AG36">
        <f>SUMIFS(input_eurostat_fec_RAW!$I:$I,input_eurostat_fec_RAW!$G:$G,AG$2,input_eurostat_fec_RAW!$D:$D,$A36,input_eurostat_fec_RAW!$E:$E,$C36)</f>
        <v>0</v>
      </c>
      <c r="AH36">
        <f>SUMIFS(input_eurostat_fec_RAW!$I:$I,input_eurostat_fec_RAW!$G:$G,AH$2,input_eurostat_fec_RAW!$D:$D,$A36,input_eurostat_fec_RAW!$E:$E,$C36)</f>
        <v>0</v>
      </c>
      <c r="AI36">
        <f>SUMIFS(input_eurostat_fec_RAW!$I:$I,input_eurostat_fec_RAW!$G:$G,AI$2,input_eurostat_fec_RAW!$D:$D,$A36,input_eurostat_fec_RAW!$E:$E,$C36)</f>
        <v>0</v>
      </c>
      <c r="AJ36">
        <f>SUMIFS(input_eurostat_fec_RAW!$I:$I,input_eurostat_fec_RAW!$G:$G,AJ$2,input_eurostat_fec_RAW!$D:$D,$A36,input_eurostat_fec_RAW!$E:$E,$C36)</f>
        <v>0</v>
      </c>
      <c r="AK36">
        <f>SUMIFS(input_eurostat_fec_RAW!$I:$I,input_eurostat_fec_RAW!$G:$G,AK$2,input_eurostat_fec_RAW!$D:$D,$A36,input_eurostat_fec_RAW!$E:$E,$C36)</f>
        <v>0</v>
      </c>
      <c r="AL36">
        <f>SUMIFS(input_eurostat_fec_RAW!$I:$I,input_eurostat_fec_RAW!$G:$G,AL$2,input_eurostat_fec_RAW!$D:$D,$A36,input_eurostat_fec_RAW!$E:$E,$C36)</f>
        <v>0</v>
      </c>
      <c r="AM36">
        <f>SUMIFS(input_eurostat_fec_RAW!$I:$I,input_eurostat_fec_RAW!$G:$G,AM$2,input_eurostat_fec_RAW!$D:$D,$A36,input_eurostat_fec_RAW!$E:$E,$C36)</f>
        <v>0</v>
      </c>
      <c r="AN36">
        <f>SUMIFS(input_eurostat_fec_RAW!$I:$I,input_eurostat_fec_RAW!$G:$G,AN$2,input_eurostat_fec_RAW!$D:$D,$A36,input_eurostat_fec_RAW!$E:$E,$C36)</f>
        <v>0</v>
      </c>
      <c r="AO36">
        <f>SUMIFS(input_eurostat_fec_RAW!$I:$I,input_eurostat_fec_RAW!$G:$G,AO$2,input_eurostat_fec_RAW!$D:$D,$A36,input_eurostat_fec_RAW!$E:$E,$C36)</f>
        <v>0</v>
      </c>
      <c r="AP36">
        <f>SUMIFS(input_eurostat_fec_RAW!$I:$I,input_eurostat_fec_RAW!$G:$G,AP$2,input_eurostat_fec_RAW!$D:$D,$A36,input_eurostat_fec_RAW!$E:$E,$C36)</f>
        <v>0</v>
      </c>
      <c r="AQ36">
        <f>SUMIFS(input_eurostat_fec_RAW!$I:$I,input_eurostat_fec_RAW!$G:$G,AQ$2,input_eurostat_fec_RAW!$D:$D,$A36,input_eurostat_fec_RAW!$E:$E,$C36)</f>
        <v>0</v>
      </c>
      <c r="AR36">
        <f>SUMIFS(input_eurostat_fec_RAW!$I:$I,input_eurostat_fec_RAW!$G:$G,AR$2,input_eurostat_fec_RAW!$D:$D,$A36,input_eurostat_fec_RAW!$E:$E,$C36)</f>
        <v>0</v>
      </c>
      <c r="AS36">
        <f>SUMIFS(input_eurostat_fec_RAW!$I:$I,input_eurostat_fec_RAW!$G:$G,AS$2,input_eurostat_fec_RAW!$D:$D,$A36,input_eurostat_fec_RAW!$E:$E,$C36)</f>
        <v>0</v>
      </c>
      <c r="AT36">
        <f>SUMIFS(input_eurostat_fec_RAW!$I:$I,input_eurostat_fec_RAW!$G:$G,AT$2,input_eurostat_fec_RAW!$D:$D,$A36,input_eurostat_fec_RAW!$E:$E,$C36)</f>
        <v>0</v>
      </c>
    </row>
    <row r="37" spans="1:46" x14ac:dyDescent="0.2">
      <c r="A37" s="4" t="s">
        <v>69</v>
      </c>
      <c r="B37" t="s">
        <v>93</v>
      </c>
      <c r="C37" s="4" t="s">
        <v>60</v>
      </c>
      <c r="D37" t="s">
        <v>79</v>
      </c>
      <c r="F37" t="b">
        <f>INDEX('1_input_general_information'!$A$44:$E$58,MATCH($C37,'1_input_general_information'!$A$44:$A$58,0),3)</f>
        <v>0</v>
      </c>
      <c r="G37" t="str">
        <f>INDEX('1_input_general_information'!$A$44:$E$58,MATCH($C37,'1_input_general_information'!$A$44:$A$58,0),4)</f>
        <v>Complete</v>
      </c>
      <c r="H37">
        <f>SUMIFS(input_eurostat_fec_RAW!$I:$I,input_eurostat_fec_RAW!$G:$G,H$2,input_eurostat_fec_RAW!$D:$D,$A37,input_eurostat_fec_RAW!$E:$E,$C37)</f>
        <v>0</v>
      </c>
      <c r="I37">
        <f>SUMIFS(input_eurostat_fec_RAW!$I:$I,input_eurostat_fec_RAW!$G:$G,I$2,input_eurostat_fec_RAW!$D:$D,$A37,input_eurostat_fec_RAW!$E:$E,$C37)</f>
        <v>0</v>
      </c>
      <c r="J37">
        <f>SUMIFS(input_eurostat_fec_RAW!$I:$I,input_eurostat_fec_RAW!$G:$G,J$2,input_eurostat_fec_RAW!$D:$D,$A37,input_eurostat_fec_RAW!$E:$E,$C37)</f>
        <v>0</v>
      </c>
      <c r="K37">
        <f>SUMIFS(input_eurostat_fec_RAW!$I:$I,input_eurostat_fec_RAW!$G:$G,K$2,input_eurostat_fec_RAW!$D:$D,$A37,input_eurostat_fec_RAW!$E:$E,$C37)</f>
        <v>0</v>
      </c>
      <c r="L37">
        <f>SUMIFS(input_eurostat_fec_RAW!$I:$I,input_eurostat_fec_RAW!$G:$G,L$2,input_eurostat_fec_RAW!$D:$D,$A37,input_eurostat_fec_RAW!$E:$E,$C37)</f>
        <v>0</v>
      </c>
      <c r="M37">
        <f>SUMIFS(input_eurostat_fec_RAW!$I:$I,input_eurostat_fec_RAW!$G:$G,M$2,input_eurostat_fec_RAW!$D:$D,$A37,input_eurostat_fec_RAW!$E:$E,$C37)</f>
        <v>0</v>
      </c>
      <c r="N37">
        <f>SUMIFS(input_eurostat_fec_RAW!$I:$I,input_eurostat_fec_RAW!$G:$G,N$2,input_eurostat_fec_RAW!$D:$D,$A37,input_eurostat_fec_RAW!$E:$E,$C37)</f>
        <v>0</v>
      </c>
      <c r="O37">
        <f>SUMIFS(input_eurostat_fec_RAW!$I:$I,input_eurostat_fec_RAW!$G:$G,O$2,input_eurostat_fec_RAW!$D:$D,$A37,input_eurostat_fec_RAW!$E:$E,$C37)</f>
        <v>0</v>
      </c>
      <c r="P37">
        <f>SUMIFS(input_eurostat_fec_RAW!$I:$I,input_eurostat_fec_RAW!$G:$G,P$2,input_eurostat_fec_RAW!$D:$D,$A37,input_eurostat_fec_RAW!$E:$E,$C37)</f>
        <v>0</v>
      </c>
      <c r="Q37">
        <f>SUMIFS(input_eurostat_fec_RAW!$I:$I,input_eurostat_fec_RAW!$G:$G,Q$2,input_eurostat_fec_RAW!$D:$D,$A37,input_eurostat_fec_RAW!$E:$E,$C37)</f>
        <v>0</v>
      </c>
      <c r="R37">
        <f>SUMIFS(input_eurostat_fec_RAW!$I:$I,input_eurostat_fec_RAW!$G:$G,R$2,input_eurostat_fec_RAW!$D:$D,$A37,input_eurostat_fec_RAW!$E:$E,$C37)</f>
        <v>0</v>
      </c>
      <c r="S37">
        <f>SUMIFS(input_eurostat_fec_RAW!$I:$I,input_eurostat_fec_RAW!$G:$G,S$2,input_eurostat_fec_RAW!$D:$D,$A37,input_eurostat_fec_RAW!$E:$E,$C37)</f>
        <v>0</v>
      </c>
      <c r="T37">
        <f>SUMIFS(input_eurostat_fec_RAW!$I:$I,input_eurostat_fec_RAW!$G:$G,T$2,input_eurostat_fec_RAW!$D:$D,$A37,input_eurostat_fec_RAW!$E:$E,$C37)</f>
        <v>0</v>
      </c>
      <c r="U37">
        <f>SUMIFS(input_eurostat_fec_RAW!$I:$I,input_eurostat_fec_RAW!$G:$G,U$2,input_eurostat_fec_RAW!$D:$D,$A37,input_eurostat_fec_RAW!$E:$E,$C37)</f>
        <v>0</v>
      </c>
      <c r="V37">
        <f>SUMIFS(input_eurostat_fec_RAW!$I:$I,input_eurostat_fec_RAW!$G:$G,V$2,input_eurostat_fec_RAW!$D:$D,$A37,input_eurostat_fec_RAW!$E:$E,$C37)</f>
        <v>0</v>
      </c>
      <c r="W37">
        <f>SUMIFS(input_eurostat_fec_RAW!$I:$I,input_eurostat_fec_RAW!$G:$G,W$2,input_eurostat_fec_RAW!$D:$D,$A37,input_eurostat_fec_RAW!$E:$E,$C37)</f>
        <v>0</v>
      </c>
      <c r="X37">
        <f>SUMIFS(input_eurostat_fec_RAW!$I:$I,input_eurostat_fec_RAW!$G:$G,X$2,input_eurostat_fec_RAW!$D:$D,$A37,input_eurostat_fec_RAW!$E:$E,$C37)</f>
        <v>0</v>
      </c>
      <c r="Y37">
        <f>SUMIFS(input_eurostat_fec_RAW!$I:$I,input_eurostat_fec_RAW!$G:$G,Y$2,input_eurostat_fec_RAW!$D:$D,$A37,input_eurostat_fec_RAW!$E:$E,$C37)</f>
        <v>0</v>
      </c>
      <c r="Z37">
        <f>SUMIFS(input_eurostat_fec_RAW!$I:$I,input_eurostat_fec_RAW!$G:$G,Z$2,input_eurostat_fec_RAW!$D:$D,$A37,input_eurostat_fec_RAW!$E:$E,$C37)</f>
        <v>0</v>
      </c>
      <c r="AA37">
        <f>SUMIFS(input_eurostat_fec_RAW!$I:$I,input_eurostat_fec_RAW!$G:$G,AA$2,input_eurostat_fec_RAW!$D:$D,$A37,input_eurostat_fec_RAW!$E:$E,$C37)</f>
        <v>0</v>
      </c>
      <c r="AB37">
        <f>SUMIFS(input_eurostat_fec_RAW!$I:$I,input_eurostat_fec_RAW!$G:$G,AB$2,input_eurostat_fec_RAW!$D:$D,$A37,input_eurostat_fec_RAW!$E:$E,$C37)</f>
        <v>0</v>
      </c>
      <c r="AC37">
        <f>SUMIFS(input_eurostat_fec_RAW!$I:$I,input_eurostat_fec_RAW!$G:$G,AC$2,input_eurostat_fec_RAW!$D:$D,$A37,input_eurostat_fec_RAW!$E:$E,$C37)</f>
        <v>0</v>
      </c>
      <c r="AD37">
        <f>SUMIFS(input_eurostat_fec_RAW!$I:$I,input_eurostat_fec_RAW!$G:$G,AD$2,input_eurostat_fec_RAW!$D:$D,$A37,input_eurostat_fec_RAW!$E:$E,$C37)</f>
        <v>0</v>
      </c>
      <c r="AE37">
        <f>SUMIFS(input_eurostat_fec_RAW!$I:$I,input_eurostat_fec_RAW!$G:$G,AE$2,input_eurostat_fec_RAW!$D:$D,$A37,input_eurostat_fec_RAW!$E:$E,$C37)</f>
        <v>0</v>
      </c>
      <c r="AF37">
        <f>SUMIFS(input_eurostat_fec_RAW!$I:$I,input_eurostat_fec_RAW!$G:$G,AF$2,input_eurostat_fec_RAW!$D:$D,$A37,input_eurostat_fec_RAW!$E:$E,$C37)</f>
        <v>0</v>
      </c>
      <c r="AG37">
        <f>SUMIFS(input_eurostat_fec_RAW!$I:$I,input_eurostat_fec_RAW!$G:$G,AG$2,input_eurostat_fec_RAW!$D:$D,$A37,input_eurostat_fec_RAW!$E:$E,$C37)</f>
        <v>0</v>
      </c>
      <c r="AH37">
        <f>SUMIFS(input_eurostat_fec_RAW!$I:$I,input_eurostat_fec_RAW!$G:$G,AH$2,input_eurostat_fec_RAW!$D:$D,$A37,input_eurostat_fec_RAW!$E:$E,$C37)</f>
        <v>0</v>
      </c>
      <c r="AI37">
        <f>SUMIFS(input_eurostat_fec_RAW!$I:$I,input_eurostat_fec_RAW!$G:$G,AI$2,input_eurostat_fec_RAW!$D:$D,$A37,input_eurostat_fec_RAW!$E:$E,$C37)</f>
        <v>0</v>
      </c>
      <c r="AJ37">
        <f>SUMIFS(input_eurostat_fec_RAW!$I:$I,input_eurostat_fec_RAW!$G:$G,AJ$2,input_eurostat_fec_RAW!$D:$D,$A37,input_eurostat_fec_RAW!$E:$E,$C37)</f>
        <v>0</v>
      </c>
      <c r="AK37">
        <f>SUMIFS(input_eurostat_fec_RAW!$I:$I,input_eurostat_fec_RAW!$G:$G,AK$2,input_eurostat_fec_RAW!$D:$D,$A37,input_eurostat_fec_RAW!$E:$E,$C37)</f>
        <v>0</v>
      </c>
      <c r="AL37">
        <f>SUMIFS(input_eurostat_fec_RAW!$I:$I,input_eurostat_fec_RAW!$G:$G,AL$2,input_eurostat_fec_RAW!$D:$D,$A37,input_eurostat_fec_RAW!$E:$E,$C37)</f>
        <v>0</v>
      </c>
      <c r="AM37">
        <f>SUMIFS(input_eurostat_fec_RAW!$I:$I,input_eurostat_fec_RAW!$G:$G,AM$2,input_eurostat_fec_RAW!$D:$D,$A37,input_eurostat_fec_RAW!$E:$E,$C37)</f>
        <v>0</v>
      </c>
      <c r="AN37">
        <f>SUMIFS(input_eurostat_fec_RAW!$I:$I,input_eurostat_fec_RAW!$G:$G,AN$2,input_eurostat_fec_RAW!$D:$D,$A37,input_eurostat_fec_RAW!$E:$E,$C37)</f>
        <v>0</v>
      </c>
      <c r="AO37">
        <f>SUMIFS(input_eurostat_fec_RAW!$I:$I,input_eurostat_fec_RAW!$G:$G,AO$2,input_eurostat_fec_RAW!$D:$D,$A37,input_eurostat_fec_RAW!$E:$E,$C37)</f>
        <v>0</v>
      </c>
      <c r="AP37">
        <f>SUMIFS(input_eurostat_fec_RAW!$I:$I,input_eurostat_fec_RAW!$G:$G,AP$2,input_eurostat_fec_RAW!$D:$D,$A37,input_eurostat_fec_RAW!$E:$E,$C37)</f>
        <v>0</v>
      </c>
      <c r="AQ37">
        <f>SUMIFS(input_eurostat_fec_RAW!$I:$I,input_eurostat_fec_RAW!$G:$G,AQ$2,input_eurostat_fec_RAW!$D:$D,$A37,input_eurostat_fec_RAW!$E:$E,$C37)</f>
        <v>0</v>
      </c>
      <c r="AR37">
        <f>SUMIFS(input_eurostat_fec_RAW!$I:$I,input_eurostat_fec_RAW!$G:$G,AR$2,input_eurostat_fec_RAW!$D:$D,$A37,input_eurostat_fec_RAW!$E:$E,$C37)</f>
        <v>0</v>
      </c>
      <c r="AS37">
        <f>SUMIFS(input_eurostat_fec_RAW!$I:$I,input_eurostat_fec_RAW!$G:$G,AS$2,input_eurostat_fec_RAW!$D:$D,$A37,input_eurostat_fec_RAW!$E:$E,$C37)</f>
        <v>0</v>
      </c>
      <c r="AT37">
        <f>SUMIFS(input_eurostat_fec_RAW!$I:$I,input_eurostat_fec_RAW!$G:$G,AT$2,input_eurostat_fec_RAW!$D:$D,$A37,input_eurostat_fec_RAW!$E:$E,$C37)</f>
        <v>0</v>
      </c>
    </row>
    <row r="38" spans="1:46" x14ac:dyDescent="0.2">
      <c r="A38" s="4" t="s">
        <v>69</v>
      </c>
      <c r="B38" t="s">
        <v>93</v>
      </c>
      <c r="C38" s="4" t="s">
        <v>61</v>
      </c>
      <c r="D38" t="s">
        <v>83</v>
      </c>
      <c r="E38" t="str">
        <f>INDEX('1_input_general_information'!$B$45:$E$58,MATCH($D38,'1_input_general_information'!$B$45:$B$58,0),MATCH($E$2,'1_input_general_information'!$B$44:$E$44,0))</f>
        <v>wood_pellets</v>
      </c>
      <c r="F38" t="b">
        <f>INDEX('1_input_general_information'!$A$44:$E$58,MATCH($C38,'1_input_general_information'!$A$44:$A$58,0),3)</f>
        <v>1</v>
      </c>
      <c r="G38" t="str">
        <f>INDEX('1_input_general_information'!$A$44:$E$58,MATCH($C38,'1_input_general_information'!$A$44:$A$58,0),4)</f>
        <v>Complete</v>
      </c>
      <c r="H38">
        <f>SUMIFS(input_eurostat_fec_RAW!$I:$I,input_eurostat_fec_RAW!$G:$G,H$2,input_eurostat_fec_RAW!$D:$D,$A38,input_eurostat_fec_RAW!$E:$E,$C38)</f>
        <v>0</v>
      </c>
      <c r="I38">
        <f>SUMIFS(input_eurostat_fec_RAW!$I:$I,input_eurostat_fec_RAW!$G:$G,I$2,input_eurostat_fec_RAW!$D:$D,$A38,input_eurostat_fec_RAW!$E:$E,$C38)</f>
        <v>0</v>
      </c>
      <c r="J38">
        <f>SUMIFS(input_eurostat_fec_RAW!$I:$I,input_eurostat_fec_RAW!$G:$G,J$2,input_eurostat_fec_RAW!$D:$D,$A38,input_eurostat_fec_RAW!$E:$E,$C38)</f>
        <v>0</v>
      </c>
      <c r="K38">
        <f>SUMIFS(input_eurostat_fec_RAW!$I:$I,input_eurostat_fec_RAW!$G:$G,K$2,input_eurostat_fec_RAW!$D:$D,$A38,input_eurostat_fec_RAW!$E:$E,$C38)</f>
        <v>0</v>
      </c>
      <c r="L38">
        <f>SUMIFS(input_eurostat_fec_RAW!$I:$I,input_eurostat_fec_RAW!$G:$G,L$2,input_eurostat_fec_RAW!$D:$D,$A38,input_eurostat_fec_RAW!$E:$E,$C38)</f>
        <v>0</v>
      </c>
      <c r="M38">
        <f>SUMIFS(input_eurostat_fec_RAW!$I:$I,input_eurostat_fec_RAW!$G:$G,M$2,input_eurostat_fec_RAW!$D:$D,$A38,input_eurostat_fec_RAW!$E:$E,$C38)</f>
        <v>0</v>
      </c>
      <c r="N38">
        <f>SUMIFS(input_eurostat_fec_RAW!$I:$I,input_eurostat_fec_RAW!$G:$G,N$2,input_eurostat_fec_RAW!$D:$D,$A38,input_eurostat_fec_RAW!$E:$E,$C38)</f>
        <v>0</v>
      </c>
      <c r="O38">
        <f>SUMIFS(input_eurostat_fec_RAW!$I:$I,input_eurostat_fec_RAW!$G:$G,O$2,input_eurostat_fec_RAW!$D:$D,$A38,input_eurostat_fec_RAW!$E:$E,$C38)</f>
        <v>0</v>
      </c>
      <c r="P38">
        <f>SUMIFS(input_eurostat_fec_RAW!$I:$I,input_eurostat_fec_RAW!$G:$G,P$2,input_eurostat_fec_RAW!$D:$D,$A38,input_eurostat_fec_RAW!$E:$E,$C38)</f>
        <v>0</v>
      </c>
      <c r="Q38">
        <f>SUMIFS(input_eurostat_fec_RAW!$I:$I,input_eurostat_fec_RAW!$G:$G,Q$2,input_eurostat_fec_RAW!$D:$D,$A38,input_eurostat_fec_RAW!$E:$E,$C38)</f>
        <v>0</v>
      </c>
      <c r="R38">
        <f>SUMIFS(input_eurostat_fec_RAW!$I:$I,input_eurostat_fec_RAW!$G:$G,R$2,input_eurostat_fec_RAW!$D:$D,$A38,input_eurostat_fec_RAW!$E:$E,$C38)</f>
        <v>0</v>
      </c>
      <c r="S38">
        <f>SUMIFS(input_eurostat_fec_RAW!$I:$I,input_eurostat_fec_RAW!$G:$G,S$2,input_eurostat_fec_RAW!$D:$D,$A38,input_eurostat_fec_RAW!$E:$E,$C38)</f>
        <v>0</v>
      </c>
      <c r="T38">
        <f>SUMIFS(input_eurostat_fec_RAW!$I:$I,input_eurostat_fec_RAW!$G:$G,T$2,input_eurostat_fec_RAW!$D:$D,$A38,input_eurostat_fec_RAW!$E:$E,$C38)</f>
        <v>0</v>
      </c>
      <c r="U38">
        <f>SUMIFS(input_eurostat_fec_RAW!$I:$I,input_eurostat_fec_RAW!$G:$G,U$2,input_eurostat_fec_RAW!$D:$D,$A38,input_eurostat_fec_RAW!$E:$E,$C38)</f>
        <v>0</v>
      </c>
      <c r="V38">
        <f>SUMIFS(input_eurostat_fec_RAW!$I:$I,input_eurostat_fec_RAW!$G:$G,V$2,input_eurostat_fec_RAW!$D:$D,$A38,input_eurostat_fec_RAW!$E:$E,$C38)</f>
        <v>0</v>
      </c>
      <c r="W38">
        <f>SUMIFS(input_eurostat_fec_RAW!$I:$I,input_eurostat_fec_RAW!$G:$G,W$2,input_eurostat_fec_RAW!$D:$D,$A38,input_eurostat_fec_RAW!$E:$E,$C38)</f>
        <v>0</v>
      </c>
      <c r="X38">
        <f>SUMIFS(input_eurostat_fec_RAW!$I:$I,input_eurostat_fec_RAW!$G:$G,X$2,input_eurostat_fec_RAW!$D:$D,$A38,input_eurostat_fec_RAW!$E:$E,$C38)</f>
        <v>0</v>
      </c>
      <c r="Y38">
        <f>SUMIFS(input_eurostat_fec_RAW!$I:$I,input_eurostat_fec_RAW!$G:$G,Y$2,input_eurostat_fec_RAW!$D:$D,$A38,input_eurostat_fec_RAW!$E:$E,$C38)</f>
        <v>0</v>
      </c>
      <c r="Z38">
        <f>SUMIFS(input_eurostat_fec_RAW!$I:$I,input_eurostat_fec_RAW!$G:$G,Z$2,input_eurostat_fec_RAW!$D:$D,$A38,input_eurostat_fec_RAW!$E:$E,$C38)</f>
        <v>0</v>
      </c>
      <c r="AA38">
        <f>SUMIFS(input_eurostat_fec_RAW!$I:$I,input_eurostat_fec_RAW!$G:$G,AA$2,input_eurostat_fec_RAW!$D:$D,$A38,input_eurostat_fec_RAW!$E:$E,$C38)</f>
        <v>0</v>
      </c>
      <c r="AB38">
        <f>SUMIFS(input_eurostat_fec_RAW!$I:$I,input_eurostat_fec_RAW!$G:$G,AB$2,input_eurostat_fec_RAW!$D:$D,$A38,input_eurostat_fec_RAW!$E:$E,$C38)</f>
        <v>0</v>
      </c>
      <c r="AC38">
        <f>SUMIFS(input_eurostat_fec_RAW!$I:$I,input_eurostat_fec_RAW!$G:$G,AC$2,input_eurostat_fec_RAW!$D:$D,$A38,input_eurostat_fec_RAW!$E:$E,$C38)</f>
        <v>0</v>
      </c>
      <c r="AD38">
        <f>SUMIFS(input_eurostat_fec_RAW!$I:$I,input_eurostat_fec_RAW!$G:$G,AD$2,input_eurostat_fec_RAW!$D:$D,$A38,input_eurostat_fec_RAW!$E:$E,$C38)</f>
        <v>0</v>
      </c>
      <c r="AE38">
        <f>SUMIFS(input_eurostat_fec_RAW!$I:$I,input_eurostat_fec_RAW!$G:$G,AE$2,input_eurostat_fec_RAW!$D:$D,$A38,input_eurostat_fec_RAW!$E:$E,$C38)</f>
        <v>0</v>
      </c>
      <c r="AF38">
        <f>SUMIFS(input_eurostat_fec_RAW!$I:$I,input_eurostat_fec_RAW!$G:$G,AF$2,input_eurostat_fec_RAW!$D:$D,$A38,input_eurostat_fec_RAW!$E:$E,$C38)</f>
        <v>0</v>
      </c>
      <c r="AG38">
        <f>SUMIFS(input_eurostat_fec_RAW!$I:$I,input_eurostat_fec_RAW!$G:$G,AG$2,input_eurostat_fec_RAW!$D:$D,$A38,input_eurostat_fec_RAW!$E:$E,$C38)</f>
        <v>0</v>
      </c>
      <c r="AH38">
        <f>SUMIFS(input_eurostat_fec_RAW!$I:$I,input_eurostat_fec_RAW!$G:$G,AH$2,input_eurostat_fec_RAW!$D:$D,$A38,input_eurostat_fec_RAW!$E:$E,$C38)</f>
        <v>0</v>
      </c>
      <c r="AI38">
        <f>SUMIFS(input_eurostat_fec_RAW!$I:$I,input_eurostat_fec_RAW!$G:$G,AI$2,input_eurostat_fec_RAW!$D:$D,$A38,input_eurostat_fec_RAW!$E:$E,$C38)</f>
        <v>0</v>
      </c>
      <c r="AJ38">
        <f>SUMIFS(input_eurostat_fec_RAW!$I:$I,input_eurostat_fec_RAW!$G:$G,AJ$2,input_eurostat_fec_RAW!$D:$D,$A38,input_eurostat_fec_RAW!$E:$E,$C38)</f>
        <v>0</v>
      </c>
      <c r="AK38">
        <f>SUMIFS(input_eurostat_fec_RAW!$I:$I,input_eurostat_fec_RAW!$G:$G,AK$2,input_eurostat_fec_RAW!$D:$D,$A38,input_eurostat_fec_RAW!$E:$E,$C38)</f>
        <v>0</v>
      </c>
      <c r="AL38">
        <f>SUMIFS(input_eurostat_fec_RAW!$I:$I,input_eurostat_fec_RAW!$G:$G,AL$2,input_eurostat_fec_RAW!$D:$D,$A38,input_eurostat_fec_RAW!$E:$E,$C38)</f>
        <v>0</v>
      </c>
      <c r="AM38">
        <f>SUMIFS(input_eurostat_fec_RAW!$I:$I,input_eurostat_fec_RAW!$G:$G,AM$2,input_eurostat_fec_RAW!$D:$D,$A38,input_eurostat_fec_RAW!$E:$E,$C38)</f>
        <v>0</v>
      </c>
      <c r="AN38">
        <f>SUMIFS(input_eurostat_fec_RAW!$I:$I,input_eurostat_fec_RAW!$G:$G,AN$2,input_eurostat_fec_RAW!$D:$D,$A38,input_eurostat_fec_RAW!$E:$E,$C38)</f>
        <v>0</v>
      </c>
      <c r="AO38">
        <f>SUMIFS(input_eurostat_fec_RAW!$I:$I,input_eurostat_fec_RAW!$G:$G,AO$2,input_eurostat_fec_RAW!$D:$D,$A38,input_eurostat_fec_RAW!$E:$E,$C38)</f>
        <v>0</v>
      </c>
      <c r="AP38">
        <f>SUMIFS(input_eurostat_fec_RAW!$I:$I,input_eurostat_fec_RAW!$G:$G,AP$2,input_eurostat_fec_RAW!$D:$D,$A38,input_eurostat_fec_RAW!$E:$E,$C38)</f>
        <v>0</v>
      </c>
      <c r="AQ38">
        <f>SUMIFS(input_eurostat_fec_RAW!$I:$I,input_eurostat_fec_RAW!$G:$G,AQ$2,input_eurostat_fec_RAW!$D:$D,$A38,input_eurostat_fec_RAW!$E:$E,$C38)</f>
        <v>0</v>
      </c>
      <c r="AR38">
        <f>SUMIFS(input_eurostat_fec_RAW!$I:$I,input_eurostat_fec_RAW!$G:$G,AR$2,input_eurostat_fec_RAW!$D:$D,$A38,input_eurostat_fec_RAW!$E:$E,$C38)</f>
        <v>0</v>
      </c>
      <c r="AS38">
        <f>SUMIFS(input_eurostat_fec_RAW!$I:$I,input_eurostat_fec_RAW!$G:$G,AS$2,input_eurostat_fec_RAW!$D:$D,$A38,input_eurostat_fec_RAW!$E:$E,$C38)</f>
        <v>0</v>
      </c>
      <c r="AT38">
        <f>SUMIFS(input_eurostat_fec_RAW!$I:$I,input_eurostat_fec_RAW!$G:$G,AT$2,input_eurostat_fec_RAW!$D:$D,$A38,input_eurostat_fec_RAW!$E:$E,$C38)</f>
        <v>0</v>
      </c>
    </row>
    <row r="39" spans="1:46" x14ac:dyDescent="0.2">
      <c r="A39" s="4" t="s">
        <v>69</v>
      </c>
      <c r="B39" t="s">
        <v>93</v>
      </c>
      <c r="C39" s="4" t="s">
        <v>62</v>
      </c>
      <c r="D39" t="s">
        <v>84</v>
      </c>
      <c r="E39" t="str">
        <f>INDEX('1_input_general_information'!$B$45:$E$58,MATCH($D39,'1_input_general_information'!$B$45:$B$58,0),MATCH($E$2,'1_input_general_information'!$B$44:$E$44,0))</f>
        <v>network_gas</v>
      </c>
      <c r="F39" t="b">
        <f>INDEX('1_input_general_information'!$A$44:$E$58,MATCH($C39,'1_input_general_information'!$A$44:$A$58,0),3)</f>
        <v>1</v>
      </c>
      <c r="G39" t="str">
        <f>INDEX('1_input_general_information'!$A$44:$E$58,MATCH($C39,'1_input_general_information'!$A$44:$A$58,0),4)</f>
        <v>Complete</v>
      </c>
      <c r="H39">
        <f>SUMIFS(input_eurostat_fec_RAW!$I:$I,input_eurostat_fec_RAW!$G:$G,H$2,input_eurostat_fec_RAW!$D:$D,$A39,input_eurostat_fec_RAW!$E:$E,$C39)</f>
        <v>0</v>
      </c>
      <c r="I39">
        <f>SUMIFS(input_eurostat_fec_RAW!$I:$I,input_eurostat_fec_RAW!$G:$G,I$2,input_eurostat_fec_RAW!$D:$D,$A39,input_eurostat_fec_RAW!$E:$E,$C39)</f>
        <v>0</v>
      </c>
      <c r="J39">
        <f>SUMIFS(input_eurostat_fec_RAW!$I:$I,input_eurostat_fec_RAW!$G:$G,J$2,input_eurostat_fec_RAW!$D:$D,$A39,input_eurostat_fec_RAW!$E:$E,$C39)</f>
        <v>0</v>
      </c>
      <c r="K39">
        <f>SUMIFS(input_eurostat_fec_RAW!$I:$I,input_eurostat_fec_RAW!$G:$G,K$2,input_eurostat_fec_RAW!$D:$D,$A39,input_eurostat_fec_RAW!$E:$E,$C39)</f>
        <v>0</v>
      </c>
      <c r="L39">
        <f>SUMIFS(input_eurostat_fec_RAW!$I:$I,input_eurostat_fec_RAW!$G:$G,L$2,input_eurostat_fec_RAW!$D:$D,$A39,input_eurostat_fec_RAW!$E:$E,$C39)</f>
        <v>0</v>
      </c>
      <c r="M39">
        <f>SUMIFS(input_eurostat_fec_RAW!$I:$I,input_eurostat_fec_RAW!$G:$G,M$2,input_eurostat_fec_RAW!$D:$D,$A39,input_eurostat_fec_RAW!$E:$E,$C39)</f>
        <v>0</v>
      </c>
      <c r="N39">
        <f>SUMIFS(input_eurostat_fec_RAW!$I:$I,input_eurostat_fec_RAW!$G:$G,N$2,input_eurostat_fec_RAW!$D:$D,$A39,input_eurostat_fec_RAW!$E:$E,$C39)</f>
        <v>0</v>
      </c>
      <c r="O39">
        <f>SUMIFS(input_eurostat_fec_RAW!$I:$I,input_eurostat_fec_RAW!$G:$G,O$2,input_eurostat_fec_RAW!$D:$D,$A39,input_eurostat_fec_RAW!$E:$E,$C39)</f>
        <v>0</v>
      </c>
      <c r="P39">
        <f>SUMIFS(input_eurostat_fec_RAW!$I:$I,input_eurostat_fec_RAW!$G:$G,P$2,input_eurostat_fec_RAW!$D:$D,$A39,input_eurostat_fec_RAW!$E:$E,$C39)</f>
        <v>0</v>
      </c>
      <c r="Q39">
        <f>SUMIFS(input_eurostat_fec_RAW!$I:$I,input_eurostat_fec_RAW!$G:$G,Q$2,input_eurostat_fec_RAW!$D:$D,$A39,input_eurostat_fec_RAW!$E:$E,$C39)</f>
        <v>0</v>
      </c>
      <c r="R39">
        <f>SUMIFS(input_eurostat_fec_RAW!$I:$I,input_eurostat_fec_RAW!$G:$G,R$2,input_eurostat_fec_RAW!$D:$D,$A39,input_eurostat_fec_RAW!$E:$E,$C39)</f>
        <v>0</v>
      </c>
      <c r="S39">
        <f>SUMIFS(input_eurostat_fec_RAW!$I:$I,input_eurostat_fec_RAW!$G:$G,S$2,input_eurostat_fec_RAW!$D:$D,$A39,input_eurostat_fec_RAW!$E:$E,$C39)</f>
        <v>0</v>
      </c>
      <c r="T39">
        <f>SUMIFS(input_eurostat_fec_RAW!$I:$I,input_eurostat_fec_RAW!$G:$G,T$2,input_eurostat_fec_RAW!$D:$D,$A39,input_eurostat_fec_RAW!$E:$E,$C39)</f>
        <v>0</v>
      </c>
      <c r="U39">
        <f>SUMIFS(input_eurostat_fec_RAW!$I:$I,input_eurostat_fec_RAW!$G:$G,U$2,input_eurostat_fec_RAW!$D:$D,$A39,input_eurostat_fec_RAW!$E:$E,$C39)</f>
        <v>0</v>
      </c>
      <c r="V39">
        <f>SUMIFS(input_eurostat_fec_RAW!$I:$I,input_eurostat_fec_RAW!$G:$G,V$2,input_eurostat_fec_RAW!$D:$D,$A39,input_eurostat_fec_RAW!$E:$E,$C39)</f>
        <v>0</v>
      </c>
      <c r="W39">
        <f>SUMIFS(input_eurostat_fec_RAW!$I:$I,input_eurostat_fec_RAW!$G:$G,W$2,input_eurostat_fec_RAW!$D:$D,$A39,input_eurostat_fec_RAW!$E:$E,$C39)</f>
        <v>0</v>
      </c>
      <c r="X39">
        <f>SUMIFS(input_eurostat_fec_RAW!$I:$I,input_eurostat_fec_RAW!$G:$G,X$2,input_eurostat_fec_RAW!$D:$D,$A39,input_eurostat_fec_RAW!$E:$E,$C39)</f>
        <v>0</v>
      </c>
      <c r="Y39">
        <f>SUMIFS(input_eurostat_fec_RAW!$I:$I,input_eurostat_fec_RAW!$G:$G,Y$2,input_eurostat_fec_RAW!$D:$D,$A39,input_eurostat_fec_RAW!$E:$E,$C39)</f>
        <v>0</v>
      </c>
      <c r="Z39">
        <f>SUMIFS(input_eurostat_fec_RAW!$I:$I,input_eurostat_fec_RAW!$G:$G,Z$2,input_eurostat_fec_RAW!$D:$D,$A39,input_eurostat_fec_RAW!$E:$E,$C39)</f>
        <v>0</v>
      </c>
      <c r="AA39">
        <f>SUMIFS(input_eurostat_fec_RAW!$I:$I,input_eurostat_fec_RAW!$G:$G,AA$2,input_eurostat_fec_RAW!$D:$D,$A39,input_eurostat_fec_RAW!$E:$E,$C39)</f>
        <v>0</v>
      </c>
      <c r="AB39">
        <f>SUMIFS(input_eurostat_fec_RAW!$I:$I,input_eurostat_fec_RAW!$G:$G,AB$2,input_eurostat_fec_RAW!$D:$D,$A39,input_eurostat_fec_RAW!$E:$E,$C39)</f>
        <v>0</v>
      </c>
      <c r="AC39">
        <f>SUMIFS(input_eurostat_fec_RAW!$I:$I,input_eurostat_fec_RAW!$G:$G,AC$2,input_eurostat_fec_RAW!$D:$D,$A39,input_eurostat_fec_RAW!$E:$E,$C39)</f>
        <v>0</v>
      </c>
      <c r="AD39">
        <f>SUMIFS(input_eurostat_fec_RAW!$I:$I,input_eurostat_fec_RAW!$G:$G,AD$2,input_eurostat_fec_RAW!$D:$D,$A39,input_eurostat_fec_RAW!$E:$E,$C39)</f>
        <v>0</v>
      </c>
      <c r="AE39">
        <f>SUMIFS(input_eurostat_fec_RAW!$I:$I,input_eurostat_fec_RAW!$G:$G,AE$2,input_eurostat_fec_RAW!$D:$D,$A39,input_eurostat_fec_RAW!$E:$E,$C39)</f>
        <v>0</v>
      </c>
      <c r="AF39">
        <f>SUMIFS(input_eurostat_fec_RAW!$I:$I,input_eurostat_fec_RAW!$G:$G,AF$2,input_eurostat_fec_RAW!$D:$D,$A39,input_eurostat_fec_RAW!$E:$E,$C39)</f>
        <v>0</v>
      </c>
      <c r="AG39">
        <f>SUMIFS(input_eurostat_fec_RAW!$I:$I,input_eurostat_fec_RAW!$G:$G,AG$2,input_eurostat_fec_RAW!$D:$D,$A39,input_eurostat_fec_RAW!$E:$E,$C39)</f>
        <v>0</v>
      </c>
      <c r="AH39">
        <f>SUMIFS(input_eurostat_fec_RAW!$I:$I,input_eurostat_fec_RAW!$G:$G,AH$2,input_eurostat_fec_RAW!$D:$D,$A39,input_eurostat_fec_RAW!$E:$E,$C39)</f>
        <v>0</v>
      </c>
      <c r="AI39">
        <f>SUMIFS(input_eurostat_fec_RAW!$I:$I,input_eurostat_fec_RAW!$G:$G,AI$2,input_eurostat_fec_RAW!$D:$D,$A39,input_eurostat_fec_RAW!$E:$E,$C39)</f>
        <v>0</v>
      </c>
      <c r="AJ39">
        <f>SUMIFS(input_eurostat_fec_RAW!$I:$I,input_eurostat_fec_RAW!$G:$G,AJ$2,input_eurostat_fec_RAW!$D:$D,$A39,input_eurostat_fec_RAW!$E:$E,$C39)</f>
        <v>0</v>
      </c>
      <c r="AK39">
        <f>SUMIFS(input_eurostat_fec_RAW!$I:$I,input_eurostat_fec_RAW!$G:$G,AK$2,input_eurostat_fec_RAW!$D:$D,$A39,input_eurostat_fec_RAW!$E:$E,$C39)</f>
        <v>0</v>
      </c>
      <c r="AL39">
        <f>SUMIFS(input_eurostat_fec_RAW!$I:$I,input_eurostat_fec_RAW!$G:$G,AL$2,input_eurostat_fec_RAW!$D:$D,$A39,input_eurostat_fec_RAW!$E:$E,$C39)</f>
        <v>0</v>
      </c>
      <c r="AM39">
        <f>SUMIFS(input_eurostat_fec_RAW!$I:$I,input_eurostat_fec_RAW!$G:$G,AM$2,input_eurostat_fec_RAW!$D:$D,$A39,input_eurostat_fec_RAW!$E:$E,$C39)</f>
        <v>0</v>
      </c>
      <c r="AN39">
        <f>SUMIFS(input_eurostat_fec_RAW!$I:$I,input_eurostat_fec_RAW!$G:$G,AN$2,input_eurostat_fec_RAW!$D:$D,$A39,input_eurostat_fec_RAW!$E:$E,$C39)</f>
        <v>0</v>
      </c>
      <c r="AO39">
        <f>SUMIFS(input_eurostat_fec_RAW!$I:$I,input_eurostat_fec_RAW!$G:$G,AO$2,input_eurostat_fec_RAW!$D:$D,$A39,input_eurostat_fec_RAW!$E:$E,$C39)</f>
        <v>0</v>
      </c>
      <c r="AP39">
        <f>SUMIFS(input_eurostat_fec_RAW!$I:$I,input_eurostat_fec_RAW!$G:$G,AP$2,input_eurostat_fec_RAW!$D:$D,$A39,input_eurostat_fec_RAW!$E:$E,$C39)</f>
        <v>0</v>
      </c>
      <c r="AQ39">
        <f>SUMIFS(input_eurostat_fec_RAW!$I:$I,input_eurostat_fec_RAW!$G:$G,AQ$2,input_eurostat_fec_RAW!$D:$D,$A39,input_eurostat_fec_RAW!$E:$E,$C39)</f>
        <v>0</v>
      </c>
      <c r="AR39">
        <f>SUMIFS(input_eurostat_fec_RAW!$I:$I,input_eurostat_fec_RAW!$G:$G,AR$2,input_eurostat_fec_RAW!$D:$D,$A39,input_eurostat_fec_RAW!$E:$E,$C39)</f>
        <v>0</v>
      </c>
      <c r="AS39">
        <f>SUMIFS(input_eurostat_fec_RAW!$I:$I,input_eurostat_fec_RAW!$G:$G,AS$2,input_eurostat_fec_RAW!$D:$D,$A39,input_eurostat_fec_RAW!$E:$E,$C39)</f>
        <v>0</v>
      </c>
      <c r="AT39">
        <f>SUMIFS(input_eurostat_fec_RAW!$I:$I,input_eurostat_fec_RAW!$G:$G,AT$2,input_eurostat_fec_RAW!$D:$D,$A39,input_eurostat_fec_RAW!$E:$E,$C39)</f>
        <v>0</v>
      </c>
    </row>
    <row r="40" spans="1:46" x14ac:dyDescent="0.2">
      <c r="A40" s="4" t="s">
        <v>69</v>
      </c>
      <c r="B40" t="s">
        <v>93</v>
      </c>
      <c r="C40" s="4" t="s">
        <v>63</v>
      </c>
      <c r="D40" t="s">
        <v>80</v>
      </c>
      <c r="F40" t="b">
        <f>INDEX('1_input_general_information'!$A$44:$E$58,MATCH($C40,'1_input_general_information'!$A$44:$A$58,0),3)</f>
        <v>0</v>
      </c>
      <c r="G40" t="str">
        <f>INDEX('1_input_general_information'!$A$44:$E$58,MATCH($C40,'1_input_general_information'!$A$44:$A$58,0),4)</f>
        <v>Simplified</v>
      </c>
      <c r="H40">
        <f>SUMIFS(input_eurostat_fec_RAW!$I:$I,input_eurostat_fec_RAW!$G:$G,H$2,input_eurostat_fec_RAW!$D:$D,$A40,input_eurostat_fec_RAW!$E:$E,$C40)</f>
        <v>0</v>
      </c>
      <c r="I40">
        <f>SUMIFS(input_eurostat_fec_RAW!$I:$I,input_eurostat_fec_RAW!$G:$G,I$2,input_eurostat_fec_RAW!$D:$D,$A40,input_eurostat_fec_RAW!$E:$E,$C40)</f>
        <v>0</v>
      </c>
      <c r="J40">
        <f>SUMIFS(input_eurostat_fec_RAW!$I:$I,input_eurostat_fec_RAW!$G:$G,J$2,input_eurostat_fec_RAW!$D:$D,$A40,input_eurostat_fec_RAW!$E:$E,$C40)</f>
        <v>0</v>
      </c>
      <c r="K40">
        <f>SUMIFS(input_eurostat_fec_RAW!$I:$I,input_eurostat_fec_RAW!$G:$G,K$2,input_eurostat_fec_RAW!$D:$D,$A40,input_eurostat_fec_RAW!$E:$E,$C40)</f>
        <v>0</v>
      </c>
      <c r="L40">
        <f>SUMIFS(input_eurostat_fec_RAW!$I:$I,input_eurostat_fec_RAW!$G:$G,L$2,input_eurostat_fec_RAW!$D:$D,$A40,input_eurostat_fec_RAW!$E:$E,$C40)</f>
        <v>0</v>
      </c>
      <c r="M40">
        <f>SUMIFS(input_eurostat_fec_RAW!$I:$I,input_eurostat_fec_RAW!$G:$G,M$2,input_eurostat_fec_RAW!$D:$D,$A40,input_eurostat_fec_RAW!$E:$E,$C40)</f>
        <v>0</v>
      </c>
      <c r="N40">
        <f>SUMIFS(input_eurostat_fec_RAW!$I:$I,input_eurostat_fec_RAW!$G:$G,N$2,input_eurostat_fec_RAW!$D:$D,$A40,input_eurostat_fec_RAW!$E:$E,$C40)</f>
        <v>0</v>
      </c>
      <c r="O40">
        <f>SUMIFS(input_eurostat_fec_RAW!$I:$I,input_eurostat_fec_RAW!$G:$G,O$2,input_eurostat_fec_RAW!$D:$D,$A40,input_eurostat_fec_RAW!$E:$E,$C40)</f>
        <v>0</v>
      </c>
      <c r="P40">
        <f>SUMIFS(input_eurostat_fec_RAW!$I:$I,input_eurostat_fec_RAW!$G:$G,P$2,input_eurostat_fec_RAW!$D:$D,$A40,input_eurostat_fec_RAW!$E:$E,$C40)</f>
        <v>0</v>
      </c>
      <c r="Q40">
        <f>SUMIFS(input_eurostat_fec_RAW!$I:$I,input_eurostat_fec_RAW!$G:$G,Q$2,input_eurostat_fec_RAW!$D:$D,$A40,input_eurostat_fec_RAW!$E:$E,$C40)</f>
        <v>0</v>
      </c>
      <c r="R40">
        <f>SUMIFS(input_eurostat_fec_RAW!$I:$I,input_eurostat_fec_RAW!$G:$G,R$2,input_eurostat_fec_RAW!$D:$D,$A40,input_eurostat_fec_RAW!$E:$E,$C40)</f>
        <v>0</v>
      </c>
      <c r="S40">
        <f>SUMIFS(input_eurostat_fec_RAW!$I:$I,input_eurostat_fec_RAW!$G:$G,S$2,input_eurostat_fec_RAW!$D:$D,$A40,input_eurostat_fec_RAW!$E:$E,$C40)</f>
        <v>0</v>
      </c>
      <c r="T40">
        <f>SUMIFS(input_eurostat_fec_RAW!$I:$I,input_eurostat_fec_RAW!$G:$G,T$2,input_eurostat_fec_RAW!$D:$D,$A40,input_eurostat_fec_RAW!$E:$E,$C40)</f>
        <v>0</v>
      </c>
      <c r="U40">
        <f>SUMIFS(input_eurostat_fec_RAW!$I:$I,input_eurostat_fec_RAW!$G:$G,U$2,input_eurostat_fec_RAW!$D:$D,$A40,input_eurostat_fec_RAW!$E:$E,$C40)</f>
        <v>0</v>
      </c>
      <c r="V40">
        <f>SUMIFS(input_eurostat_fec_RAW!$I:$I,input_eurostat_fec_RAW!$G:$G,V$2,input_eurostat_fec_RAW!$D:$D,$A40,input_eurostat_fec_RAW!$E:$E,$C40)</f>
        <v>0</v>
      </c>
      <c r="W40">
        <f>SUMIFS(input_eurostat_fec_RAW!$I:$I,input_eurostat_fec_RAW!$G:$G,W$2,input_eurostat_fec_RAW!$D:$D,$A40,input_eurostat_fec_RAW!$E:$E,$C40)</f>
        <v>0</v>
      </c>
      <c r="X40">
        <f>SUMIFS(input_eurostat_fec_RAW!$I:$I,input_eurostat_fec_RAW!$G:$G,X$2,input_eurostat_fec_RAW!$D:$D,$A40,input_eurostat_fec_RAW!$E:$E,$C40)</f>
        <v>0</v>
      </c>
      <c r="Y40">
        <f>SUMIFS(input_eurostat_fec_RAW!$I:$I,input_eurostat_fec_RAW!$G:$G,Y$2,input_eurostat_fec_RAW!$D:$D,$A40,input_eurostat_fec_RAW!$E:$E,$C40)</f>
        <v>0</v>
      </c>
      <c r="Z40">
        <f>SUMIFS(input_eurostat_fec_RAW!$I:$I,input_eurostat_fec_RAW!$G:$G,Z$2,input_eurostat_fec_RAW!$D:$D,$A40,input_eurostat_fec_RAW!$E:$E,$C40)</f>
        <v>0</v>
      </c>
      <c r="AA40">
        <f>SUMIFS(input_eurostat_fec_RAW!$I:$I,input_eurostat_fec_RAW!$G:$G,AA$2,input_eurostat_fec_RAW!$D:$D,$A40,input_eurostat_fec_RAW!$E:$E,$C40)</f>
        <v>0</v>
      </c>
      <c r="AB40">
        <f>SUMIFS(input_eurostat_fec_RAW!$I:$I,input_eurostat_fec_RAW!$G:$G,AB$2,input_eurostat_fec_RAW!$D:$D,$A40,input_eurostat_fec_RAW!$E:$E,$C40)</f>
        <v>0</v>
      </c>
      <c r="AC40">
        <f>SUMIFS(input_eurostat_fec_RAW!$I:$I,input_eurostat_fec_RAW!$G:$G,AC$2,input_eurostat_fec_RAW!$D:$D,$A40,input_eurostat_fec_RAW!$E:$E,$C40)</f>
        <v>0</v>
      </c>
      <c r="AD40">
        <f>SUMIFS(input_eurostat_fec_RAW!$I:$I,input_eurostat_fec_RAW!$G:$G,AD$2,input_eurostat_fec_RAW!$D:$D,$A40,input_eurostat_fec_RAW!$E:$E,$C40)</f>
        <v>0</v>
      </c>
      <c r="AE40">
        <f>SUMIFS(input_eurostat_fec_RAW!$I:$I,input_eurostat_fec_RAW!$G:$G,AE$2,input_eurostat_fec_RAW!$D:$D,$A40,input_eurostat_fec_RAW!$E:$E,$C40)</f>
        <v>0</v>
      </c>
      <c r="AF40">
        <f>SUMIFS(input_eurostat_fec_RAW!$I:$I,input_eurostat_fec_RAW!$G:$G,AF$2,input_eurostat_fec_RAW!$D:$D,$A40,input_eurostat_fec_RAW!$E:$E,$C40)</f>
        <v>0</v>
      </c>
      <c r="AG40">
        <f>SUMIFS(input_eurostat_fec_RAW!$I:$I,input_eurostat_fec_RAW!$G:$G,AG$2,input_eurostat_fec_RAW!$D:$D,$A40,input_eurostat_fec_RAW!$E:$E,$C40)</f>
        <v>0</v>
      </c>
      <c r="AH40">
        <f>SUMIFS(input_eurostat_fec_RAW!$I:$I,input_eurostat_fec_RAW!$G:$G,AH$2,input_eurostat_fec_RAW!$D:$D,$A40,input_eurostat_fec_RAW!$E:$E,$C40)</f>
        <v>0</v>
      </c>
      <c r="AI40">
        <f>SUMIFS(input_eurostat_fec_RAW!$I:$I,input_eurostat_fec_RAW!$G:$G,AI$2,input_eurostat_fec_RAW!$D:$D,$A40,input_eurostat_fec_RAW!$E:$E,$C40)</f>
        <v>0</v>
      </c>
      <c r="AJ40">
        <f>SUMIFS(input_eurostat_fec_RAW!$I:$I,input_eurostat_fec_RAW!$G:$G,AJ$2,input_eurostat_fec_RAW!$D:$D,$A40,input_eurostat_fec_RAW!$E:$E,$C40)</f>
        <v>0</v>
      </c>
      <c r="AK40">
        <f>SUMIFS(input_eurostat_fec_RAW!$I:$I,input_eurostat_fec_RAW!$G:$G,AK$2,input_eurostat_fec_RAW!$D:$D,$A40,input_eurostat_fec_RAW!$E:$E,$C40)</f>
        <v>0</v>
      </c>
      <c r="AL40">
        <f>SUMIFS(input_eurostat_fec_RAW!$I:$I,input_eurostat_fec_RAW!$G:$G,AL$2,input_eurostat_fec_RAW!$D:$D,$A40,input_eurostat_fec_RAW!$E:$E,$C40)</f>
        <v>0</v>
      </c>
      <c r="AM40">
        <f>SUMIFS(input_eurostat_fec_RAW!$I:$I,input_eurostat_fec_RAW!$G:$G,AM$2,input_eurostat_fec_RAW!$D:$D,$A40,input_eurostat_fec_RAW!$E:$E,$C40)</f>
        <v>0</v>
      </c>
      <c r="AN40">
        <f>SUMIFS(input_eurostat_fec_RAW!$I:$I,input_eurostat_fec_RAW!$G:$G,AN$2,input_eurostat_fec_RAW!$D:$D,$A40,input_eurostat_fec_RAW!$E:$E,$C40)</f>
        <v>0</v>
      </c>
      <c r="AO40">
        <f>SUMIFS(input_eurostat_fec_RAW!$I:$I,input_eurostat_fec_RAW!$G:$G,AO$2,input_eurostat_fec_RAW!$D:$D,$A40,input_eurostat_fec_RAW!$E:$E,$C40)</f>
        <v>0</v>
      </c>
      <c r="AP40">
        <f>SUMIFS(input_eurostat_fec_RAW!$I:$I,input_eurostat_fec_RAW!$G:$G,AP$2,input_eurostat_fec_RAW!$D:$D,$A40,input_eurostat_fec_RAW!$E:$E,$C40)</f>
        <v>0</v>
      </c>
      <c r="AQ40">
        <f>SUMIFS(input_eurostat_fec_RAW!$I:$I,input_eurostat_fec_RAW!$G:$G,AQ$2,input_eurostat_fec_RAW!$D:$D,$A40,input_eurostat_fec_RAW!$E:$E,$C40)</f>
        <v>0</v>
      </c>
      <c r="AR40">
        <f>SUMIFS(input_eurostat_fec_RAW!$I:$I,input_eurostat_fec_RAW!$G:$G,AR$2,input_eurostat_fec_RAW!$D:$D,$A40,input_eurostat_fec_RAW!$E:$E,$C40)</f>
        <v>0</v>
      </c>
      <c r="AS40">
        <f>SUMIFS(input_eurostat_fec_RAW!$I:$I,input_eurostat_fec_RAW!$G:$G,AS$2,input_eurostat_fec_RAW!$D:$D,$A40,input_eurostat_fec_RAW!$E:$E,$C40)</f>
        <v>0</v>
      </c>
      <c r="AT40">
        <f>SUMIFS(input_eurostat_fec_RAW!$I:$I,input_eurostat_fec_RAW!$G:$G,AT$2,input_eurostat_fec_RAW!$D:$D,$A40,input_eurostat_fec_RAW!$E:$E,$C40)</f>
        <v>0</v>
      </c>
    </row>
    <row r="41" spans="1:46" x14ac:dyDescent="0.2">
      <c r="A41" s="4" t="s">
        <v>69</v>
      </c>
      <c r="B41" t="s">
        <v>93</v>
      </c>
      <c r="C41" s="4" t="s">
        <v>64</v>
      </c>
      <c r="D41" t="s">
        <v>81</v>
      </c>
      <c r="F41" t="b">
        <f>INDEX('1_input_general_information'!$A$44:$E$58,MATCH($C41,'1_input_general_information'!$A$44:$A$58,0),3)</f>
        <v>0</v>
      </c>
      <c r="G41" t="str">
        <f>INDEX('1_input_general_information'!$A$44:$E$58,MATCH($C41,'1_input_general_information'!$A$44:$A$58,0),4)</f>
        <v>Complete</v>
      </c>
      <c r="H41">
        <f>SUMIFS(input_eurostat_fec_RAW!$I:$I,input_eurostat_fec_RAW!$G:$G,H$2,input_eurostat_fec_RAW!$D:$D,$A41,input_eurostat_fec_RAW!$E:$E,$C41)</f>
        <v>0</v>
      </c>
      <c r="I41">
        <f>SUMIFS(input_eurostat_fec_RAW!$I:$I,input_eurostat_fec_RAW!$G:$G,I$2,input_eurostat_fec_RAW!$D:$D,$A41,input_eurostat_fec_RAW!$E:$E,$C41)</f>
        <v>0</v>
      </c>
      <c r="J41">
        <f>SUMIFS(input_eurostat_fec_RAW!$I:$I,input_eurostat_fec_RAW!$G:$G,J$2,input_eurostat_fec_RAW!$D:$D,$A41,input_eurostat_fec_RAW!$E:$E,$C41)</f>
        <v>0</v>
      </c>
      <c r="K41">
        <f>SUMIFS(input_eurostat_fec_RAW!$I:$I,input_eurostat_fec_RAW!$G:$G,K$2,input_eurostat_fec_RAW!$D:$D,$A41,input_eurostat_fec_RAW!$E:$E,$C41)</f>
        <v>0</v>
      </c>
      <c r="L41">
        <f>SUMIFS(input_eurostat_fec_RAW!$I:$I,input_eurostat_fec_RAW!$G:$G,L$2,input_eurostat_fec_RAW!$D:$D,$A41,input_eurostat_fec_RAW!$E:$E,$C41)</f>
        <v>0</v>
      </c>
      <c r="M41">
        <f>SUMIFS(input_eurostat_fec_RAW!$I:$I,input_eurostat_fec_RAW!$G:$G,M$2,input_eurostat_fec_RAW!$D:$D,$A41,input_eurostat_fec_RAW!$E:$E,$C41)</f>
        <v>0</v>
      </c>
      <c r="N41">
        <f>SUMIFS(input_eurostat_fec_RAW!$I:$I,input_eurostat_fec_RAW!$G:$G,N$2,input_eurostat_fec_RAW!$D:$D,$A41,input_eurostat_fec_RAW!$E:$E,$C41)</f>
        <v>0</v>
      </c>
      <c r="O41">
        <f>SUMIFS(input_eurostat_fec_RAW!$I:$I,input_eurostat_fec_RAW!$G:$G,O$2,input_eurostat_fec_RAW!$D:$D,$A41,input_eurostat_fec_RAW!$E:$E,$C41)</f>
        <v>0</v>
      </c>
      <c r="P41">
        <f>SUMIFS(input_eurostat_fec_RAW!$I:$I,input_eurostat_fec_RAW!$G:$G,P$2,input_eurostat_fec_RAW!$D:$D,$A41,input_eurostat_fec_RAW!$E:$E,$C41)</f>
        <v>0</v>
      </c>
      <c r="Q41">
        <f>SUMIFS(input_eurostat_fec_RAW!$I:$I,input_eurostat_fec_RAW!$G:$G,Q$2,input_eurostat_fec_RAW!$D:$D,$A41,input_eurostat_fec_RAW!$E:$E,$C41)</f>
        <v>0</v>
      </c>
      <c r="R41">
        <f>SUMIFS(input_eurostat_fec_RAW!$I:$I,input_eurostat_fec_RAW!$G:$G,R$2,input_eurostat_fec_RAW!$D:$D,$A41,input_eurostat_fec_RAW!$E:$E,$C41)</f>
        <v>0</v>
      </c>
      <c r="S41">
        <f>SUMIFS(input_eurostat_fec_RAW!$I:$I,input_eurostat_fec_RAW!$G:$G,S$2,input_eurostat_fec_RAW!$D:$D,$A41,input_eurostat_fec_RAW!$E:$E,$C41)</f>
        <v>0</v>
      </c>
      <c r="T41">
        <f>SUMIFS(input_eurostat_fec_RAW!$I:$I,input_eurostat_fec_RAW!$G:$G,T$2,input_eurostat_fec_RAW!$D:$D,$A41,input_eurostat_fec_RAW!$E:$E,$C41)</f>
        <v>0</v>
      </c>
      <c r="U41">
        <f>SUMIFS(input_eurostat_fec_RAW!$I:$I,input_eurostat_fec_RAW!$G:$G,U$2,input_eurostat_fec_RAW!$D:$D,$A41,input_eurostat_fec_RAW!$E:$E,$C41)</f>
        <v>0</v>
      </c>
      <c r="V41">
        <f>SUMIFS(input_eurostat_fec_RAW!$I:$I,input_eurostat_fec_RAW!$G:$G,V$2,input_eurostat_fec_RAW!$D:$D,$A41,input_eurostat_fec_RAW!$E:$E,$C41)</f>
        <v>0</v>
      </c>
      <c r="W41">
        <f>SUMIFS(input_eurostat_fec_RAW!$I:$I,input_eurostat_fec_RAW!$G:$G,W$2,input_eurostat_fec_RAW!$D:$D,$A41,input_eurostat_fec_RAW!$E:$E,$C41)</f>
        <v>0</v>
      </c>
      <c r="X41">
        <f>SUMIFS(input_eurostat_fec_RAW!$I:$I,input_eurostat_fec_RAW!$G:$G,X$2,input_eurostat_fec_RAW!$D:$D,$A41,input_eurostat_fec_RAW!$E:$E,$C41)</f>
        <v>0</v>
      </c>
      <c r="Y41">
        <f>SUMIFS(input_eurostat_fec_RAW!$I:$I,input_eurostat_fec_RAW!$G:$G,Y$2,input_eurostat_fec_RAW!$D:$D,$A41,input_eurostat_fec_RAW!$E:$E,$C41)</f>
        <v>0</v>
      </c>
      <c r="Z41">
        <f>SUMIFS(input_eurostat_fec_RAW!$I:$I,input_eurostat_fec_RAW!$G:$G,Z$2,input_eurostat_fec_RAW!$D:$D,$A41,input_eurostat_fec_RAW!$E:$E,$C41)</f>
        <v>0</v>
      </c>
      <c r="AA41">
        <f>SUMIFS(input_eurostat_fec_RAW!$I:$I,input_eurostat_fec_RAW!$G:$G,AA$2,input_eurostat_fec_RAW!$D:$D,$A41,input_eurostat_fec_RAW!$E:$E,$C41)</f>
        <v>0</v>
      </c>
      <c r="AB41">
        <f>SUMIFS(input_eurostat_fec_RAW!$I:$I,input_eurostat_fec_RAW!$G:$G,AB$2,input_eurostat_fec_RAW!$D:$D,$A41,input_eurostat_fec_RAW!$E:$E,$C41)</f>
        <v>0</v>
      </c>
      <c r="AC41">
        <f>SUMIFS(input_eurostat_fec_RAW!$I:$I,input_eurostat_fec_RAW!$G:$G,AC$2,input_eurostat_fec_RAW!$D:$D,$A41,input_eurostat_fec_RAW!$E:$E,$C41)</f>
        <v>0</v>
      </c>
      <c r="AD41">
        <f>SUMIFS(input_eurostat_fec_RAW!$I:$I,input_eurostat_fec_RAW!$G:$G,AD$2,input_eurostat_fec_RAW!$D:$D,$A41,input_eurostat_fec_RAW!$E:$E,$C41)</f>
        <v>0</v>
      </c>
      <c r="AE41">
        <f>SUMIFS(input_eurostat_fec_RAW!$I:$I,input_eurostat_fec_RAW!$G:$G,AE$2,input_eurostat_fec_RAW!$D:$D,$A41,input_eurostat_fec_RAW!$E:$E,$C41)</f>
        <v>0</v>
      </c>
      <c r="AF41">
        <f>SUMIFS(input_eurostat_fec_RAW!$I:$I,input_eurostat_fec_RAW!$G:$G,AF$2,input_eurostat_fec_RAW!$D:$D,$A41,input_eurostat_fec_RAW!$E:$E,$C41)</f>
        <v>0</v>
      </c>
      <c r="AG41">
        <f>SUMIFS(input_eurostat_fec_RAW!$I:$I,input_eurostat_fec_RAW!$G:$G,AG$2,input_eurostat_fec_RAW!$D:$D,$A41,input_eurostat_fec_RAW!$E:$E,$C41)</f>
        <v>0</v>
      </c>
      <c r="AH41">
        <f>SUMIFS(input_eurostat_fec_RAW!$I:$I,input_eurostat_fec_RAW!$G:$G,AH$2,input_eurostat_fec_RAW!$D:$D,$A41,input_eurostat_fec_RAW!$E:$E,$C41)</f>
        <v>0</v>
      </c>
      <c r="AI41">
        <f>SUMIFS(input_eurostat_fec_RAW!$I:$I,input_eurostat_fec_RAW!$G:$G,AI$2,input_eurostat_fec_RAW!$D:$D,$A41,input_eurostat_fec_RAW!$E:$E,$C41)</f>
        <v>0</v>
      </c>
      <c r="AJ41">
        <f>SUMIFS(input_eurostat_fec_RAW!$I:$I,input_eurostat_fec_RAW!$G:$G,AJ$2,input_eurostat_fec_RAW!$D:$D,$A41,input_eurostat_fec_RAW!$E:$E,$C41)</f>
        <v>0</v>
      </c>
      <c r="AK41">
        <f>SUMIFS(input_eurostat_fec_RAW!$I:$I,input_eurostat_fec_RAW!$G:$G,AK$2,input_eurostat_fec_RAW!$D:$D,$A41,input_eurostat_fec_RAW!$E:$E,$C41)</f>
        <v>0</v>
      </c>
      <c r="AL41">
        <f>SUMIFS(input_eurostat_fec_RAW!$I:$I,input_eurostat_fec_RAW!$G:$G,AL$2,input_eurostat_fec_RAW!$D:$D,$A41,input_eurostat_fec_RAW!$E:$E,$C41)</f>
        <v>0</v>
      </c>
      <c r="AM41">
        <f>SUMIFS(input_eurostat_fec_RAW!$I:$I,input_eurostat_fec_RAW!$G:$G,AM$2,input_eurostat_fec_RAW!$D:$D,$A41,input_eurostat_fec_RAW!$E:$E,$C41)</f>
        <v>0</v>
      </c>
      <c r="AN41">
        <f>SUMIFS(input_eurostat_fec_RAW!$I:$I,input_eurostat_fec_RAW!$G:$G,AN$2,input_eurostat_fec_RAW!$D:$D,$A41,input_eurostat_fec_RAW!$E:$E,$C41)</f>
        <v>0</v>
      </c>
      <c r="AO41">
        <f>SUMIFS(input_eurostat_fec_RAW!$I:$I,input_eurostat_fec_RAW!$G:$G,AO$2,input_eurostat_fec_RAW!$D:$D,$A41,input_eurostat_fec_RAW!$E:$E,$C41)</f>
        <v>0</v>
      </c>
      <c r="AP41">
        <f>SUMIFS(input_eurostat_fec_RAW!$I:$I,input_eurostat_fec_RAW!$G:$G,AP$2,input_eurostat_fec_RAW!$D:$D,$A41,input_eurostat_fec_RAW!$E:$E,$C41)</f>
        <v>0</v>
      </c>
      <c r="AQ41">
        <f>SUMIFS(input_eurostat_fec_RAW!$I:$I,input_eurostat_fec_RAW!$G:$G,AQ$2,input_eurostat_fec_RAW!$D:$D,$A41,input_eurostat_fec_RAW!$E:$E,$C41)</f>
        <v>0</v>
      </c>
      <c r="AR41">
        <f>SUMIFS(input_eurostat_fec_RAW!$I:$I,input_eurostat_fec_RAW!$G:$G,AR$2,input_eurostat_fec_RAW!$D:$D,$A41,input_eurostat_fec_RAW!$E:$E,$C41)</f>
        <v>0</v>
      </c>
      <c r="AS41">
        <f>SUMIFS(input_eurostat_fec_RAW!$I:$I,input_eurostat_fec_RAW!$G:$G,AS$2,input_eurostat_fec_RAW!$D:$D,$A41,input_eurostat_fec_RAW!$E:$E,$C41)</f>
        <v>0</v>
      </c>
      <c r="AT41">
        <f>SUMIFS(input_eurostat_fec_RAW!$I:$I,input_eurostat_fec_RAW!$G:$G,AT$2,input_eurostat_fec_RAW!$D:$D,$A41,input_eurostat_fec_RAW!$E:$E,$C41)</f>
        <v>0</v>
      </c>
    </row>
    <row r="42" spans="1:46" x14ac:dyDescent="0.2">
      <c r="A42" s="4" t="s">
        <v>69</v>
      </c>
      <c r="B42" t="s">
        <v>93</v>
      </c>
      <c r="C42" s="4" t="s">
        <v>65</v>
      </c>
      <c r="D42" t="s">
        <v>82</v>
      </c>
      <c r="F42" t="b">
        <f>INDEX('1_input_general_information'!$A$44:$E$58,MATCH($C42,'1_input_general_information'!$A$44:$A$58,0),3)</f>
        <v>0</v>
      </c>
      <c r="G42" t="str">
        <f>INDEX('1_input_general_information'!$A$44:$E$58,MATCH($C42,'1_input_general_information'!$A$44:$A$58,0),4)</f>
        <v>Complete</v>
      </c>
      <c r="H42">
        <f>SUMIFS(input_eurostat_fec_RAW!$I:$I,input_eurostat_fec_RAW!$G:$G,H$2,input_eurostat_fec_RAW!$D:$D,$A42,input_eurostat_fec_RAW!$E:$E,$C42)</f>
        <v>0</v>
      </c>
      <c r="I42">
        <f>SUMIFS(input_eurostat_fec_RAW!$I:$I,input_eurostat_fec_RAW!$G:$G,I$2,input_eurostat_fec_RAW!$D:$D,$A42,input_eurostat_fec_RAW!$E:$E,$C42)</f>
        <v>0</v>
      </c>
      <c r="J42">
        <f>SUMIFS(input_eurostat_fec_RAW!$I:$I,input_eurostat_fec_RAW!$G:$G,J$2,input_eurostat_fec_RAW!$D:$D,$A42,input_eurostat_fec_RAW!$E:$E,$C42)</f>
        <v>0</v>
      </c>
      <c r="K42">
        <f>SUMIFS(input_eurostat_fec_RAW!$I:$I,input_eurostat_fec_RAW!$G:$G,K$2,input_eurostat_fec_RAW!$D:$D,$A42,input_eurostat_fec_RAW!$E:$E,$C42)</f>
        <v>0</v>
      </c>
      <c r="L42">
        <f>SUMIFS(input_eurostat_fec_RAW!$I:$I,input_eurostat_fec_RAW!$G:$G,L$2,input_eurostat_fec_RAW!$D:$D,$A42,input_eurostat_fec_RAW!$E:$E,$C42)</f>
        <v>0</v>
      </c>
      <c r="M42">
        <f>SUMIFS(input_eurostat_fec_RAW!$I:$I,input_eurostat_fec_RAW!$G:$G,M$2,input_eurostat_fec_RAW!$D:$D,$A42,input_eurostat_fec_RAW!$E:$E,$C42)</f>
        <v>0</v>
      </c>
      <c r="N42">
        <f>SUMIFS(input_eurostat_fec_RAW!$I:$I,input_eurostat_fec_RAW!$G:$G,N$2,input_eurostat_fec_RAW!$D:$D,$A42,input_eurostat_fec_RAW!$E:$E,$C42)</f>
        <v>0</v>
      </c>
      <c r="O42">
        <f>SUMIFS(input_eurostat_fec_RAW!$I:$I,input_eurostat_fec_RAW!$G:$G,O$2,input_eurostat_fec_RAW!$D:$D,$A42,input_eurostat_fec_RAW!$E:$E,$C42)</f>
        <v>0</v>
      </c>
      <c r="P42">
        <f>SUMIFS(input_eurostat_fec_RAW!$I:$I,input_eurostat_fec_RAW!$G:$G,P$2,input_eurostat_fec_RAW!$D:$D,$A42,input_eurostat_fec_RAW!$E:$E,$C42)</f>
        <v>0</v>
      </c>
      <c r="Q42">
        <f>SUMIFS(input_eurostat_fec_RAW!$I:$I,input_eurostat_fec_RAW!$G:$G,Q$2,input_eurostat_fec_RAW!$D:$D,$A42,input_eurostat_fec_RAW!$E:$E,$C42)</f>
        <v>0</v>
      </c>
      <c r="R42">
        <f>SUMIFS(input_eurostat_fec_RAW!$I:$I,input_eurostat_fec_RAW!$G:$G,R$2,input_eurostat_fec_RAW!$D:$D,$A42,input_eurostat_fec_RAW!$E:$E,$C42)</f>
        <v>0</v>
      </c>
      <c r="S42">
        <f>SUMIFS(input_eurostat_fec_RAW!$I:$I,input_eurostat_fec_RAW!$G:$G,S$2,input_eurostat_fec_RAW!$D:$D,$A42,input_eurostat_fec_RAW!$E:$E,$C42)</f>
        <v>0</v>
      </c>
      <c r="T42">
        <f>SUMIFS(input_eurostat_fec_RAW!$I:$I,input_eurostat_fec_RAW!$G:$G,T$2,input_eurostat_fec_RAW!$D:$D,$A42,input_eurostat_fec_RAW!$E:$E,$C42)</f>
        <v>0</v>
      </c>
      <c r="U42">
        <f>SUMIFS(input_eurostat_fec_RAW!$I:$I,input_eurostat_fec_RAW!$G:$G,U$2,input_eurostat_fec_RAW!$D:$D,$A42,input_eurostat_fec_RAW!$E:$E,$C42)</f>
        <v>0</v>
      </c>
      <c r="V42">
        <f>SUMIFS(input_eurostat_fec_RAW!$I:$I,input_eurostat_fec_RAW!$G:$G,V$2,input_eurostat_fec_RAW!$D:$D,$A42,input_eurostat_fec_RAW!$E:$E,$C42)</f>
        <v>0</v>
      </c>
      <c r="W42">
        <f>SUMIFS(input_eurostat_fec_RAW!$I:$I,input_eurostat_fec_RAW!$G:$G,W$2,input_eurostat_fec_RAW!$D:$D,$A42,input_eurostat_fec_RAW!$E:$E,$C42)</f>
        <v>0</v>
      </c>
      <c r="X42">
        <f>SUMIFS(input_eurostat_fec_RAW!$I:$I,input_eurostat_fec_RAW!$G:$G,X$2,input_eurostat_fec_RAW!$D:$D,$A42,input_eurostat_fec_RAW!$E:$E,$C42)</f>
        <v>0</v>
      </c>
      <c r="Y42">
        <f>SUMIFS(input_eurostat_fec_RAW!$I:$I,input_eurostat_fec_RAW!$G:$G,Y$2,input_eurostat_fec_RAW!$D:$D,$A42,input_eurostat_fec_RAW!$E:$E,$C42)</f>
        <v>0</v>
      </c>
      <c r="Z42">
        <f>SUMIFS(input_eurostat_fec_RAW!$I:$I,input_eurostat_fec_RAW!$G:$G,Z$2,input_eurostat_fec_RAW!$D:$D,$A42,input_eurostat_fec_RAW!$E:$E,$C42)</f>
        <v>0</v>
      </c>
      <c r="AA42">
        <f>SUMIFS(input_eurostat_fec_RAW!$I:$I,input_eurostat_fec_RAW!$G:$G,AA$2,input_eurostat_fec_RAW!$D:$D,$A42,input_eurostat_fec_RAW!$E:$E,$C42)</f>
        <v>0</v>
      </c>
      <c r="AB42">
        <f>SUMIFS(input_eurostat_fec_RAW!$I:$I,input_eurostat_fec_RAW!$G:$G,AB$2,input_eurostat_fec_RAW!$D:$D,$A42,input_eurostat_fec_RAW!$E:$E,$C42)</f>
        <v>0</v>
      </c>
      <c r="AC42">
        <f>SUMIFS(input_eurostat_fec_RAW!$I:$I,input_eurostat_fec_RAW!$G:$G,AC$2,input_eurostat_fec_RAW!$D:$D,$A42,input_eurostat_fec_RAW!$E:$E,$C42)</f>
        <v>0</v>
      </c>
      <c r="AD42">
        <f>SUMIFS(input_eurostat_fec_RAW!$I:$I,input_eurostat_fec_RAW!$G:$G,AD$2,input_eurostat_fec_RAW!$D:$D,$A42,input_eurostat_fec_RAW!$E:$E,$C42)</f>
        <v>0</v>
      </c>
      <c r="AE42">
        <f>SUMIFS(input_eurostat_fec_RAW!$I:$I,input_eurostat_fec_RAW!$G:$G,AE$2,input_eurostat_fec_RAW!$D:$D,$A42,input_eurostat_fec_RAW!$E:$E,$C42)</f>
        <v>0</v>
      </c>
      <c r="AF42">
        <f>SUMIFS(input_eurostat_fec_RAW!$I:$I,input_eurostat_fec_RAW!$G:$G,AF$2,input_eurostat_fec_RAW!$D:$D,$A42,input_eurostat_fec_RAW!$E:$E,$C42)</f>
        <v>0</v>
      </c>
      <c r="AG42">
        <f>SUMIFS(input_eurostat_fec_RAW!$I:$I,input_eurostat_fec_RAW!$G:$G,AG$2,input_eurostat_fec_RAW!$D:$D,$A42,input_eurostat_fec_RAW!$E:$E,$C42)</f>
        <v>0</v>
      </c>
      <c r="AH42">
        <f>SUMIFS(input_eurostat_fec_RAW!$I:$I,input_eurostat_fec_RAW!$G:$G,AH$2,input_eurostat_fec_RAW!$D:$D,$A42,input_eurostat_fec_RAW!$E:$E,$C42)</f>
        <v>0</v>
      </c>
      <c r="AI42">
        <f>SUMIFS(input_eurostat_fec_RAW!$I:$I,input_eurostat_fec_RAW!$G:$G,AI$2,input_eurostat_fec_RAW!$D:$D,$A42,input_eurostat_fec_RAW!$E:$E,$C42)</f>
        <v>0</v>
      </c>
      <c r="AJ42">
        <f>SUMIFS(input_eurostat_fec_RAW!$I:$I,input_eurostat_fec_RAW!$G:$G,AJ$2,input_eurostat_fec_RAW!$D:$D,$A42,input_eurostat_fec_RAW!$E:$E,$C42)</f>
        <v>0</v>
      </c>
      <c r="AK42">
        <f>SUMIFS(input_eurostat_fec_RAW!$I:$I,input_eurostat_fec_RAW!$G:$G,AK$2,input_eurostat_fec_RAW!$D:$D,$A42,input_eurostat_fec_RAW!$E:$E,$C42)</f>
        <v>0</v>
      </c>
      <c r="AL42">
        <f>SUMIFS(input_eurostat_fec_RAW!$I:$I,input_eurostat_fec_RAW!$G:$G,AL$2,input_eurostat_fec_RAW!$D:$D,$A42,input_eurostat_fec_RAW!$E:$E,$C42)</f>
        <v>0</v>
      </c>
      <c r="AM42">
        <f>SUMIFS(input_eurostat_fec_RAW!$I:$I,input_eurostat_fec_RAW!$G:$G,AM$2,input_eurostat_fec_RAW!$D:$D,$A42,input_eurostat_fec_RAW!$E:$E,$C42)</f>
        <v>0</v>
      </c>
      <c r="AN42">
        <f>SUMIFS(input_eurostat_fec_RAW!$I:$I,input_eurostat_fec_RAW!$G:$G,AN$2,input_eurostat_fec_RAW!$D:$D,$A42,input_eurostat_fec_RAW!$E:$E,$C42)</f>
        <v>0</v>
      </c>
      <c r="AO42">
        <f>SUMIFS(input_eurostat_fec_RAW!$I:$I,input_eurostat_fec_RAW!$G:$G,AO$2,input_eurostat_fec_RAW!$D:$D,$A42,input_eurostat_fec_RAW!$E:$E,$C42)</f>
        <v>0</v>
      </c>
      <c r="AP42">
        <f>SUMIFS(input_eurostat_fec_RAW!$I:$I,input_eurostat_fec_RAW!$G:$G,AP$2,input_eurostat_fec_RAW!$D:$D,$A42,input_eurostat_fec_RAW!$E:$E,$C42)</f>
        <v>0</v>
      </c>
      <c r="AQ42">
        <f>SUMIFS(input_eurostat_fec_RAW!$I:$I,input_eurostat_fec_RAW!$G:$G,AQ$2,input_eurostat_fec_RAW!$D:$D,$A42,input_eurostat_fec_RAW!$E:$E,$C42)</f>
        <v>0</v>
      </c>
      <c r="AR42">
        <f>SUMIFS(input_eurostat_fec_RAW!$I:$I,input_eurostat_fec_RAW!$G:$G,AR$2,input_eurostat_fec_RAW!$D:$D,$A42,input_eurostat_fec_RAW!$E:$E,$C42)</f>
        <v>0</v>
      </c>
      <c r="AS42">
        <f>SUMIFS(input_eurostat_fec_RAW!$I:$I,input_eurostat_fec_RAW!$G:$G,AS$2,input_eurostat_fec_RAW!$D:$D,$A42,input_eurostat_fec_RAW!$E:$E,$C42)</f>
        <v>0</v>
      </c>
      <c r="AT42">
        <f>SUMIFS(input_eurostat_fec_RAW!$I:$I,input_eurostat_fec_RAW!$G:$G,AT$2,input_eurostat_fec_RAW!$D:$D,$A42,input_eurostat_fec_RAW!$E:$E,$C42)</f>
        <v>0</v>
      </c>
    </row>
    <row r="43" spans="1:46" x14ac:dyDescent="0.2">
      <c r="A43" s="4" t="s">
        <v>69</v>
      </c>
      <c r="B43" t="s">
        <v>93</v>
      </c>
      <c r="C43" s="4" t="s">
        <v>66</v>
      </c>
      <c r="D43" t="s">
        <v>87</v>
      </c>
      <c r="E43" t="str">
        <f>INDEX('1_input_general_information'!$B$45:$E$58,MATCH($D43,'1_input_general_information'!$B$45:$B$58,0),MATCH($E$2,'1_input_general_information'!$B$44:$E$44,0))</f>
        <v>coal</v>
      </c>
      <c r="F43" t="b">
        <f>INDEX('1_input_general_information'!$A$44:$E$58,MATCH($C43,'1_input_general_information'!$A$44:$A$58,0),3)</f>
        <v>1</v>
      </c>
      <c r="G43" t="str">
        <f>INDEX('1_input_general_information'!$A$44:$E$58,MATCH($C43,'1_input_general_information'!$A$44:$A$58,0),4)</f>
        <v>Simplified</v>
      </c>
      <c r="H43">
        <f>SUMIFS(input_eurostat_fec_RAW!$I:$I,input_eurostat_fec_RAW!$G:$G,H$2,input_eurostat_fec_RAW!$D:$D,$A43,input_eurostat_fec_RAW!$E:$E,$C43)</f>
        <v>0</v>
      </c>
      <c r="I43">
        <f>SUMIFS(input_eurostat_fec_RAW!$I:$I,input_eurostat_fec_RAW!$G:$G,I$2,input_eurostat_fec_RAW!$D:$D,$A43,input_eurostat_fec_RAW!$E:$E,$C43)</f>
        <v>0</v>
      </c>
      <c r="J43">
        <f>SUMIFS(input_eurostat_fec_RAW!$I:$I,input_eurostat_fec_RAW!$G:$G,J$2,input_eurostat_fec_RAW!$D:$D,$A43,input_eurostat_fec_RAW!$E:$E,$C43)</f>
        <v>0</v>
      </c>
      <c r="K43">
        <f>SUMIFS(input_eurostat_fec_RAW!$I:$I,input_eurostat_fec_RAW!$G:$G,K$2,input_eurostat_fec_RAW!$D:$D,$A43,input_eurostat_fec_RAW!$E:$E,$C43)</f>
        <v>0</v>
      </c>
      <c r="L43">
        <f>SUMIFS(input_eurostat_fec_RAW!$I:$I,input_eurostat_fec_RAW!$G:$G,L$2,input_eurostat_fec_RAW!$D:$D,$A43,input_eurostat_fec_RAW!$E:$E,$C43)</f>
        <v>0</v>
      </c>
      <c r="M43">
        <f>SUMIFS(input_eurostat_fec_RAW!$I:$I,input_eurostat_fec_RAW!$G:$G,M$2,input_eurostat_fec_RAW!$D:$D,$A43,input_eurostat_fec_RAW!$E:$E,$C43)</f>
        <v>0</v>
      </c>
      <c r="N43">
        <f>SUMIFS(input_eurostat_fec_RAW!$I:$I,input_eurostat_fec_RAW!$G:$G,N$2,input_eurostat_fec_RAW!$D:$D,$A43,input_eurostat_fec_RAW!$E:$E,$C43)</f>
        <v>0</v>
      </c>
      <c r="O43">
        <f>SUMIFS(input_eurostat_fec_RAW!$I:$I,input_eurostat_fec_RAW!$G:$G,O$2,input_eurostat_fec_RAW!$D:$D,$A43,input_eurostat_fec_RAW!$E:$E,$C43)</f>
        <v>0</v>
      </c>
      <c r="P43">
        <f>SUMIFS(input_eurostat_fec_RAW!$I:$I,input_eurostat_fec_RAW!$G:$G,P$2,input_eurostat_fec_RAW!$D:$D,$A43,input_eurostat_fec_RAW!$E:$E,$C43)</f>
        <v>0</v>
      </c>
      <c r="Q43">
        <f>SUMIFS(input_eurostat_fec_RAW!$I:$I,input_eurostat_fec_RAW!$G:$G,Q$2,input_eurostat_fec_RAW!$D:$D,$A43,input_eurostat_fec_RAW!$E:$E,$C43)</f>
        <v>0</v>
      </c>
      <c r="R43">
        <f>SUMIFS(input_eurostat_fec_RAW!$I:$I,input_eurostat_fec_RAW!$G:$G,R$2,input_eurostat_fec_RAW!$D:$D,$A43,input_eurostat_fec_RAW!$E:$E,$C43)</f>
        <v>0</v>
      </c>
      <c r="S43">
        <f>SUMIFS(input_eurostat_fec_RAW!$I:$I,input_eurostat_fec_RAW!$G:$G,S$2,input_eurostat_fec_RAW!$D:$D,$A43,input_eurostat_fec_RAW!$E:$E,$C43)</f>
        <v>0</v>
      </c>
      <c r="T43">
        <f>SUMIFS(input_eurostat_fec_RAW!$I:$I,input_eurostat_fec_RAW!$G:$G,T$2,input_eurostat_fec_RAW!$D:$D,$A43,input_eurostat_fec_RAW!$E:$E,$C43)</f>
        <v>0</v>
      </c>
      <c r="U43">
        <f>SUMIFS(input_eurostat_fec_RAW!$I:$I,input_eurostat_fec_RAW!$G:$G,U$2,input_eurostat_fec_RAW!$D:$D,$A43,input_eurostat_fec_RAW!$E:$E,$C43)</f>
        <v>0</v>
      </c>
      <c r="V43">
        <f>SUMIFS(input_eurostat_fec_RAW!$I:$I,input_eurostat_fec_RAW!$G:$G,V$2,input_eurostat_fec_RAW!$D:$D,$A43,input_eurostat_fec_RAW!$E:$E,$C43)</f>
        <v>0</v>
      </c>
      <c r="W43">
        <f>SUMIFS(input_eurostat_fec_RAW!$I:$I,input_eurostat_fec_RAW!$G:$G,W$2,input_eurostat_fec_RAW!$D:$D,$A43,input_eurostat_fec_RAW!$E:$E,$C43)</f>
        <v>0</v>
      </c>
      <c r="X43">
        <f>SUMIFS(input_eurostat_fec_RAW!$I:$I,input_eurostat_fec_RAW!$G:$G,X$2,input_eurostat_fec_RAW!$D:$D,$A43,input_eurostat_fec_RAW!$E:$E,$C43)</f>
        <v>0</v>
      </c>
      <c r="Y43">
        <f>SUMIFS(input_eurostat_fec_RAW!$I:$I,input_eurostat_fec_RAW!$G:$G,Y$2,input_eurostat_fec_RAW!$D:$D,$A43,input_eurostat_fec_RAW!$E:$E,$C43)</f>
        <v>0</v>
      </c>
      <c r="Z43">
        <f>SUMIFS(input_eurostat_fec_RAW!$I:$I,input_eurostat_fec_RAW!$G:$G,Z$2,input_eurostat_fec_RAW!$D:$D,$A43,input_eurostat_fec_RAW!$E:$E,$C43)</f>
        <v>0</v>
      </c>
      <c r="AA43">
        <f>SUMIFS(input_eurostat_fec_RAW!$I:$I,input_eurostat_fec_RAW!$G:$G,AA$2,input_eurostat_fec_RAW!$D:$D,$A43,input_eurostat_fec_RAW!$E:$E,$C43)</f>
        <v>0</v>
      </c>
      <c r="AB43">
        <f>SUMIFS(input_eurostat_fec_RAW!$I:$I,input_eurostat_fec_RAW!$G:$G,AB$2,input_eurostat_fec_RAW!$D:$D,$A43,input_eurostat_fec_RAW!$E:$E,$C43)</f>
        <v>0</v>
      </c>
      <c r="AC43">
        <f>SUMIFS(input_eurostat_fec_RAW!$I:$I,input_eurostat_fec_RAW!$G:$G,AC$2,input_eurostat_fec_RAW!$D:$D,$A43,input_eurostat_fec_RAW!$E:$E,$C43)</f>
        <v>0</v>
      </c>
      <c r="AD43">
        <f>SUMIFS(input_eurostat_fec_RAW!$I:$I,input_eurostat_fec_RAW!$G:$G,AD$2,input_eurostat_fec_RAW!$D:$D,$A43,input_eurostat_fec_RAW!$E:$E,$C43)</f>
        <v>0</v>
      </c>
      <c r="AE43">
        <f>SUMIFS(input_eurostat_fec_RAW!$I:$I,input_eurostat_fec_RAW!$G:$G,AE$2,input_eurostat_fec_RAW!$D:$D,$A43,input_eurostat_fec_RAW!$E:$E,$C43)</f>
        <v>0</v>
      </c>
      <c r="AF43">
        <f>SUMIFS(input_eurostat_fec_RAW!$I:$I,input_eurostat_fec_RAW!$G:$G,AF$2,input_eurostat_fec_RAW!$D:$D,$A43,input_eurostat_fec_RAW!$E:$E,$C43)</f>
        <v>0</v>
      </c>
      <c r="AG43">
        <f>SUMIFS(input_eurostat_fec_RAW!$I:$I,input_eurostat_fec_RAW!$G:$G,AG$2,input_eurostat_fec_RAW!$D:$D,$A43,input_eurostat_fec_RAW!$E:$E,$C43)</f>
        <v>0</v>
      </c>
      <c r="AH43">
        <f>SUMIFS(input_eurostat_fec_RAW!$I:$I,input_eurostat_fec_RAW!$G:$G,AH$2,input_eurostat_fec_RAW!$D:$D,$A43,input_eurostat_fec_RAW!$E:$E,$C43)</f>
        <v>0</v>
      </c>
      <c r="AI43">
        <f>SUMIFS(input_eurostat_fec_RAW!$I:$I,input_eurostat_fec_RAW!$G:$G,AI$2,input_eurostat_fec_RAW!$D:$D,$A43,input_eurostat_fec_RAW!$E:$E,$C43)</f>
        <v>0</v>
      </c>
      <c r="AJ43">
        <f>SUMIFS(input_eurostat_fec_RAW!$I:$I,input_eurostat_fec_RAW!$G:$G,AJ$2,input_eurostat_fec_RAW!$D:$D,$A43,input_eurostat_fec_RAW!$E:$E,$C43)</f>
        <v>0</v>
      </c>
      <c r="AK43">
        <f>SUMIFS(input_eurostat_fec_RAW!$I:$I,input_eurostat_fec_RAW!$G:$G,AK$2,input_eurostat_fec_RAW!$D:$D,$A43,input_eurostat_fec_RAW!$E:$E,$C43)</f>
        <v>0</v>
      </c>
      <c r="AL43">
        <f>SUMIFS(input_eurostat_fec_RAW!$I:$I,input_eurostat_fec_RAW!$G:$G,AL$2,input_eurostat_fec_RAW!$D:$D,$A43,input_eurostat_fec_RAW!$E:$E,$C43)</f>
        <v>0</v>
      </c>
      <c r="AM43">
        <f>SUMIFS(input_eurostat_fec_RAW!$I:$I,input_eurostat_fec_RAW!$G:$G,AM$2,input_eurostat_fec_RAW!$D:$D,$A43,input_eurostat_fec_RAW!$E:$E,$C43)</f>
        <v>0</v>
      </c>
      <c r="AN43">
        <f>SUMIFS(input_eurostat_fec_RAW!$I:$I,input_eurostat_fec_RAW!$G:$G,AN$2,input_eurostat_fec_RAW!$D:$D,$A43,input_eurostat_fec_RAW!$E:$E,$C43)</f>
        <v>0</v>
      </c>
      <c r="AO43">
        <f>SUMIFS(input_eurostat_fec_RAW!$I:$I,input_eurostat_fec_RAW!$G:$G,AO$2,input_eurostat_fec_RAW!$D:$D,$A43,input_eurostat_fec_RAW!$E:$E,$C43)</f>
        <v>0</v>
      </c>
      <c r="AP43">
        <f>SUMIFS(input_eurostat_fec_RAW!$I:$I,input_eurostat_fec_RAW!$G:$G,AP$2,input_eurostat_fec_RAW!$D:$D,$A43,input_eurostat_fec_RAW!$E:$E,$C43)</f>
        <v>0</v>
      </c>
      <c r="AQ43">
        <f>SUMIFS(input_eurostat_fec_RAW!$I:$I,input_eurostat_fec_RAW!$G:$G,AQ$2,input_eurostat_fec_RAW!$D:$D,$A43,input_eurostat_fec_RAW!$E:$E,$C43)</f>
        <v>0</v>
      </c>
      <c r="AR43">
        <f>SUMIFS(input_eurostat_fec_RAW!$I:$I,input_eurostat_fec_RAW!$G:$G,AR$2,input_eurostat_fec_RAW!$D:$D,$A43,input_eurostat_fec_RAW!$E:$E,$C43)</f>
        <v>0</v>
      </c>
      <c r="AS43">
        <f>SUMIFS(input_eurostat_fec_RAW!$I:$I,input_eurostat_fec_RAW!$G:$G,AS$2,input_eurostat_fec_RAW!$D:$D,$A43,input_eurostat_fec_RAW!$E:$E,$C43)</f>
        <v>0</v>
      </c>
      <c r="AT43">
        <f>SUMIFS(input_eurostat_fec_RAW!$I:$I,input_eurostat_fec_RAW!$G:$G,AT$2,input_eurostat_fec_RAW!$D:$D,$A43,input_eurostat_fec_RAW!$E:$E,$C43)</f>
        <v>0</v>
      </c>
    </row>
    <row r="44" spans="1:46" x14ac:dyDescent="0.2">
      <c r="A44" s="4" t="s">
        <v>69</v>
      </c>
      <c r="B44" t="s">
        <v>93</v>
      </c>
      <c r="C44" s="4" t="s">
        <v>67</v>
      </c>
      <c r="D44" t="s">
        <v>74</v>
      </c>
      <c r="F44" t="str">
        <f>INDEX('1_input_general_information'!$A$44:$E$58,MATCH($C44,'1_input_general_information'!$A$44:$A$58,0),3)</f>
        <v>Total</v>
      </c>
      <c r="G44" t="str">
        <f>INDEX('1_input_general_information'!$A$44:$E$58,MATCH($C44,'1_input_general_information'!$A$44:$A$58,0),4)</f>
        <v>Total</v>
      </c>
      <c r="H44">
        <f>SUMIFS(input_eurostat_fec_RAW!$I:$I,input_eurostat_fec_RAW!$G:$G,H$2,input_eurostat_fec_RAW!$D:$D,$A44,input_eurostat_fec_RAW!$E:$E,$C44)</f>
        <v>29197.71</v>
      </c>
      <c r="I44">
        <f>SUMIFS(input_eurostat_fec_RAW!$I:$I,input_eurostat_fec_RAW!$G:$G,I$2,input_eurostat_fec_RAW!$D:$D,$A44,input_eurostat_fec_RAW!$E:$E,$C44)</f>
        <v>8550.3919999999998</v>
      </c>
      <c r="J44">
        <f>SUMIFS(input_eurostat_fec_RAW!$I:$I,input_eurostat_fec_RAW!$G:$G,J$2,input_eurostat_fec_RAW!$D:$D,$A44,input_eurostat_fec_RAW!$E:$E,$C44)</f>
        <v>41774.400000000001</v>
      </c>
      <c r="K44">
        <f>SUMIFS(input_eurostat_fec_RAW!$I:$I,input_eurostat_fec_RAW!$G:$G,K$2,input_eurostat_fec_RAW!$D:$D,$A44,input_eurostat_fec_RAW!$E:$E,$C44)</f>
        <v>18736.736000000001</v>
      </c>
      <c r="L44">
        <f>SUMIFS(input_eurostat_fec_RAW!$I:$I,input_eurostat_fec_RAW!$G:$G,L$2,input_eurostat_fec_RAW!$D:$D,$A44,input_eurostat_fec_RAW!$E:$E,$C44)</f>
        <v>3118.0639999999999</v>
      </c>
      <c r="M44">
        <f>SUMIFS(input_eurostat_fec_RAW!$I:$I,input_eurostat_fec_RAW!$G:$G,M$2,input_eurostat_fec_RAW!$D:$D,$A44,input_eurostat_fec_RAW!$E:$E,$C44)</f>
        <v>19578.261999999999</v>
      </c>
      <c r="N44">
        <f>SUMIFS(input_eurostat_fec_RAW!$I:$I,input_eurostat_fec_RAW!$G:$G,N$2,input_eurostat_fec_RAW!$D:$D,$A44,input_eurostat_fec_RAW!$E:$E,$C44)</f>
        <v>216712.41500000001</v>
      </c>
      <c r="O44">
        <f>SUMIFS(input_eurostat_fec_RAW!$I:$I,input_eurostat_fec_RAW!$G:$G,O$2,input_eurostat_fec_RAW!$D:$D,$A44,input_eurostat_fec_RAW!$E:$E,$C44)</f>
        <v>28215.600999999999</v>
      </c>
      <c r="P44">
        <f>SUMIFS(input_eurostat_fec_RAW!$I:$I,input_eurostat_fec_RAW!$G:$G,P$2,input_eurostat_fec_RAW!$D:$D,$A44,input_eurostat_fec_RAW!$E:$E,$C44)</f>
        <v>1139421.0919999999</v>
      </c>
      <c r="Q44">
        <f>SUMIFS(input_eurostat_fec_RAW!$I:$I,input_eurostat_fec_RAW!$G:$G,Q$2,input_eurostat_fec_RAW!$D:$D,$A44,input_eurostat_fec_RAW!$E:$E,$C44)</f>
        <v>4669.2</v>
      </c>
      <c r="R44">
        <f>SUMIFS(input_eurostat_fec_RAW!$I:$I,input_eurostat_fec_RAW!$G:$G,R$2,input_eurostat_fec_RAW!$D:$D,$A44,input_eurostat_fec_RAW!$E:$E,$C44)</f>
        <v>32915.595999999998</v>
      </c>
      <c r="S44">
        <f>SUMIFS(input_eurostat_fec_RAW!$I:$I,input_eurostat_fec_RAW!$G:$G,S$2,input_eurostat_fec_RAW!$D:$D,$A44,input_eurostat_fec_RAW!$E:$E,$C44)</f>
        <v>193219.068</v>
      </c>
      <c r="T44">
        <f>SUMIFS(input_eurostat_fec_RAW!$I:$I,input_eurostat_fec_RAW!$G:$G,T$2,input_eurostat_fec_RAW!$D:$D,$A44,input_eurostat_fec_RAW!$E:$E,$C44)</f>
        <v>1419381.9720000001</v>
      </c>
      <c r="U44">
        <f>SUMIFS(input_eurostat_fec_RAW!$I:$I,input_eurostat_fec_RAW!$G:$G,U$2,input_eurostat_fec_RAW!$D:$D,$A44,input_eurostat_fec_RAW!$E:$E,$C44)</f>
        <v>28220.400000000001</v>
      </c>
      <c r="V44">
        <f>SUMIFS(input_eurostat_fec_RAW!$I:$I,input_eurostat_fec_RAW!$G:$G,V$2,input_eurostat_fec_RAW!$D:$D,$A44,input_eurostat_fec_RAW!$E:$E,$C44)</f>
        <v>265812.73599999998</v>
      </c>
      <c r="W44">
        <f>SUMIFS(input_eurostat_fec_RAW!$I:$I,input_eurostat_fec_RAW!$G:$G,W$2,input_eurostat_fec_RAW!$D:$D,$A44,input_eurostat_fec_RAW!$E:$E,$C44)</f>
        <v>6563.52</v>
      </c>
      <c r="X44">
        <f>SUMIFS(input_eurostat_fec_RAW!$I:$I,input_eurostat_fec_RAW!$G:$G,X$2,input_eurostat_fec_RAW!$D:$D,$A44,input_eurostat_fec_RAW!$E:$E,$C44)</f>
        <v>12722.214</v>
      </c>
      <c r="Y44">
        <f>SUMIFS(input_eurostat_fec_RAW!$I:$I,input_eurostat_fec_RAW!$G:$G,Y$2,input_eurostat_fec_RAW!$D:$D,$A44,input_eurostat_fec_RAW!$E:$E,$C44)</f>
        <v>26025.491000000002</v>
      </c>
      <c r="Z44">
        <f>SUMIFS(input_eurostat_fec_RAW!$I:$I,input_eurostat_fec_RAW!$G:$G,Z$2,input_eurostat_fec_RAW!$D:$D,$A44,input_eurostat_fec_RAW!$E:$E,$C44)</f>
        <v>19945.382000000001</v>
      </c>
      <c r="AA44">
        <f>SUMIFS(input_eurostat_fec_RAW!$I:$I,input_eurostat_fec_RAW!$G:$G,AA$2,input_eurostat_fec_RAW!$D:$D,$A44,input_eurostat_fec_RAW!$E:$E,$C44)</f>
        <v>167949.00700000001</v>
      </c>
      <c r="AB44">
        <f>SUMIFS(input_eurostat_fec_RAW!$I:$I,input_eurostat_fec_RAW!$G:$G,AB$2,input_eurostat_fec_RAW!$D:$D,$A44,input_eurostat_fec_RAW!$E:$E,$C44)</f>
        <v>8797.68</v>
      </c>
      <c r="AC44">
        <f>SUMIFS(input_eurostat_fec_RAW!$I:$I,input_eurostat_fec_RAW!$G:$G,AC$2,input_eurostat_fec_RAW!$D:$D,$A44,input_eurostat_fec_RAW!$E:$E,$C44)</f>
        <v>2243.2139999999999</v>
      </c>
      <c r="AD44">
        <f>SUMIFS(input_eurostat_fec_RAW!$I:$I,input_eurostat_fec_RAW!$G:$G,AD$2,input_eurostat_fec_RAW!$D:$D,$A44,input_eurostat_fec_RAW!$E:$E,$C44)</f>
        <v>3989.268</v>
      </c>
      <c r="AE44">
        <f>SUMIFS(input_eurostat_fec_RAW!$I:$I,input_eurostat_fec_RAW!$G:$G,AE$2,input_eurostat_fec_RAW!$D:$D,$A44,input_eurostat_fec_RAW!$E:$E,$C44)</f>
        <v>4492.9080000000004</v>
      </c>
      <c r="AF44">
        <f>SUMIFS(input_eurostat_fec_RAW!$I:$I,input_eurostat_fec_RAW!$G:$G,AF$2,input_eurostat_fec_RAW!$D:$D,$A44,input_eurostat_fec_RAW!$E:$E,$C44)</f>
        <v>3034.8</v>
      </c>
      <c r="AG44">
        <f>SUMIFS(input_eurostat_fec_RAW!$I:$I,input_eurostat_fec_RAW!$G:$G,AG$2,input_eurostat_fec_RAW!$D:$D,$A44,input_eurostat_fec_RAW!$E:$E,$C44)</f>
        <v>1261.289</v>
      </c>
      <c r="AH44">
        <f>SUMIFS(input_eurostat_fec_RAW!$I:$I,input_eurostat_fec_RAW!$G:$G,AH$2,input_eurostat_fec_RAW!$D:$D,$A44,input_eurostat_fec_RAW!$E:$E,$C44)</f>
        <v>64984.71</v>
      </c>
      <c r="AI44">
        <f>SUMIFS(input_eurostat_fec_RAW!$I:$I,input_eurostat_fec_RAW!$G:$G,AI$2,input_eurostat_fec_RAW!$D:$D,$A44,input_eurostat_fec_RAW!$E:$E,$C44)</f>
        <v>34791.843999999997</v>
      </c>
      <c r="AJ44">
        <f>SUMIFS(input_eurostat_fec_RAW!$I:$I,input_eurostat_fec_RAW!$G:$G,AJ$2,input_eurostat_fec_RAW!$D:$D,$A44,input_eurostat_fec_RAW!$E:$E,$C44)</f>
        <v>82016.057000000001</v>
      </c>
      <c r="AK44">
        <f>SUMIFS(input_eurostat_fec_RAW!$I:$I,input_eurostat_fec_RAW!$G:$G,AK$2,input_eurostat_fec_RAW!$D:$D,$A44,input_eurostat_fec_RAW!$E:$E,$C44)</f>
        <v>23658.592000000001</v>
      </c>
      <c r="AL44">
        <f>SUMIFS(input_eurostat_fec_RAW!$I:$I,input_eurostat_fec_RAW!$G:$G,AL$2,input_eurostat_fec_RAW!$D:$D,$A44,input_eurostat_fec_RAW!$E:$E,$C44)</f>
        <v>44357.932999999997</v>
      </c>
      <c r="AM44">
        <f>SUMIFS(input_eurostat_fec_RAW!$I:$I,input_eurostat_fec_RAW!$G:$G,AM$2,input_eurostat_fec_RAW!$D:$D,$A44,input_eurostat_fec_RAW!$E:$E,$C44)</f>
        <v>20602.552</v>
      </c>
      <c r="AN44">
        <f>SUMIFS(input_eurostat_fec_RAW!$I:$I,input_eurostat_fec_RAW!$G:$G,AN$2,input_eurostat_fec_RAW!$D:$D,$A44,input_eurostat_fec_RAW!$E:$E,$C44)</f>
        <v>61030.8</v>
      </c>
      <c r="AO44">
        <f>SUMIFS(input_eurostat_fec_RAW!$I:$I,input_eurostat_fec_RAW!$G:$G,AO$2,input_eurostat_fec_RAW!$D:$D,$A44,input_eurostat_fec_RAW!$E:$E,$C44)</f>
        <v>6976.5479999999998</v>
      </c>
      <c r="AP44">
        <f>SUMIFS(input_eurostat_fec_RAW!$I:$I,input_eurostat_fec_RAW!$G:$G,AP$2,input_eurostat_fec_RAW!$D:$D,$A44,input_eurostat_fec_RAW!$E:$E,$C44)</f>
        <v>11253.6</v>
      </c>
      <c r="AQ44">
        <f>SUMIFS(input_eurostat_fec_RAW!$I:$I,input_eurostat_fec_RAW!$G:$G,AQ$2,input_eurostat_fec_RAW!$D:$D,$A44,input_eurostat_fec_RAW!$E:$E,$C44)</f>
        <v>92570.385999999999</v>
      </c>
      <c r="AR44">
        <f>SUMIFS(input_eurostat_fec_RAW!$I:$I,input_eurostat_fec_RAW!$G:$G,AR$2,input_eurostat_fec_RAW!$D:$D,$A44,input_eurostat_fec_RAW!$E:$E,$C44)</f>
        <v>2498.857</v>
      </c>
      <c r="AS44">
        <f>SUMIFS(input_eurostat_fec_RAW!$I:$I,input_eurostat_fec_RAW!$G:$G,AS$2,input_eurostat_fec_RAW!$D:$D,$A44,input_eurostat_fec_RAW!$E:$E,$C44)</f>
        <v>926.71199999999999</v>
      </c>
      <c r="AT44">
        <f>SUMIFS(input_eurostat_fec_RAW!$I:$I,input_eurostat_fec_RAW!$G:$G,AT$2,input_eurostat_fec_RAW!$D:$D,$A44,input_eurostat_fec_RAW!$E:$E,$C44)</f>
        <v>275585.78200000001</v>
      </c>
    </row>
    <row r="45" spans="1:46" x14ac:dyDescent="0.2">
      <c r="A45" s="4" t="s">
        <v>70</v>
      </c>
      <c r="B45" t="s">
        <v>94</v>
      </c>
      <c r="C45" s="4" t="s">
        <v>15</v>
      </c>
      <c r="D45" t="s">
        <v>85</v>
      </c>
      <c r="E45" t="str">
        <f>INDEX('1_input_general_information'!$B$45:$E$58,MATCH($D45,'1_input_general_information'!$B$45:$B$58,0),MATCH($E$2,'1_input_general_information'!$B$44:$E$44,0))</f>
        <v>electricity</v>
      </c>
      <c r="F45" t="b">
        <f>INDEX('1_input_general_information'!$A$44:$E$58,MATCH($C45,'1_input_general_information'!$A$44:$A$58,0),3)</f>
        <v>1</v>
      </c>
      <c r="G45" t="str">
        <f>INDEX('1_input_general_information'!$A$44:$E$58,MATCH($C45,'1_input_general_information'!$A$44:$A$58,0),4)</f>
        <v>Simplified</v>
      </c>
      <c r="H45">
        <f>SUMIFS(input_eurostat_fec_RAW!$I:$I,input_eurostat_fec_RAW!$G:$G,H$2,input_eurostat_fec_RAW!$D:$D,$A45,input_eurostat_fec_RAW!$E:$E,$C45)</f>
        <v>8738.4490000000005</v>
      </c>
      <c r="I45">
        <f>SUMIFS(input_eurostat_fec_RAW!$I:$I,input_eurostat_fec_RAW!$G:$G,I$2,input_eurostat_fec_RAW!$D:$D,$A45,input_eurostat_fec_RAW!$E:$E,$C45)</f>
        <v>0</v>
      </c>
      <c r="J45">
        <f>SUMIFS(input_eurostat_fec_RAW!$I:$I,input_eurostat_fec_RAW!$G:$G,J$2,input_eurostat_fec_RAW!$D:$D,$A45,input_eurostat_fec_RAW!$E:$E,$C45)</f>
        <v>0</v>
      </c>
      <c r="K45">
        <f>SUMIFS(input_eurostat_fec_RAW!$I:$I,input_eurostat_fec_RAW!$G:$G,K$2,input_eurostat_fec_RAW!$D:$D,$A45,input_eurostat_fec_RAW!$E:$E,$C45)</f>
        <v>0</v>
      </c>
      <c r="L45">
        <f>SUMIFS(input_eurostat_fec_RAW!$I:$I,input_eurostat_fec_RAW!$G:$G,L$2,input_eurostat_fec_RAW!$D:$D,$A45,input_eurostat_fec_RAW!$E:$E,$C45)</f>
        <v>0</v>
      </c>
      <c r="M45">
        <f>SUMIFS(input_eurostat_fec_RAW!$I:$I,input_eurostat_fec_RAW!$G:$G,M$2,input_eurostat_fec_RAW!$D:$D,$A45,input_eurostat_fec_RAW!$E:$E,$C45)</f>
        <v>4082.922</v>
      </c>
      <c r="N45">
        <f>SUMIFS(input_eurostat_fec_RAW!$I:$I,input_eurostat_fec_RAW!$G:$G,N$2,input_eurostat_fec_RAW!$D:$D,$A45,input_eurostat_fec_RAW!$E:$E,$C45)</f>
        <v>16359.466</v>
      </c>
      <c r="O45">
        <f>SUMIFS(input_eurostat_fec_RAW!$I:$I,input_eurostat_fec_RAW!$G:$G,O$2,input_eurostat_fec_RAW!$D:$D,$A45,input_eurostat_fec_RAW!$E:$E,$C45)</f>
        <v>92.998999999999995</v>
      </c>
      <c r="P45">
        <f>SUMIFS(input_eurostat_fec_RAW!$I:$I,input_eurostat_fec_RAW!$G:$G,P$2,input_eurostat_fec_RAW!$D:$D,$A45,input_eurostat_fec_RAW!$E:$E,$C45)</f>
        <v>48667.733999999997</v>
      </c>
      <c r="Q45">
        <f>SUMIFS(input_eurostat_fec_RAW!$I:$I,input_eurostat_fec_RAW!$G:$G,Q$2,input_eurostat_fec_RAW!$D:$D,$A45,input_eurostat_fec_RAW!$E:$E,$C45)</f>
        <v>0</v>
      </c>
      <c r="R45">
        <f>SUMIFS(input_eurostat_fec_RAW!$I:$I,input_eurostat_fec_RAW!$G:$G,R$2,input_eurostat_fec_RAW!$D:$D,$A45,input_eurostat_fec_RAW!$E:$E,$C45)</f>
        <v>0</v>
      </c>
      <c r="S45">
        <f>SUMIFS(input_eurostat_fec_RAW!$I:$I,input_eurostat_fec_RAW!$G:$G,S$2,input_eurostat_fec_RAW!$D:$D,$A45,input_eurostat_fec_RAW!$E:$E,$C45)</f>
        <v>0</v>
      </c>
      <c r="T45">
        <f>SUMIFS(input_eurostat_fec_RAW!$I:$I,input_eurostat_fec_RAW!$G:$G,T$2,input_eurostat_fec_RAW!$D:$D,$A45,input_eurostat_fec_RAW!$E:$E,$C45)</f>
        <v>81395.255000000005</v>
      </c>
      <c r="U45">
        <f>SUMIFS(input_eurostat_fec_RAW!$I:$I,input_eurostat_fec_RAW!$G:$G,U$2,input_eurostat_fec_RAW!$D:$D,$A45,input_eurostat_fec_RAW!$E:$E,$C45)</f>
        <v>4420.8</v>
      </c>
      <c r="V45">
        <f>SUMIFS(input_eurostat_fec_RAW!$I:$I,input_eurostat_fec_RAW!$G:$G,V$2,input_eurostat_fec_RAW!$D:$D,$A45,input_eurostat_fec_RAW!$E:$E,$C45)</f>
        <v>0</v>
      </c>
      <c r="W45">
        <f>SUMIFS(input_eurostat_fec_RAW!$I:$I,input_eurostat_fec_RAW!$G:$G,W$2,input_eurostat_fec_RAW!$D:$D,$A45,input_eurostat_fec_RAW!$E:$E,$C45)</f>
        <v>0</v>
      </c>
      <c r="X45">
        <f>SUMIFS(input_eurostat_fec_RAW!$I:$I,input_eurostat_fec_RAW!$G:$G,X$2,input_eurostat_fec_RAW!$D:$D,$A45,input_eurostat_fec_RAW!$E:$E,$C45)</f>
        <v>0</v>
      </c>
      <c r="Y45">
        <f>SUMIFS(input_eurostat_fec_RAW!$I:$I,input_eurostat_fec_RAW!$G:$G,Y$2,input_eurostat_fec_RAW!$D:$D,$A45,input_eurostat_fec_RAW!$E:$E,$C45)</f>
        <v>0</v>
      </c>
      <c r="Z45">
        <f>SUMIFS(input_eurostat_fec_RAW!$I:$I,input_eurostat_fec_RAW!$G:$G,Z$2,input_eurostat_fec_RAW!$D:$D,$A45,input_eurostat_fec_RAW!$E:$E,$C45)</f>
        <v>1084.5</v>
      </c>
      <c r="AA45">
        <f>SUMIFS(input_eurostat_fec_RAW!$I:$I,input_eurostat_fec_RAW!$G:$G,AA$2,input_eurostat_fec_RAW!$D:$D,$A45,input_eurostat_fec_RAW!$E:$E,$C45)</f>
        <v>18029.52</v>
      </c>
      <c r="AB45">
        <f>SUMIFS(input_eurostat_fec_RAW!$I:$I,input_eurostat_fec_RAW!$G:$G,AB$2,input_eurostat_fec_RAW!$D:$D,$A45,input_eurostat_fec_RAW!$E:$E,$C45)</f>
        <v>0</v>
      </c>
      <c r="AC45">
        <f>SUMIFS(input_eurostat_fec_RAW!$I:$I,input_eurostat_fec_RAW!$G:$G,AC$2,input_eurostat_fec_RAW!$D:$D,$A45,input_eurostat_fec_RAW!$E:$E,$C45)</f>
        <v>0</v>
      </c>
      <c r="AD45">
        <f>SUMIFS(input_eurostat_fec_RAW!$I:$I,input_eurostat_fec_RAW!$G:$G,AD$2,input_eurostat_fec_RAW!$D:$D,$A45,input_eurostat_fec_RAW!$E:$E,$C45)</f>
        <v>0</v>
      </c>
      <c r="AE45">
        <f>SUMIFS(input_eurostat_fec_RAW!$I:$I,input_eurostat_fec_RAW!$G:$G,AE$2,input_eurostat_fec_RAW!$D:$D,$A45,input_eurostat_fec_RAW!$E:$E,$C45)</f>
        <v>0</v>
      </c>
      <c r="AF45">
        <f>SUMIFS(input_eurostat_fec_RAW!$I:$I,input_eurostat_fec_RAW!$G:$G,AF$2,input_eurostat_fec_RAW!$D:$D,$A45,input_eurostat_fec_RAW!$E:$E,$C45)</f>
        <v>0</v>
      </c>
      <c r="AG45">
        <f>SUMIFS(input_eurostat_fec_RAW!$I:$I,input_eurostat_fec_RAW!$G:$G,AG$2,input_eurostat_fec_RAW!$D:$D,$A45,input_eurostat_fec_RAW!$E:$E,$C45)</f>
        <v>34.999000000000002</v>
      </c>
      <c r="AH45">
        <f>SUMIFS(input_eurostat_fec_RAW!$I:$I,input_eurostat_fec_RAW!$G:$G,AH$2,input_eurostat_fec_RAW!$D:$D,$A45,input_eurostat_fec_RAW!$E:$E,$C45)</f>
        <v>0</v>
      </c>
      <c r="AI45">
        <f>SUMIFS(input_eurostat_fec_RAW!$I:$I,input_eurostat_fec_RAW!$G:$G,AI$2,input_eurostat_fec_RAW!$D:$D,$A45,input_eurostat_fec_RAW!$E:$E,$C45)</f>
        <v>1544.8789999999999</v>
      </c>
      <c r="AJ45">
        <f>SUMIFS(input_eurostat_fec_RAW!$I:$I,input_eurostat_fec_RAW!$G:$G,AJ$2,input_eurostat_fec_RAW!$D:$D,$A45,input_eurostat_fec_RAW!$E:$E,$C45)</f>
        <v>0</v>
      </c>
      <c r="AK45">
        <f>SUMIFS(input_eurostat_fec_RAW!$I:$I,input_eurostat_fec_RAW!$G:$G,AK$2,input_eurostat_fec_RAW!$D:$D,$A45,input_eurostat_fec_RAW!$E:$E,$C45)</f>
        <v>0</v>
      </c>
      <c r="AL45">
        <f>SUMIFS(input_eurostat_fec_RAW!$I:$I,input_eurostat_fec_RAW!$G:$G,AL$2,input_eurostat_fec_RAW!$D:$D,$A45,input_eurostat_fec_RAW!$E:$E,$C45)</f>
        <v>0</v>
      </c>
      <c r="AM45">
        <f>SUMIFS(input_eurostat_fec_RAW!$I:$I,input_eurostat_fec_RAW!$G:$G,AM$2,input_eurostat_fec_RAW!$D:$D,$A45,input_eurostat_fec_RAW!$E:$E,$C45)</f>
        <v>0</v>
      </c>
      <c r="AN45">
        <f>SUMIFS(input_eurostat_fec_RAW!$I:$I,input_eurostat_fec_RAW!$G:$G,AN$2,input_eurostat_fec_RAW!$D:$D,$A45,input_eurostat_fec_RAW!$E:$E,$C45)</f>
        <v>28551.599999999999</v>
      </c>
      <c r="AO45">
        <f>SUMIFS(input_eurostat_fec_RAW!$I:$I,input_eurostat_fec_RAW!$G:$G,AO$2,input_eurostat_fec_RAW!$D:$D,$A45,input_eurostat_fec_RAW!$E:$E,$C45)</f>
        <v>0</v>
      </c>
      <c r="AP45">
        <f>SUMIFS(input_eurostat_fec_RAW!$I:$I,input_eurostat_fec_RAW!$G:$G,AP$2,input_eurostat_fec_RAW!$D:$D,$A45,input_eurostat_fec_RAW!$E:$E,$C45)</f>
        <v>0</v>
      </c>
      <c r="AQ45">
        <f>SUMIFS(input_eurostat_fec_RAW!$I:$I,input_eurostat_fec_RAW!$G:$G,AQ$2,input_eurostat_fec_RAW!$D:$D,$A45,input_eurostat_fec_RAW!$E:$E,$C45)</f>
        <v>254.988</v>
      </c>
      <c r="AR45">
        <f>SUMIFS(input_eurostat_fec_RAW!$I:$I,input_eurostat_fec_RAW!$G:$G,AR$2,input_eurostat_fec_RAW!$D:$D,$A45,input_eurostat_fec_RAW!$E:$E,$C45)</f>
        <v>136.50800000000001</v>
      </c>
      <c r="AS45">
        <f>SUMIFS(input_eurostat_fec_RAW!$I:$I,input_eurostat_fec_RAW!$G:$G,AS$2,input_eurostat_fec_RAW!$D:$D,$A45,input_eurostat_fec_RAW!$E:$E,$C45)</f>
        <v>0</v>
      </c>
      <c r="AT45">
        <f>SUMIFS(input_eurostat_fec_RAW!$I:$I,input_eurostat_fec_RAW!$G:$G,AT$2,input_eurostat_fec_RAW!$D:$D,$A45,input_eurostat_fec_RAW!$E:$E,$C45)</f>
        <v>0</v>
      </c>
    </row>
    <row r="46" spans="1:46" x14ac:dyDescent="0.2">
      <c r="A46" s="4" t="s">
        <v>70</v>
      </c>
      <c r="B46" t="s">
        <v>94</v>
      </c>
      <c r="C46" s="4" t="s">
        <v>55</v>
      </c>
      <c r="D46" t="s">
        <v>75</v>
      </c>
      <c r="E46" t="str">
        <f>INDEX('1_input_general_information'!$B$45:$E$58,MATCH($D46,'1_input_general_information'!$B$45:$B$58,0),MATCH($E$2,'1_input_general_information'!$B$44:$E$44,0))</f>
        <v>network_gas</v>
      </c>
      <c r="F46" t="b">
        <f>INDEX('1_input_general_information'!$A$44:$E$58,MATCH($C46,'1_input_general_information'!$A$44:$A$58,0),3)</f>
        <v>1</v>
      </c>
      <c r="G46" t="str">
        <f>INDEX('1_input_general_information'!$A$44:$E$58,MATCH($C46,'1_input_general_information'!$A$44:$A$58,0),4)</f>
        <v>Simplified</v>
      </c>
      <c r="H46">
        <f>SUMIFS(input_eurostat_fec_RAW!$I:$I,input_eurostat_fec_RAW!$G:$G,H$2,input_eurostat_fec_RAW!$D:$D,$A46,input_eurostat_fec_RAW!$E:$E,$C46)</f>
        <v>0</v>
      </c>
      <c r="I46">
        <f>SUMIFS(input_eurostat_fec_RAW!$I:$I,input_eurostat_fec_RAW!$G:$G,I$2,input_eurostat_fec_RAW!$D:$D,$A46,input_eurostat_fec_RAW!$E:$E,$C46)</f>
        <v>0</v>
      </c>
      <c r="J46">
        <f>SUMIFS(input_eurostat_fec_RAW!$I:$I,input_eurostat_fec_RAW!$G:$G,J$2,input_eurostat_fec_RAW!$D:$D,$A46,input_eurostat_fec_RAW!$E:$E,$C46)</f>
        <v>0</v>
      </c>
      <c r="K46">
        <f>SUMIFS(input_eurostat_fec_RAW!$I:$I,input_eurostat_fec_RAW!$G:$G,K$2,input_eurostat_fec_RAW!$D:$D,$A46,input_eurostat_fec_RAW!$E:$E,$C46)</f>
        <v>0</v>
      </c>
      <c r="L46">
        <f>SUMIFS(input_eurostat_fec_RAW!$I:$I,input_eurostat_fec_RAW!$G:$G,L$2,input_eurostat_fec_RAW!$D:$D,$A46,input_eurostat_fec_RAW!$E:$E,$C46)</f>
        <v>0</v>
      </c>
      <c r="M46">
        <f>SUMIFS(input_eurostat_fec_RAW!$I:$I,input_eurostat_fec_RAW!$G:$G,M$2,input_eurostat_fec_RAW!$D:$D,$A46,input_eurostat_fec_RAW!$E:$E,$C46)</f>
        <v>0</v>
      </c>
      <c r="N46">
        <f>SUMIFS(input_eurostat_fec_RAW!$I:$I,input_eurostat_fec_RAW!$G:$G,N$2,input_eurostat_fec_RAW!$D:$D,$A46,input_eurostat_fec_RAW!$E:$E,$C46)</f>
        <v>0</v>
      </c>
      <c r="O46">
        <f>SUMIFS(input_eurostat_fec_RAW!$I:$I,input_eurostat_fec_RAW!$G:$G,O$2,input_eurostat_fec_RAW!$D:$D,$A46,input_eurostat_fec_RAW!$E:$E,$C46)</f>
        <v>0</v>
      </c>
      <c r="P46">
        <f>SUMIFS(input_eurostat_fec_RAW!$I:$I,input_eurostat_fec_RAW!$G:$G,P$2,input_eurostat_fec_RAW!$D:$D,$A46,input_eurostat_fec_RAW!$E:$E,$C46)</f>
        <v>0</v>
      </c>
      <c r="Q46">
        <f>SUMIFS(input_eurostat_fec_RAW!$I:$I,input_eurostat_fec_RAW!$G:$G,Q$2,input_eurostat_fec_RAW!$D:$D,$A46,input_eurostat_fec_RAW!$E:$E,$C46)</f>
        <v>0</v>
      </c>
      <c r="R46">
        <f>SUMIFS(input_eurostat_fec_RAW!$I:$I,input_eurostat_fec_RAW!$G:$G,R$2,input_eurostat_fec_RAW!$D:$D,$A46,input_eurostat_fec_RAW!$E:$E,$C46)</f>
        <v>0</v>
      </c>
      <c r="S46">
        <f>SUMIFS(input_eurostat_fec_RAW!$I:$I,input_eurostat_fec_RAW!$G:$G,S$2,input_eurostat_fec_RAW!$D:$D,$A46,input_eurostat_fec_RAW!$E:$E,$C46)</f>
        <v>0</v>
      </c>
      <c r="T46">
        <f>SUMIFS(input_eurostat_fec_RAW!$I:$I,input_eurostat_fec_RAW!$G:$G,T$2,input_eurostat_fec_RAW!$D:$D,$A46,input_eurostat_fec_RAW!$E:$E,$C46)</f>
        <v>0</v>
      </c>
      <c r="U46">
        <f>SUMIFS(input_eurostat_fec_RAW!$I:$I,input_eurostat_fec_RAW!$G:$G,U$2,input_eurostat_fec_RAW!$D:$D,$A46,input_eurostat_fec_RAW!$E:$E,$C46)</f>
        <v>0</v>
      </c>
      <c r="V46">
        <f>SUMIFS(input_eurostat_fec_RAW!$I:$I,input_eurostat_fec_RAW!$G:$G,V$2,input_eurostat_fec_RAW!$D:$D,$A46,input_eurostat_fec_RAW!$E:$E,$C46)</f>
        <v>0</v>
      </c>
      <c r="W46">
        <f>SUMIFS(input_eurostat_fec_RAW!$I:$I,input_eurostat_fec_RAW!$G:$G,W$2,input_eurostat_fec_RAW!$D:$D,$A46,input_eurostat_fec_RAW!$E:$E,$C46)</f>
        <v>0</v>
      </c>
      <c r="X46">
        <f>SUMIFS(input_eurostat_fec_RAW!$I:$I,input_eurostat_fec_RAW!$G:$G,X$2,input_eurostat_fec_RAW!$D:$D,$A46,input_eurostat_fec_RAW!$E:$E,$C46)</f>
        <v>0</v>
      </c>
      <c r="Y46">
        <f>SUMIFS(input_eurostat_fec_RAW!$I:$I,input_eurostat_fec_RAW!$G:$G,Y$2,input_eurostat_fec_RAW!$D:$D,$A46,input_eurostat_fec_RAW!$E:$E,$C46)</f>
        <v>0</v>
      </c>
      <c r="Z46">
        <f>SUMIFS(input_eurostat_fec_RAW!$I:$I,input_eurostat_fec_RAW!$G:$G,Z$2,input_eurostat_fec_RAW!$D:$D,$A46,input_eurostat_fec_RAW!$E:$E,$C46)</f>
        <v>0</v>
      </c>
      <c r="AA46">
        <f>SUMIFS(input_eurostat_fec_RAW!$I:$I,input_eurostat_fec_RAW!$G:$G,AA$2,input_eurostat_fec_RAW!$D:$D,$A46,input_eurostat_fec_RAW!$E:$E,$C46)</f>
        <v>0</v>
      </c>
      <c r="AB46">
        <f>SUMIFS(input_eurostat_fec_RAW!$I:$I,input_eurostat_fec_RAW!$G:$G,AB$2,input_eurostat_fec_RAW!$D:$D,$A46,input_eurostat_fec_RAW!$E:$E,$C46)</f>
        <v>0</v>
      </c>
      <c r="AC46">
        <f>SUMIFS(input_eurostat_fec_RAW!$I:$I,input_eurostat_fec_RAW!$G:$G,AC$2,input_eurostat_fec_RAW!$D:$D,$A46,input_eurostat_fec_RAW!$E:$E,$C46)</f>
        <v>0</v>
      </c>
      <c r="AD46">
        <f>SUMIFS(input_eurostat_fec_RAW!$I:$I,input_eurostat_fec_RAW!$G:$G,AD$2,input_eurostat_fec_RAW!$D:$D,$A46,input_eurostat_fec_RAW!$E:$E,$C46)</f>
        <v>0</v>
      </c>
      <c r="AE46">
        <f>SUMIFS(input_eurostat_fec_RAW!$I:$I,input_eurostat_fec_RAW!$G:$G,AE$2,input_eurostat_fec_RAW!$D:$D,$A46,input_eurostat_fec_RAW!$E:$E,$C46)</f>
        <v>0</v>
      </c>
      <c r="AF46">
        <f>SUMIFS(input_eurostat_fec_RAW!$I:$I,input_eurostat_fec_RAW!$G:$G,AF$2,input_eurostat_fec_RAW!$D:$D,$A46,input_eurostat_fec_RAW!$E:$E,$C46)</f>
        <v>0</v>
      </c>
      <c r="AG46">
        <f>SUMIFS(input_eurostat_fec_RAW!$I:$I,input_eurostat_fec_RAW!$G:$G,AG$2,input_eurostat_fec_RAW!$D:$D,$A46,input_eurostat_fec_RAW!$E:$E,$C46)</f>
        <v>0</v>
      </c>
      <c r="AH46">
        <f>SUMIFS(input_eurostat_fec_RAW!$I:$I,input_eurostat_fec_RAW!$G:$G,AH$2,input_eurostat_fec_RAW!$D:$D,$A46,input_eurostat_fec_RAW!$E:$E,$C46)</f>
        <v>0</v>
      </c>
      <c r="AI46">
        <f>SUMIFS(input_eurostat_fec_RAW!$I:$I,input_eurostat_fec_RAW!$G:$G,AI$2,input_eurostat_fec_RAW!$D:$D,$A46,input_eurostat_fec_RAW!$E:$E,$C46)</f>
        <v>0</v>
      </c>
      <c r="AJ46">
        <f>SUMIFS(input_eurostat_fec_RAW!$I:$I,input_eurostat_fec_RAW!$G:$G,AJ$2,input_eurostat_fec_RAW!$D:$D,$A46,input_eurostat_fec_RAW!$E:$E,$C46)</f>
        <v>0</v>
      </c>
      <c r="AK46">
        <f>SUMIFS(input_eurostat_fec_RAW!$I:$I,input_eurostat_fec_RAW!$G:$G,AK$2,input_eurostat_fec_RAW!$D:$D,$A46,input_eurostat_fec_RAW!$E:$E,$C46)</f>
        <v>0</v>
      </c>
      <c r="AL46">
        <f>SUMIFS(input_eurostat_fec_RAW!$I:$I,input_eurostat_fec_RAW!$G:$G,AL$2,input_eurostat_fec_RAW!$D:$D,$A46,input_eurostat_fec_RAW!$E:$E,$C46)</f>
        <v>0</v>
      </c>
      <c r="AM46">
        <f>SUMIFS(input_eurostat_fec_RAW!$I:$I,input_eurostat_fec_RAW!$G:$G,AM$2,input_eurostat_fec_RAW!$D:$D,$A46,input_eurostat_fec_RAW!$E:$E,$C46)</f>
        <v>0</v>
      </c>
      <c r="AN46">
        <f>SUMIFS(input_eurostat_fec_RAW!$I:$I,input_eurostat_fec_RAW!$G:$G,AN$2,input_eurostat_fec_RAW!$D:$D,$A46,input_eurostat_fec_RAW!$E:$E,$C46)</f>
        <v>0</v>
      </c>
      <c r="AO46">
        <f>SUMIFS(input_eurostat_fec_RAW!$I:$I,input_eurostat_fec_RAW!$G:$G,AO$2,input_eurostat_fec_RAW!$D:$D,$A46,input_eurostat_fec_RAW!$E:$E,$C46)</f>
        <v>0</v>
      </c>
      <c r="AP46">
        <f>SUMIFS(input_eurostat_fec_RAW!$I:$I,input_eurostat_fec_RAW!$G:$G,AP$2,input_eurostat_fec_RAW!$D:$D,$A46,input_eurostat_fec_RAW!$E:$E,$C46)</f>
        <v>0</v>
      </c>
      <c r="AQ46">
        <f>SUMIFS(input_eurostat_fec_RAW!$I:$I,input_eurostat_fec_RAW!$G:$G,AQ$2,input_eurostat_fec_RAW!$D:$D,$A46,input_eurostat_fec_RAW!$E:$E,$C46)</f>
        <v>0</v>
      </c>
      <c r="AR46">
        <f>SUMIFS(input_eurostat_fec_RAW!$I:$I,input_eurostat_fec_RAW!$G:$G,AR$2,input_eurostat_fec_RAW!$D:$D,$A46,input_eurostat_fec_RAW!$E:$E,$C46)</f>
        <v>0</v>
      </c>
      <c r="AS46">
        <f>SUMIFS(input_eurostat_fec_RAW!$I:$I,input_eurostat_fec_RAW!$G:$G,AS$2,input_eurostat_fec_RAW!$D:$D,$A46,input_eurostat_fec_RAW!$E:$E,$C46)</f>
        <v>0</v>
      </c>
      <c r="AT46">
        <f>SUMIFS(input_eurostat_fec_RAW!$I:$I,input_eurostat_fec_RAW!$G:$G,AT$2,input_eurostat_fec_RAW!$D:$D,$A46,input_eurostat_fec_RAW!$E:$E,$C46)</f>
        <v>0</v>
      </c>
    </row>
    <row r="47" spans="1:46" x14ac:dyDescent="0.2">
      <c r="A47" s="4" t="s">
        <v>70</v>
      </c>
      <c r="B47" t="s">
        <v>94</v>
      </c>
      <c r="C47" s="4" t="s">
        <v>56</v>
      </c>
      <c r="D47" t="s">
        <v>76</v>
      </c>
      <c r="F47" t="b">
        <f>INDEX('1_input_general_information'!$A$44:$E$58,MATCH($C47,'1_input_general_information'!$A$44:$A$58,0),3)</f>
        <v>0</v>
      </c>
      <c r="G47" t="str">
        <f>INDEX('1_input_general_information'!$A$44:$E$58,MATCH($C47,'1_input_general_information'!$A$44:$A$58,0),4)</f>
        <v>Complete</v>
      </c>
      <c r="H47">
        <f>SUMIFS(input_eurostat_fec_RAW!$I:$I,input_eurostat_fec_RAW!$G:$G,H$2,input_eurostat_fec_RAW!$D:$D,$A47,input_eurostat_fec_RAW!$E:$E,$C47)</f>
        <v>0</v>
      </c>
      <c r="I47">
        <f>SUMIFS(input_eurostat_fec_RAW!$I:$I,input_eurostat_fec_RAW!$G:$G,I$2,input_eurostat_fec_RAW!$D:$D,$A47,input_eurostat_fec_RAW!$E:$E,$C47)</f>
        <v>0</v>
      </c>
      <c r="J47">
        <f>SUMIFS(input_eurostat_fec_RAW!$I:$I,input_eurostat_fec_RAW!$G:$G,J$2,input_eurostat_fec_RAW!$D:$D,$A47,input_eurostat_fec_RAW!$E:$E,$C47)</f>
        <v>0</v>
      </c>
      <c r="K47">
        <f>SUMIFS(input_eurostat_fec_RAW!$I:$I,input_eurostat_fec_RAW!$G:$G,K$2,input_eurostat_fec_RAW!$D:$D,$A47,input_eurostat_fec_RAW!$E:$E,$C47)</f>
        <v>0</v>
      </c>
      <c r="L47">
        <f>SUMIFS(input_eurostat_fec_RAW!$I:$I,input_eurostat_fec_RAW!$G:$G,L$2,input_eurostat_fec_RAW!$D:$D,$A47,input_eurostat_fec_RAW!$E:$E,$C47)</f>
        <v>0</v>
      </c>
      <c r="M47">
        <f>SUMIFS(input_eurostat_fec_RAW!$I:$I,input_eurostat_fec_RAW!$G:$G,M$2,input_eurostat_fec_RAW!$D:$D,$A47,input_eurostat_fec_RAW!$E:$E,$C47)</f>
        <v>0</v>
      </c>
      <c r="N47">
        <f>SUMIFS(input_eurostat_fec_RAW!$I:$I,input_eurostat_fec_RAW!$G:$G,N$2,input_eurostat_fec_RAW!$D:$D,$A47,input_eurostat_fec_RAW!$E:$E,$C47)</f>
        <v>0</v>
      </c>
      <c r="O47">
        <f>SUMIFS(input_eurostat_fec_RAW!$I:$I,input_eurostat_fec_RAW!$G:$G,O$2,input_eurostat_fec_RAW!$D:$D,$A47,input_eurostat_fec_RAW!$E:$E,$C47)</f>
        <v>0</v>
      </c>
      <c r="P47">
        <f>SUMIFS(input_eurostat_fec_RAW!$I:$I,input_eurostat_fec_RAW!$G:$G,P$2,input_eurostat_fec_RAW!$D:$D,$A47,input_eurostat_fec_RAW!$E:$E,$C47)</f>
        <v>0</v>
      </c>
      <c r="Q47">
        <f>SUMIFS(input_eurostat_fec_RAW!$I:$I,input_eurostat_fec_RAW!$G:$G,Q$2,input_eurostat_fec_RAW!$D:$D,$A47,input_eurostat_fec_RAW!$E:$E,$C47)</f>
        <v>0</v>
      </c>
      <c r="R47">
        <f>SUMIFS(input_eurostat_fec_RAW!$I:$I,input_eurostat_fec_RAW!$G:$G,R$2,input_eurostat_fec_RAW!$D:$D,$A47,input_eurostat_fec_RAW!$E:$E,$C47)</f>
        <v>0</v>
      </c>
      <c r="S47">
        <f>SUMIFS(input_eurostat_fec_RAW!$I:$I,input_eurostat_fec_RAW!$G:$G,S$2,input_eurostat_fec_RAW!$D:$D,$A47,input_eurostat_fec_RAW!$E:$E,$C47)</f>
        <v>0</v>
      </c>
      <c r="T47">
        <f>SUMIFS(input_eurostat_fec_RAW!$I:$I,input_eurostat_fec_RAW!$G:$G,T$2,input_eurostat_fec_RAW!$D:$D,$A47,input_eurostat_fec_RAW!$E:$E,$C47)</f>
        <v>0</v>
      </c>
      <c r="U47">
        <f>SUMIFS(input_eurostat_fec_RAW!$I:$I,input_eurostat_fec_RAW!$G:$G,U$2,input_eurostat_fec_RAW!$D:$D,$A47,input_eurostat_fec_RAW!$E:$E,$C47)</f>
        <v>0</v>
      </c>
      <c r="V47">
        <f>SUMIFS(input_eurostat_fec_RAW!$I:$I,input_eurostat_fec_RAW!$G:$G,V$2,input_eurostat_fec_RAW!$D:$D,$A47,input_eurostat_fec_RAW!$E:$E,$C47)</f>
        <v>0</v>
      </c>
      <c r="W47">
        <f>SUMIFS(input_eurostat_fec_RAW!$I:$I,input_eurostat_fec_RAW!$G:$G,W$2,input_eurostat_fec_RAW!$D:$D,$A47,input_eurostat_fec_RAW!$E:$E,$C47)</f>
        <v>0</v>
      </c>
      <c r="X47">
        <f>SUMIFS(input_eurostat_fec_RAW!$I:$I,input_eurostat_fec_RAW!$G:$G,X$2,input_eurostat_fec_RAW!$D:$D,$A47,input_eurostat_fec_RAW!$E:$E,$C47)</f>
        <v>0</v>
      </c>
      <c r="Y47">
        <f>SUMIFS(input_eurostat_fec_RAW!$I:$I,input_eurostat_fec_RAW!$G:$G,Y$2,input_eurostat_fec_RAW!$D:$D,$A47,input_eurostat_fec_RAW!$E:$E,$C47)</f>
        <v>0</v>
      </c>
      <c r="Z47">
        <f>SUMIFS(input_eurostat_fec_RAW!$I:$I,input_eurostat_fec_RAW!$G:$G,Z$2,input_eurostat_fec_RAW!$D:$D,$A47,input_eurostat_fec_RAW!$E:$E,$C47)</f>
        <v>0</v>
      </c>
      <c r="AA47">
        <f>SUMIFS(input_eurostat_fec_RAW!$I:$I,input_eurostat_fec_RAW!$G:$G,AA$2,input_eurostat_fec_RAW!$D:$D,$A47,input_eurostat_fec_RAW!$E:$E,$C47)</f>
        <v>0</v>
      </c>
      <c r="AB47">
        <f>SUMIFS(input_eurostat_fec_RAW!$I:$I,input_eurostat_fec_RAW!$G:$G,AB$2,input_eurostat_fec_RAW!$D:$D,$A47,input_eurostat_fec_RAW!$E:$E,$C47)</f>
        <v>0</v>
      </c>
      <c r="AC47">
        <f>SUMIFS(input_eurostat_fec_RAW!$I:$I,input_eurostat_fec_RAW!$G:$G,AC$2,input_eurostat_fec_RAW!$D:$D,$A47,input_eurostat_fec_RAW!$E:$E,$C47)</f>
        <v>0</v>
      </c>
      <c r="AD47">
        <f>SUMIFS(input_eurostat_fec_RAW!$I:$I,input_eurostat_fec_RAW!$G:$G,AD$2,input_eurostat_fec_RAW!$D:$D,$A47,input_eurostat_fec_RAW!$E:$E,$C47)</f>
        <v>0</v>
      </c>
      <c r="AE47">
        <f>SUMIFS(input_eurostat_fec_RAW!$I:$I,input_eurostat_fec_RAW!$G:$G,AE$2,input_eurostat_fec_RAW!$D:$D,$A47,input_eurostat_fec_RAW!$E:$E,$C47)</f>
        <v>0</v>
      </c>
      <c r="AF47">
        <f>SUMIFS(input_eurostat_fec_RAW!$I:$I,input_eurostat_fec_RAW!$G:$G,AF$2,input_eurostat_fec_RAW!$D:$D,$A47,input_eurostat_fec_RAW!$E:$E,$C47)</f>
        <v>0</v>
      </c>
      <c r="AG47">
        <f>SUMIFS(input_eurostat_fec_RAW!$I:$I,input_eurostat_fec_RAW!$G:$G,AG$2,input_eurostat_fec_RAW!$D:$D,$A47,input_eurostat_fec_RAW!$E:$E,$C47)</f>
        <v>0</v>
      </c>
      <c r="AH47">
        <f>SUMIFS(input_eurostat_fec_RAW!$I:$I,input_eurostat_fec_RAW!$G:$G,AH$2,input_eurostat_fec_RAW!$D:$D,$A47,input_eurostat_fec_RAW!$E:$E,$C47)</f>
        <v>0</v>
      </c>
      <c r="AI47">
        <f>SUMIFS(input_eurostat_fec_RAW!$I:$I,input_eurostat_fec_RAW!$G:$G,AI$2,input_eurostat_fec_RAW!$D:$D,$A47,input_eurostat_fec_RAW!$E:$E,$C47)</f>
        <v>0</v>
      </c>
      <c r="AJ47">
        <f>SUMIFS(input_eurostat_fec_RAW!$I:$I,input_eurostat_fec_RAW!$G:$G,AJ$2,input_eurostat_fec_RAW!$D:$D,$A47,input_eurostat_fec_RAW!$E:$E,$C47)</f>
        <v>0</v>
      </c>
      <c r="AK47">
        <f>SUMIFS(input_eurostat_fec_RAW!$I:$I,input_eurostat_fec_RAW!$G:$G,AK$2,input_eurostat_fec_RAW!$D:$D,$A47,input_eurostat_fec_RAW!$E:$E,$C47)</f>
        <v>0</v>
      </c>
      <c r="AL47">
        <f>SUMIFS(input_eurostat_fec_RAW!$I:$I,input_eurostat_fec_RAW!$G:$G,AL$2,input_eurostat_fec_RAW!$D:$D,$A47,input_eurostat_fec_RAW!$E:$E,$C47)</f>
        <v>0</v>
      </c>
      <c r="AM47">
        <f>SUMIFS(input_eurostat_fec_RAW!$I:$I,input_eurostat_fec_RAW!$G:$G,AM$2,input_eurostat_fec_RAW!$D:$D,$A47,input_eurostat_fec_RAW!$E:$E,$C47)</f>
        <v>0</v>
      </c>
      <c r="AN47">
        <f>SUMIFS(input_eurostat_fec_RAW!$I:$I,input_eurostat_fec_RAW!$G:$G,AN$2,input_eurostat_fec_RAW!$D:$D,$A47,input_eurostat_fec_RAW!$E:$E,$C47)</f>
        <v>0</v>
      </c>
      <c r="AO47">
        <f>SUMIFS(input_eurostat_fec_RAW!$I:$I,input_eurostat_fec_RAW!$G:$G,AO$2,input_eurostat_fec_RAW!$D:$D,$A47,input_eurostat_fec_RAW!$E:$E,$C47)</f>
        <v>0</v>
      </c>
      <c r="AP47">
        <f>SUMIFS(input_eurostat_fec_RAW!$I:$I,input_eurostat_fec_RAW!$G:$G,AP$2,input_eurostat_fec_RAW!$D:$D,$A47,input_eurostat_fec_RAW!$E:$E,$C47)</f>
        <v>0</v>
      </c>
      <c r="AQ47">
        <f>SUMIFS(input_eurostat_fec_RAW!$I:$I,input_eurostat_fec_RAW!$G:$G,AQ$2,input_eurostat_fec_RAW!$D:$D,$A47,input_eurostat_fec_RAW!$E:$E,$C47)</f>
        <v>0</v>
      </c>
      <c r="AR47">
        <f>SUMIFS(input_eurostat_fec_RAW!$I:$I,input_eurostat_fec_RAW!$G:$G,AR$2,input_eurostat_fec_RAW!$D:$D,$A47,input_eurostat_fec_RAW!$E:$E,$C47)</f>
        <v>0</v>
      </c>
      <c r="AS47">
        <f>SUMIFS(input_eurostat_fec_RAW!$I:$I,input_eurostat_fec_RAW!$G:$G,AS$2,input_eurostat_fec_RAW!$D:$D,$A47,input_eurostat_fec_RAW!$E:$E,$C47)</f>
        <v>0</v>
      </c>
      <c r="AT47">
        <f>SUMIFS(input_eurostat_fec_RAW!$I:$I,input_eurostat_fec_RAW!$G:$G,AT$2,input_eurostat_fec_RAW!$D:$D,$A47,input_eurostat_fec_RAW!$E:$E,$C47)</f>
        <v>0</v>
      </c>
    </row>
    <row r="48" spans="1:46" x14ac:dyDescent="0.2">
      <c r="A48" s="4" t="s">
        <v>70</v>
      </c>
      <c r="B48" t="s">
        <v>94</v>
      </c>
      <c r="C48" s="4" t="s">
        <v>57</v>
      </c>
      <c r="D48" t="s">
        <v>86</v>
      </c>
      <c r="E48" t="str">
        <f>INDEX('1_input_general_information'!$B$45:$E$58,MATCH($D48,'1_input_general_information'!$B$45:$B$58,0),MATCH($E$2,'1_input_general_information'!$B$44:$E$44,0))</f>
        <v>steam_hot_water</v>
      </c>
      <c r="F48" t="b">
        <f>INDEX('1_input_general_information'!$A$44:$E$58,MATCH($C48,'1_input_general_information'!$A$44:$A$58,0),3)</f>
        <v>1</v>
      </c>
      <c r="G48" t="str">
        <f>INDEX('1_input_general_information'!$A$44:$E$58,MATCH($C48,'1_input_general_information'!$A$44:$A$58,0),4)</f>
        <v>Simplified</v>
      </c>
      <c r="H48">
        <f>SUMIFS(input_eurostat_fec_RAW!$I:$I,input_eurostat_fec_RAW!$G:$G,H$2,input_eurostat_fec_RAW!$D:$D,$A48,input_eurostat_fec_RAW!$E:$E,$C48)</f>
        <v>0</v>
      </c>
      <c r="I48">
        <f>SUMIFS(input_eurostat_fec_RAW!$I:$I,input_eurostat_fec_RAW!$G:$G,I$2,input_eurostat_fec_RAW!$D:$D,$A48,input_eurostat_fec_RAW!$E:$E,$C48)</f>
        <v>0</v>
      </c>
      <c r="J48">
        <f>SUMIFS(input_eurostat_fec_RAW!$I:$I,input_eurostat_fec_RAW!$G:$G,J$2,input_eurostat_fec_RAW!$D:$D,$A48,input_eurostat_fec_RAW!$E:$E,$C48)</f>
        <v>0</v>
      </c>
      <c r="K48">
        <f>SUMIFS(input_eurostat_fec_RAW!$I:$I,input_eurostat_fec_RAW!$G:$G,K$2,input_eurostat_fec_RAW!$D:$D,$A48,input_eurostat_fec_RAW!$E:$E,$C48)</f>
        <v>0</v>
      </c>
      <c r="L48">
        <f>SUMIFS(input_eurostat_fec_RAW!$I:$I,input_eurostat_fec_RAW!$G:$G,L$2,input_eurostat_fec_RAW!$D:$D,$A48,input_eurostat_fec_RAW!$E:$E,$C48)</f>
        <v>0</v>
      </c>
      <c r="M48">
        <f>SUMIFS(input_eurostat_fec_RAW!$I:$I,input_eurostat_fec_RAW!$G:$G,M$2,input_eurostat_fec_RAW!$D:$D,$A48,input_eurostat_fec_RAW!$E:$E,$C48)</f>
        <v>0</v>
      </c>
      <c r="N48">
        <f>SUMIFS(input_eurostat_fec_RAW!$I:$I,input_eurostat_fec_RAW!$G:$G,N$2,input_eurostat_fec_RAW!$D:$D,$A48,input_eurostat_fec_RAW!$E:$E,$C48)</f>
        <v>0</v>
      </c>
      <c r="O48">
        <f>SUMIFS(input_eurostat_fec_RAW!$I:$I,input_eurostat_fec_RAW!$G:$G,O$2,input_eurostat_fec_RAW!$D:$D,$A48,input_eurostat_fec_RAW!$E:$E,$C48)</f>
        <v>0</v>
      </c>
      <c r="P48">
        <f>SUMIFS(input_eurostat_fec_RAW!$I:$I,input_eurostat_fec_RAW!$G:$G,P$2,input_eurostat_fec_RAW!$D:$D,$A48,input_eurostat_fec_RAW!$E:$E,$C48)</f>
        <v>0</v>
      </c>
      <c r="Q48">
        <f>SUMIFS(input_eurostat_fec_RAW!$I:$I,input_eurostat_fec_RAW!$G:$G,Q$2,input_eurostat_fec_RAW!$D:$D,$A48,input_eurostat_fec_RAW!$E:$E,$C48)</f>
        <v>0</v>
      </c>
      <c r="R48">
        <f>SUMIFS(input_eurostat_fec_RAW!$I:$I,input_eurostat_fec_RAW!$G:$G,R$2,input_eurostat_fec_RAW!$D:$D,$A48,input_eurostat_fec_RAW!$E:$E,$C48)</f>
        <v>0</v>
      </c>
      <c r="S48">
        <f>SUMIFS(input_eurostat_fec_RAW!$I:$I,input_eurostat_fec_RAW!$G:$G,S$2,input_eurostat_fec_RAW!$D:$D,$A48,input_eurostat_fec_RAW!$E:$E,$C48)</f>
        <v>0</v>
      </c>
      <c r="T48">
        <f>SUMIFS(input_eurostat_fec_RAW!$I:$I,input_eurostat_fec_RAW!$G:$G,T$2,input_eurostat_fec_RAW!$D:$D,$A48,input_eurostat_fec_RAW!$E:$E,$C48)</f>
        <v>0</v>
      </c>
      <c r="U48">
        <f>SUMIFS(input_eurostat_fec_RAW!$I:$I,input_eurostat_fec_RAW!$G:$G,U$2,input_eurostat_fec_RAW!$D:$D,$A48,input_eurostat_fec_RAW!$E:$E,$C48)</f>
        <v>0</v>
      </c>
      <c r="V48">
        <f>SUMIFS(input_eurostat_fec_RAW!$I:$I,input_eurostat_fec_RAW!$G:$G,V$2,input_eurostat_fec_RAW!$D:$D,$A48,input_eurostat_fec_RAW!$E:$E,$C48)</f>
        <v>0</v>
      </c>
      <c r="W48">
        <f>SUMIFS(input_eurostat_fec_RAW!$I:$I,input_eurostat_fec_RAW!$G:$G,W$2,input_eurostat_fec_RAW!$D:$D,$A48,input_eurostat_fec_RAW!$E:$E,$C48)</f>
        <v>0</v>
      </c>
      <c r="X48">
        <f>SUMIFS(input_eurostat_fec_RAW!$I:$I,input_eurostat_fec_RAW!$G:$G,X$2,input_eurostat_fec_RAW!$D:$D,$A48,input_eurostat_fec_RAW!$E:$E,$C48)</f>
        <v>0</v>
      </c>
      <c r="Y48">
        <f>SUMIFS(input_eurostat_fec_RAW!$I:$I,input_eurostat_fec_RAW!$G:$G,Y$2,input_eurostat_fec_RAW!$D:$D,$A48,input_eurostat_fec_RAW!$E:$E,$C48)</f>
        <v>0</v>
      </c>
      <c r="Z48">
        <f>SUMIFS(input_eurostat_fec_RAW!$I:$I,input_eurostat_fec_RAW!$G:$G,Z$2,input_eurostat_fec_RAW!$D:$D,$A48,input_eurostat_fec_RAW!$E:$E,$C48)</f>
        <v>0</v>
      </c>
      <c r="AA48">
        <f>SUMIFS(input_eurostat_fec_RAW!$I:$I,input_eurostat_fec_RAW!$G:$G,AA$2,input_eurostat_fec_RAW!$D:$D,$A48,input_eurostat_fec_RAW!$E:$E,$C48)</f>
        <v>0</v>
      </c>
      <c r="AB48">
        <f>SUMIFS(input_eurostat_fec_RAW!$I:$I,input_eurostat_fec_RAW!$G:$G,AB$2,input_eurostat_fec_RAW!$D:$D,$A48,input_eurostat_fec_RAW!$E:$E,$C48)</f>
        <v>0</v>
      </c>
      <c r="AC48">
        <f>SUMIFS(input_eurostat_fec_RAW!$I:$I,input_eurostat_fec_RAW!$G:$G,AC$2,input_eurostat_fec_RAW!$D:$D,$A48,input_eurostat_fec_RAW!$E:$E,$C48)</f>
        <v>0</v>
      </c>
      <c r="AD48">
        <f>SUMIFS(input_eurostat_fec_RAW!$I:$I,input_eurostat_fec_RAW!$G:$G,AD$2,input_eurostat_fec_RAW!$D:$D,$A48,input_eurostat_fec_RAW!$E:$E,$C48)</f>
        <v>0</v>
      </c>
      <c r="AE48">
        <f>SUMIFS(input_eurostat_fec_RAW!$I:$I,input_eurostat_fec_RAW!$G:$G,AE$2,input_eurostat_fec_RAW!$D:$D,$A48,input_eurostat_fec_RAW!$E:$E,$C48)</f>
        <v>0</v>
      </c>
      <c r="AF48">
        <f>SUMIFS(input_eurostat_fec_RAW!$I:$I,input_eurostat_fec_RAW!$G:$G,AF$2,input_eurostat_fec_RAW!$D:$D,$A48,input_eurostat_fec_RAW!$E:$E,$C48)</f>
        <v>0</v>
      </c>
      <c r="AG48">
        <f>SUMIFS(input_eurostat_fec_RAW!$I:$I,input_eurostat_fec_RAW!$G:$G,AG$2,input_eurostat_fec_RAW!$D:$D,$A48,input_eurostat_fec_RAW!$E:$E,$C48)</f>
        <v>0</v>
      </c>
      <c r="AH48">
        <f>SUMIFS(input_eurostat_fec_RAW!$I:$I,input_eurostat_fec_RAW!$G:$G,AH$2,input_eurostat_fec_RAW!$D:$D,$A48,input_eurostat_fec_RAW!$E:$E,$C48)</f>
        <v>0</v>
      </c>
      <c r="AI48">
        <f>SUMIFS(input_eurostat_fec_RAW!$I:$I,input_eurostat_fec_RAW!$G:$G,AI$2,input_eurostat_fec_RAW!$D:$D,$A48,input_eurostat_fec_RAW!$E:$E,$C48)</f>
        <v>0</v>
      </c>
      <c r="AJ48">
        <f>SUMIFS(input_eurostat_fec_RAW!$I:$I,input_eurostat_fec_RAW!$G:$G,AJ$2,input_eurostat_fec_RAW!$D:$D,$A48,input_eurostat_fec_RAW!$E:$E,$C48)</f>
        <v>0</v>
      </c>
      <c r="AK48">
        <f>SUMIFS(input_eurostat_fec_RAW!$I:$I,input_eurostat_fec_RAW!$G:$G,AK$2,input_eurostat_fec_RAW!$D:$D,$A48,input_eurostat_fec_RAW!$E:$E,$C48)</f>
        <v>0</v>
      </c>
      <c r="AL48">
        <f>SUMIFS(input_eurostat_fec_RAW!$I:$I,input_eurostat_fec_RAW!$G:$G,AL$2,input_eurostat_fec_RAW!$D:$D,$A48,input_eurostat_fec_RAW!$E:$E,$C48)</f>
        <v>0</v>
      </c>
      <c r="AM48">
        <f>SUMIFS(input_eurostat_fec_RAW!$I:$I,input_eurostat_fec_RAW!$G:$G,AM$2,input_eurostat_fec_RAW!$D:$D,$A48,input_eurostat_fec_RAW!$E:$E,$C48)</f>
        <v>0</v>
      </c>
      <c r="AN48">
        <f>SUMIFS(input_eurostat_fec_RAW!$I:$I,input_eurostat_fec_RAW!$G:$G,AN$2,input_eurostat_fec_RAW!$D:$D,$A48,input_eurostat_fec_RAW!$E:$E,$C48)</f>
        <v>0</v>
      </c>
      <c r="AO48">
        <f>SUMIFS(input_eurostat_fec_RAW!$I:$I,input_eurostat_fec_RAW!$G:$G,AO$2,input_eurostat_fec_RAW!$D:$D,$A48,input_eurostat_fec_RAW!$E:$E,$C48)</f>
        <v>0</v>
      </c>
      <c r="AP48">
        <f>SUMIFS(input_eurostat_fec_RAW!$I:$I,input_eurostat_fec_RAW!$G:$G,AP$2,input_eurostat_fec_RAW!$D:$D,$A48,input_eurostat_fec_RAW!$E:$E,$C48)</f>
        <v>0</v>
      </c>
      <c r="AQ48">
        <f>SUMIFS(input_eurostat_fec_RAW!$I:$I,input_eurostat_fec_RAW!$G:$G,AQ$2,input_eurostat_fec_RAW!$D:$D,$A48,input_eurostat_fec_RAW!$E:$E,$C48)</f>
        <v>0</v>
      </c>
      <c r="AR48">
        <f>SUMIFS(input_eurostat_fec_RAW!$I:$I,input_eurostat_fec_RAW!$G:$G,AR$2,input_eurostat_fec_RAW!$D:$D,$A48,input_eurostat_fec_RAW!$E:$E,$C48)</f>
        <v>0</v>
      </c>
      <c r="AS48">
        <f>SUMIFS(input_eurostat_fec_RAW!$I:$I,input_eurostat_fec_RAW!$G:$G,AS$2,input_eurostat_fec_RAW!$D:$D,$A48,input_eurostat_fec_RAW!$E:$E,$C48)</f>
        <v>0</v>
      </c>
      <c r="AT48">
        <f>SUMIFS(input_eurostat_fec_RAW!$I:$I,input_eurostat_fec_RAW!$G:$G,AT$2,input_eurostat_fec_RAW!$D:$D,$A48,input_eurostat_fec_RAW!$E:$E,$C48)</f>
        <v>0</v>
      </c>
    </row>
    <row r="49" spans="1:46" x14ac:dyDescent="0.2">
      <c r="A49" s="4" t="s">
        <v>70</v>
      </c>
      <c r="B49" t="s">
        <v>94</v>
      </c>
      <c r="C49" s="4" t="s">
        <v>58</v>
      </c>
      <c r="D49" t="s">
        <v>77</v>
      </c>
      <c r="E49" t="str">
        <f>INDEX('1_input_general_information'!$B$45:$E$58,MATCH($D49,'1_input_general_information'!$B$45:$B$58,0),MATCH($E$2,'1_input_general_information'!$B$44:$E$44,0))</f>
        <v>crude_oil</v>
      </c>
      <c r="F49" t="b">
        <f>INDEX('1_input_general_information'!$A$44:$E$58,MATCH($C49,'1_input_general_information'!$A$44:$A$58,0),3)</f>
        <v>1</v>
      </c>
      <c r="G49" t="str">
        <f>INDEX('1_input_general_information'!$A$44:$E$58,MATCH($C49,'1_input_general_information'!$A$44:$A$58,0),4)</f>
        <v>Simplified</v>
      </c>
      <c r="H49">
        <f>SUMIFS(input_eurostat_fec_RAW!$I:$I,input_eurostat_fec_RAW!$G:$G,H$2,input_eurostat_fec_RAW!$D:$D,$A49,input_eurostat_fec_RAW!$E:$E,$C49)</f>
        <v>0</v>
      </c>
      <c r="I49">
        <f>SUMIFS(input_eurostat_fec_RAW!$I:$I,input_eurostat_fec_RAW!$G:$G,I$2,input_eurostat_fec_RAW!$D:$D,$A49,input_eurostat_fec_RAW!$E:$E,$C49)</f>
        <v>0</v>
      </c>
      <c r="J49">
        <f>SUMIFS(input_eurostat_fec_RAW!$I:$I,input_eurostat_fec_RAW!$G:$G,J$2,input_eurostat_fec_RAW!$D:$D,$A49,input_eurostat_fec_RAW!$E:$E,$C49)</f>
        <v>1235.3879999999999</v>
      </c>
      <c r="K49">
        <f>SUMIFS(input_eurostat_fec_RAW!$I:$I,input_eurostat_fec_RAW!$G:$G,K$2,input_eurostat_fec_RAW!$D:$D,$A49,input_eurostat_fec_RAW!$E:$E,$C49)</f>
        <v>0</v>
      </c>
      <c r="L49">
        <f>SUMIFS(input_eurostat_fec_RAW!$I:$I,input_eurostat_fec_RAW!$G:$G,L$2,input_eurostat_fec_RAW!$D:$D,$A49,input_eurostat_fec_RAW!$E:$E,$C49)</f>
        <v>0</v>
      </c>
      <c r="M49">
        <f>SUMIFS(input_eurostat_fec_RAW!$I:$I,input_eurostat_fec_RAW!$G:$G,M$2,input_eurostat_fec_RAW!$D:$D,$A49,input_eurostat_fec_RAW!$E:$E,$C49)</f>
        <v>0</v>
      </c>
      <c r="N49">
        <f>SUMIFS(input_eurostat_fec_RAW!$I:$I,input_eurostat_fec_RAW!$G:$G,N$2,input_eurostat_fec_RAW!$D:$D,$A49,input_eurostat_fec_RAW!$E:$E,$C49)</f>
        <v>4539.8119999999999</v>
      </c>
      <c r="O49">
        <f>SUMIFS(input_eurostat_fec_RAW!$I:$I,input_eurostat_fec_RAW!$G:$G,O$2,input_eurostat_fec_RAW!$D:$D,$A49,input_eurostat_fec_RAW!$E:$E,$C49)</f>
        <v>942.21</v>
      </c>
      <c r="P49">
        <f>SUMIFS(input_eurostat_fec_RAW!$I:$I,input_eurostat_fec_RAW!$G:$G,P$2,input_eurostat_fec_RAW!$D:$D,$A49,input_eurostat_fec_RAW!$E:$E,$C49)</f>
        <v>12497.351000000001</v>
      </c>
      <c r="Q49">
        <f>SUMIFS(input_eurostat_fec_RAW!$I:$I,input_eurostat_fec_RAW!$G:$G,Q$2,input_eurostat_fec_RAW!$D:$D,$A49,input_eurostat_fec_RAW!$E:$E,$C49)</f>
        <v>0</v>
      </c>
      <c r="R49">
        <f>SUMIFS(input_eurostat_fec_RAW!$I:$I,input_eurostat_fec_RAW!$G:$G,R$2,input_eurostat_fec_RAW!$D:$D,$A49,input_eurostat_fec_RAW!$E:$E,$C49)</f>
        <v>0</v>
      </c>
      <c r="S49">
        <f>SUMIFS(input_eurostat_fec_RAW!$I:$I,input_eurostat_fec_RAW!$G:$G,S$2,input_eurostat_fec_RAW!$D:$D,$A49,input_eurostat_fec_RAW!$E:$E,$C49)</f>
        <v>4521.7539999999999</v>
      </c>
      <c r="T49">
        <f>SUMIFS(input_eurostat_fec_RAW!$I:$I,input_eurostat_fec_RAW!$G:$G,T$2,input_eurostat_fec_RAW!$D:$D,$A49,input_eurostat_fec_RAW!$E:$E,$C49)</f>
        <v>13439.561</v>
      </c>
      <c r="U49">
        <f>SUMIFS(input_eurostat_fec_RAW!$I:$I,input_eurostat_fec_RAW!$G:$G,U$2,input_eurostat_fec_RAW!$D:$D,$A49,input_eurostat_fec_RAW!$E:$E,$C49)</f>
        <v>1894.2439999999999</v>
      </c>
      <c r="V49">
        <f>SUMIFS(input_eurostat_fec_RAW!$I:$I,input_eurostat_fec_RAW!$G:$G,V$2,input_eurostat_fec_RAW!$D:$D,$A49,input_eurostat_fec_RAW!$E:$E,$C49)</f>
        <v>0</v>
      </c>
      <c r="W49">
        <f>SUMIFS(input_eurostat_fec_RAW!$I:$I,input_eurostat_fec_RAW!$G:$G,W$2,input_eurostat_fec_RAW!$D:$D,$A49,input_eurostat_fec_RAW!$E:$E,$C49)</f>
        <v>0</v>
      </c>
      <c r="X49">
        <f>SUMIFS(input_eurostat_fec_RAW!$I:$I,input_eurostat_fec_RAW!$G:$G,X$2,input_eurostat_fec_RAW!$D:$D,$A49,input_eurostat_fec_RAW!$E:$E,$C49)</f>
        <v>0</v>
      </c>
      <c r="Y49">
        <f>SUMIFS(input_eurostat_fec_RAW!$I:$I,input_eurostat_fec_RAW!$G:$G,Y$2,input_eurostat_fec_RAW!$D:$D,$A49,input_eurostat_fec_RAW!$E:$E,$C49)</f>
        <v>0</v>
      </c>
      <c r="Z49">
        <f>SUMIFS(input_eurostat_fec_RAW!$I:$I,input_eurostat_fec_RAW!$G:$G,Z$2,input_eurostat_fec_RAW!$D:$D,$A49,input_eurostat_fec_RAW!$E:$E,$C49)</f>
        <v>0</v>
      </c>
      <c r="AA49">
        <f>SUMIFS(input_eurostat_fec_RAW!$I:$I,input_eurostat_fec_RAW!$G:$G,AA$2,input_eurostat_fec_RAW!$D:$D,$A49,input_eurostat_fec_RAW!$E:$E,$C49)</f>
        <v>0</v>
      </c>
      <c r="AB49">
        <f>SUMIFS(input_eurostat_fec_RAW!$I:$I,input_eurostat_fec_RAW!$G:$G,AB$2,input_eurostat_fec_RAW!$D:$D,$A49,input_eurostat_fec_RAW!$E:$E,$C49)</f>
        <v>0</v>
      </c>
      <c r="AC49">
        <f>SUMIFS(input_eurostat_fec_RAW!$I:$I,input_eurostat_fec_RAW!$G:$G,AC$2,input_eurostat_fec_RAW!$D:$D,$A49,input_eurostat_fec_RAW!$E:$E,$C49)</f>
        <v>0</v>
      </c>
      <c r="AD49">
        <f>SUMIFS(input_eurostat_fec_RAW!$I:$I,input_eurostat_fec_RAW!$G:$G,AD$2,input_eurostat_fec_RAW!$D:$D,$A49,input_eurostat_fec_RAW!$E:$E,$C49)</f>
        <v>301.59399999999999</v>
      </c>
      <c r="AE49">
        <f>SUMIFS(input_eurostat_fec_RAW!$I:$I,input_eurostat_fec_RAW!$G:$G,AE$2,input_eurostat_fec_RAW!$D:$D,$A49,input_eurostat_fec_RAW!$E:$E,$C49)</f>
        <v>0</v>
      </c>
      <c r="AF49">
        <f>SUMIFS(input_eurostat_fec_RAW!$I:$I,input_eurostat_fec_RAW!$G:$G,AF$2,input_eurostat_fec_RAW!$D:$D,$A49,input_eurostat_fec_RAW!$E:$E,$C49)</f>
        <v>0</v>
      </c>
      <c r="AG49">
        <f>SUMIFS(input_eurostat_fec_RAW!$I:$I,input_eurostat_fec_RAW!$G:$G,AG$2,input_eurostat_fec_RAW!$D:$D,$A49,input_eurostat_fec_RAW!$E:$E,$C49)</f>
        <v>0</v>
      </c>
      <c r="AH49">
        <f>SUMIFS(input_eurostat_fec_RAW!$I:$I,input_eurostat_fec_RAW!$G:$G,AH$2,input_eurostat_fec_RAW!$D:$D,$A49,input_eurostat_fec_RAW!$E:$E,$C49)</f>
        <v>0</v>
      </c>
      <c r="AI49">
        <f>SUMIFS(input_eurostat_fec_RAW!$I:$I,input_eurostat_fec_RAW!$G:$G,AI$2,input_eurostat_fec_RAW!$D:$D,$A49,input_eurostat_fec_RAW!$E:$E,$C49)</f>
        <v>0</v>
      </c>
      <c r="AJ49">
        <f>SUMIFS(input_eurostat_fec_RAW!$I:$I,input_eurostat_fec_RAW!$G:$G,AJ$2,input_eurostat_fec_RAW!$D:$D,$A49,input_eurostat_fec_RAW!$E:$E,$C49)</f>
        <v>0</v>
      </c>
      <c r="AK49">
        <f>SUMIFS(input_eurostat_fec_RAW!$I:$I,input_eurostat_fec_RAW!$G:$G,AK$2,input_eurostat_fec_RAW!$D:$D,$A49,input_eurostat_fec_RAW!$E:$E,$C49)</f>
        <v>4.5590000000000002</v>
      </c>
      <c r="AL49">
        <f>SUMIFS(input_eurostat_fec_RAW!$I:$I,input_eurostat_fec_RAW!$G:$G,AL$2,input_eurostat_fec_RAW!$D:$D,$A49,input_eurostat_fec_RAW!$E:$E,$C49)</f>
        <v>0</v>
      </c>
      <c r="AM49">
        <f>SUMIFS(input_eurostat_fec_RAW!$I:$I,input_eurostat_fec_RAW!$G:$G,AM$2,input_eurostat_fec_RAW!$D:$D,$A49,input_eurostat_fec_RAW!$E:$E,$C49)</f>
        <v>0</v>
      </c>
      <c r="AN49">
        <f>SUMIFS(input_eurostat_fec_RAW!$I:$I,input_eurostat_fec_RAW!$G:$G,AN$2,input_eurostat_fec_RAW!$D:$D,$A49,input_eurostat_fec_RAW!$E:$E,$C49)</f>
        <v>0</v>
      </c>
      <c r="AO49">
        <f>SUMIFS(input_eurostat_fec_RAW!$I:$I,input_eurostat_fec_RAW!$G:$G,AO$2,input_eurostat_fec_RAW!$D:$D,$A49,input_eurostat_fec_RAW!$E:$E,$C49)</f>
        <v>0</v>
      </c>
      <c r="AP49">
        <f>SUMIFS(input_eurostat_fec_RAW!$I:$I,input_eurostat_fec_RAW!$G:$G,AP$2,input_eurostat_fec_RAW!$D:$D,$A49,input_eurostat_fec_RAW!$E:$E,$C49)</f>
        <v>0</v>
      </c>
      <c r="AQ49">
        <f>SUMIFS(input_eurostat_fec_RAW!$I:$I,input_eurostat_fec_RAW!$G:$G,AQ$2,input_eurostat_fec_RAW!$D:$D,$A49,input_eurostat_fec_RAW!$E:$E,$C49)</f>
        <v>0</v>
      </c>
      <c r="AR49">
        <f>SUMIFS(input_eurostat_fec_RAW!$I:$I,input_eurostat_fec_RAW!$G:$G,AR$2,input_eurostat_fec_RAW!$D:$D,$A49,input_eurostat_fec_RAW!$E:$E,$C49)</f>
        <v>184.44</v>
      </c>
      <c r="AS49">
        <f>SUMIFS(input_eurostat_fec_RAW!$I:$I,input_eurostat_fec_RAW!$G:$G,AS$2,input_eurostat_fec_RAW!$D:$D,$A49,input_eurostat_fec_RAW!$E:$E,$C49)</f>
        <v>0</v>
      </c>
      <c r="AT49">
        <f>SUMIFS(input_eurostat_fec_RAW!$I:$I,input_eurostat_fec_RAW!$G:$G,AT$2,input_eurostat_fec_RAW!$D:$D,$A49,input_eurostat_fec_RAW!$E:$E,$C49)</f>
        <v>0</v>
      </c>
    </row>
    <row r="50" spans="1:46" x14ac:dyDescent="0.2">
      <c r="A50" s="4" t="s">
        <v>70</v>
      </c>
      <c r="B50" t="s">
        <v>94</v>
      </c>
      <c r="C50" s="4" t="s">
        <v>59</v>
      </c>
      <c r="D50" t="s">
        <v>78</v>
      </c>
      <c r="E50" t="str">
        <f>INDEX('1_input_general_information'!$B$45:$E$58,MATCH($D50,'1_input_general_information'!$B$45:$B$58,0),MATCH($E$2,'1_input_general_information'!$B$44:$E$44,0))</f>
        <v>crude_oil</v>
      </c>
      <c r="F50" t="b">
        <f>INDEX('1_input_general_information'!$A$44:$E$58,MATCH($C50,'1_input_general_information'!$A$44:$A$58,0),3)</f>
        <v>0</v>
      </c>
      <c r="G50" t="str">
        <f>INDEX('1_input_general_information'!$A$44:$E$58,MATCH($C50,'1_input_general_information'!$A$44:$A$58,0),4)</f>
        <v>Complete</v>
      </c>
      <c r="H50">
        <f>SUMIFS(input_eurostat_fec_RAW!$I:$I,input_eurostat_fec_RAW!$G:$G,H$2,input_eurostat_fec_RAW!$D:$D,$A50,input_eurostat_fec_RAW!$E:$E,$C50)</f>
        <v>0</v>
      </c>
      <c r="I50">
        <f>SUMIFS(input_eurostat_fec_RAW!$I:$I,input_eurostat_fec_RAW!$G:$G,I$2,input_eurostat_fec_RAW!$D:$D,$A50,input_eurostat_fec_RAW!$E:$E,$C50)</f>
        <v>0</v>
      </c>
      <c r="J50">
        <f>SUMIFS(input_eurostat_fec_RAW!$I:$I,input_eurostat_fec_RAW!$G:$G,J$2,input_eurostat_fec_RAW!$D:$D,$A50,input_eurostat_fec_RAW!$E:$E,$C50)</f>
        <v>0</v>
      </c>
      <c r="K50">
        <f>SUMIFS(input_eurostat_fec_RAW!$I:$I,input_eurostat_fec_RAW!$G:$G,K$2,input_eurostat_fec_RAW!$D:$D,$A50,input_eurostat_fec_RAW!$E:$E,$C50)</f>
        <v>0</v>
      </c>
      <c r="L50">
        <f>SUMIFS(input_eurostat_fec_RAW!$I:$I,input_eurostat_fec_RAW!$G:$G,L$2,input_eurostat_fec_RAW!$D:$D,$A50,input_eurostat_fec_RAW!$E:$E,$C50)</f>
        <v>0</v>
      </c>
      <c r="M50">
        <f>SUMIFS(input_eurostat_fec_RAW!$I:$I,input_eurostat_fec_RAW!$G:$G,M$2,input_eurostat_fec_RAW!$D:$D,$A50,input_eurostat_fec_RAW!$E:$E,$C50)</f>
        <v>0</v>
      </c>
      <c r="N50">
        <f>SUMIFS(input_eurostat_fec_RAW!$I:$I,input_eurostat_fec_RAW!$G:$G,N$2,input_eurostat_fec_RAW!$D:$D,$A50,input_eurostat_fec_RAW!$E:$E,$C50)</f>
        <v>256.8</v>
      </c>
      <c r="O50">
        <f>SUMIFS(input_eurostat_fec_RAW!$I:$I,input_eurostat_fec_RAW!$G:$G,O$2,input_eurostat_fec_RAW!$D:$D,$A50,input_eurostat_fec_RAW!$E:$E,$C50)</f>
        <v>0</v>
      </c>
      <c r="P50">
        <f>SUMIFS(input_eurostat_fec_RAW!$I:$I,input_eurostat_fec_RAW!$G:$G,P$2,input_eurostat_fec_RAW!$D:$D,$A50,input_eurostat_fec_RAW!$E:$E,$C50)</f>
        <v>261.17500000000001</v>
      </c>
      <c r="Q50">
        <f>SUMIFS(input_eurostat_fec_RAW!$I:$I,input_eurostat_fec_RAW!$G:$G,Q$2,input_eurostat_fec_RAW!$D:$D,$A50,input_eurostat_fec_RAW!$E:$E,$C50)</f>
        <v>0</v>
      </c>
      <c r="R50">
        <f>SUMIFS(input_eurostat_fec_RAW!$I:$I,input_eurostat_fec_RAW!$G:$G,R$2,input_eurostat_fec_RAW!$D:$D,$A50,input_eurostat_fec_RAW!$E:$E,$C50)</f>
        <v>0</v>
      </c>
      <c r="S50">
        <f>SUMIFS(input_eurostat_fec_RAW!$I:$I,input_eurostat_fec_RAW!$G:$G,S$2,input_eurostat_fec_RAW!$D:$D,$A50,input_eurostat_fec_RAW!$E:$E,$C50)</f>
        <v>0</v>
      </c>
      <c r="T50">
        <f>SUMIFS(input_eurostat_fec_RAW!$I:$I,input_eurostat_fec_RAW!$G:$G,T$2,input_eurostat_fec_RAW!$D:$D,$A50,input_eurostat_fec_RAW!$E:$E,$C50)</f>
        <v>261.17500000000001</v>
      </c>
      <c r="U50">
        <f>SUMIFS(input_eurostat_fec_RAW!$I:$I,input_eurostat_fec_RAW!$G:$G,U$2,input_eurostat_fec_RAW!$D:$D,$A50,input_eurostat_fec_RAW!$E:$E,$C50)</f>
        <v>0</v>
      </c>
      <c r="V50">
        <f>SUMIFS(input_eurostat_fec_RAW!$I:$I,input_eurostat_fec_RAW!$G:$G,V$2,input_eurostat_fec_RAW!$D:$D,$A50,input_eurostat_fec_RAW!$E:$E,$C50)</f>
        <v>0</v>
      </c>
      <c r="W50">
        <f>SUMIFS(input_eurostat_fec_RAW!$I:$I,input_eurostat_fec_RAW!$G:$G,W$2,input_eurostat_fec_RAW!$D:$D,$A50,input_eurostat_fec_RAW!$E:$E,$C50)</f>
        <v>0</v>
      </c>
      <c r="X50">
        <f>SUMIFS(input_eurostat_fec_RAW!$I:$I,input_eurostat_fec_RAW!$G:$G,X$2,input_eurostat_fec_RAW!$D:$D,$A50,input_eurostat_fec_RAW!$E:$E,$C50)</f>
        <v>0</v>
      </c>
      <c r="Y50">
        <f>SUMIFS(input_eurostat_fec_RAW!$I:$I,input_eurostat_fec_RAW!$G:$G,Y$2,input_eurostat_fec_RAW!$D:$D,$A50,input_eurostat_fec_RAW!$E:$E,$C50)</f>
        <v>0</v>
      </c>
      <c r="Z50">
        <f>SUMIFS(input_eurostat_fec_RAW!$I:$I,input_eurostat_fec_RAW!$G:$G,Z$2,input_eurostat_fec_RAW!$D:$D,$A50,input_eurostat_fec_RAW!$E:$E,$C50)</f>
        <v>0</v>
      </c>
      <c r="AA50">
        <f>SUMIFS(input_eurostat_fec_RAW!$I:$I,input_eurostat_fec_RAW!$G:$G,AA$2,input_eurostat_fec_RAW!$D:$D,$A50,input_eurostat_fec_RAW!$E:$E,$C50)</f>
        <v>0</v>
      </c>
      <c r="AB50">
        <f>SUMIFS(input_eurostat_fec_RAW!$I:$I,input_eurostat_fec_RAW!$G:$G,AB$2,input_eurostat_fec_RAW!$D:$D,$A50,input_eurostat_fec_RAW!$E:$E,$C50)</f>
        <v>0</v>
      </c>
      <c r="AC50">
        <f>SUMIFS(input_eurostat_fec_RAW!$I:$I,input_eurostat_fec_RAW!$G:$G,AC$2,input_eurostat_fec_RAW!$D:$D,$A50,input_eurostat_fec_RAW!$E:$E,$C50)</f>
        <v>0</v>
      </c>
      <c r="AD50">
        <f>SUMIFS(input_eurostat_fec_RAW!$I:$I,input_eurostat_fec_RAW!$G:$G,AD$2,input_eurostat_fec_RAW!$D:$D,$A50,input_eurostat_fec_RAW!$E:$E,$C50)</f>
        <v>0</v>
      </c>
      <c r="AE50">
        <f>SUMIFS(input_eurostat_fec_RAW!$I:$I,input_eurostat_fec_RAW!$G:$G,AE$2,input_eurostat_fec_RAW!$D:$D,$A50,input_eurostat_fec_RAW!$E:$E,$C50)</f>
        <v>0</v>
      </c>
      <c r="AF50">
        <f>SUMIFS(input_eurostat_fec_RAW!$I:$I,input_eurostat_fec_RAW!$G:$G,AF$2,input_eurostat_fec_RAW!$D:$D,$A50,input_eurostat_fec_RAW!$E:$E,$C50)</f>
        <v>0</v>
      </c>
      <c r="AG50">
        <f>SUMIFS(input_eurostat_fec_RAW!$I:$I,input_eurostat_fec_RAW!$G:$G,AG$2,input_eurostat_fec_RAW!$D:$D,$A50,input_eurostat_fec_RAW!$E:$E,$C50)</f>
        <v>0</v>
      </c>
      <c r="AH50">
        <f>SUMIFS(input_eurostat_fec_RAW!$I:$I,input_eurostat_fec_RAW!$G:$G,AH$2,input_eurostat_fec_RAW!$D:$D,$A50,input_eurostat_fec_RAW!$E:$E,$C50)</f>
        <v>0</v>
      </c>
      <c r="AI50">
        <f>SUMIFS(input_eurostat_fec_RAW!$I:$I,input_eurostat_fec_RAW!$G:$G,AI$2,input_eurostat_fec_RAW!$D:$D,$A50,input_eurostat_fec_RAW!$E:$E,$C50)</f>
        <v>0</v>
      </c>
      <c r="AJ50">
        <f>SUMIFS(input_eurostat_fec_RAW!$I:$I,input_eurostat_fec_RAW!$G:$G,AJ$2,input_eurostat_fec_RAW!$D:$D,$A50,input_eurostat_fec_RAW!$E:$E,$C50)</f>
        <v>0</v>
      </c>
      <c r="AK50">
        <f>SUMIFS(input_eurostat_fec_RAW!$I:$I,input_eurostat_fec_RAW!$G:$G,AK$2,input_eurostat_fec_RAW!$D:$D,$A50,input_eurostat_fec_RAW!$E:$E,$C50)</f>
        <v>4.375</v>
      </c>
      <c r="AL50">
        <f>SUMIFS(input_eurostat_fec_RAW!$I:$I,input_eurostat_fec_RAW!$G:$G,AL$2,input_eurostat_fec_RAW!$D:$D,$A50,input_eurostat_fec_RAW!$E:$E,$C50)</f>
        <v>0</v>
      </c>
      <c r="AM50">
        <f>SUMIFS(input_eurostat_fec_RAW!$I:$I,input_eurostat_fec_RAW!$G:$G,AM$2,input_eurostat_fec_RAW!$D:$D,$A50,input_eurostat_fec_RAW!$E:$E,$C50)</f>
        <v>0</v>
      </c>
      <c r="AN50">
        <f>SUMIFS(input_eurostat_fec_RAW!$I:$I,input_eurostat_fec_RAW!$G:$G,AN$2,input_eurostat_fec_RAW!$D:$D,$A50,input_eurostat_fec_RAW!$E:$E,$C50)</f>
        <v>0</v>
      </c>
      <c r="AO50">
        <f>SUMIFS(input_eurostat_fec_RAW!$I:$I,input_eurostat_fec_RAW!$G:$G,AO$2,input_eurostat_fec_RAW!$D:$D,$A50,input_eurostat_fec_RAW!$E:$E,$C50)</f>
        <v>0</v>
      </c>
      <c r="AP50">
        <f>SUMIFS(input_eurostat_fec_RAW!$I:$I,input_eurostat_fec_RAW!$G:$G,AP$2,input_eurostat_fec_RAW!$D:$D,$A50,input_eurostat_fec_RAW!$E:$E,$C50)</f>
        <v>0</v>
      </c>
      <c r="AQ50">
        <f>SUMIFS(input_eurostat_fec_RAW!$I:$I,input_eurostat_fec_RAW!$G:$G,AQ$2,input_eurostat_fec_RAW!$D:$D,$A50,input_eurostat_fec_RAW!$E:$E,$C50)</f>
        <v>0</v>
      </c>
      <c r="AR50">
        <f>SUMIFS(input_eurostat_fec_RAW!$I:$I,input_eurostat_fec_RAW!$G:$G,AR$2,input_eurostat_fec_RAW!$D:$D,$A50,input_eurostat_fec_RAW!$E:$E,$C50)</f>
        <v>0</v>
      </c>
      <c r="AS50">
        <f>SUMIFS(input_eurostat_fec_RAW!$I:$I,input_eurostat_fec_RAW!$G:$G,AS$2,input_eurostat_fec_RAW!$D:$D,$A50,input_eurostat_fec_RAW!$E:$E,$C50)</f>
        <v>0</v>
      </c>
      <c r="AT50">
        <f>SUMIFS(input_eurostat_fec_RAW!$I:$I,input_eurostat_fec_RAW!$G:$G,AT$2,input_eurostat_fec_RAW!$D:$D,$A50,input_eurostat_fec_RAW!$E:$E,$C50)</f>
        <v>0</v>
      </c>
    </row>
    <row r="51" spans="1:46" x14ac:dyDescent="0.2">
      <c r="A51" s="4" t="s">
        <v>70</v>
      </c>
      <c r="B51" t="s">
        <v>94</v>
      </c>
      <c r="C51" s="4" t="s">
        <v>60</v>
      </c>
      <c r="D51" t="s">
        <v>79</v>
      </c>
      <c r="F51" t="b">
        <f>INDEX('1_input_general_information'!$A$44:$E$58,MATCH($C51,'1_input_general_information'!$A$44:$A$58,0),3)</f>
        <v>0</v>
      </c>
      <c r="G51" t="str">
        <f>INDEX('1_input_general_information'!$A$44:$E$58,MATCH($C51,'1_input_general_information'!$A$44:$A$58,0),4)</f>
        <v>Complete</v>
      </c>
      <c r="H51">
        <f>SUMIFS(input_eurostat_fec_RAW!$I:$I,input_eurostat_fec_RAW!$G:$G,H$2,input_eurostat_fec_RAW!$D:$D,$A51,input_eurostat_fec_RAW!$E:$E,$C51)</f>
        <v>0</v>
      </c>
      <c r="I51">
        <f>SUMIFS(input_eurostat_fec_RAW!$I:$I,input_eurostat_fec_RAW!$G:$G,I$2,input_eurostat_fec_RAW!$D:$D,$A51,input_eurostat_fec_RAW!$E:$E,$C51)</f>
        <v>0</v>
      </c>
      <c r="J51">
        <f>SUMIFS(input_eurostat_fec_RAW!$I:$I,input_eurostat_fec_RAW!$G:$G,J$2,input_eurostat_fec_RAW!$D:$D,$A51,input_eurostat_fec_RAW!$E:$E,$C51)</f>
        <v>0</v>
      </c>
      <c r="K51">
        <f>SUMIFS(input_eurostat_fec_RAW!$I:$I,input_eurostat_fec_RAW!$G:$G,K$2,input_eurostat_fec_RAW!$D:$D,$A51,input_eurostat_fec_RAW!$E:$E,$C51)</f>
        <v>0</v>
      </c>
      <c r="L51">
        <f>SUMIFS(input_eurostat_fec_RAW!$I:$I,input_eurostat_fec_RAW!$G:$G,L$2,input_eurostat_fec_RAW!$D:$D,$A51,input_eurostat_fec_RAW!$E:$E,$C51)</f>
        <v>0</v>
      </c>
      <c r="M51">
        <f>SUMIFS(input_eurostat_fec_RAW!$I:$I,input_eurostat_fec_RAW!$G:$G,M$2,input_eurostat_fec_RAW!$D:$D,$A51,input_eurostat_fec_RAW!$E:$E,$C51)</f>
        <v>0</v>
      </c>
      <c r="N51">
        <f>SUMIFS(input_eurostat_fec_RAW!$I:$I,input_eurostat_fec_RAW!$G:$G,N$2,input_eurostat_fec_RAW!$D:$D,$A51,input_eurostat_fec_RAW!$E:$E,$C51)</f>
        <v>0</v>
      </c>
      <c r="O51">
        <f>SUMIFS(input_eurostat_fec_RAW!$I:$I,input_eurostat_fec_RAW!$G:$G,O$2,input_eurostat_fec_RAW!$D:$D,$A51,input_eurostat_fec_RAW!$E:$E,$C51)</f>
        <v>0</v>
      </c>
      <c r="P51">
        <f>SUMIFS(input_eurostat_fec_RAW!$I:$I,input_eurostat_fec_RAW!$G:$G,P$2,input_eurostat_fec_RAW!$D:$D,$A51,input_eurostat_fec_RAW!$E:$E,$C51)</f>
        <v>89.016999999999996</v>
      </c>
      <c r="Q51">
        <f>SUMIFS(input_eurostat_fec_RAW!$I:$I,input_eurostat_fec_RAW!$G:$G,Q$2,input_eurostat_fec_RAW!$D:$D,$A51,input_eurostat_fec_RAW!$E:$E,$C51)</f>
        <v>0</v>
      </c>
      <c r="R51">
        <f>SUMIFS(input_eurostat_fec_RAW!$I:$I,input_eurostat_fec_RAW!$G:$G,R$2,input_eurostat_fec_RAW!$D:$D,$A51,input_eurostat_fec_RAW!$E:$E,$C51)</f>
        <v>0</v>
      </c>
      <c r="S51">
        <f>SUMIFS(input_eurostat_fec_RAW!$I:$I,input_eurostat_fec_RAW!$G:$G,S$2,input_eurostat_fec_RAW!$D:$D,$A51,input_eurostat_fec_RAW!$E:$E,$C51)</f>
        <v>0</v>
      </c>
      <c r="T51">
        <f>SUMIFS(input_eurostat_fec_RAW!$I:$I,input_eurostat_fec_RAW!$G:$G,T$2,input_eurostat_fec_RAW!$D:$D,$A51,input_eurostat_fec_RAW!$E:$E,$C51)</f>
        <v>89.016999999999996</v>
      </c>
      <c r="U51">
        <f>SUMIFS(input_eurostat_fec_RAW!$I:$I,input_eurostat_fec_RAW!$G:$G,U$2,input_eurostat_fec_RAW!$D:$D,$A51,input_eurostat_fec_RAW!$E:$E,$C51)</f>
        <v>0</v>
      </c>
      <c r="V51">
        <f>SUMIFS(input_eurostat_fec_RAW!$I:$I,input_eurostat_fec_RAW!$G:$G,V$2,input_eurostat_fec_RAW!$D:$D,$A51,input_eurostat_fec_RAW!$E:$E,$C51)</f>
        <v>0</v>
      </c>
      <c r="W51">
        <f>SUMIFS(input_eurostat_fec_RAW!$I:$I,input_eurostat_fec_RAW!$G:$G,W$2,input_eurostat_fec_RAW!$D:$D,$A51,input_eurostat_fec_RAW!$E:$E,$C51)</f>
        <v>0</v>
      </c>
      <c r="X51">
        <f>SUMIFS(input_eurostat_fec_RAW!$I:$I,input_eurostat_fec_RAW!$G:$G,X$2,input_eurostat_fec_RAW!$D:$D,$A51,input_eurostat_fec_RAW!$E:$E,$C51)</f>
        <v>0</v>
      </c>
      <c r="Y51">
        <f>SUMIFS(input_eurostat_fec_RAW!$I:$I,input_eurostat_fec_RAW!$G:$G,Y$2,input_eurostat_fec_RAW!$D:$D,$A51,input_eurostat_fec_RAW!$E:$E,$C51)</f>
        <v>0</v>
      </c>
      <c r="Z51">
        <f>SUMIFS(input_eurostat_fec_RAW!$I:$I,input_eurostat_fec_RAW!$G:$G,Z$2,input_eurostat_fec_RAW!$D:$D,$A51,input_eurostat_fec_RAW!$E:$E,$C51)</f>
        <v>0</v>
      </c>
      <c r="AA51">
        <f>SUMIFS(input_eurostat_fec_RAW!$I:$I,input_eurostat_fec_RAW!$G:$G,AA$2,input_eurostat_fec_RAW!$D:$D,$A51,input_eurostat_fec_RAW!$E:$E,$C51)</f>
        <v>0</v>
      </c>
      <c r="AB51">
        <f>SUMIFS(input_eurostat_fec_RAW!$I:$I,input_eurostat_fec_RAW!$G:$G,AB$2,input_eurostat_fec_RAW!$D:$D,$A51,input_eurostat_fec_RAW!$E:$E,$C51)</f>
        <v>0</v>
      </c>
      <c r="AC51">
        <f>SUMIFS(input_eurostat_fec_RAW!$I:$I,input_eurostat_fec_RAW!$G:$G,AC$2,input_eurostat_fec_RAW!$D:$D,$A51,input_eurostat_fec_RAW!$E:$E,$C51)</f>
        <v>0</v>
      </c>
      <c r="AD51">
        <f>SUMIFS(input_eurostat_fec_RAW!$I:$I,input_eurostat_fec_RAW!$G:$G,AD$2,input_eurostat_fec_RAW!$D:$D,$A51,input_eurostat_fec_RAW!$E:$E,$C51)</f>
        <v>89.016999999999996</v>
      </c>
      <c r="AE51">
        <f>SUMIFS(input_eurostat_fec_RAW!$I:$I,input_eurostat_fec_RAW!$G:$G,AE$2,input_eurostat_fec_RAW!$D:$D,$A51,input_eurostat_fec_RAW!$E:$E,$C51)</f>
        <v>0</v>
      </c>
      <c r="AF51">
        <f>SUMIFS(input_eurostat_fec_RAW!$I:$I,input_eurostat_fec_RAW!$G:$G,AF$2,input_eurostat_fec_RAW!$D:$D,$A51,input_eurostat_fec_RAW!$E:$E,$C51)</f>
        <v>0</v>
      </c>
      <c r="AG51">
        <f>SUMIFS(input_eurostat_fec_RAW!$I:$I,input_eurostat_fec_RAW!$G:$G,AG$2,input_eurostat_fec_RAW!$D:$D,$A51,input_eurostat_fec_RAW!$E:$E,$C51)</f>
        <v>0</v>
      </c>
      <c r="AH51">
        <f>SUMIFS(input_eurostat_fec_RAW!$I:$I,input_eurostat_fec_RAW!$G:$G,AH$2,input_eurostat_fec_RAW!$D:$D,$A51,input_eurostat_fec_RAW!$E:$E,$C51)</f>
        <v>0</v>
      </c>
      <c r="AI51">
        <f>SUMIFS(input_eurostat_fec_RAW!$I:$I,input_eurostat_fec_RAW!$G:$G,AI$2,input_eurostat_fec_RAW!$D:$D,$A51,input_eurostat_fec_RAW!$E:$E,$C51)</f>
        <v>0</v>
      </c>
      <c r="AJ51">
        <f>SUMIFS(input_eurostat_fec_RAW!$I:$I,input_eurostat_fec_RAW!$G:$G,AJ$2,input_eurostat_fec_RAW!$D:$D,$A51,input_eurostat_fec_RAW!$E:$E,$C51)</f>
        <v>0</v>
      </c>
      <c r="AK51">
        <f>SUMIFS(input_eurostat_fec_RAW!$I:$I,input_eurostat_fec_RAW!$G:$G,AK$2,input_eurostat_fec_RAW!$D:$D,$A51,input_eurostat_fec_RAW!$E:$E,$C51)</f>
        <v>0</v>
      </c>
      <c r="AL51">
        <f>SUMIFS(input_eurostat_fec_RAW!$I:$I,input_eurostat_fec_RAW!$G:$G,AL$2,input_eurostat_fec_RAW!$D:$D,$A51,input_eurostat_fec_RAW!$E:$E,$C51)</f>
        <v>0</v>
      </c>
      <c r="AM51">
        <f>SUMIFS(input_eurostat_fec_RAW!$I:$I,input_eurostat_fec_RAW!$G:$G,AM$2,input_eurostat_fec_RAW!$D:$D,$A51,input_eurostat_fec_RAW!$E:$E,$C51)</f>
        <v>0</v>
      </c>
      <c r="AN51">
        <f>SUMIFS(input_eurostat_fec_RAW!$I:$I,input_eurostat_fec_RAW!$G:$G,AN$2,input_eurostat_fec_RAW!$D:$D,$A51,input_eurostat_fec_RAW!$E:$E,$C51)</f>
        <v>0</v>
      </c>
      <c r="AO51">
        <f>SUMIFS(input_eurostat_fec_RAW!$I:$I,input_eurostat_fec_RAW!$G:$G,AO$2,input_eurostat_fec_RAW!$D:$D,$A51,input_eurostat_fec_RAW!$E:$E,$C51)</f>
        <v>0</v>
      </c>
      <c r="AP51">
        <f>SUMIFS(input_eurostat_fec_RAW!$I:$I,input_eurostat_fec_RAW!$G:$G,AP$2,input_eurostat_fec_RAW!$D:$D,$A51,input_eurostat_fec_RAW!$E:$E,$C51)</f>
        <v>0</v>
      </c>
      <c r="AQ51">
        <f>SUMIFS(input_eurostat_fec_RAW!$I:$I,input_eurostat_fec_RAW!$G:$G,AQ$2,input_eurostat_fec_RAW!$D:$D,$A51,input_eurostat_fec_RAW!$E:$E,$C51)</f>
        <v>0</v>
      </c>
      <c r="AR51">
        <f>SUMIFS(input_eurostat_fec_RAW!$I:$I,input_eurostat_fec_RAW!$G:$G,AR$2,input_eurostat_fec_RAW!$D:$D,$A51,input_eurostat_fec_RAW!$E:$E,$C51)</f>
        <v>184.44</v>
      </c>
      <c r="AS51">
        <f>SUMIFS(input_eurostat_fec_RAW!$I:$I,input_eurostat_fec_RAW!$G:$G,AS$2,input_eurostat_fec_RAW!$D:$D,$A51,input_eurostat_fec_RAW!$E:$E,$C51)</f>
        <v>0</v>
      </c>
      <c r="AT51">
        <f>SUMIFS(input_eurostat_fec_RAW!$I:$I,input_eurostat_fec_RAW!$G:$G,AT$2,input_eurostat_fec_RAW!$D:$D,$A51,input_eurostat_fec_RAW!$E:$E,$C51)</f>
        <v>0</v>
      </c>
    </row>
    <row r="52" spans="1:46" x14ac:dyDescent="0.2">
      <c r="A52" s="4" t="s">
        <v>70</v>
      </c>
      <c r="B52" t="s">
        <v>94</v>
      </c>
      <c r="C52" s="4" t="s">
        <v>61</v>
      </c>
      <c r="D52" t="s">
        <v>83</v>
      </c>
      <c r="E52" t="str">
        <f>INDEX('1_input_general_information'!$B$45:$E$58,MATCH($D52,'1_input_general_information'!$B$45:$B$58,0),MATCH($E$2,'1_input_general_information'!$B$44:$E$44,0))</f>
        <v>wood_pellets</v>
      </c>
      <c r="F52" t="b">
        <f>INDEX('1_input_general_information'!$A$44:$E$58,MATCH($C52,'1_input_general_information'!$A$44:$A$58,0),3)</f>
        <v>1</v>
      </c>
      <c r="G52" t="str">
        <f>INDEX('1_input_general_information'!$A$44:$E$58,MATCH($C52,'1_input_general_information'!$A$44:$A$58,0),4)</f>
        <v>Complete</v>
      </c>
      <c r="H52">
        <f>SUMIFS(input_eurostat_fec_RAW!$I:$I,input_eurostat_fec_RAW!$G:$G,H$2,input_eurostat_fec_RAW!$D:$D,$A52,input_eurostat_fec_RAW!$E:$E,$C52)</f>
        <v>0</v>
      </c>
      <c r="I52">
        <f>SUMIFS(input_eurostat_fec_RAW!$I:$I,input_eurostat_fec_RAW!$G:$G,I$2,input_eurostat_fec_RAW!$D:$D,$A52,input_eurostat_fec_RAW!$E:$E,$C52)</f>
        <v>0</v>
      </c>
      <c r="J52">
        <f>SUMIFS(input_eurostat_fec_RAW!$I:$I,input_eurostat_fec_RAW!$G:$G,J$2,input_eurostat_fec_RAW!$D:$D,$A52,input_eurostat_fec_RAW!$E:$E,$C52)</f>
        <v>0</v>
      </c>
      <c r="K52">
        <f>SUMIFS(input_eurostat_fec_RAW!$I:$I,input_eurostat_fec_RAW!$G:$G,K$2,input_eurostat_fec_RAW!$D:$D,$A52,input_eurostat_fec_RAW!$E:$E,$C52)</f>
        <v>0</v>
      </c>
      <c r="L52">
        <f>SUMIFS(input_eurostat_fec_RAW!$I:$I,input_eurostat_fec_RAW!$G:$G,L$2,input_eurostat_fec_RAW!$D:$D,$A52,input_eurostat_fec_RAW!$E:$E,$C52)</f>
        <v>3.2349999999999999</v>
      </c>
      <c r="M52">
        <f>SUMIFS(input_eurostat_fec_RAW!$I:$I,input_eurostat_fec_RAW!$G:$G,M$2,input_eurostat_fec_RAW!$D:$D,$A52,input_eurostat_fec_RAW!$E:$E,$C52)</f>
        <v>399.779</v>
      </c>
      <c r="N52">
        <f>SUMIFS(input_eurostat_fec_RAW!$I:$I,input_eurostat_fec_RAW!$G:$G,N$2,input_eurostat_fec_RAW!$D:$D,$A52,input_eurostat_fec_RAW!$E:$E,$C52)</f>
        <v>0</v>
      </c>
      <c r="O52">
        <f>SUMIFS(input_eurostat_fec_RAW!$I:$I,input_eurostat_fec_RAW!$G:$G,O$2,input_eurostat_fec_RAW!$D:$D,$A52,input_eurostat_fec_RAW!$E:$E,$C52)</f>
        <v>0</v>
      </c>
      <c r="P52">
        <f>SUMIFS(input_eurostat_fec_RAW!$I:$I,input_eurostat_fec_RAW!$G:$G,P$2,input_eurostat_fec_RAW!$D:$D,$A52,input_eurostat_fec_RAW!$E:$E,$C52)</f>
        <v>6628.2349999999997</v>
      </c>
      <c r="Q52">
        <f>SUMIFS(input_eurostat_fec_RAW!$I:$I,input_eurostat_fec_RAW!$G:$G,Q$2,input_eurostat_fec_RAW!$D:$D,$A52,input_eurostat_fec_RAW!$E:$E,$C52)</f>
        <v>0</v>
      </c>
      <c r="R52">
        <f>SUMIFS(input_eurostat_fec_RAW!$I:$I,input_eurostat_fec_RAW!$G:$G,R$2,input_eurostat_fec_RAW!$D:$D,$A52,input_eurostat_fec_RAW!$E:$E,$C52)</f>
        <v>0</v>
      </c>
      <c r="S52">
        <f>SUMIFS(input_eurostat_fec_RAW!$I:$I,input_eurostat_fec_RAW!$G:$G,S$2,input_eurostat_fec_RAW!$D:$D,$A52,input_eurostat_fec_RAW!$E:$E,$C52)</f>
        <v>0</v>
      </c>
      <c r="T52">
        <f>SUMIFS(input_eurostat_fec_RAW!$I:$I,input_eurostat_fec_RAW!$G:$G,T$2,input_eurostat_fec_RAW!$D:$D,$A52,input_eurostat_fec_RAW!$E:$E,$C52)</f>
        <v>7028.0140000000001</v>
      </c>
      <c r="U52">
        <f>SUMIFS(input_eurostat_fec_RAW!$I:$I,input_eurostat_fec_RAW!$G:$G,U$2,input_eurostat_fec_RAW!$D:$D,$A52,input_eurostat_fec_RAW!$E:$E,$C52)</f>
        <v>6625</v>
      </c>
      <c r="V52">
        <f>SUMIFS(input_eurostat_fec_RAW!$I:$I,input_eurostat_fec_RAW!$G:$G,V$2,input_eurostat_fec_RAW!$D:$D,$A52,input_eurostat_fec_RAW!$E:$E,$C52)</f>
        <v>0</v>
      </c>
      <c r="W52">
        <f>SUMIFS(input_eurostat_fec_RAW!$I:$I,input_eurostat_fec_RAW!$G:$G,W$2,input_eurostat_fec_RAW!$D:$D,$A52,input_eurostat_fec_RAW!$E:$E,$C52)</f>
        <v>0</v>
      </c>
      <c r="X52">
        <f>SUMIFS(input_eurostat_fec_RAW!$I:$I,input_eurostat_fec_RAW!$G:$G,X$2,input_eurostat_fec_RAW!$D:$D,$A52,input_eurostat_fec_RAW!$E:$E,$C52)</f>
        <v>0</v>
      </c>
      <c r="Y52">
        <f>SUMIFS(input_eurostat_fec_RAW!$I:$I,input_eurostat_fec_RAW!$G:$G,Y$2,input_eurostat_fec_RAW!$D:$D,$A52,input_eurostat_fec_RAW!$E:$E,$C52)</f>
        <v>0</v>
      </c>
      <c r="Z52">
        <f>SUMIFS(input_eurostat_fec_RAW!$I:$I,input_eurostat_fec_RAW!$G:$G,Z$2,input_eurostat_fec_RAW!$D:$D,$A52,input_eurostat_fec_RAW!$E:$E,$C52)</f>
        <v>0</v>
      </c>
      <c r="AA52">
        <f>SUMIFS(input_eurostat_fec_RAW!$I:$I,input_eurostat_fec_RAW!$G:$G,AA$2,input_eurostat_fec_RAW!$D:$D,$A52,input_eurostat_fec_RAW!$E:$E,$C52)</f>
        <v>0</v>
      </c>
      <c r="AB52">
        <f>SUMIFS(input_eurostat_fec_RAW!$I:$I,input_eurostat_fec_RAW!$G:$G,AB$2,input_eurostat_fec_RAW!$D:$D,$A52,input_eurostat_fec_RAW!$E:$E,$C52)</f>
        <v>0</v>
      </c>
      <c r="AC52">
        <f>SUMIFS(input_eurostat_fec_RAW!$I:$I,input_eurostat_fec_RAW!$G:$G,AC$2,input_eurostat_fec_RAW!$D:$D,$A52,input_eurostat_fec_RAW!$E:$E,$C52)</f>
        <v>0</v>
      </c>
      <c r="AD52">
        <f>SUMIFS(input_eurostat_fec_RAW!$I:$I,input_eurostat_fec_RAW!$G:$G,AD$2,input_eurostat_fec_RAW!$D:$D,$A52,input_eurostat_fec_RAW!$E:$E,$C52)</f>
        <v>0</v>
      </c>
      <c r="AE52">
        <f>SUMIFS(input_eurostat_fec_RAW!$I:$I,input_eurostat_fec_RAW!$G:$G,AE$2,input_eurostat_fec_RAW!$D:$D,$A52,input_eurostat_fec_RAW!$E:$E,$C52)</f>
        <v>0</v>
      </c>
      <c r="AF52">
        <f>SUMIFS(input_eurostat_fec_RAW!$I:$I,input_eurostat_fec_RAW!$G:$G,AF$2,input_eurostat_fec_RAW!$D:$D,$A52,input_eurostat_fec_RAW!$E:$E,$C52)</f>
        <v>0</v>
      </c>
      <c r="AG52">
        <f>SUMIFS(input_eurostat_fec_RAW!$I:$I,input_eurostat_fec_RAW!$G:$G,AG$2,input_eurostat_fec_RAW!$D:$D,$A52,input_eurostat_fec_RAW!$E:$E,$C52)</f>
        <v>0</v>
      </c>
      <c r="AH52">
        <f>SUMIFS(input_eurostat_fec_RAW!$I:$I,input_eurostat_fec_RAW!$G:$G,AH$2,input_eurostat_fec_RAW!$D:$D,$A52,input_eurostat_fec_RAW!$E:$E,$C52)</f>
        <v>0</v>
      </c>
      <c r="AI52">
        <f>SUMIFS(input_eurostat_fec_RAW!$I:$I,input_eurostat_fec_RAW!$G:$G,AI$2,input_eurostat_fec_RAW!$D:$D,$A52,input_eurostat_fec_RAW!$E:$E,$C52)</f>
        <v>0</v>
      </c>
      <c r="AJ52">
        <f>SUMIFS(input_eurostat_fec_RAW!$I:$I,input_eurostat_fec_RAW!$G:$G,AJ$2,input_eurostat_fec_RAW!$D:$D,$A52,input_eurostat_fec_RAW!$E:$E,$C52)</f>
        <v>0</v>
      </c>
      <c r="AK52">
        <f>SUMIFS(input_eurostat_fec_RAW!$I:$I,input_eurostat_fec_RAW!$G:$G,AK$2,input_eurostat_fec_RAW!$D:$D,$A52,input_eurostat_fec_RAW!$E:$E,$C52)</f>
        <v>0</v>
      </c>
      <c r="AL52">
        <f>SUMIFS(input_eurostat_fec_RAW!$I:$I,input_eurostat_fec_RAW!$G:$G,AL$2,input_eurostat_fec_RAW!$D:$D,$A52,input_eurostat_fec_RAW!$E:$E,$C52)</f>
        <v>0</v>
      </c>
      <c r="AM52">
        <f>SUMIFS(input_eurostat_fec_RAW!$I:$I,input_eurostat_fec_RAW!$G:$G,AM$2,input_eurostat_fec_RAW!$D:$D,$A52,input_eurostat_fec_RAW!$E:$E,$C52)</f>
        <v>0</v>
      </c>
      <c r="AN52">
        <f>SUMIFS(input_eurostat_fec_RAW!$I:$I,input_eurostat_fec_RAW!$G:$G,AN$2,input_eurostat_fec_RAW!$D:$D,$A52,input_eurostat_fec_RAW!$E:$E,$C52)</f>
        <v>0</v>
      </c>
      <c r="AO52">
        <f>SUMIFS(input_eurostat_fec_RAW!$I:$I,input_eurostat_fec_RAW!$G:$G,AO$2,input_eurostat_fec_RAW!$D:$D,$A52,input_eurostat_fec_RAW!$E:$E,$C52)</f>
        <v>0</v>
      </c>
      <c r="AP52">
        <f>SUMIFS(input_eurostat_fec_RAW!$I:$I,input_eurostat_fec_RAW!$G:$G,AP$2,input_eurostat_fec_RAW!$D:$D,$A52,input_eurostat_fec_RAW!$E:$E,$C52)</f>
        <v>0</v>
      </c>
      <c r="AQ52">
        <f>SUMIFS(input_eurostat_fec_RAW!$I:$I,input_eurostat_fec_RAW!$G:$G,AQ$2,input_eurostat_fec_RAW!$D:$D,$A52,input_eurostat_fec_RAW!$E:$E,$C52)</f>
        <v>0</v>
      </c>
      <c r="AR52">
        <f>SUMIFS(input_eurostat_fec_RAW!$I:$I,input_eurostat_fec_RAW!$G:$G,AR$2,input_eurostat_fec_RAW!$D:$D,$A52,input_eurostat_fec_RAW!$E:$E,$C52)</f>
        <v>0</v>
      </c>
      <c r="AS52">
        <f>SUMIFS(input_eurostat_fec_RAW!$I:$I,input_eurostat_fec_RAW!$G:$G,AS$2,input_eurostat_fec_RAW!$D:$D,$A52,input_eurostat_fec_RAW!$E:$E,$C52)</f>
        <v>0</v>
      </c>
      <c r="AT52">
        <f>SUMIFS(input_eurostat_fec_RAW!$I:$I,input_eurostat_fec_RAW!$G:$G,AT$2,input_eurostat_fec_RAW!$D:$D,$A52,input_eurostat_fec_RAW!$E:$E,$C52)</f>
        <v>0</v>
      </c>
    </row>
    <row r="53" spans="1:46" x14ac:dyDescent="0.2">
      <c r="A53" s="4" t="s">
        <v>70</v>
      </c>
      <c r="B53" t="s">
        <v>94</v>
      </c>
      <c r="C53" s="4" t="s">
        <v>62</v>
      </c>
      <c r="D53" t="s">
        <v>84</v>
      </c>
      <c r="E53" t="str">
        <f>INDEX('1_input_general_information'!$B$45:$E$58,MATCH($D53,'1_input_general_information'!$B$45:$B$58,0),MATCH($E$2,'1_input_general_information'!$B$44:$E$44,0))</f>
        <v>network_gas</v>
      </c>
      <c r="F53" t="b">
        <f>INDEX('1_input_general_information'!$A$44:$E$58,MATCH($C53,'1_input_general_information'!$A$44:$A$58,0),3)</f>
        <v>1</v>
      </c>
      <c r="G53" t="str">
        <f>INDEX('1_input_general_information'!$A$44:$E$58,MATCH($C53,'1_input_general_information'!$A$44:$A$58,0),4)</f>
        <v>Complete</v>
      </c>
      <c r="H53">
        <f>SUMIFS(input_eurostat_fec_RAW!$I:$I,input_eurostat_fec_RAW!$G:$G,H$2,input_eurostat_fec_RAW!$D:$D,$A53,input_eurostat_fec_RAW!$E:$E,$C53)</f>
        <v>0</v>
      </c>
      <c r="I53">
        <f>SUMIFS(input_eurostat_fec_RAW!$I:$I,input_eurostat_fec_RAW!$G:$G,I$2,input_eurostat_fec_RAW!$D:$D,$A53,input_eurostat_fec_RAW!$E:$E,$C53)</f>
        <v>0</v>
      </c>
      <c r="J53">
        <f>SUMIFS(input_eurostat_fec_RAW!$I:$I,input_eurostat_fec_RAW!$G:$G,J$2,input_eurostat_fec_RAW!$D:$D,$A53,input_eurostat_fec_RAW!$E:$E,$C53)</f>
        <v>0</v>
      </c>
      <c r="K53">
        <f>SUMIFS(input_eurostat_fec_RAW!$I:$I,input_eurostat_fec_RAW!$G:$G,K$2,input_eurostat_fec_RAW!$D:$D,$A53,input_eurostat_fec_RAW!$E:$E,$C53)</f>
        <v>0</v>
      </c>
      <c r="L53">
        <f>SUMIFS(input_eurostat_fec_RAW!$I:$I,input_eurostat_fec_RAW!$G:$G,L$2,input_eurostat_fec_RAW!$D:$D,$A53,input_eurostat_fec_RAW!$E:$E,$C53)</f>
        <v>0</v>
      </c>
      <c r="M53">
        <f>SUMIFS(input_eurostat_fec_RAW!$I:$I,input_eurostat_fec_RAW!$G:$G,M$2,input_eurostat_fec_RAW!$D:$D,$A53,input_eurostat_fec_RAW!$E:$E,$C53)</f>
        <v>0</v>
      </c>
      <c r="N53">
        <f>SUMIFS(input_eurostat_fec_RAW!$I:$I,input_eurostat_fec_RAW!$G:$G,N$2,input_eurostat_fec_RAW!$D:$D,$A53,input_eurostat_fec_RAW!$E:$E,$C53)</f>
        <v>0</v>
      </c>
      <c r="O53">
        <f>SUMIFS(input_eurostat_fec_RAW!$I:$I,input_eurostat_fec_RAW!$G:$G,O$2,input_eurostat_fec_RAW!$D:$D,$A53,input_eurostat_fec_RAW!$E:$E,$C53)</f>
        <v>0</v>
      </c>
      <c r="P53">
        <f>SUMIFS(input_eurostat_fec_RAW!$I:$I,input_eurostat_fec_RAW!$G:$G,P$2,input_eurostat_fec_RAW!$D:$D,$A53,input_eurostat_fec_RAW!$E:$E,$C53)</f>
        <v>0</v>
      </c>
      <c r="Q53">
        <f>SUMIFS(input_eurostat_fec_RAW!$I:$I,input_eurostat_fec_RAW!$G:$G,Q$2,input_eurostat_fec_RAW!$D:$D,$A53,input_eurostat_fec_RAW!$E:$E,$C53)</f>
        <v>0</v>
      </c>
      <c r="R53">
        <f>SUMIFS(input_eurostat_fec_RAW!$I:$I,input_eurostat_fec_RAW!$G:$G,R$2,input_eurostat_fec_RAW!$D:$D,$A53,input_eurostat_fec_RAW!$E:$E,$C53)</f>
        <v>0</v>
      </c>
      <c r="S53">
        <f>SUMIFS(input_eurostat_fec_RAW!$I:$I,input_eurostat_fec_RAW!$G:$G,S$2,input_eurostat_fec_RAW!$D:$D,$A53,input_eurostat_fec_RAW!$E:$E,$C53)</f>
        <v>0</v>
      </c>
      <c r="T53">
        <f>SUMIFS(input_eurostat_fec_RAW!$I:$I,input_eurostat_fec_RAW!$G:$G,T$2,input_eurostat_fec_RAW!$D:$D,$A53,input_eurostat_fec_RAW!$E:$E,$C53)</f>
        <v>0</v>
      </c>
      <c r="U53">
        <f>SUMIFS(input_eurostat_fec_RAW!$I:$I,input_eurostat_fec_RAW!$G:$G,U$2,input_eurostat_fec_RAW!$D:$D,$A53,input_eurostat_fec_RAW!$E:$E,$C53)</f>
        <v>0</v>
      </c>
      <c r="V53">
        <f>SUMIFS(input_eurostat_fec_RAW!$I:$I,input_eurostat_fec_RAW!$G:$G,V$2,input_eurostat_fec_RAW!$D:$D,$A53,input_eurostat_fec_RAW!$E:$E,$C53)</f>
        <v>0</v>
      </c>
      <c r="W53">
        <f>SUMIFS(input_eurostat_fec_RAW!$I:$I,input_eurostat_fec_RAW!$G:$G,W$2,input_eurostat_fec_RAW!$D:$D,$A53,input_eurostat_fec_RAW!$E:$E,$C53)</f>
        <v>0</v>
      </c>
      <c r="X53">
        <f>SUMIFS(input_eurostat_fec_RAW!$I:$I,input_eurostat_fec_RAW!$G:$G,X$2,input_eurostat_fec_RAW!$D:$D,$A53,input_eurostat_fec_RAW!$E:$E,$C53)</f>
        <v>0</v>
      </c>
      <c r="Y53">
        <f>SUMIFS(input_eurostat_fec_RAW!$I:$I,input_eurostat_fec_RAW!$G:$G,Y$2,input_eurostat_fec_RAW!$D:$D,$A53,input_eurostat_fec_RAW!$E:$E,$C53)</f>
        <v>0</v>
      </c>
      <c r="Z53">
        <f>SUMIFS(input_eurostat_fec_RAW!$I:$I,input_eurostat_fec_RAW!$G:$G,Z$2,input_eurostat_fec_RAW!$D:$D,$A53,input_eurostat_fec_RAW!$E:$E,$C53)</f>
        <v>0</v>
      </c>
      <c r="AA53">
        <f>SUMIFS(input_eurostat_fec_RAW!$I:$I,input_eurostat_fec_RAW!$G:$G,AA$2,input_eurostat_fec_RAW!$D:$D,$A53,input_eurostat_fec_RAW!$E:$E,$C53)</f>
        <v>0</v>
      </c>
      <c r="AB53">
        <f>SUMIFS(input_eurostat_fec_RAW!$I:$I,input_eurostat_fec_RAW!$G:$G,AB$2,input_eurostat_fec_RAW!$D:$D,$A53,input_eurostat_fec_RAW!$E:$E,$C53)</f>
        <v>0</v>
      </c>
      <c r="AC53">
        <f>SUMIFS(input_eurostat_fec_RAW!$I:$I,input_eurostat_fec_RAW!$G:$G,AC$2,input_eurostat_fec_RAW!$D:$D,$A53,input_eurostat_fec_RAW!$E:$E,$C53)</f>
        <v>0</v>
      </c>
      <c r="AD53">
        <f>SUMIFS(input_eurostat_fec_RAW!$I:$I,input_eurostat_fec_RAW!$G:$G,AD$2,input_eurostat_fec_RAW!$D:$D,$A53,input_eurostat_fec_RAW!$E:$E,$C53)</f>
        <v>0</v>
      </c>
      <c r="AE53">
        <f>SUMIFS(input_eurostat_fec_RAW!$I:$I,input_eurostat_fec_RAW!$G:$G,AE$2,input_eurostat_fec_RAW!$D:$D,$A53,input_eurostat_fec_RAW!$E:$E,$C53)</f>
        <v>0</v>
      </c>
      <c r="AF53">
        <f>SUMIFS(input_eurostat_fec_RAW!$I:$I,input_eurostat_fec_RAW!$G:$G,AF$2,input_eurostat_fec_RAW!$D:$D,$A53,input_eurostat_fec_RAW!$E:$E,$C53)</f>
        <v>0</v>
      </c>
      <c r="AG53">
        <f>SUMIFS(input_eurostat_fec_RAW!$I:$I,input_eurostat_fec_RAW!$G:$G,AG$2,input_eurostat_fec_RAW!$D:$D,$A53,input_eurostat_fec_RAW!$E:$E,$C53)</f>
        <v>0</v>
      </c>
      <c r="AH53">
        <f>SUMIFS(input_eurostat_fec_RAW!$I:$I,input_eurostat_fec_RAW!$G:$G,AH$2,input_eurostat_fec_RAW!$D:$D,$A53,input_eurostat_fec_RAW!$E:$E,$C53)</f>
        <v>0</v>
      </c>
      <c r="AI53">
        <f>SUMIFS(input_eurostat_fec_RAW!$I:$I,input_eurostat_fec_RAW!$G:$G,AI$2,input_eurostat_fec_RAW!$D:$D,$A53,input_eurostat_fec_RAW!$E:$E,$C53)</f>
        <v>0</v>
      </c>
      <c r="AJ53">
        <f>SUMIFS(input_eurostat_fec_RAW!$I:$I,input_eurostat_fec_RAW!$G:$G,AJ$2,input_eurostat_fec_RAW!$D:$D,$A53,input_eurostat_fec_RAW!$E:$E,$C53)</f>
        <v>0</v>
      </c>
      <c r="AK53">
        <f>SUMIFS(input_eurostat_fec_RAW!$I:$I,input_eurostat_fec_RAW!$G:$G,AK$2,input_eurostat_fec_RAW!$D:$D,$A53,input_eurostat_fec_RAW!$E:$E,$C53)</f>
        <v>0</v>
      </c>
      <c r="AL53">
        <f>SUMIFS(input_eurostat_fec_RAW!$I:$I,input_eurostat_fec_RAW!$G:$G,AL$2,input_eurostat_fec_RAW!$D:$D,$A53,input_eurostat_fec_RAW!$E:$E,$C53)</f>
        <v>0</v>
      </c>
      <c r="AM53">
        <f>SUMIFS(input_eurostat_fec_RAW!$I:$I,input_eurostat_fec_RAW!$G:$G,AM$2,input_eurostat_fec_RAW!$D:$D,$A53,input_eurostat_fec_RAW!$E:$E,$C53)</f>
        <v>0</v>
      </c>
      <c r="AN53">
        <f>SUMIFS(input_eurostat_fec_RAW!$I:$I,input_eurostat_fec_RAW!$G:$G,AN$2,input_eurostat_fec_RAW!$D:$D,$A53,input_eurostat_fec_RAW!$E:$E,$C53)</f>
        <v>0</v>
      </c>
      <c r="AO53">
        <f>SUMIFS(input_eurostat_fec_RAW!$I:$I,input_eurostat_fec_RAW!$G:$G,AO$2,input_eurostat_fec_RAW!$D:$D,$A53,input_eurostat_fec_RAW!$E:$E,$C53)</f>
        <v>0</v>
      </c>
      <c r="AP53">
        <f>SUMIFS(input_eurostat_fec_RAW!$I:$I,input_eurostat_fec_RAW!$G:$G,AP$2,input_eurostat_fec_RAW!$D:$D,$A53,input_eurostat_fec_RAW!$E:$E,$C53)</f>
        <v>0</v>
      </c>
      <c r="AQ53">
        <f>SUMIFS(input_eurostat_fec_RAW!$I:$I,input_eurostat_fec_RAW!$G:$G,AQ$2,input_eurostat_fec_RAW!$D:$D,$A53,input_eurostat_fec_RAW!$E:$E,$C53)</f>
        <v>0</v>
      </c>
      <c r="AR53">
        <f>SUMIFS(input_eurostat_fec_RAW!$I:$I,input_eurostat_fec_RAW!$G:$G,AR$2,input_eurostat_fec_RAW!$D:$D,$A53,input_eurostat_fec_RAW!$E:$E,$C53)</f>
        <v>0</v>
      </c>
      <c r="AS53">
        <f>SUMIFS(input_eurostat_fec_RAW!$I:$I,input_eurostat_fec_RAW!$G:$G,AS$2,input_eurostat_fec_RAW!$D:$D,$A53,input_eurostat_fec_RAW!$E:$E,$C53)</f>
        <v>0</v>
      </c>
      <c r="AT53">
        <f>SUMIFS(input_eurostat_fec_RAW!$I:$I,input_eurostat_fec_RAW!$G:$G,AT$2,input_eurostat_fec_RAW!$D:$D,$A53,input_eurostat_fec_RAW!$E:$E,$C53)</f>
        <v>0</v>
      </c>
    </row>
    <row r="54" spans="1:46" x14ac:dyDescent="0.2">
      <c r="A54" s="4" t="s">
        <v>70</v>
      </c>
      <c r="B54" t="s">
        <v>94</v>
      </c>
      <c r="C54" s="4" t="s">
        <v>63</v>
      </c>
      <c r="D54" t="s">
        <v>80</v>
      </c>
      <c r="F54" t="b">
        <f>INDEX('1_input_general_information'!$A$44:$E$58,MATCH($C54,'1_input_general_information'!$A$44:$A$58,0),3)</f>
        <v>0</v>
      </c>
      <c r="G54" t="str">
        <f>INDEX('1_input_general_information'!$A$44:$E$58,MATCH($C54,'1_input_general_information'!$A$44:$A$58,0),4)</f>
        <v>Simplified</v>
      </c>
      <c r="H54">
        <f>SUMIFS(input_eurostat_fec_RAW!$I:$I,input_eurostat_fec_RAW!$G:$G,H$2,input_eurostat_fec_RAW!$D:$D,$A54,input_eurostat_fec_RAW!$E:$E,$C54)</f>
        <v>0</v>
      </c>
      <c r="I54">
        <f>SUMIFS(input_eurostat_fec_RAW!$I:$I,input_eurostat_fec_RAW!$G:$G,I$2,input_eurostat_fec_RAW!$D:$D,$A54,input_eurostat_fec_RAW!$E:$E,$C54)</f>
        <v>0</v>
      </c>
      <c r="J54">
        <f>SUMIFS(input_eurostat_fec_RAW!$I:$I,input_eurostat_fec_RAW!$G:$G,J$2,input_eurostat_fec_RAW!$D:$D,$A54,input_eurostat_fec_RAW!$E:$E,$C54)</f>
        <v>768.2</v>
      </c>
      <c r="K54">
        <f>SUMIFS(input_eurostat_fec_RAW!$I:$I,input_eurostat_fec_RAW!$G:$G,K$2,input_eurostat_fec_RAW!$D:$D,$A54,input_eurostat_fec_RAW!$E:$E,$C54)</f>
        <v>0</v>
      </c>
      <c r="L54">
        <f>SUMIFS(input_eurostat_fec_RAW!$I:$I,input_eurostat_fec_RAW!$G:$G,L$2,input_eurostat_fec_RAW!$D:$D,$A54,input_eurostat_fec_RAW!$E:$E,$C54)</f>
        <v>257.55500000000001</v>
      </c>
      <c r="M54">
        <f>SUMIFS(input_eurostat_fec_RAW!$I:$I,input_eurostat_fec_RAW!$G:$G,M$2,input_eurostat_fec_RAW!$D:$D,$A54,input_eurostat_fec_RAW!$E:$E,$C54)</f>
        <v>759.82799999999997</v>
      </c>
      <c r="N54">
        <f>SUMIFS(input_eurostat_fec_RAW!$I:$I,input_eurostat_fec_RAW!$G:$G,N$2,input_eurostat_fec_RAW!$D:$D,$A54,input_eurostat_fec_RAW!$E:$E,$C54)</f>
        <v>6848</v>
      </c>
      <c r="O54">
        <f>SUMIFS(input_eurostat_fec_RAW!$I:$I,input_eurostat_fec_RAW!$G:$G,O$2,input_eurostat_fec_RAW!$D:$D,$A54,input_eurostat_fec_RAW!$E:$E,$C54)</f>
        <v>0</v>
      </c>
      <c r="P54">
        <f>SUMIFS(input_eurostat_fec_RAW!$I:$I,input_eurostat_fec_RAW!$G:$G,P$2,input_eurostat_fec_RAW!$D:$D,$A54,input_eurostat_fec_RAW!$E:$E,$C54)</f>
        <v>14788.754999999999</v>
      </c>
      <c r="Q54">
        <f>SUMIFS(input_eurostat_fec_RAW!$I:$I,input_eurostat_fec_RAW!$G:$G,Q$2,input_eurostat_fec_RAW!$D:$D,$A54,input_eurostat_fec_RAW!$E:$E,$C54)</f>
        <v>0</v>
      </c>
      <c r="R54">
        <f>SUMIFS(input_eurostat_fec_RAW!$I:$I,input_eurostat_fec_RAW!$G:$G,R$2,input_eurostat_fec_RAW!$D:$D,$A54,input_eurostat_fec_RAW!$E:$E,$C54)</f>
        <v>0</v>
      </c>
      <c r="S54">
        <f>SUMIFS(input_eurostat_fec_RAW!$I:$I,input_eurostat_fec_RAW!$G:$G,S$2,input_eurostat_fec_RAW!$D:$D,$A54,input_eurostat_fec_RAW!$E:$E,$C54)</f>
        <v>0</v>
      </c>
      <c r="T54">
        <f>SUMIFS(input_eurostat_fec_RAW!$I:$I,input_eurostat_fec_RAW!$G:$G,T$2,input_eurostat_fec_RAW!$D:$D,$A54,input_eurostat_fec_RAW!$E:$E,$C54)</f>
        <v>15548.583000000001</v>
      </c>
      <c r="U54">
        <f>SUMIFS(input_eurostat_fec_RAW!$I:$I,input_eurostat_fec_RAW!$G:$G,U$2,input_eurostat_fec_RAW!$D:$D,$A54,input_eurostat_fec_RAW!$E:$E,$C54)</f>
        <v>6625</v>
      </c>
      <c r="V54">
        <f>SUMIFS(input_eurostat_fec_RAW!$I:$I,input_eurostat_fec_RAW!$G:$G,V$2,input_eurostat_fec_RAW!$D:$D,$A54,input_eurostat_fec_RAW!$E:$E,$C54)</f>
        <v>0</v>
      </c>
      <c r="W54">
        <f>SUMIFS(input_eurostat_fec_RAW!$I:$I,input_eurostat_fec_RAW!$G:$G,W$2,input_eurostat_fec_RAW!$D:$D,$A54,input_eurostat_fec_RAW!$E:$E,$C54)</f>
        <v>0</v>
      </c>
      <c r="X54">
        <f>SUMIFS(input_eurostat_fec_RAW!$I:$I,input_eurostat_fec_RAW!$G:$G,X$2,input_eurostat_fec_RAW!$D:$D,$A54,input_eurostat_fec_RAW!$E:$E,$C54)</f>
        <v>0</v>
      </c>
      <c r="Y54">
        <f>SUMIFS(input_eurostat_fec_RAW!$I:$I,input_eurostat_fec_RAW!$G:$G,Y$2,input_eurostat_fec_RAW!$D:$D,$A54,input_eurostat_fec_RAW!$E:$E,$C54)</f>
        <v>0</v>
      </c>
      <c r="Z54">
        <f>SUMIFS(input_eurostat_fec_RAW!$I:$I,input_eurostat_fec_RAW!$G:$G,Z$2,input_eurostat_fec_RAW!$D:$D,$A54,input_eurostat_fec_RAW!$E:$E,$C54)</f>
        <v>0</v>
      </c>
      <c r="AA54">
        <f>SUMIFS(input_eurostat_fec_RAW!$I:$I,input_eurostat_fec_RAW!$G:$G,AA$2,input_eurostat_fec_RAW!$D:$D,$A54,input_eurostat_fec_RAW!$E:$E,$C54)</f>
        <v>0</v>
      </c>
      <c r="AB54">
        <f>SUMIFS(input_eurostat_fec_RAW!$I:$I,input_eurostat_fec_RAW!$G:$G,AB$2,input_eurostat_fec_RAW!$D:$D,$A54,input_eurostat_fec_RAW!$E:$E,$C54)</f>
        <v>0</v>
      </c>
      <c r="AC54">
        <f>SUMIFS(input_eurostat_fec_RAW!$I:$I,input_eurostat_fec_RAW!$G:$G,AC$2,input_eurostat_fec_RAW!$D:$D,$A54,input_eurostat_fec_RAW!$E:$E,$C54)</f>
        <v>0</v>
      </c>
      <c r="AD54">
        <f>SUMIFS(input_eurostat_fec_RAW!$I:$I,input_eurostat_fec_RAW!$G:$G,AD$2,input_eurostat_fec_RAW!$D:$D,$A54,input_eurostat_fec_RAW!$E:$E,$C54)</f>
        <v>0</v>
      </c>
      <c r="AE54">
        <f>SUMIFS(input_eurostat_fec_RAW!$I:$I,input_eurostat_fec_RAW!$G:$G,AE$2,input_eurostat_fec_RAW!$D:$D,$A54,input_eurostat_fec_RAW!$E:$E,$C54)</f>
        <v>0</v>
      </c>
      <c r="AF54">
        <f>SUMIFS(input_eurostat_fec_RAW!$I:$I,input_eurostat_fec_RAW!$G:$G,AF$2,input_eurostat_fec_RAW!$D:$D,$A54,input_eurostat_fec_RAW!$E:$E,$C54)</f>
        <v>0</v>
      </c>
      <c r="AG54">
        <f>SUMIFS(input_eurostat_fec_RAW!$I:$I,input_eurostat_fec_RAW!$G:$G,AG$2,input_eurostat_fec_RAW!$D:$D,$A54,input_eurostat_fec_RAW!$E:$E,$C54)</f>
        <v>0</v>
      </c>
      <c r="AH54">
        <f>SUMIFS(input_eurostat_fec_RAW!$I:$I,input_eurostat_fec_RAW!$G:$G,AH$2,input_eurostat_fec_RAW!$D:$D,$A54,input_eurostat_fec_RAW!$E:$E,$C54)</f>
        <v>270</v>
      </c>
      <c r="AI54">
        <f>SUMIFS(input_eurostat_fec_RAW!$I:$I,input_eurostat_fec_RAW!$G:$G,AI$2,input_eurostat_fec_RAW!$D:$D,$A54,input_eurostat_fec_RAW!$E:$E,$C54)</f>
        <v>0</v>
      </c>
      <c r="AJ54">
        <f>SUMIFS(input_eurostat_fec_RAW!$I:$I,input_eurostat_fec_RAW!$G:$G,AJ$2,input_eurostat_fec_RAW!$D:$D,$A54,input_eurostat_fec_RAW!$E:$E,$C54)</f>
        <v>0</v>
      </c>
      <c r="AK54">
        <f>SUMIFS(input_eurostat_fec_RAW!$I:$I,input_eurostat_fec_RAW!$G:$G,AK$2,input_eurostat_fec_RAW!$D:$D,$A54,input_eurostat_fec_RAW!$E:$E,$C54)</f>
        <v>0</v>
      </c>
      <c r="AL54">
        <f>SUMIFS(input_eurostat_fec_RAW!$I:$I,input_eurostat_fec_RAW!$G:$G,AL$2,input_eurostat_fec_RAW!$D:$D,$A54,input_eurostat_fec_RAW!$E:$E,$C54)</f>
        <v>0</v>
      </c>
      <c r="AM54">
        <f>SUMIFS(input_eurostat_fec_RAW!$I:$I,input_eurostat_fec_RAW!$G:$G,AM$2,input_eurostat_fec_RAW!$D:$D,$A54,input_eurostat_fec_RAW!$E:$E,$C54)</f>
        <v>0</v>
      </c>
      <c r="AN54">
        <f>SUMIFS(input_eurostat_fec_RAW!$I:$I,input_eurostat_fec_RAW!$G:$G,AN$2,input_eurostat_fec_RAW!$D:$D,$A54,input_eurostat_fec_RAW!$E:$E,$C54)</f>
        <v>0</v>
      </c>
      <c r="AO54">
        <f>SUMIFS(input_eurostat_fec_RAW!$I:$I,input_eurostat_fec_RAW!$G:$G,AO$2,input_eurostat_fec_RAW!$D:$D,$A54,input_eurostat_fec_RAW!$E:$E,$C54)</f>
        <v>0</v>
      </c>
      <c r="AP54">
        <f>SUMIFS(input_eurostat_fec_RAW!$I:$I,input_eurostat_fec_RAW!$G:$G,AP$2,input_eurostat_fec_RAW!$D:$D,$A54,input_eurostat_fec_RAW!$E:$E,$C54)</f>
        <v>20</v>
      </c>
      <c r="AQ54">
        <f>SUMIFS(input_eurostat_fec_RAW!$I:$I,input_eurostat_fec_RAW!$G:$G,AQ$2,input_eurostat_fec_RAW!$D:$D,$A54,input_eurostat_fec_RAW!$E:$E,$C54)</f>
        <v>0</v>
      </c>
      <c r="AR54">
        <f>SUMIFS(input_eurostat_fec_RAW!$I:$I,input_eurostat_fec_RAW!$G:$G,AR$2,input_eurostat_fec_RAW!$D:$D,$A54,input_eurostat_fec_RAW!$E:$E,$C54)</f>
        <v>0</v>
      </c>
      <c r="AS54">
        <f>SUMIFS(input_eurostat_fec_RAW!$I:$I,input_eurostat_fec_RAW!$G:$G,AS$2,input_eurostat_fec_RAW!$D:$D,$A54,input_eurostat_fec_RAW!$E:$E,$C54)</f>
        <v>0</v>
      </c>
      <c r="AT54">
        <f>SUMIFS(input_eurostat_fec_RAW!$I:$I,input_eurostat_fec_RAW!$G:$G,AT$2,input_eurostat_fec_RAW!$D:$D,$A54,input_eurostat_fec_RAW!$E:$E,$C54)</f>
        <v>0</v>
      </c>
    </row>
    <row r="55" spans="1:46" x14ac:dyDescent="0.2">
      <c r="A55" s="4" t="s">
        <v>70</v>
      </c>
      <c r="B55" t="s">
        <v>94</v>
      </c>
      <c r="C55" s="4" t="s">
        <v>64</v>
      </c>
      <c r="D55" t="s">
        <v>81</v>
      </c>
      <c r="F55" t="b">
        <f>INDEX('1_input_general_information'!$A$44:$E$58,MATCH($C55,'1_input_general_information'!$A$44:$A$58,0),3)</f>
        <v>0</v>
      </c>
      <c r="G55" t="str">
        <f>INDEX('1_input_general_information'!$A$44:$E$58,MATCH($C55,'1_input_general_information'!$A$44:$A$58,0),4)</f>
        <v>Complete</v>
      </c>
      <c r="H55">
        <f>SUMIFS(input_eurostat_fec_RAW!$I:$I,input_eurostat_fec_RAW!$G:$G,H$2,input_eurostat_fec_RAW!$D:$D,$A55,input_eurostat_fec_RAW!$E:$E,$C55)</f>
        <v>0</v>
      </c>
      <c r="I55">
        <f>SUMIFS(input_eurostat_fec_RAW!$I:$I,input_eurostat_fec_RAW!$G:$G,I$2,input_eurostat_fec_RAW!$D:$D,$A55,input_eurostat_fec_RAW!$E:$E,$C55)</f>
        <v>0</v>
      </c>
      <c r="J55">
        <f>SUMIFS(input_eurostat_fec_RAW!$I:$I,input_eurostat_fec_RAW!$G:$G,J$2,input_eurostat_fec_RAW!$D:$D,$A55,input_eurostat_fec_RAW!$E:$E,$C55)</f>
        <v>0</v>
      </c>
      <c r="K55">
        <f>SUMIFS(input_eurostat_fec_RAW!$I:$I,input_eurostat_fec_RAW!$G:$G,K$2,input_eurostat_fec_RAW!$D:$D,$A55,input_eurostat_fec_RAW!$E:$E,$C55)</f>
        <v>0</v>
      </c>
      <c r="L55">
        <f>SUMIFS(input_eurostat_fec_RAW!$I:$I,input_eurostat_fec_RAW!$G:$G,L$2,input_eurostat_fec_RAW!$D:$D,$A55,input_eurostat_fec_RAW!$E:$E,$C55)</f>
        <v>0</v>
      </c>
      <c r="M55">
        <f>SUMIFS(input_eurostat_fec_RAW!$I:$I,input_eurostat_fec_RAW!$G:$G,M$2,input_eurostat_fec_RAW!$D:$D,$A55,input_eurostat_fec_RAW!$E:$E,$C55)</f>
        <v>69.814999999999998</v>
      </c>
      <c r="N55">
        <f>SUMIFS(input_eurostat_fec_RAW!$I:$I,input_eurostat_fec_RAW!$G:$G,N$2,input_eurostat_fec_RAW!$D:$D,$A55,input_eurostat_fec_RAW!$E:$E,$C55)</f>
        <v>0</v>
      </c>
      <c r="O55">
        <f>SUMIFS(input_eurostat_fec_RAW!$I:$I,input_eurostat_fec_RAW!$G:$G,O$2,input_eurostat_fec_RAW!$D:$D,$A55,input_eurostat_fec_RAW!$E:$E,$C55)</f>
        <v>0</v>
      </c>
      <c r="P55">
        <f>SUMIFS(input_eurostat_fec_RAW!$I:$I,input_eurostat_fec_RAW!$G:$G,P$2,input_eurostat_fec_RAW!$D:$D,$A55,input_eurostat_fec_RAW!$E:$E,$C55)</f>
        <v>20</v>
      </c>
      <c r="Q55">
        <f>SUMIFS(input_eurostat_fec_RAW!$I:$I,input_eurostat_fec_RAW!$G:$G,Q$2,input_eurostat_fec_RAW!$D:$D,$A55,input_eurostat_fec_RAW!$E:$E,$C55)</f>
        <v>0</v>
      </c>
      <c r="R55">
        <f>SUMIFS(input_eurostat_fec_RAW!$I:$I,input_eurostat_fec_RAW!$G:$G,R$2,input_eurostat_fec_RAW!$D:$D,$A55,input_eurostat_fec_RAW!$E:$E,$C55)</f>
        <v>0</v>
      </c>
      <c r="S55">
        <f>SUMIFS(input_eurostat_fec_RAW!$I:$I,input_eurostat_fec_RAW!$G:$G,S$2,input_eurostat_fec_RAW!$D:$D,$A55,input_eurostat_fec_RAW!$E:$E,$C55)</f>
        <v>0</v>
      </c>
      <c r="T55">
        <f>SUMIFS(input_eurostat_fec_RAW!$I:$I,input_eurostat_fec_RAW!$G:$G,T$2,input_eurostat_fec_RAW!$D:$D,$A55,input_eurostat_fec_RAW!$E:$E,$C55)</f>
        <v>89.814999999999998</v>
      </c>
      <c r="U55">
        <f>SUMIFS(input_eurostat_fec_RAW!$I:$I,input_eurostat_fec_RAW!$G:$G,U$2,input_eurostat_fec_RAW!$D:$D,$A55,input_eurostat_fec_RAW!$E:$E,$C55)</f>
        <v>0</v>
      </c>
      <c r="V55">
        <f>SUMIFS(input_eurostat_fec_RAW!$I:$I,input_eurostat_fec_RAW!$G:$G,V$2,input_eurostat_fec_RAW!$D:$D,$A55,input_eurostat_fec_RAW!$E:$E,$C55)</f>
        <v>0</v>
      </c>
      <c r="W55">
        <f>SUMIFS(input_eurostat_fec_RAW!$I:$I,input_eurostat_fec_RAW!$G:$G,W$2,input_eurostat_fec_RAW!$D:$D,$A55,input_eurostat_fec_RAW!$E:$E,$C55)</f>
        <v>0</v>
      </c>
      <c r="X55">
        <f>SUMIFS(input_eurostat_fec_RAW!$I:$I,input_eurostat_fec_RAW!$G:$G,X$2,input_eurostat_fec_RAW!$D:$D,$A55,input_eurostat_fec_RAW!$E:$E,$C55)</f>
        <v>0</v>
      </c>
      <c r="Y55">
        <f>SUMIFS(input_eurostat_fec_RAW!$I:$I,input_eurostat_fec_RAW!$G:$G,Y$2,input_eurostat_fec_RAW!$D:$D,$A55,input_eurostat_fec_RAW!$E:$E,$C55)</f>
        <v>0</v>
      </c>
      <c r="Z55">
        <f>SUMIFS(input_eurostat_fec_RAW!$I:$I,input_eurostat_fec_RAW!$G:$G,Z$2,input_eurostat_fec_RAW!$D:$D,$A55,input_eurostat_fec_RAW!$E:$E,$C55)</f>
        <v>0</v>
      </c>
      <c r="AA55">
        <f>SUMIFS(input_eurostat_fec_RAW!$I:$I,input_eurostat_fec_RAW!$G:$G,AA$2,input_eurostat_fec_RAW!$D:$D,$A55,input_eurostat_fec_RAW!$E:$E,$C55)</f>
        <v>0</v>
      </c>
      <c r="AB55">
        <f>SUMIFS(input_eurostat_fec_RAW!$I:$I,input_eurostat_fec_RAW!$G:$G,AB$2,input_eurostat_fec_RAW!$D:$D,$A55,input_eurostat_fec_RAW!$E:$E,$C55)</f>
        <v>0</v>
      </c>
      <c r="AC55">
        <f>SUMIFS(input_eurostat_fec_RAW!$I:$I,input_eurostat_fec_RAW!$G:$G,AC$2,input_eurostat_fec_RAW!$D:$D,$A55,input_eurostat_fec_RAW!$E:$E,$C55)</f>
        <v>0</v>
      </c>
      <c r="AD55">
        <f>SUMIFS(input_eurostat_fec_RAW!$I:$I,input_eurostat_fec_RAW!$G:$G,AD$2,input_eurostat_fec_RAW!$D:$D,$A55,input_eurostat_fec_RAW!$E:$E,$C55)</f>
        <v>0</v>
      </c>
      <c r="AE55">
        <f>SUMIFS(input_eurostat_fec_RAW!$I:$I,input_eurostat_fec_RAW!$G:$G,AE$2,input_eurostat_fec_RAW!$D:$D,$A55,input_eurostat_fec_RAW!$E:$E,$C55)</f>
        <v>0</v>
      </c>
      <c r="AF55">
        <f>SUMIFS(input_eurostat_fec_RAW!$I:$I,input_eurostat_fec_RAW!$G:$G,AF$2,input_eurostat_fec_RAW!$D:$D,$A55,input_eurostat_fec_RAW!$E:$E,$C55)</f>
        <v>0</v>
      </c>
      <c r="AG55">
        <f>SUMIFS(input_eurostat_fec_RAW!$I:$I,input_eurostat_fec_RAW!$G:$G,AG$2,input_eurostat_fec_RAW!$D:$D,$A55,input_eurostat_fec_RAW!$E:$E,$C55)</f>
        <v>0</v>
      </c>
      <c r="AH55">
        <f>SUMIFS(input_eurostat_fec_RAW!$I:$I,input_eurostat_fec_RAW!$G:$G,AH$2,input_eurostat_fec_RAW!$D:$D,$A55,input_eurostat_fec_RAW!$E:$E,$C55)</f>
        <v>0</v>
      </c>
      <c r="AI55">
        <f>SUMIFS(input_eurostat_fec_RAW!$I:$I,input_eurostat_fec_RAW!$G:$G,AI$2,input_eurostat_fec_RAW!$D:$D,$A55,input_eurostat_fec_RAW!$E:$E,$C55)</f>
        <v>0</v>
      </c>
      <c r="AJ55">
        <f>SUMIFS(input_eurostat_fec_RAW!$I:$I,input_eurostat_fec_RAW!$G:$G,AJ$2,input_eurostat_fec_RAW!$D:$D,$A55,input_eurostat_fec_RAW!$E:$E,$C55)</f>
        <v>0</v>
      </c>
      <c r="AK55">
        <f>SUMIFS(input_eurostat_fec_RAW!$I:$I,input_eurostat_fec_RAW!$G:$G,AK$2,input_eurostat_fec_RAW!$D:$D,$A55,input_eurostat_fec_RAW!$E:$E,$C55)</f>
        <v>0</v>
      </c>
      <c r="AL55">
        <f>SUMIFS(input_eurostat_fec_RAW!$I:$I,input_eurostat_fec_RAW!$G:$G,AL$2,input_eurostat_fec_RAW!$D:$D,$A55,input_eurostat_fec_RAW!$E:$E,$C55)</f>
        <v>0</v>
      </c>
      <c r="AM55">
        <f>SUMIFS(input_eurostat_fec_RAW!$I:$I,input_eurostat_fec_RAW!$G:$G,AM$2,input_eurostat_fec_RAW!$D:$D,$A55,input_eurostat_fec_RAW!$E:$E,$C55)</f>
        <v>0</v>
      </c>
      <c r="AN55">
        <f>SUMIFS(input_eurostat_fec_RAW!$I:$I,input_eurostat_fec_RAW!$G:$G,AN$2,input_eurostat_fec_RAW!$D:$D,$A55,input_eurostat_fec_RAW!$E:$E,$C55)</f>
        <v>0</v>
      </c>
      <c r="AO55">
        <f>SUMIFS(input_eurostat_fec_RAW!$I:$I,input_eurostat_fec_RAW!$G:$G,AO$2,input_eurostat_fec_RAW!$D:$D,$A55,input_eurostat_fec_RAW!$E:$E,$C55)</f>
        <v>0</v>
      </c>
      <c r="AP55">
        <f>SUMIFS(input_eurostat_fec_RAW!$I:$I,input_eurostat_fec_RAW!$G:$G,AP$2,input_eurostat_fec_RAW!$D:$D,$A55,input_eurostat_fec_RAW!$E:$E,$C55)</f>
        <v>20</v>
      </c>
      <c r="AQ55">
        <f>SUMIFS(input_eurostat_fec_RAW!$I:$I,input_eurostat_fec_RAW!$G:$G,AQ$2,input_eurostat_fec_RAW!$D:$D,$A55,input_eurostat_fec_RAW!$E:$E,$C55)</f>
        <v>0</v>
      </c>
      <c r="AR55">
        <f>SUMIFS(input_eurostat_fec_RAW!$I:$I,input_eurostat_fec_RAW!$G:$G,AR$2,input_eurostat_fec_RAW!$D:$D,$A55,input_eurostat_fec_RAW!$E:$E,$C55)</f>
        <v>0</v>
      </c>
      <c r="AS55">
        <f>SUMIFS(input_eurostat_fec_RAW!$I:$I,input_eurostat_fec_RAW!$G:$G,AS$2,input_eurostat_fec_RAW!$D:$D,$A55,input_eurostat_fec_RAW!$E:$E,$C55)</f>
        <v>0</v>
      </c>
      <c r="AT55">
        <f>SUMIFS(input_eurostat_fec_RAW!$I:$I,input_eurostat_fec_RAW!$G:$G,AT$2,input_eurostat_fec_RAW!$D:$D,$A55,input_eurostat_fec_RAW!$E:$E,$C55)</f>
        <v>0</v>
      </c>
    </row>
    <row r="56" spans="1:46" x14ac:dyDescent="0.2">
      <c r="A56" s="4" t="s">
        <v>70</v>
      </c>
      <c r="B56" t="s">
        <v>94</v>
      </c>
      <c r="C56" s="4" t="s">
        <v>65</v>
      </c>
      <c r="D56" t="s">
        <v>82</v>
      </c>
      <c r="F56" t="b">
        <f>INDEX('1_input_general_information'!$A$44:$E$58,MATCH($C56,'1_input_general_information'!$A$44:$A$58,0),3)</f>
        <v>0</v>
      </c>
      <c r="G56" t="str">
        <f>INDEX('1_input_general_information'!$A$44:$E$58,MATCH($C56,'1_input_general_information'!$A$44:$A$58,0),4)</f>
        <v>Complete</v>
      </c>
      <c r="H56">
        <f>SUMIFS(input_eurostat_fec_RAW!$I:$I,input_eurostat_fec_RAW!$G:$G,H$2,input_eurostat_fec_RAW!$D:$D,$A56,input_eurostat_fec_RAW!$E:$E,$C56)</f>
        <v>0</v>
      </c>
      <c r="I56">
        <f>SUMIFS(input_eurostat_fec_RAW!$I:$I,input_eurostat_fec_RAW!$G:$G,I$2,input_eurostat_fec_RAW!$D:$D,$A56,input_eurostat_fec_RAW!$E:$E,$C56)</f>
        <v>0</v>
      </c>
      <c r="J56">
        <f>SUMIFS(input_eurostat_fec_RAW!$I:$I,input_eurostat_fec_RAW!$G:$G,J$2,input_eurostat_fec_RAW!$D:$D,$A56,input_eurostat_fec_RAW!$E:$E,$C56)</f>
        <v>0</v>
      </c>
      <c r="K56">
        <f>SUMIFS(input_eurostat_fec_RAW!$I:$I,input_eurostat_fec_RAW!$G:$G,K$2,input_eurostat_fec_RAW!$D:$D,$A56,input_eurostat_fec_RAW!$E:$E,$C56)</f>
        <v>0</v>
      </c>
      <c r="L56">
        <f>SUMIFS(input_eurostat_fec_RAW!$I:$I,input_eurostat_fec_RAW!$G:$G,L$2,input_eurostat_fec_RAW!$D:$D,$A56,input_eurostat_fec_RAW!$E:$E,$C56)</f>
        <v>0</v>
      </c>
      <c r="M56">
        <f>SUMIFS(input_eurostat_fec_RAW!$I:$I,input_eurostat_fec_RAW!$G:$G,M$2,input_eurostat_fec_RAW!$D:$D,$A56,input_eurostat_fec_RAW!$E:$E,$C56)</f>
        <v>290.23399999999998</v>
      </c>
      <c r="N56">
        <f>SUMIFS(input_eurostat_fec_RAW!$I:$I,input_eurostat_fec_RAW!$G:$G,N$2,input_eurostat_fec_RAW!$D:$D,$A56,input_eurostat_fec_RAW!$E:$E,$C56)</f>
        <v>0</v>
      </c>
      <c r="O56">
        <f>SUMIFS(input_eurostat_fec_RAW!$I:$I,input_eurostat_fec_RAW!$G:$G,O$2,input_eurostat_fec_RAW!$D:$D,$A56,input_eurostat_fec_RAW!$E:$E,$C56)</f>
        <v>0</v>
      </c>
      <c r="P56">
        <f>SUMIFS(input_eurostat_fec_RAW!$I:$I,input_eurostat_fec_RAW!$G:$G,P$2,input_eurostat_fec_RAW!$D:$D,$A56,input_eurostat_fec_RAW!$E:$E,$C56)</f>
        <v>0</v>
      </c>
      <c r="Q56">
        <f>SUMIFS(input_eurostat_fec_RAW!$I:$I,input_eurostat_fec_RAW!$G:$G,Q$2,input_eurostat_fec_RAW!$D:$D,$A56,input_eurostat_fec_RAW!$E:$E,$C56)</f>
        <v>0</v>
      </c>
      <c r="R56">
        <f>SUMIFS(input_eurostat_fec_RAW!$I:$I,input_eurostat_fec_RAW!$G:$G,R$2,input_eurostat_fec_RAW!$D:$D,$A56,input_eurostat_fec_RAW!$E:$E,$C56)</f>
        <v>0</v>
      </c>
      <c r="S56">
        <f>SUMIFS(input_eurostat_fec_RAW!$I:$I,input_eurostat_fec_RAW!$G:$G,S$2,input_eurostat_fec_RAW!$D:$D,$A56,input_eurostat_fec_RAW!$E:$E,$C56)</f>
        <v>0</v>
      </c>
      <c r="T56">
        <f>SUMIFS(input_eurostat_fec_RAW!$I:$I,input_eurostat_fec_RAW!$G:$G,T$2,input_eurostat_fec_RAW!$D:$D,$A56,input_eurostat_fec_RAW!$E:$E,$C56)</f>
        <v>290.23399999999998</v>
      </c>
      <c r="U56">
        <f>SUMIFS(input_eurostat_fec_RAW!$I:$I,input_eurostat_fec_RAW!$G:$G,U$2,input_eurostat_fec_RAW!$D:$D,$A56,input_eurostat_fec_RAW!$E:$E,$C56)</f>
        <v>0</v>
      </c>
      <c r="V56">
        <f>SUMIFS(input_eurostat_fec_RAW!$I:$I,input_eurostat_fec_RAW!$G:$G,V$2,input_eurostat_fec_RAW!$D:$D,$A56,input_eurostat_fec_RAW!$E:$E,$C56)</f>
        <v>0</v>
      </c>
      <c r="W56">
        <f>SUMIFS(input_eurostat_fec_RAW!$I:$I,input_eurostat_fec_RAW!$G:$G,W$2,input_eurostat_fec_RAW!$D:$D,$A56,input_eurostat_fec_RAW!$E:$E,$C56)</f>
        <v>0</v>
      </c>
      <c r="X56">
        <f>SUMIFS(input_eurostat_fec_RAW!$I:$I,input_eurostat_fec_RAW!$G:$G,X$2,input_eurostat_fec_RAW!$D:$D,$A56,input_eurostat_fec_RAW!$E:$E,$C56)</f>
        <v>0</v>
      </c>
      <c r="Y56">
        <f>SUMIFS(input_eurostat_fec_RAW!$I:$I,input_eurostat_fec_RAW!$G:$G,Y$2,input_eurostat_fec_RAW!$D:$D,$A56,input_eurostat_fec_RAW!$E:$E,$C56)</f>
        <v>0</v>
      </c>
      <c r="Z56">
        <f>SUMIFS(input_eurostat_fec_RAW!$I:$I,input_eurostat_fec_RAW!$G:$G,Z$2,input_eurostat_fec_RAW!$D:$D,$A56,input_eurostat_fec_RAW!$E:$E,$C56)</f>
        <v>0</v>
      </c>
      <c r="AA56">
        <f>SUMIFS(input_eurostat_fec_RAW!$I:$I,input_eurostat_fec_RAW!$G:$G,AA$2,input_eurostat_fec_RAW!$D:$D,$A56,input_eurostat_fec_RAW!$E:$E,$C56)</f>
        <v>0</v>
      </c>
      <c r="AB56">
        <f>SUMIFS(input_eurostat_fec_RAW!$I:$I,input_eurostat_fec_RAW!$G:$G,AB$2,input_eurostat_fec_RAW!$D:$D,$A56,input_eurostat_fec_RAW!$E:$E,$C56)</f>
        <v>0</v>
      </c>
      <c r="AC56">
        <f>SUMIFS(input_eurostat_fec_RAW!$I:$I,input_eurostat_fec_RAW!$G:$G,AC$2,input_eurostat_fec_RAW!$D:$D,$A56,input_eurostat_fec_RAW!$E:$E,$C56)</f>
        <v>0</v>
      </c>
      <c r="AD56">
        <f>SUMIFS(input_eurostat_fec_RAW!$I:$I,input_eurostat_fec_RAW!$G:$G,AD$2,input_eurostat_fec_RAW!$D:$D,$A56,input_eurostat_fec_RAW!$E:$E,$C56)</f>
        <v>0</v>
      </c>
      <c r="AE56">
        <f>SUMIFS(input_eurostat_fec_RAW!$I:$I,input_eurostat_fec_RAW!$G:$G,AE$2,input_eurostat_fec_RAW!$D:$D,$A56,input_eurostat_fec_RAW!$E:$E,$C56)</f>
        <v>0</v>
      </c>
      <c r="AF56">
        <f>SUMIFS(input_eurostat_fec_RAW!$I:$I,input_eurostat_fec_RAW!$G:$G,AF$2,input_eurostat_fec_RAW!$D:$D,$A56,input_eurostat_fec_RAW!$E:$E,$C56)</f>
        <v>0</v>
      </c>
      <c r="AG56">
        <f>SUMIFS(input_eurostat_fec_RAW!$I:$I,input_eurostat_fec_RAW!$G:$G,AG$2,input_eurostat_fec_RAW!$D:$D,$A56,input_eurostat_fec_RAW!$E:$E,$C56)</f>
        <v>0</v>
      </c>
      <c r="AH56">
        <f>SUMIFS(input_eurostat_fec_RAW!$I:$I,input_eurostat_fec_RAW!$G:$G,AH$2,input_eurostat_fec_RAW!$D:$D,$A56,input_eurostat_fec_RAW!$E:$E,$C56)</f>
        <v>0</v>
      </c>
      <c r="AI56">
        <f>SUMIFS(input_eurostat_fec_RAW!$I:$I,input_eurostat_fec_RAW!$G:$G,AI$2,input_eurostat_fec_RAW!$D:$D,$A56,input_eurostat_fec_RAW!$E:$E,$C56)</f>
        <v>0</v>
      </c>
      <c r="AJ56">
        <f>SUMIFS(input_eurostat_fec_RAW!$I:$I,input_eurostat_fec_RAW!$G:$G,AJ$2,input_eurostat_fec_RAW!$D:$D,$A56,input_eurostat_fec_RAW!$E:$E,$C56)</f>
        <v>0</v>
      </c>
      <c r="AK56">
        <f>SUMIFS(input_eurostat_fec_RAW!$I:$I,input_eurostat_fec_RAW!$G:$G,AK$2,input_eurostat_fec_RAW!$D:$D,$A56,input_eurostat_fec_RAW!$E:$E,$C56)</f>
        <v>0</v>
      </c>
      <c r="AL56">
        <f>SUMIFS(input_eurostat_fec_RAW!$I:$I,input_eurostat_fec_RAW!$G:$G,AL$2,input_eurostat_fec_RAW!$D:$D,$A56,input_eurostat_fec_RAW!$E:$E,$C56)</f>
        <v>0</v>
      </c>
      <c r="AM56">
        <f>SUMIFS(input_eurostat_fec_RAW!$I:$I,input_eurostat_fec_RAW!$G:$G,AM$2,input_eurostat_fec_RAW!$D:$D,$A56,input_eurostat_fec_RAW!$E:$E,$C56)</f>
        <v>0</v>
      </c>
      <c r="AN56">
        <f>SUMIFS(input_eurostat_fec_RAW!$I:$I,input_eurostat_fec_RAW!$G:$G,AN$2,input_eurostat_fec_RAW!$D:$D,$A56,input_eurostat_fec_RAW!$E:$E,$C56)</f>
        <v>0</v>
      </c>
      <c r="AO56">
        <f>SUMIFS(input_eurostat_fec_RAW!$I:$I,input_eurostat_fec_RAW!$G:$G,AO$2,input_eurostat_fec_RAW!$D:$D,$A56,input_eurostat_fec_RAW!$E:$E,$C56)</f>
        <v>0</v>
      </c>
      <c r="AP56">
        <f>SUMIFS(input_eurostat_fec_RAW!$I:$I,input_eurostat_fec_RAW!$G:$G,AP$2,input_eurostat_fec_RAW!$D:$D,$A56,input_eurostat_fec_RAW!$E:$E,$C56)</f>
        <v>0</v>
      </c>
      <c r="AQ56">
        <f>SUMIFS(input_eurostat_fec_RAW!$I:$I,input_eurostat_fec_RAW!$G:$G,AQ$2,input_eurostat_fec_RAW!$D:$D,$A56,input_eurostat_fec_RAW!$E:$E,$C56)</f>
        <v>0</v>
      </c>
      <c r="AR56">
        <f>SUMIFS(input_eurostat_fec_RAW!$I:$I,input_eurostat_fec_RAW!$G:$G,AR$2,input_eurostat_fec_RAW!$D:$D,$A56,input_eurostat_fec_RAW!$E:$E,$C56)</f>
        <v>0</v>
      </c>
      <c r="AS56">
        <f>SUMIFS(input_eurostat_fec_RAW!$I:$I,input_eurostat_fec_RAW!$G:$G,AS$2,input_eurostat_fec_RAW!$D:$D,$A56,input_eurostat_fec_RAW!$E:$E,$C56)</f>
        <v>0</v>
      </c>
      <c r="AT56">
        <f>SUMIFS(input_eurostat_fec_RAW!$I:$I,input_eurostat_fec_RAW!$G:$G,AT$2,input_eurostat_fec_RAW!$D:$D,$A56,input_eurostat_fec_RAW!$E:$E,$C56)</f>
        <v>0</v>
      </c>
    </row>
    <row r="57" spans="1:46" x14ac:dyDescent="0.2">
      <c r="A57" s="4" t="s">
        <v>70</v>
      </c>
      <c r="B57" t="s">
        <v>94</v>
      </c>
      <c r="C57" s="4" t="s">
        <v>66</v>
      </c>
      <c r="D57" t="s">
        <v>87</v>
      </c>
      <c r="E57" t="str">
        <f>INDEX('1_input_general_information'!$B$45:$E$58,MATCH($D57,'1_input_general_information'!$B$45:$B$58,0),MATCH($E$2,'1_input_general_information'!$B$44:$E$44,0))</f>
        <v>coal</v>
      </c>
      <c r="F57" t="b">
        <f>INDEX('1_input_general_information'!$A$44:$E$58,MATCH($C57,'1_input_general_information'!$A$44:$A$58,0),3)</f>
        <v>1</v>
      </c>
      <c r="G57" t="str">
        <f>INDEX('1_input_general_information'!$A$44:$E$58,MATCH($C57,'1_input_general_information'!$A$44:$A$58,0),4)</f>
        <v>Simplified</v>
      </c>
      <c r="H57">
        <f>SUMIFS(input_eurostat_fec_RAW!$I:$I,input_eurostat_fec_RAW!$G:$G,H$2,input_eurostat_fec_RAW!$D:$D,$A57,input_eurostat_fec_RAW!$E:$E,$C57)</f>
        <v>0</v>
      </c>
      <c r="I57">
        <f>SUMIFS(input_eurostat_fec_RAW!$I:$I,input_eurostat_fec_RAW!$G:$G,I$2,input_eurostat_fec_RAW!$D:$D,$A57,input_eurostat_fec_RAW!$E:$E,$C57)</f>
        <v>0</v>
      </c>
      <c r="J57">
        <f>SUMIFS(input_eurostat_fec_RAW!$I:$I,input_eurostat_fec_RAW!$G:$G,J$2,input_eurostat_fec_RAW!$D:$D,$A57,input_eurostat_fec_RAW!$E:$E,$C57)</f>
        <v>0</v>
      </c>
      <c r="K57">
        <f>SUMIFS(input_eurostat_fec_RAW!$I:$I,input_eurostat_fec_RAW!$G:$G,K$2,input_eurostat_fec_RAW!$D:$D,$A57,input_eurostat_fec_RAW!$E:$E,$C57)</f>
        <v>0</v>
      </c>
      <c r="L57">
        <f>SUMIFS(input_eurostat_fec_RAW!$I:$I,input_eurostat_fec_RAW!$G:$G,L$2,input_eurostat_fec_RAW!$D:$D,$A57,input_eurostat_fec_RAW!$E:$E,$C57)</f>
        <v>0</v>
      </c>
      <c r="M57">
        <f>SUMIFS(input_eurostat_fec_RAW!$I:$I,input_eurostat_fec_RAW!$G:$G,M$2,input_eurostat_fec_RAW!$D:$D,$A57,input_eurostat_fec_RAW!$E:$E,$C57)</f>
        <v>0</v>
      </c>
      <c r="N57">
        <f>SUMIFS(input_eurostat_fec_RAW!$I:$I,input_eurostat_fec_RAW!$G:$G,N$2,input_eurostat_fec_RAW!$D:$D,$A57,input_eurostat_fec_RAW!$E:$E,$C57)</f>
        <v>0</v>
      </c>
      <c r="O57">
        <f>SUMIFS(input_eurostat_fec_RAW!$I:$I,input_eurostat_fec_RAW!$G:$G,O$2,input_eurostat_fec_RAW!$D:$D,$A57,input_eurostat_fec_RAW!$E:$E,$C57)</f>
        <v>0</v>
      </c>
      <c r="P57">
        <f>SUMIFS(input_eurostat_fec_RAW!$I:$I,input_eurostat_fec_RAW!$G:$G,P$2,input_eurostat_fec_RAW!$D:$D,$A57,input_eurostat_fec_RAW!$E:$E,$C57)</f>
        <v>0</v>
      </c>
      <c r="Q57">
        <f>SUMIFS(input_eurostat_fec_RAW!$I:$I,input_eurostat_fec_RAW!$G:$G,Q$2,input_eurostat_fec_RAW!$D:$D,$A57,input_eurostat_fec_RAW!$E:$E,$C57)</f>
        <v>0</v>
      </c>
      <c r="R57">
        <f>SUMIFS(input_eurostat_fec_RAW!$I:$I,input_eurostat_fec_RAW!$G:$G,R$2,input_eurostat_fec_RAW!$D:$D,$A57,input_eurostat_fec_RAW!$E:$E,$C57)</f>
        <v>0</v>
      </c>
      <c r="S57">
        <f>SUMIFS(input_eurostat_fec_RAW!$I:$I,input_eurostat_fec_RAW!$G:$G,S$2,input_eurostat_fec_RAW!$D:$D,$A57,input_eurostat_fec_RAW!$E:$E,$C57)</f>
        <v>0</v>
      </c>
      <c r="T57">
        <f>SUMIFS(input_eurostat_fec_RAW!$I:$I,input_eurostat_fec_RAW!$G:$G,T$2,input_eurostat_fec_RAW!$D:$D,$A57,input_eurostat_fec_RAW!$E:$E,$C57)</f>
        <v>0</v>
      </c>
      <c r="U57">
        <f>SUMIFS(input_eurostat_fec_RAW!$I:$I,input_eurostat_fec_RAW!$G:$G,U$2,input_eurostat_fec_RAW!$D:$D,$A57,input_eurostat_fec_RAW!$E:$E,$C57)</f>
        <v>0</v>
      </c>
      <c r="V57">
        <f>SUMIFS(input_eurostat_fec_RAW!$I:$I,input_eurostat_fec_RAW!$G:$G,V$2,input_eurostat_fec_RAW!$D:$D,$A57,input_eurostat_fec_RAW!$E:$E,$C57)</f>
        <v>0</v>
      </c>
      <c r="W57">
        <f>SUMIFS(input_eurostat_fec_RAW!$I:$I,input_eurostat_fec_RAW!$G:$G,W$2,input_eurostat_fec_RAW!$D:$D,$A57,input_eurostat_fec_RAW!$E:$E,$C57)</f>
        <v>0</v>
      </c>
      <c r="X57">
        <f>SUMIFS(input_eurostat_fec_RAW!$I:$I,input_eurostat_fec_RAW!$G:$G,X$2,input_eurostat_fec_RAW!$D:$D,$A57,input_eurostat_fec_RAW!$E:$E,$C57)</f>
        <v>0</v>
      </c>
      <c r="Y57">
        <f>SUMIFS(input_eurostat_fec_RAW!$I:$I,input_eurostat_fec_RAW!$G:$G,Y$2,input_eurostat_fec_RAW!$D:$D,$A57,input_eurostat_fec_RAW!$E:$E,$C57)</f>
        <v>0</v>
      </c>
      <c r="Z57">
        <f>SUMIFS(input_eurostat_fec_RAW!$I:$I,input_eurostat_fec_RAW!$G:$G,Z$2,input_eurostat_fec_RAW!$D:$D,$A57,input_eurostat_fec_RAW!$E:$E,$C57)</f>
        <v>0</v>
      </c>
      <c r="AA57">
        <f>SUMIFS(input_eurostat_fec_RAW!$I:$I,input_eurostat_fec_RAW!$G:$G,AA$2,input_eurostat_fec_RAW!$D:$D,$A57,input_eurostat_fec_RAW!$E:$E,$C57)</f>
        <v>0</v>
      </c>
      <c r="AB57">
        <f>SUMIFS(input_eurostat_fec_RAW!$I:$I,input_eurostat_fec_RAW!$G:$G,AB$2,input_eurostat_fec_RAW!$D:$D,$A57,input_eurostat_fec_RAW!$E:$E,$C57)</f>
        <v>0</v>
      </c>
      <c r="AC57">
        <f>SUMIFS(input_eurostat_fec_RAW!$I:$I,input_eurostat_fec_RAW!$G:$G,AC$2,input_eurostat_fec_RAW!$D:$D,$A57,input_eurostat_fec_RAW!$E:$E,$C57)</f>
        <v>0</v>
      </c>
      <c r="AD57">
        <f>SUMIFS(input_eurostat_fec_RAW!$I:$I,input_eurostat_fec_RAW!$G:$G,AD$2,input_eurostat_fec_RAW!$D:$D,$A57,input_eurostat_fec_RAW!$E:$E,$C57)</f>
        <v>0</v>
      </c>
      <c r="AE57">
        <f>SUMIFS(input_eurostat_fec_RAW!$I:$I,input_eurostat_fec_RAW!$G:$G,AE$2,input_eurostat_fec_RAW!$D:$D,$A57,input_eurostat_fec_RAW!$E:$E,$C57)</f>
        <v>0</v>
      </c>
      <c r="AF57">
        <f>SUMIFS(input_eurostat_fec_RAW!$I:$I,input_eurostat_fec_RAW!$G:$G,AF$2,input_eurostat_fec_RAW!$D:$D,$A57,input_eurostat_fec_RAW!$E:$E,$C57)</f>
        <v>0</v>
      </c>
      <c r="AG57">
        <f>SUMIFS(input_eurostat_fec_RAW!$I:$I,input_eurostat_fec_RAW!$G:$G,AG$2,input_eurostat_fec_RAW!$D:$D,$A57,input_eurostat_fec_RAW!$E:$E,$C57)</f>
        <v>0</v>
      </c>
      <c r="AH57">
        <f>SUMIFS(input_eurostat_fec_RAW!$I:$I,input_eurostat_fec_RAW!$G:$G,AH$2,input_eurostat_fec_RAW!$D:$D,$A57,input_eurostat_fec_RAW!$E:$E,$C57)</f>
        <v>0</v>
      </c>
      <c r="AI57">
        <f>SUMIFS(input_eurostat_fec_RAW!$I:$I,input_eurostat_fec_RAW!$G:$G,AI$2,input_eurostat_fec_RAW!$D:$D,$A57,input_eurostat_fec_RAW!$E:$E,$C57)</f>
        <v>0</v>
      </c>
      <c r="AJ57">
        <f>SUMIFS(input_eurostat_fec_RAW!$I:$I,input_eurostat_fec_RAW!$G:$G,AJ$2,input_eurostat_fec_RAW!$D:$D,$A57,input_eurostat_fec_RAW!$E:$E,$C57)</f>
        <v>0</v>
      </c>
      <c r="AK57">
        <f>SUMIFS(input_eurostat_fec_RAW!$I:$I,input_eurostat_fec_RAW!$G:$G,AK$2,input_eurostat_fec_RAW!$D:$D,$A57,input_eurostat_fec_RAW!$E:$E,$C57)</f>
        <v>0</v>
      </c>
      <c r="AL57">
        <f>SUMIFS(input_eurostat_fec_RAW!$I:$I,input_eurostat_fec_RAW!$G:$G,AL$2,input_eurostat_fec_RAW!$D:$D,$A57,input_eurostat_fec_RAW!$E:$E,$C57)</f>
        <v>0</v>
      </c>
      <c r="AM57">
        <f>SUMIFS(input_eurostat_fec_RAW!$I:$I,input_eurostat_fec_RAW!$G:$G,AM$2,input_eurostat_fec_RAW!$D:$D,$A57,input_eurostat_fec_RAW!$E:$E,$C57)</f>
        <v>0</v>
      </c>
      <c r="AN57">
        <f>SUMIFS(input_eurostat_fec_RAW!$I:$I,input_eurostat_fec_RAW!$G:$G,AN$2,input_eurostat_fec_RAW!$D:$D,$A57,input_eurostat_fec_RAW!$E:$E,$C57)</f>
        <v>0</v>
      </c>
      <c r="AO57">
        <f>SUMIFS(input_eurostat_fec_RAW!$I:$I,input_eurostat_fec_RAW!$G:$G,AO$2,input_eurostat_fec_RAW!$D:$D,$A57,input_eurostat_fec_RAW!$E:$E,$C57)</f>
        <v>0</v>
      </c>
      <c r="AP57">
        <f>SUMIFS(input_eurostat_fec_RAW!$I:$I,input_eurostat_fec_RAW!$G:$G,AP$2,input_eurostat_fec_RAW!$D:$D,$A57,input_eurostat_fec_RAW!$E:$E,$C57)</f>
        <v>0</v>
      </c>
      <c r="AQ57">
        <f>SUMIFS(input_eurostat_fec_RAW!$I:$I,input_eurostat_fec_RAW!$G:$G,AQ$2,input_eurostat_fec_RAW!$D:$D,$A57,input_eurostat_fec_RAW!$E:$E,$C57)</f>
        <v>0</v>
      </c>
      <c r="AR57">
        <f>SUMIFS(input_eurostat_fec_RAW!$I:$I,input_eurostat_fec_RAW!$G:$G,AR$2,input_eurostat_fec_RAW!$D:$D,$A57,input_eurostat_fec_RAW!$E:$E,$C57)</f>
        <v>0</v>
      </c>
      <c r="AS57">
        <f>SUMIFS(input_eurostat_fec_RAW!$I:$I,input_eurostat_fec_RAW!$G:$G,AS$2,input_eurostat_fec_RAW!$D:$D,$A57,input_eurostat_fec_RAW!$E:$E,$C57)</f>
        <v>0</v>
      </c>
      <c r="AT57">
        <f>SUMIFS(input_eurostat_fec_RAW!$I:$I,input_eurostat_fec_RAW!$G:$G,AT$2,input_eurostat_fec_RAW!$D:$D,$A57,input_eurostat_fec_RAW!$E:$E,$C57)</f>
        <v>0</v>
      </c>
    </row>
    <row r="58" spans="1:46" x14ac:dyDescent="0.2">
      <c r="A58" s="4" t="s">
        <v>70</v>
      </c>
      <c r="B58" t="s">
        <v>94</v>
      </c>
      <c r="C58" s="4" t="s">
        <v>67</v>
      </c>
      <c r="D58" t="s">
        <v>74</v>
      </c>
      <c r="F58" t="str">
        <f>INDEX('1_input_general_information'!$A$44:$E$58,MATCH($C58,'1_input_general_information'!$A$44:$A$58,0),3)</f>
        <v>Total</v>
      </c>
      <c r="G58" t="str">
        <f>INDEX('1_input_general_information'!$A$44:$E$58,MATCH($C58,'1_input_general_information'!$A$44:$A$58,0),4)</f>
        <v>Total</v>
      </c>
      <c r="H58">
        <f>SUMIFS(input_eurostat_fec_RAW!$I:$I,input_eurostat_fec_RAW!$G:$G,H$2,input_eurostat_fec_RAW!$D:$D,$A58,input_eurostat_fec_RAW!$E:$E,$C58)</f>
        <v>8738.4490000000005</v>
      </c>
      <c r="I58">
        <f>SUMIFS(input_eurostat_fec_RAW!$I:$I,input_eurostat_fec_RAW!$G:$G,I$2,input_eurostat_fec_RAW!$D:$D,$A58,input_eurostat_fec_RAW!$E:$E,$C58)</f>
        <v>0</v>
      </c>
      <c r="J58">
        <f>SUMIFS(input_eurostat_fec_RAW!$I:$I,input_eurostat_fec_RAW!$G:$G,J$2,input_eurostat_fec_RAW!$D:$D,$A58,input_eurostat_fec_RAW!$E:$E,$C58)</f>
        <v>2003.588</v>
      </c>
      <c r="K58">
        <f>SUMIFS(input_eurostat_fec_RAW!$I:$I,input_eurostat_fec_RAW!$G:$G,K$2,input_eurostat_fec_RAW!$D:$D,$A58,input_eurostat_fec_RAW!$E:$E,$C58)</f>
        <v>0</v>
      </c>
      <c r="L58">
        <f>SUMIFS(input_eurostat_fec_RAW!$I:$I,input_eurostat_fec_RAW!$G:$G,L$2,input_eurostat_fec_RAW!$D:$D,$A58,input_eurostat_fec_RAW!$E:$E,$C58)</f>
        <v>257.55500000000001</v>
      </c>
      <c r="M58">
        <f>SUMIFS(input_eurostat_fec_RAW!$I:$I,input_eurostat_fec_RAW!$G:$G,M$2,input_eurostat_fec_RAW!$D:$D,$A58,input_eurostat_fec_RAW!$E:$E,$C58)</f>
        <v>4842.75</v>
      </c>
      <c r="N58">
        <f>SUMIFS(input_eurostat_fec_RAW!$I:$I,input_eurostat_fec_RAW!$G:$G,N$2,input_eurostat_fec_RAW!$D:$D,$A58,input_eurostat_fec_RAW!$E:$E,$C58)</f>
        <v>27747.277999999998</v>
      </c>
      <c r="O58">
        <f>SUMIFS(input_eurostat_fec_RAW!$I:$I,input_eurostat_fec_RAW!$G:$G,O$2,input_eurostat_fec_RAW!$D:$D,$A58,input_eurostat_fec_RAW!$E:$E,$C58)</f>
        <v>1035.2090000000001</v>
      </c>
      <c r="P58">
        <f>SUMIFS(input_eurostat_fec_RAW!$I:$I,input_eurostat_fec_RAW!$G:$G,P$2,input_eurostat_fec_RAW!$D:$D,$A58,input_eurostat_fec_RAW!$E:$E,$C58)</f>
        <v>75953.84</v>
      </c>
      <c r="Q58">
        <f>SUMIFS(input_eurostat_fec_RAW!$I:$I,input_eurostat_fec_RAW!$G:$G,Q$2,input_eurostat_fec_RAW!$D:$D,$A58,input_eurostat_fec_RAW!$E:$E,$C58)</f>
        <v>0</v>
      </c>
      <c r="R58">
        <f>SUMIFS(input_eurostat_fec_RAW!$I:$I,input_eurostat_fec_RAW!$G:$G,R$2,input_eurostat_fec_RAW!$D:$D,$A58,input_eurostat_fec_RAW!$E:$E,$C58)</f>
        <v>0</v>
      </c>
      <c r="S58">
        <f>SUMIFS(input_eurostat_fec_RAW!$I:$I,input_eurostat_fec_RAW!$G:$G,S$2,input_eurostat_fec_RAW!$D:$D,$A58,input_eurostat_fec_RAW!$E:$E,$C58)</f>
        <v>4521.7539999999999</v>
      </c>
      <c r="T58">
        <f>SUMIFS(input_eurostat_fec_RAW!$I:$I,input_eurostat_fec_RAW!$G:$G,T$2,input_eurostat_fec_RAW!$D:$D,$A58,input_eurostat_fec_RAW!$E:$E,$C58)</f>
        <v>110383.399</v>
      </c>
      <c r="U58">
        <f>SUMIFS(input_eurostat_fec_RAW!$I:$I,input_eurostat_fec_RAW!$G:$G,U$2,input_eurostat_fec_RAW!$D:$D,$A58,input_eurostat_fec_RAW!$E:$E,$C58)</f>
        <v>12940.044</v>
      </c>
      <c r="V58">
        <f>SUMIFS(input_eurostat_fec_RAW!$I:$I,input_eurostat_fec_RAW!$G:$G,V$2,input_eurostat_fec_RAW!$D:$D,$A58,input_eurostat_fec_RAW!$E:$E,$C58)</f>
        <v>0</v>
      </c>
      <c r="W58">
        <f>SUMIFS(input_eurostat_fec_RAW!$I:$I,input_eurostat_fec_RAW!$G:$G,W$2,input_eurostat_fec_RAW!$D:$D,$A58,input_eurostat_fec_RAW!$E:$E,$C58)</f>
        <v>0</v>
      </c>
      <c r="X58">
        <f>SUMIFS(input_eurostat_fec_RAW!$I:$I,input_eurostat_fec_RAW!$G:$G,X$2,input_eurostat_fec_RAW!$D:$D,$A58,input_eurostat_fec_RAW!$E:$E,$C58)</f>
        <v>0</v>
      </c>
      <c r="Y58">
        <f>SUMIFS(input_eurostat_fec_RAW!$I:$I,input_eurostat_fec_RAW!$G:$G,Y$2,input_eurostat_fec_RAW!$D:$D,$A58,input_eurostat_fec_RAW!$E:$E,$C58)</f>
        <v>0</v>
      </c>
      <c r="Z58">
        <f>SUMIFS(input_eurostat_fec_RAW!$I:$I,input_eurostat_fec_RAW!$G:$G,Z$2,input_eurostat_fec_RAW!$D:$D,$A58,input_eurostat_fec_RAW!$E:$E,$C58)</f>
        <v>1084.5</v>
      </c>
      <c r="AA58">
        <f>SUMIFS(input_eurostat_fec_RAW!$I:$I,input_eurostat_fec_RAW!$G:$G,AA$2,input_eurostat_fec_RAW!$D:$D,$A58,input_eurostat_fec_RAW!$E:$E,$C58)</f>
        <v>18029.52</v>
      </c>
      <c r="AB58">
        <f>SUMIFS(input_eurostat_fec_RAW!$I:$I,input_eurostat_fec_RAW!$G:$G,AB$2,input_eurostat_fec_RAW!$D:$D,$A58,input_eurostat_fec_RAW!$E:$E,$C58)</f>
        <v>0</v>
      </c>
      <c r="AC58">
        <f>SUMIFS(input_eurostat_fec_RAW!$I:$I,input_eurostat_fec_RAW!$G:$G,AC$2,input_eurostat_fec_RAW!$D:$D,$A58,input_eurostat_fec_RAW!$E:$E,$C58)</f>
        <v>0</v>
      </c>
      <c r="AD58">
        <f>SUMIFS(input_eurostat_fec_RAW!$I:$I,input_eurostat_fec_RAW!$G:$G,AD$2,input_eurostat_fec_RAW!$D:$D,$A58,input_eurostat_fec_RAW!$E:$E,$C58)</f>
        <v>301.59399999999999</v>
      </c>
      <c r="AE58">
        <f>SUMIFS(input_eurostat_fec_RAW!$I:$I,input_eurostat_fec_RAW!$G:$G,AE$2,input_eurostat_fec_RAW!$D:$D,$A58,input_eurostat_fec_RAW!$E:$E,$C58)</f>
        <v>0</v>
      </c>
      <c r="AF58">
        <f>SUMIFS(input_eurostat_fec_RAW!$I:$I,input_eurostat_fec_RAW!$G:$G,AF$2,input_eurostat_fec_RAW!$D:$D,$A58,input_eurostat_fec_RAW!$E:$E,$C58)</f>
        <v>0</v>
      </c>
      <c r="AG58">
        <f>SUMIFS(input_eurostat_fec_RAW!$I:$I,input_eurostat_fec_RAW!$G:$G,AG$2,input_eurostat_fec_RAW!$D:$D,$A58,input_eurostat_fec_RAW!$E:$E,$C58)</f>
        <v>34.999000000000002</v>
      </c>
      <c r="AH58">
        <f>SUMIFS(input_eurostat_fec_RAW!$I:$I,input_eurostat_fec_RAW!$G:$G,AH$2,input_eurostat_fec_RAW!$D:$D,$A58,input_eurostat_fec_RAW!$E:$E,$C58)</f>
        <v>270</v>
      </c>
      <c r="AI58">
        <f>SUMIFS(input_eurostat_fec_RAW!$I:$I,input_eurostat_fec_RAW!$G:$G,AI$2,input_eurostat_fec_RAW!$D:$D,$A58,input_eurostat_fec_RAW!$E:$E,$C58)</f>
        <v>1544.8789999999999</v>
      </c>
      <c r="AJ58">
        <f>SUMIFS(input_eurostat_fec_RAW!$I:$I,input_eurostat_fec_RAW!$G:$G,AJ$2,input_eurostat_fec_RAW!$D:$D,$A58,input_eurostat_fec_RAW!$E:$E,$C58)</f>
        <v>0</v>
      </c>
      <c r="AK58">
        <f>SUMIFS(input_eurostat_fec_RAW!$I:$I,input_eurostat_fec_RAW!$G:$G,AK$2,input_eurostat_fec_RAW!$D:$D,$A58,input_eurostat_fec_RAW!$E:$E,$C58)</f>
        <v>4.5590000000000002</v>
      </c>
      <c r="AL58">
        <f>SUMIFS(input_eurostat_fec_RAW!$I:$I,input_eurostat_fec_RAW!$G:$G,AL$2,input_eurostat_fec_RAW!$D:$D,$A58,input_eurostat_fec_RAW!$E:$E,$C58)</f>
        <v>0</v>
      </c>
      <c r="AM58">
        <f>SUMIFS(input_eurostat_fec_RAW!$I:$I,input_eurostat_fec_RAW!$G:$G,AM$2,input_eurostat_fec_RAW!$D:$D,$A58,input_eurostat_fec_RAW!$E:$E,$C58)</f>
        <v>0</v>
      </c>
      <c r="AN58">
        <f>SUMIFS(input_eurostat_fec_RAW!$I:$I,input_eurostat_fec_RAW!$G:$G,AN$2,input_eurostat_fec_RAW!$D:$D,$A58,input_eurostat_fec_RAW!$E:$E,$C58)</f>
        <v>28551.599999999999</v>
      </c>
      <c r="AO58">
        <f>SUMIFS(input_eurostat_fec_RAW!$I:$I,input_eurostat_fec_RAW!$G:$G,AO$2,input_eurostat_fec_RAW!$D:$D,$A58,input_eurostat_fec_RAW!$E:$E,$C58)</f>
        <v>0</v>
      </c>
      <c r="AP58">
        <f>SUMIFS(input_eurostat_fec_RAW!$I:$I,input_eurostat_fec_RAW!$G:$G,AP$2,input_eurostat_fec_RAW!$D:$D,$A58,input_eurostat_fec_RAW!$E:$E,$C58)</f>
        <v>20</v>
      </c>
      <c r="AQ58">
        <f>SUMIFS(input_eurostat_fec_RAW!$I:$I,input_eurostat_fec_RAW!$G:$G,AQ$2,input_eurostat_fec_RAW!$D:$D,$A58,input_eurostat_fec_RAW!$E:$E,$C58)</f>
        <v>254.988</v>
      </c>
      <c r="AR58">
        <f>SUMIFS(input_eurostat_fec_RAW!$I:$I,input_eurostat_fec_RAW!$G:$G,AR$2,input_eurostat_fec_RAW!$D:$D,$A58,input_eurostat_fec_RAW!$E:$E,$C58)</f>
        <v>320.94799999999998</v>
      </c>
      <c r="AS58">
        <f>SUMIFS(input_eurostat_fec_RAW!$I:$I,input_eurostat_fec_RAW!$G:$G,AS$2,input_eurostat_fec_RAW!$D:$D,$A58,input_eurostat_fec_RAW!$E:$E,$C58)</f>
        <v>0</v>
      </c>
      <c r="AT58">
        <f>SUMIFS(input_eurostat_fec_RAW!$I:$I,input_eurostat_fec_RAW!$G:$G,AT$2,input_eurostat_fec_RAW!$D:$D,$A58,input_eurostat_fec_RAW!$E:$E,$C58)</f>
        <v>0</v>
      </c>
    </row>
    <row r="59" spans="1:46" x14ac:dyDescent="0.2">
      <c r="A59" s="4" t="s">
        <v>71</v>
      </c>
      <c r="B59" t="s">
        <v>90</v>
      </c>
      <c r="C59" s="4" t="s">
        <v>15</v>
      </c>
      <c r="D59" t="s">
        <v>85</v>
      </c>
      <c r="E59" t="str">
        <f>INDEX('1_input_general_information'!$B$45:$E$58,MATCH($D59,'1_input_general_information'!$B$45:$B$58,0),MATCH($E$2,'1_input_general_information'!$B$44:$E$44,0))</f>
        <v>electricity</v>
      </c>
      <c r="F59" t="b">
        <f>INDEX('1_input_general_information'!$A$44:$E$58,MATCH($C59,'1_input_general_information'!$A$44:$A$58,0),3)</f>
        <v>1</v>
      </c>
      <c r="G59" t="str">
        <f>INDEX('1_input_general_information'!$A$44:$E$58,MATCH($C59,'1_input_general_information'!$A$44:$A$58,0),4)</f>
        <v>Simplified</v>
      </c>
      <c r="H59">
        <f>SUMIFS(input_eurostat_fec_RAW!$I:$I,input_eurostat_fec_RAW!$G:$G,H$2,input_eurostat_fec_RAW!$D:$D,$A59,input_eurostat_fec_RAW!$E:$E,$C59)</f>
        <v>30.082000000000001</v>
      </c>
      <c r="I59">
        <f>SUMIFS(input_eurostat_fec_RAW!$I:$I,input_eurostat_fec_RAW!$G:$G,I$2,input_eurostat_fec_RAW!$D:$D,$A59,input_eurostat_fec_RAW!$E:$E,$C59)</f>
        <v>436.98200000000003</v>
      </c>
      <c r="J59">
        <f>SUMIFS(input_eurostat_fec_RAW!$I:$I,input_eurostat_fec_RAW!$G:$G,J$2,input_eurostat_fec_RAW!$D:$D,$A59,input_eurostat_fec_RAW!$E:$E,$C59)</f>
        <v>216</v>
      </c>
      <c r="K59">
        <f>SUMIFS(input_eurostat_fec_RAW!$I:$I,input_eurostat_fec_RAW!$G:$G,K$2,input_eurostat_fec_RAW!$D:$D,$A59,input_eurostat_fec_RAW!$E:$E,$C59)</f>
        <v>430.27600000000001</v>
      </c>
      <c r="L59">
        <f>SUMIFS(input_eurostat_fec_RAW!$I:$I,input_eurostat_fec_RAW!$G:$G,L$2,input_eurostat_fec_RAW!$D:$D,$A59,input_eurostat_fec_RAW!$E:$E,$C59)</f>
        <v>1594.5229999999999</v>
      </c>
      <c r="M59">
        <f>SUMIFS(input_eurostat_fec_RAW!$I:$I,input_eurostat_fec_RAW!$G:$G,M$2,input_eurostat_fec_RAW!$D:$D,$A59,input_eurostat_fec_RAW!$E:$E,$C59)</f>
        <v>248</v>
      </c>
      <c r="N59">
        <f>SUMIFS(input_eurostat_fec_RAW!$I:$I,input_eurostat_fec_RAW!$G:$G,N$2,input_eurostat_fec_RAW!$D:$D,$A59,input_eurostat_fec_RAW!$E:$E,$C59)</f>
        <v>4544.2939999999999</v>
      </c>
      <c r="O59">
        <f>SUMIFS(input_eurostat_fec_RAW!$I:$I,input_eurostat_fec_RAW!$G:$G,O$2,input_eurostat_fec_RAW!$D:$D,$A59,input_eurostat_fec_RAW!$E:$E,$C59)</f>
        <v>0</v>
      </c>
      <c r="P59">
        <f>SUMIFS(input_eurostat_fec_RAW!$I:$I,input_eurostat_fec_RAW!$G:$G,P$2,input_eurostat_fec_RAW!$D:$D,$A59,input_eurostat_fec_RAW!$E:$E,$C59)</f>
        <v>44489.544999999998</v>
      </c>
      <c r="Q59">
        <f>SUMIFS(input_eurostat_fec_RAW!$I:$I,input_eurostat_fec_RAW!$G:$G,Q$2,input_eurostat_fec_RAW!$D:$D,$A59,input_eurostat_fec_RAW!$E:$E,$C59)</f>
        <v>0</v>
      </c>
      <c r="R59">
        <f>SUMIFS(input_eurostat_fec_RAW!$I:$I,input_eurostat_fec_RAW!$G:$G,R$2,input_eurostat_fec_RAW!$D:$D,$A59,input_eurostat_fec_RAW!$E:$E,$C59)</f>
        <v>8475.7790000000005</v>
      </c>
      <c r="S59">
        <f>SUMIFS(input_eurostat_fec_RAW!$I:$I,input_eurostat_fec_RAW!$G:$G,S$2,input_eurostat_fec_RAW!$D:$D,$A59,input_eurostat_fec_RAW!$E:$E,$C59)</f>
        <v>6132.9120000000003</v>
      </c>
      <c r="T59">
        <f>SUMIFS(input_eurostat_fec_RAW!$I:$I,input_eurostat_fec_RAW!$G:$G,T$2,input_eurostat_fec_RAW!$D:$D,$A59,input_eurostat_fec_RAW!$E:$E,$C59)</f>
        <v>46798.981</v>
      </c>
      <c r="U59">
        <f>SUMIFS(input_eurostat_fec_RAW!$I:$I,input_eurostat_fec_RAW!$G:$G,U$2,input_eurostat_fec_RAW!$D:$D,$A59,input_eurostat_fec_RAW!$E:$E,$C59)</f>
        <v>374.4</v>
      </c>
      <c r="V59">
        <f>SUMIFS(input_eurostat_fec_RAW!$I:$I,input_eurostat_fec_RAW!$G:$G,V$2,input_eurostat_fec_RAW!$D:$D,$A59,input_eurostat_fec_RAW!$E:$E,$C59)</f>
        <v>7153.4769999999999</v>
      </c>
      <c r="W59">
        <f>SUMIFS(input_eurostat_fec_RAW!$I:$I,input_eurostat_fec_RAW!$G:$G,W$2,input_eurostat_fec_RAW!$D:$D,$A59,input_eurostat_fec_RAW!$E:$E,$C59)</f>
        <v>192.24</v>
      </c>
      <c r="X59">
        <f>SUMIFS(input_eurostat_fec_RAW!$I:$I,input_eurostat_fec_RAW!$G:$G,X$2,input_eurostat_fec_RAW!$D:$D,$A59,input_eurostat_fec_RAW!$E:$E,$C59)</f>
        <v>1860.6579999999999</v>
      </c>
      <c r="Y59">
        <f>SUMIFS(input_eurostat_fec_RAW!$I:$I,input_eurostat_fec_RAW!$G:$G,Y$2,input_eurostat_fec_RAW!$D:$D,$A59,input_eurostat_fec_RAW!$E:$E,$C59)</f>
        <v>569.40099999999995</v>
      </c>
      <c r="Z59">
        <f>SUMIFS(input_eurostat_fec_RAW!$I:$I,input_eurostat_fec_RAW!$G:$G,Z$2,input_eurostat_fec_RAW!$D:$D,$A59,input_eurostat_fec_RAW!$E:$E,$C59)</f>
        <v>0</v>
      </c>
      <c r="AA59">
        <f>SUMIFS(input_eurostat_fec_RAW!$I:$I,input_eurostat_fec_RAW!$G:$G,AA$2,input_eurostat_fec_RAW!$D:$D,$A59,input_eurostat_fec_RAW!$E:$E,$C59)</f>
        <v>11038.45</v>
      </c>
      <c r="AB59">
        <f>SUMIFS(input_eurostat_fec_RAW!$I:$I,input_eurostat_fec_RAW!$G:$G,AB$2,input_eurostat_fec_RAW!$D:$D,$A59,input_eurostat_fec_RAW!$E:$E,$C59)</f>
        <v>0</v>
      </c>
      <c r="AC59">
        <f>SUMIFS(input_eurostat_fec_RAW!$I:$I,input_eurostat_fec_RAW!$G:$G,AC$2,input_eurostat_fec_RAW!$D:$D,$A59,input_eurostat_fec_RAW!$E:$E,$C59)</f>
        <v>87.811000000000007</v>
      </c>
      <c r="AD59">
        <f>SUMIFS(input_eurostat_fec_RAW!$I:$I,input_eurostat_fec_RAW!$G:$G,AD$2,input_eurostat_fec_RAW!$D:$D,$A59,input_eurostat_fec_RAW!$E:$E,$C59)</f>
        <v>0</v>
      </c>
      <c r="AE59">
        <f>SUMIFS(input_eurostat_fec_RAW!$I:$I,input_eurostat_fec_RAW!$G:$G,AE$2,input_eurostat_fec_RAW!$D:$D,$A59,input_eurostat_fec_RAW!$E:$E,$C59)</f>
        <v>31.594000000000001</v>
      </c>
      <c r="AF59">
        <f>SUMIFS(input_eurostat_fec_RAW!$I:$I,input_eurostat_fec_RAW!$G:$G,AF$2,input_eurostat_fec_RAW!$D:$D,$A59,input_eurostat_fec_RAW!$E:$E,$C59)</f>
        <v>523.44000000000005</v>
      </c>
      <c r="AG59">
        <f>SUMIFS(input_eurostat_fec_RAW!$I:$I,input_eurostat_fec_RAW!$G:$G,AG$2,input_eurostat_fec_RAW!$D:$D,$A59,input_eurostat_fec_RAW!$E:$E,$C59)</f>
        <v>497.79700000000003</v>
      </c>
      <c r="AH59">
        <f>SUMIFS(input_eurostat_fec_RAW!$I:$I,input_eurostat_fec_RAW!$G:$G,AH$2,input_eurostat_fec_RAW!$D:$D,$A59,input_eurostat_fec_RAW!$E:$E,$C59)</f>
        <v>966.45600000000002</v>
      </c>
      <c r="AI59">
        <f>SUMIFS(input_eurostat_fec_RAW!$I:$I,input_eurostat_fec_RAW!$G:$G,AI$2,input_eurostat_fec_RAW!$D:$D,$A59,input_eurostat_fec_RAW!$E:$E,$C59)</f>
        <v>176.95099999999999</v>
      </c>
      <c r="AJ59">
        <f>SUMIFS(input_eurostat_fec_RAW!$I:$I,input_eurostat_fec_RAW!$G:$G,AJ$2,input_eurostat_fec_RAW!$D:$D,$A59,input_eurostat_fec_RAW!$E:$E,$C59)</f>
        <v>0</v>
      </c>
      <c r="AK59">
        <f>SUMIFS(input_eurostat_fec_RAW!$I:$I,input_eurostat_fec_RAW!$G:$G,AK$2,input_eurostat_fec_RAW!$D:$D,$A59,input_eurostat_fec_RAW!$E:$E,$C59)</f>
        <v>1047.2619999999999</v>
      </c>
      <c r="AL59">
        <f>SUMIFS(input_eurostat_fec_RAW!$I:$I,input_eurostat_fec_RAW!$G:$G,AL$2,input_eurostat_fec_RAW!$D:$D,$A59,input_eurostat_fec_RAW!$E:$E,$C59)</f>
        <v>1061.759</v>
      </c>
      <c r="AM59">
        <f>SUMIFS(input_eurostat_fec_RAW!$I:$I,input_eurostat_fec_RAW!$G:$G,AM$2,input_eurostat_fec_RAW!$D:$D,$A59,input_eurostat_fec_RAW!$E:$E,$C59)</f>
        <v>576.29499999999996</v>
      </c>
      <c r="AN59">
        <f>SUMIFS(input_eurostat_fec_RAW!$I:$I,input_eurostat_fec_RAW!$G:$G,AN$2,input_eurostat_fec_RAW!$D:$D,$A59,input_eurostat_fec_RAW!$E:$E,$C59)</f>
        <v>0</v>
      </c>
      <c r="AO59">
        <f>SUMIFS(input_eurostat_fec_RAW!$I:$I,input_eurostat_fec_RAW!$G:$G,AO$2,input_eurostat_fec_RAW!$D:$D,$A59,input_eurostat_fec_RAW!$E:$E,$C59)</f>
        <v>335.72500000000002</v>
      </c>
      <c r="AP59">
        <f>SUMIFS(input_eurostat_fec_RAW!$I:$I,input_eurostat_fec_RAW!$G:$G,AP$2,input_eurostat_fec_RAW!$D:$D,$A59,input_eurostat_fec_RAW!$E:$E,$C59)</f>
        <v>133.91999999999999</v>
      </c>
      <c r="AQ59">
        <f>SUMIFS(input_eurostat_fec_RAW!$I:$I,input_eurostat_fec_RAW!$G:$G,AQ$2,input_eurostat_fec_RAW!$D:$D,$A59,input_eurostat_fec_RAW!$E:$E,$C59)</f>
        <v>3523.799</v>
      </c>
      <c r="AR59">
        <f>SUMIFS(input_eurostat_fec_RAW!$I:$I,input_eurostat_fec_RAW!$G:$G,AR$2,input_eurostat_fec_RAW!$D:$D,$A59,input_eurostat_fec_RAW!$E:$E,$C59)</f>
        <v>928.26700000000005</v>
      </c>
      <c r="AS59">
        <f>SUMIFS(input_eurostat_fec_RAW!$I:$I,input_eurostat_fec_RAW!$G:$G,AS$2,input_eurostat_fec_RAW!$D:$D,$A59,input_eurostat_fec_RAW!$E:$E,$C59)</f>
        <v>1610.2370000000001</v>
      </c>
      <c r="AT59">
        <f>SUMIFS(input_eurostat_fec_RAW!$I:$I,input_eurostat_fec_RAW!$G:$G,AT$2,input_eurostat_fec_RAW!$D:$D,$A59,input_eurostat_fec_RAW!$E:$E,$C59)</f>
        <v>0</v>
      </c>
    </row>
    <row r="60" spans="1:46" x14ac:dyDescent="0.2">
      <c r="A60" s="4" t="s">
        <v>71</v>
      </c>
      <c r="B60" t="s">
        <v>90</v>
      </c>
      <c r="C60" s="4" t="s">
        <v>55</v>
      </c>
      <c r="D60" t="s">
        <v>75</v>
      </c>
      <c r="E60" t="str">
        <f>INDEX('1_input_general_information'!$B$45:$E$58,MATCH($D60,'1_input_general_information'!$B$45:$B$58,0),MATCH($E$2,'1_input_general_information'!$B$44:$E$44,0))</f>
        <v>network_gas</v>
      </c>
      <c r="F60" t="b">
        <f>INDEX('1_input_general_information'!$A$44:$E$58,MATCH($C60,'1_input_general_information'!$A$44:$A$58,0),3)</f>
        <v>1</v>
      </c>
      <c r="G60" t="str">
        <f>INDEX('1_input_general_information'!$A$44:$E$58,MATCH($C60,'1_input_general_information'!$A$44:$A$58,0),4)</f>
        <v>Simplified</v>
      </c>
      <c r="H60">
        <f>SUMIFS(input_eurostat_fec_RAW!$I:$I,input_eurostat_fec_RAW!$G:$G,H$2,input_eurostat_fec_RAW!$D:$D,$A60,input_eurostat_fec_RAW!$E:$E,$C60)</f>
        <v>0</v>
      </c>
      <c r="I60">
        <f>SUMIFS(input_eurostat_fec_RAW!$I:$I,input_eurostat_fec_RAW!$G:$G,I$2,input_eurostat_fec_RAW!$D:$D,$A60,input_eurostat_fec_RAW!$E:$E,$C60)</f>
        <v>0</v>
      </c>
      <c r="J60">
        <f>SUMIFS(input_eurostat_fec_RAW!$I:$I,input_eurostat_fec_RAW!$G:$G,J$2,input_eurostat_fec_RAW!$D:$D,$A60,input_eurostat_fec_RAW!$E:$E,$C60)</f>
        <v>0</v>
      </c>
      <c r="K60">
        <f>SUMIFS(input_eurostat_fec_RAW!$I:$I,input_eurostat_fec_RAW!$G:$G,K$2,input_eurostat_fec_RAW!$D:$D,$A60,input_eurostat_fec_RAW!$E:$E,$C60)</f>
        <v>0</v>
      </c>
      <c r="L60">
        <f>SUMIFS(input_eurostat_fec_RAW!$I:$I,input_eurostat_fec_RAW!$G:$G,L$2,input_eurostat_fec_RAW!$D:$D,$A60,input_eurostat_fec_RAW!$E:$E,$C60)</f>
        <v>0</v>
      </c>
      <c r="M60">
        <f>SUMIFS(input_eurostat_fec_RAW!$I:$I,input_eurostat_fec_RAW!$G:$G,M$2,input_eurostat_fec_RAW!$D:$D,$A60,input_eurostat_fec_RAW!$E:$E,$C60)</f>
        <v>0</v>
      </c>
      <c r="N60">
        <f>SUMIFS(input_eurostat_fec_RAW!$I:$I,input_eurostat_fec_RAW!$G:$G,N$2,input_eurostat_fec_RAW!$D:$D,$A60,input_eurostat_fec_RAW!$E:$E,$C60)</f>
        <v>0</v>
      </c>
      <c r="O60">
        <f>SUMIFS(input_eurostat_fec_RAW!$I:$I,input_eurostat_fec_RAW!$G:$G,O$2,input_eurostat_fec_RAW!$D:$D,$A60,input_eurostat_fec_RAW!$E:$E,$C60)</f>
        <v>0</v>
      </c>
      <c r="P60">
        <f>SUMIFS(input_eurostat_fec_RAW!$I:$I,input_eurostat_fec_RAW!$G:$G,P$2,input_eurostat_fec_RAW!$D:$D,$A60,input_eurostat_fec_RAW!$E:$E,$C60)</f>
        <v>0</v>
      </c>
      <c r="Q60">
        <f>SUMIFS(input_eurostat_fec_RAW!$I:$I,input_eurostat_fec_RAW!$G:$G,Q$2,input_eurostat_fec_RAW!$D:$D,$A60,input_eurostat_fec_RAW!$E:$E,$C60)</f>
        <v>0</v>
      </c>
      <c r="R60">
        <f>SUMIFS(input_eurostat_fec_RAW!$I:$I,input_eurostat_fec_RAW!$G:$G,R$2,input_eurostat_fec_RAW!$D:$D,$A60,input_eurostat_fec_RAW!$E:$E,$C60)</f>
        <v>0</v>
      </c>
      <c r="S60">
        <f>SUMIFS(input_eurostat_fec_RAW!$I:$I,input_eurostat_fec_RAW!$G:$G,S$2,input_eurostat_fec_RAW!$D:$D,$A60,input_eurostat_fec_RAW!$E:$E,$C60)</f>
        <v>0</v>
      </c>
      <c r="T60">
        <f>SUMIFS(input_eurostat_fec_RAW!$I:$I,input_eurostat_fec_RAW!$G:$G,T$2,input_eurostat_fec_RAW!$D:$D,$A60,input_eurostat_fec_RAW!$E:$E,$C60)</f>
        <v>0</v>
      </c>
      <c r="U60">
        <f>SUMIFS(input_eurostat_fec_RAW!$I:$I,input_eurostat_fec_RAW!$G:$G,U$2,input_eurostat_fec_RAW!$D:$D,$A60,input_eurostat_fec_RAW!$E:$E,$C60)</f>
        <v>0</v>
      </c>
      <c r="V60">
        <f>SUMIFS(input_eurostat_fec_RAW!$I:$I,input_eurostat_fec_RAW!$G:$G,V$2,input_eurostat_fec_RAW!$D:$D,$A60,input_eurostat_fec_RAW!$E:$E,$C60)</f>
        <v>0</v>
      </c>
      <c r="W60">
        <f>SUMIFS(input_eurostat_fec_RAW!$I:$I,input_eurostat_fec_RAW!$G:$G,W$2,input_eurostat_fec_RAW!$D:$D,$A60,input_eurostat_fec_RAW!$E:$E,$C60)</f>
        <v>0</v>
      </c>
      <c r="X60">
        <f>SUMIFS(input_eurostat_fec_RAW!$I:$I,input_eurostat_fec_RAW!$G:$G,X$2,input_eurostat_fec_RAW!$D:$D,$A60,input_eurostat_fec_RAW!$E:$E,$C60)</f>
        <v>0</v>
      </c>
      <c r="Y60">
        <f>SUMIFS(input_eurostat_fec_RAW!$I:$I,input_eurostat_fec_RAW!$G:$G,Y$2,input_eurostat_fec_RAW!$D:$D,$A60,input_eurostat_fec_RAW!$E:$E,$C60)</f>
        <v>0</v>
      </c>
      <c r="Z60">
        <f>SUMIFS(input_eurostat_fec_RAW!$I:$I,input_eurostat_fec_RAW!$G:$G,Z$2,input_eurostat_fec_RAW!$D:$D,$A60,input_eurostat_fec_RAW!$E:$E,$C60)</f>
        <v>0</v>
      </c>
      <c r="AA60">
        <f>SUMIFS(input_eurostat_fec_RAW!$I:$I,input_eurostat_fec_RAW!$G:$G,AA$2,input_eurostat_fec_RAW!$D:$D,$A60,input_eurostat_fec_RAW!$E:$E,$C60)</f>
        <v>0</v>
      </c>
      <c r="AB60">
        <f>SUMIFS(input_eurostat_fec_RAW!$I:$I,input_eurostat_fec_RAW!$G:$G,AB$2,input_eurostat_fec_RAW!$D:$D,$A60,input_eurostat_fec_RAW!$E:$E,$C60)</f>
        <v>0</v>
      </c>
      <c r="AC60">
        <f>SUMIFS(input_eurostat_fec_RAW!$I:$I,input_eurostat_fec_RAW!$G:$G,AC$2,input_eurostat_fec_RAW!$D:$D,$A60,input_eurostat_fec_RAW!$E:$E,$C60)</f>
        <v>0</v>
      </c>
      <c r="AD60">
        <f>SUMIFS(input_eurostat_fec_RAW!$I:$I,input_eurostat_fec_RAW!$G:$G,AD$2,input_eurostat_fec_RAW!$D:$D,$A60,input_eurostat_fec_RAW!$E:$E,$C60)</f>
        <v>0</v>
      </c>
      <c r="AE60">
        <f>SUMIFS(input_eurostat_fec_RAW!$I:$I,input_eurostat_fec_RAW!$G:$G,AE$2,input_eurostat_fec_RAW!$D:$D,$A60,input_eurostat_fec_RAW!$E:$E,$C60)</f>
        <v>0</v>
      </c>
      <c r="AF60">
        <f>SUMIFS(input_eurostat_fec_RAW!$I:$I,input_eurostat_fec_RAW!$G:$G,AF$2,input_eurostat_fec_RAW!$D:$D,$A60,input_eurostat_fec_RAW!$E:$E,$C60)</f>
        <v>0</v>
      </c>
      <c r="AG60">
        <f>SUMIFS(input_eurostat_fec_RAW!$I:$I,input_eurostat_fec_RAW!$G:$G,AG$2,input_eurostat_fec_RAW!$D:$D,$A60,input_eurostat_fec_RAW!$E:$E,$C60)</f>
        <v>0</v>
      </c>
      <c r="AH60">
        <f>SUMIFS(input_eurostat_fec_RAW!$I:$I,input_eurostat_fec_RAW!$G:$G,AH$2,input_eurostat_fec_RAW!$D:$D,$A60,input_eurostat_fec_RAW!$E:$E,$C60)</f>
        <v>0</v>
      </c>
      <c r="AI60">
        <f>SUMIFS(input_eurostat_fec_RAW!$I:$I,input_eurostat_fec_RAW!$G:$G,AI$2,input_eurostat_fec_RAW!$D:$D,$A60,input_eurostat_fec_RAW!$E:$E,$C60)</f>
        <v>0</v>
      </c>
      <c r="AJ60">
        <f>SUMIFS(input_eurostat_fec_RAW!$I:$I,input_eurostat_fec_RAW!$G:$G,AJ$2,input_eurostat_fec_RAW!$D:$D,$A60,input_eurostat_fec_RAW!$E:$E,$C60)</f>
        <v>0</v>
      </c>
      <c r="AK60">
        <f>SUMIFS(input_eurostat_fec_RAW!$I:$I,input_eurostat_fec_RAW!$G:$G,AK$2,input_eurostat_fec_RAW!$D:$D,$A60,input_eurostat_fec_RAW!$E:$E,$C60)</f>
        <v>0</v>
      </c>
      <c r="AL60">
        <f>SUMIFS(input_eurostat_fec_RAW!$I:$I,input_eurostat_fec_RAW!$G:$G,AL$2,input_eurostat_fec_RAW!$D:$D,$A60,input_eurostat_fec_RAW!$E:$E,$C60)</f>
        <v>0</v>
      </c>
      <c r="AM60">
        <f>SUMIFS(input_eurostat_fec_RAW!$I:$I,input_eurostat_fec_RAW!$G:$G,AM$2,input_eurostat_fec_RAW!$D:$D,$A60,input_eurostat_fec_RAW!$E:$E,$C60)</f>
        <v>0</v>
      </c>
      <c r="AN60">
        <f>SUMIFS(input_eurostat_fec_RAW!$I:$I,input_eurostat_fec_RAW!$G:$G,AN$2,input_eurostat_fec_RAW!$D:$D,$A60,input_eurostat_fec_RAW!$E:$E,$C60)</f>
        <v>0</v>
      </c>
      <c r="AO60">
        <f>SUMIFS(input_eurostat_fec_RAW!$I:$I,input_eurostat_fec_RAW!$G:$G,AO$2,input_eurostat_fec_RAW!$D:$D,$A60,input_eurostat_fec_RAW!$E:$E,$C60)</f>
        <v>0</v>
      </c>
      <c r="AP60">
        <f>SUMIFS(input_eurostat_fec_RAW!$I:$I,input_eurostat_fec_RAW!$G:$G,AP$2,input_eurostat_fec_RAW!$D:$D,$A60,input_eurostat_fec_RAW!$E:$E,$C60)</f>
        <v>0</v>
      </c>
      <c r="AQ60">
        <f>SUMIFS(input_eurostat_fec_RAW!$I:$I,input_eurostat_fec_RAW!$G:$G,AQ$2,input_eurostat_fec_RAW!$D:$D,$A60,input_eurostat_fec_RAW!$E:$E,$C60)</f>
        <v>0</v>
      </c>
      <c r="AR60">
        <f>SUMIFS(input_eurostat_fec_RAW!$I:$I,input_eurostat_fec_RAW!$G:$G,AR$2,input_eurostat_fec_RAW!$D:$D,$A60,input_eurostat_fec_RAW!$E:$E,$C60)</f>
        <v>0</v>
      </c>
      <c r="AS60">
        <f>SUMIFS(input_eurostat_fec_RAW!$I:$I,input_eurostat_fec_RAW!$G:$G,AS$2,input_eurostat_fec_RAW!$D:$D,$A60,input_eurostat_fec_RAW!$E:$E,$C60)</f>
        <v>0</v>
      </c>
      <c r="AT60">
        <f>SUMIFS(input_eurostat_fec_RAW!$I:$I,input_eurostat_fec_RAW!$G:$G,AT$2,input_eurostat_fec_RAW!$D:$D,$A60,input_eurostat_fec_RAW!$E:$E,$C60)</f>
        <v>0</v>
      </c>
    </row>
    <row r="61" spans="1:46" x14ac:dyDescent="0.2">
      <c r="A61" s="4" t="s">
        <v>71</v>
      </c>
      <c r="B61" t="s">
        <v>90</v>
      </c>
      <c r="C61" s="4" t="s">
        <v>56</v>
      </c>
      <c r="D61" t="s">
        <v>76</v>
      </c>
      <c r="F61" t="b">
        <f>INDEX('1_input_general_information'!$A$44:$E$58,MATCH($C61,'1_input_general_information'!$A$44:$A$58,0),3)</f>
        <v>0</v>
      </c>
      <c r="G61" t="str">
        <f>INDEX('1_input_general_information'!$A$44:$E$58,MATCH($C61,'1_input_general_information'!$A$44:$A$58,0),4)</f>
        <v>Complete</v>
      </c>
      <c r="H61">
        <f>SUMIFS(input_eurostat_fec_RAW!$I:$I,input_eurostat_fec_RAW!$G:$G,H$2,input_eurostat_fec_RAW!$D:$D,$A61,input_eurostat_fec_RAW!$E:$E,$C61)</f>
        <v>0</v>
      </c>
      <c r="I61">
        <f>SUMIFS(input_eurostat_fec_RAW!$I:$I,input_eurostat_fec_RAW!$G:$G,I$2,input_eurostat_fec_RAW!$D:$D,$A61,input_eurostat_fec_RAW!$E:$E,$C61)</f>
        <v>0</v>
      </c>
      <c r="J61">
        <f>SUMIFS(input_eurostat_fec_RAW!$I:$I,input_eurostat_fec_RAW!$G:$G,J$2,input_eurostat_fec_RAW!$D:$D,$A61,input_eurostat_fec_RAW!$E:$E,$C61)</f>
        <v>0</v>
      </c>
      <c r="K61">
        <f>SUMIFS(input_eurostat_fec_RAW!$I:$I,input_eurostat_fec_RAW!$G:$G,K$2,input_eurostat_fec_RAW!$D:$D,$A61,input_eurostat_fec_RAW!$E:$E,$C61)</f>
        <v>0</v>
      </c>
      <c r="L61">
        <f>SUMIFS(input_eurostat_fec_RAW!$I:$I,input_eurostat_fec_RAW!$G:$G,L$2,input_eurostat_fec_RAW!$D:$D,$A61,input_eurostat_fec_RAW!$E:$E,$C61)</f>
        <v>0</v>
      </c>
      <c r="M61">
        <f>SUMIFS(input_eurostat_fec_RAW!$I:$I,input_eurostat_fec_RAW!$G:$G,M$2,input_eurostat_fec_RAW!$D:$D,$A61,input_eurostat_fec_RAW!$E:$E,$C61)</f>
        <v>0</v>
      </c>
      <c r="N61">
        <f>SUMIFS(input_eurostat_fec_RAW!$I:$I,input_eurostat_fec_RAW!$G:$G,N$2,input_eurostat_fec_RAW!$D:$D,$A61,input_eurostat_fec_RAW!$E:$E,$C61)</f>
        <v>0</v>
      </c>
      <c r="O61">
        <f>SUMIFS(input_eurostat_fec_RAW!$I:$I,input_eurostat_fec_RAW!$G:$G,O$2,input_eurostat_fec_RAW!$D:$D,$A61,input_eurostat_fec_RAW!$E:$E,$C61)</f>
        <v>0</v>
      </c>
      <c r="P61">
        <f>SUMIFS(input_eurostat_fec_RAW!$I:$I,input_eurostat_fec_RAW!$G:$G,P$2,input_eurostat_fec_RAW!$D:$D,$A61,input_eurostat_fec_RAW!$E:$E,$C61)</f>
        <v>0</v>
      </c>
      <c r="Q61">
        <f>SUMIFS(input_eurostat_fec_RAW!$I:$I,input_eurostat_fec_RAW!$G:$G,Q$2,input_eurostat_fec_RAW!$D:$D,$A61,input_eurostat_fec_RAW!$E:$E,$C61)</f>
        <v>0</v>
      </c>
      <c r="R61">
        <f>SUMIFS(input_eurostat_fec_RAW!$I:$I,input_eurostat_fec_RAW!$G:$G,R$2,input_eurostat_fec_RAW!$D:$D,$A61,input_eurostat_fec_RAW!$E:$E,$C61)</f>
        <v>0</v>
      </c>
      <c r="S61">
        <f>SUMIFS(input_eurostat_fec_RAW!$I:$I,input_eurostat_fec_RAW!$G:$G,S$2,input_eurostat_fec_RAW!$D:$D,$A61,input_eurostat_fec_RAW!$E:$E,$C61)</f>
        <v>0</v>
      </c>
      <c r="T61">
        <f>SUMIFS(input_eurostat_fec_RAW!$I:$I,input_eurostat_fec_RAW!$G:$G,T$2,input_eurostat_fec_RAW!$D:$D,$A61,input_eurostat_fec_RAW!$E:$E,$C61)</f>
        <v>0</v>
      </c>
      <c r="U61">
        <f>SUMIFS(input_eurostat_fec_RAW!$I:$I,input_eurostat_fec_RAW!$G:$G,U$2,input_eurostat_fec_RAW!$D:$D,$A61,input_eurostat_fec_RAW!$E:$E,$C61)</f>
        <v>0</v>
      </c>
      <c r="V61">
        <f>SUMIFS(input_eurostat_fec_RAW!$I:$I,input_eurostat_fec_RAW!$G:$G,V$2,input_eurostat_fec_RAW!$D:$D,$A61,input_eurostat_fec_RAW!$E:$E,$C61)</f>
        <v>0</v>
      </c>
      <c r="W61">
        <f>SUMIFS(input_eurostat_fec_RAW!$I:$I,input_eurostat_fec_RAW!$G:$G,W$2,input_eurostat_fec_RAW!$D:$D,$A61,input_eurostat_fec_RAW!$E:$E,$C61)</f>
        <v>0</v>
      </c>
      <c r="X61">
        <f>SUMIFS(input_eurostat_fec_RAW!$I:$I,input_eurostat_fec_RAW!$G:$G,X$2,input_eurostat_fec_RAW!$D:$D,$A61,input_eurostat_fec_RAW!$E:$E,$C61)</f>
        <v>0</v>
      </c>
      <c r="Y61">
        <f>SUMIFS(input_eurostat_fec_RAW!$I:$I,input_eurostat_fec_RAW!$G:$G,Y$2,input_eurostat_fec_RAW!$D:$D,$A61,input_eurostat_fec_RAW!$E:$E,$C61)</f>
        <v>0</v>
      </c>
      <c r="Z61">
        <f>SUMIFS(input_eurostat_fec_RAW!$I:$I,input_eurostat_fec_RAW!$G:$G,Z$2,input_eurostat_fec_RAW!$D:$D,$A61,input_eurostat_fec_RAW!$E:$E,$C61)</f>
        <v>0</v>
      </c>
      <c r="AA61">
        <f>SUMIFS(input_eurostat_fec_RAW!$I:$I,input_eurostat_fec_RAW!$G:$G,AA$2,input_eurostat_fec_RAW!$D:$D,$A61,input_eurostat_fec_RAW!$E:$E,$C61)</f>
        <v>0</v>
      </c>
      <c r="AB61">
        <f>SUMIFS(input_eurostat_fec_RAW!$I:$I,input_eurostat_fec_RAW!$G:$G,AB$2,input_eurostat_fec_RAW!$D:$D,$A61,input_eurostat_fec_RAW!$E:$E,$C61)</f>
        <v>0</v>
      </c>
      <c r="AC61">
        <f>SUMIFS(input_eurostat_fec_RAW!$I:$I,input_eurostat_fec_RAW!$G:$G,AC$2,input_eurostat_fec_RAW!$D:$D,$A61,input_eurostat_fec_RAW!$E:$E,$C61)</f>
        <v>0</v>
      </c>
      <c r="AD61">
        <f>SUMIFS(input_eurostat_fec_RAW!$I:$I,input_eurostat_fec_RAW!$G:$G,AD$2,input_eurostat_fec_RAW!$D:$D,$A61,input_eurostat_fec_RAW!$E:$E,$C61)</f>
        <v>0</v>
      </c>
      <c r="AE61">
        <f>SUMIFS(input_eurostat_fec_RAW!$I:$I,input_eurostat_fec_RAW!$G:$G,AE$2,input_eurostat_fec_RAW!$D:$D,$A61,input_eurostat_fec_RAW!$E:$E,$C61)</f>
        <v>0</v>
      </c>
      <c r="AF61">
        <f>SUMIFS(input_eurostat_fec_RAW!$I:$I,input_eurostat_fec_RAW!$G:$G,AF$2,input_eurostat_fec_RAW!$D:$D,$A61,input_eurostat_fec_RAW!$E:$E,$C61)</f>
        <v>0</v>
      </c>
      <c r="AG61">
        <f>SUMIFS(input_eurostat_fec_RAW!$I:$I,input_eurostat_fec_RAW!$G:$G,AG$2,input_eurostat_fec_RAW!$D:$D,$A61,input_eurostat_fec_RAW!$E:$E,$C61)</f>
        <v>0</v>
      </c>
      <c r="AH61">
        <f>SUMIFS(input_eurostat_fec_RAW!$I:$I,input_eurostat_fec_RAW!$G:$G,AH$2,input_eurostat_fec_RAW!$D:$D,$A61,input_eurostat_fec_RAW!$E:$E,$C61)</f>
        <v>0</v>
      </c>
      <c r="AI61">
        <f>SUMIFS(input_eurostat_fec_RAW!$I:$I,input_eurostat_fec_RAW!$G:$G,AI$2,input_eurostat_fec_RAW!$D:$D,$A61,input_eurostat_fec_RAW!$E:$E,$C61)</f>
        <v>0</v>
      </c>
      <c r="AJ61">
        <f>SUMIFS(input_eurostat_fec_RAW!$I:$I,input_eurostat_fec_RAW!$G:$G,AJ$2,input_eurostat_fec_RAW!$D:$D,$A61,input_eurostat_fec_RAW!$E:$E,$C61)</f>
        <v>0</v>
      </c>
      <c r="AK61">
        <f>SUMIFS(input_eurostat_fec_RAW!$I:$I,input_eurostat_fec_RAW!$G:$G,AK$2,input_eurostat_fec_RAW!$D:$D,$A61,input_eurostat_fec_RAW!$E:$E,$C61)</f>
        <v>0</v>
      </c>
      <c r="AL61">
        <f>SUMIFS(input_eurostat_fec_RAW!$I:$I,input_eurostat_fec_RAW!$G:$G,AL$2,input_eurostat_fec_RAW!$D:$D,$A61,input_eurostat_fec_RAW!$E:$E,$C61)</f>
        <v>0</v>
      </c>
      <c r="AM61">
        <f>SUMIFS(input_eurostat_fec_RAW!$I:$I,input_eurostat_fec_RAW!$G:$G,AM$2,input_eurostat_fec_RAW!$D:$D,$A61,input_eurostat_fec_RAW!$E:$E,$C61)</f>
        <v>0</v>
      </c>
      <c r="AN61">
        <f>SUMIFS(input_eurostat_fec_RAW!$I:$I,input_eurostat_fec_RAW!$G:$G,AN$2,input_eurostat_fec_RAW!$D:$D,$A61,input_eurostat_fec_RAW!$E:$E,$C61)</f>
        <v>0</v>
      </c>
      <c r="AO61">
        <f>SUMIFS(input_eurostat_fec_RAW!$I:$I,input_eurostat_fec_RAW!$G:$G,AO$2,input_eurostat_fec_RAW!$D:$D,$A61,input_eurostat_fec_RAW!$E:$E,$C61)</f>
        <v>0</v>
      </c>
      <c r="AP61">
        <f>SUMIFS(input_eurostat_fec_RAW!$I:$I,input_eurostat_fec_RAW!$G:$G,AP$2,input_eurostat_fec_RAW!$D:$D,$A61,input_eurostat_fec_RAW!$E:$E,$C61)</f>
        <v>0</v>
      </c>
      <c r="AQ61">
        <f>SUMIFS(input_eurostat_fec_RAW!$I:$I,input_eurostat_fec_RAW!$G:$G,AQ$2,input_eurostat_fec_RAW!$D:$D,$A61,input_eurostat_fec_RAW!$E:$E,$C61)</f>
        <v>0</v>
      </c>
      <c r="AR61">
        <f>SUMIFS(input_eurostat_fec_RAW!$I:$I,input_eurostat_fec_RAW!$G:$G,AR$2,input_eurostat_fec_RAW!$D:$D,$A61,input_eurostat_fec_RAW!$E:$E,$C61)</f>
        <v>0</v>
      </c>
      <c r="AS61">
        <f>SUMIFS(input_eurostat_fec_RAW!$I:$I,input_eurostat_fec_RAW!$G:$G,AS$2,input_eurostat_fec_RAW!$D:$D,$A61,input_eurostat_fec_RAW!$E:$E,$C61)</f>
        <v>0</v>
      </c>
      <c r="AT61">
        <f>SUMIFS(input_eurostat_fec_RAW!$I:$I,input_eurostat_fec_RAW!$G:$G,AT$2,input_eurostat_fec_RAW!$D:$D,$A61,input_eurostat_fec_RAW!$E:$E,$C61)</f>
        <v>0</v>
      </c>
    </row>
    <row r="62" spans="1:46" x14ac:dyDescent="0.2">
      <c r="A62" s="4" t="s">
        <v>71</v>
      </c>
      <c r="B62" t="s">
        <v>90</v>
      </c>
      <c r="C62" s="4" t="s">
        <v>57</v>
      </c>
      <c r="D62" t="s">
        <v>86</v>
      </c>
      <c r="E62" t="str">
        <f>INDEX('1_input_general_information'!$B$45:$E$58,MATCH($D62,'1_input_general_information'!$B$45:$B$58,0),MATCH($E$2,'1_input_general_information'!$B$44:$E$44,0))</f>
        <v>steam_hot_water</v>
      </c>
      <c r="F62" t="b">
        <f>INDEX('1_input_general_information'!$A$44:$E$58,MATCH($C62,'1_input_general_information'!$A$44:$A$58,0),3)</f>
        <v>1</v>
      </c>
      <c r="G62" t="str">
        <f>INDEX('1_input_general_information'!$A$44:$E$58,MATCH($C62,'1_input_general_information'!$A$44:$A$58,0),4)</f>
        <v>Simplified</v>
      </c>
      <c r="H62">
        <f>SUMIFS(input_eurostat_fec_RAW!$I:$I,input_eurostat_fec_RAW!$G:$G,H$2,input_eurostat_fec_RAW!$D:$D,$A62,input_eurostat_fec_RAW!$E:$E,$C62)</f>
        <v>0</v>
      </c>
      <c r="I62">
        <f>SUMIFS(input_eurostat_fec_RAW!$I:$I,input_eurostat_fec_RAW!$G:$G,I$2,input_eurostat_fec_RAW!$D:$D,$A62,input_eurostat_fec_RAW!$E:$E,$C62)</f>
        <v>0</v>
      </c>
      <c r="J62">
        <f>SUMIFS(input_eurostat_fec_RAW!$I:$I,input_eurostat_fec_RAW!$G:$G,J$2,input_eurostat_fec_RAW!$D:$D,$A62,input_eurostat_fec_RAW!$E:$E,$C62)</f>
        <v>0</v>
      </c>
      <c r="K62">
        <f>SUMIFS(input_eurostat_fec_RAW!$I:$I,input_eurostat_fec_RAW!$G:$G,K$2,input_eurostat_fec_RAW!$D:$D,$A62,input_eurostat_fec_RAW!$E:$E,$C62)</f>
        <v>0</v>
      </c>
      <c r="L62">
        <f>SUMIFS(input_eurostat_fec_RAW!$I:$I,input_eurostat_fec_RAW!$G:$G,L$2,input_eurostat_fec_RAW!$D:$D,$A62,input_eurostat_fec_RAW!$E:$E,$C62)</f>
        <v>0</v>
      </c>
      <c r="M62">
        <f>SUMIFS(input_eurostat_fec_RAW!$I:$I,input_eurostat_fec_RAW!$G:$G,M$2,input_eurostat_fec_RAW!$D:$D,$A62,input_eurostat_fec_RAW!$E:$E,$C62)</f>
        <v>0</v>
      </c>
      <c r="N62">
        <f>SUMIFS(input_eurostat_fec_RAW!$I:$I,input_eurostat_fec_RAW!$G:$G,N$2,input_eurostat_fec_RAW!$D:$D,$A62,input_eurostat_fec_RAW!$E:$E,$C62)</f>
        <v>0</v>
      </c>
      <c r="O62">
        <f>SUMIFS(input_eurostat_fec_RAW!$I:$I,input_eurostat_fec_RAW!$G:$G,O$2,input_eurostat_fec_RAW!$D:$D,$A62,input_eurostat_fec_RAW!$E:$E,$C62)</f>
        <v>0</v>
      </c>
      <c r="P62">
        <f>SUMIFS(input_eurostat_fec_RAW!$I:$I,input_eurostat_fec_RAW!$G:$G,P$2,input_eurostat_fec_RAW!$D:$D,$A62,input_eurostat_fec_RAW!$E:$E,$C62)</f>
        <v>0</v>
      </c>
      <c r="Q62">
        <f>SUMIFS(input_eurostat_fec_RAW!$I:$I,input_eurostat_fec_RAW!$G:$G,Q$2,input_eurostat_fec_RAW!$D:$D,$A62,input_eurostat_fec_RAW!$E:$E,$C62)</f>
        <v>0</v>
      </c>
      <c r="R62">
        <f>SUMIFS(input_eurostat_fec_RAW!$I:$I,input_eurostat_fec_RAW!$G:$G,R$2,input_eurostat_fec_RAW!$D:$D,$A62,input_eurostat_fec_RAW!$E:$E,$C62)</f>
        <v>0</v>
      </c>
      <c r="S62">
        <f>SUMIFS(input_eurostat_fec_RAW!$I:$I,input_eurostat_fec_RAW!$G:$G,S$2,input_eurostat_fec_RAW!$D:$D,$A62,input_eurostat_fec_RAW!$E:$E,$C62)</f>
        <v>0</v>
      </c>
      <c r="T62">
        <f>SUMIFS(input_eurostat_fec_RAW!$I:$I,input_eurostat_fec_RAW!$G:$G,T$2,input_eurostat_fec_RAW!$D:$D,$A62,input_eurostat_fec_RAW!$E:$E,$C62)</f>
        <v>0</v>
      </c>
      <c r="U62">
        <f>SUMIFS(input_eurostat_fec_RAW!$I:$I,input_eurostat_fec_RAW!$G:$G,U$2,input_eurostat_fec_RAW!$D:$D,$A62,input_eurostat_fec_RAW!$E:$E,$C62)</f>
        <v>0</v>
      </c>
      <c r="V62">
        <f>SUMIFS(input_eurostat_fec_RAW!$I:$I,input_eurostat_fec_RAW!$G:$G,V$2,input_eurostat_fec_RAW!$D:$D,$A62,input_eurostat_fec_RAW!$E:$E,$C62)</f>
        <v>0</v>
      </c>
      <c r="W62">
        <f>SUMIFS(input_eurostat_fec_RAW!$I:$I,input_eurostat_fec_RAW!$G:$G,W$2,input_eurostat_fec_RAW!$D:$D,$A62,input_eurostat_fec_RAW!$E:$E,$C62)</f>
        <v>0</v>
      </c>
      <c r="X62">
        <f>SUMIFS(input_eurostat_fec_RAW!$I:$I,input_eurostat_fec_RAW!$G:$G,X$2,input_eurostat_fec_RAW!$D:$D,$A62,input_eurostat_fec_RAW!$E:$E,$C62)</f>
        <v>0</v>
      </c>
      <c r="Y62">
        <f>SUMIFS(input_eurostat_fec_RAW!$I:$I,input_eurostat_fec_RAW!$G:$G,Y$2,input_eurostat_fec_RAW!$D:$D,$A62,input_eurostat_fec_RAW!$E:$E,$C62)</f>
        <v>0</v>
      </c>
      <c r="Z62">
        <f>SUMIFS(input_eurostat_fec_RAW!$I:$I,input_eurostat_fec_RAW!$G:$G,Z$2,input_eurostat_fec_RAW!$D:$D,$A62,input_eurostat_fec_RAW!$E:$E,$C62)</f>
        <v>0</v>
      </c>
      <c r="AA62">
        <f>SUMIFS(input_eurostat_fec_RAW!$I:$I,input_eurostat_fec_RAW!$G:$G,AA$2,input_eurostat_fec_RAW!$D:$D,$A62,input_eurostat_fec_RAW!$E:$E,$C62)</f>
        <v>0</v>
      </c>
      <c r="AB62">
        <f>SUMIFS(input_eurostat_fec_RAW!$I:$I,input_eurostat_fec_RAW!$G:$G,AB$2,input_eurostat_fec_RAW!$D:$D,$A62,input_eurostat_fec_RAW!$E:$E,$C62)</f>
        <v>0</v>
      </c>
      <c r="AC62">
        <f>SUMIFS(input_eurostat_fec_RAW!$I:$I,input_eurostat_fec_RAW!$G:$G,AC$2,input_eurostat_fec_RAW!$D:$D,$A62,input_eurostat_fec_RAW!$E:$E,$C62)</f>
        <v>0</v>
      </c>
      <c r="AD62">
        <f>SUMIFS(input_eurostat_fec_RAW!$I:$I,input_eurostat_fec_RAW!$G:$G,AD$2,input_eurostat_fec_RAW!$D:$D,$A62,input_eurostat_fec_RAW!$E:$E,$C62)</f>
        <v>0</v>
      </c>
      <c r="AE62">
        <f>SUMIFS(input_eurostat_fec_RAW!$I:$I,input_eurostat_fec_RAW!$G:$G,AE$2,input_eurostat_fec_RAW!$D:$D,$A62,input_eurostat_fec_RAW!$E:$E,$C62)</f>
        <v>0</v>
      </c>
      <c r="AF62">
        <f>SUMIFS(input_eurostat_fec_RAW!$I:$I,input_eurostat_fec_RAW!$G:$G,AF$2,input_eurostat_fec_RAW!$D:$D,$A62,input_eurostat_fec_RAW!$E:$E,$C62)</f>
        <v>0</v>
      </c>
      <c r="AG62">
        <f>SUMIFS(input_eurostat_fec_RAW!$I:$I,input_eurostat_fec_RAW!$G:$G,AG$2,input_eurostat_fec_RAW!$D:$D,$A62,input_eurostat_fec_RAW!$E:$E,$C62)</f>
        <v>0</v>
      </c>
      <c r="AH62">
        <f>SUMIFS(input_eurostat_fec_RAW!$I:$I,input_eurostat_fec_RAW!$G:$G,AH$2,input_eurostat_fec_RAW!$D:$D,$A62,input_eurostat_fec_RAW!$E:$E,$C62)</f>
        <v>0</v>
      </c>
      <c r="AI62">
        <f>SUMIFS(input_eurostat_fec_RAW!$I:$I,input_eurostat_fec_RAW!$G:$G,AI$2,input_eurostat_fec_RAW!$D:$D,$A62,input_eurostat_fec_RAW!$E:$E,$C62)</f>
        <v>0</v>
      </c>
      <c r="AJ62">
        <f>SUMIFS(input_eurostat_fec_RAW!$I:$I,input_eurostat_fec_RAW!$G:$G,AJ$2,input_eurostat_fec_RAW!$D:$D,$A62,input_eurostat_fec_RAW!$E:$E,$C62)</f>
        <v>0</v>
      </c>
      <c r="AK62">
        <f>SUMIFS(input_eurostat_fec_RAW!$I:$I,input_eurostat_fec_RAW!$G:$G,AK$2,input_eurostat_fec_RAW!$D:$D,$A62,input_eurostat_fec_RAW!$E:$E,$C62)</f>
        <v>0</v>
      </c>
      <c r="AL62">
        <f>SUMIFS(input_eurostat_fec_RAW!$I:$I,input_eurostat_fec_RAW!$G:$G,AL$2,input_eurostat_fec_RAW!$D:$D,$A62,input_eurostat_fec_RAW!$E:$E,$C62)</f>
        <v>0</v>
      </c>
      <c r="AM62">
        <f>SUMIFS(input_eurostat_fec_RAW!$I:$I,input_eurostat_fec_RAW!$G:$G,AM$2,input_eurostat_fec_RAW!$D:$D,$A62,input_eurostat_fec_RAW!$E:$E,$C62)</f>
        <v>0</v>
      </c>
      <c r="AN62">
        <f>SUMIFS(input_eurostat_fec_RAW!$I:$I,input_eurostat_fec_RAW!$G:$G,AN$2,input_eurostat_fec_RAW!$D:$D,$A62,input_eurostat_fec_RAW!$E:$E,$C62)</f>
        <v>0</v>
      </c>
      <c r="AO62">
        <f>SUMIFS(input_eurostat_fec_RAW!$I:$I,input_eurostat_fec_RAW!$G:$G,AO$2,input_eurostat_fec_RAW!$D:$D,$A62,input_eurostat_fec_RAW!$E:$E,$C62)</f>
        <v>0</v>
      </c>
      <c r="AP62">
        <f>SUMIFS(input_eurostat_fec_RAW!$I:$I,input_eurostat_fec_RAW!$G:$G,AP$2,input_eurostat_fec_RAW!$D:$D,$A62,input_eurostat_fec_RAW!$E:$E,$C62)</f>
        <v>0</v>
      </c>
      <c r="AQ62">
        <f>SUMIFS(input_eurostat_fec_RAW!$I:$I,input_eurostat_fec_RAW!$G:$G,AQ$2,input_eurostat_fec_RAW!$D:$D,$A62,input_eurostat_fec_RAW!$E:$E,$C62)</f>
        <v>0</v>
      </c>
      <c r="AR62">
        <f>SUMIFS(input_eurostat_fec_RAW!$I:$I,input_eurostat_fec_RAW!$G:$G,AR$2,input_eurostat_fec_RAW!$D:$D,$A62,input_eurostat_fec_RAW!$E:$E,$C62)</f>
        <v>0</v>
      </c>
      <c r="AS62">
        <f>SUMIFS(input_eurostat_fec_RAW!$I:$I,input_eurostat_fec_RAW!$G:$G,AS$2,input_eurostat_fec_RAW!$D:$D,$A62,input_eurostat_fec_RAW!$E:$E,$C62)</f>
        <v>0</v>
      </c>
      <c r="AT62">
        <f>SUMIFS(input_eurostat_fec_RAW!$I:$I,input_eurostat_fec_RAW!$G:$G,AT$2,input_eurostat_fec_RAW!$D:$D,$A62,input_eurostat_fec_RAW!$E:$E,$C62)</f>
        <v>0</v>
      </c>
    </row>
    <row r="63" spans="1:46" x14ac:dyDescent="0.2">
      <c r="A63" s="4" t="s">
        <v>71</v>
      </c>
      <c r="B63" t="s">
        <v>90</v>
      </c>
      <c r="C63" s="4" t="s">
        <v>58</v>
      </c>
      <c r="D63" t="s">
        <v>77</v>
      </c>
      <c r="E63" t="str">
        <f>INDEX('1_input_general_information'!$B$45:$E$58,MATCH($D63,'1_input_general_information'!$B$45:$B$58,0),MATCH($E$2,'1_input_general_information'!$B$44:$E$44,0))</f>
        <v>crude_oil</v>
      </c>
      <c r="F63" t="b">
        <f>INDEX('1_input_general_information'!$A$44:$E$58,MATCH($C63,'1_input_general_information'!$A$44:$A$58,0),3)</f>
        <v>1</v>
      </c>
      <c r="G63" t="str">
        <f>INDEX('1_input_general_information'!$A$44:$E$58,MATCH($C63,'1_input_general_information'!$A$44:$A$58,0),4)</f>
        <v>Simplified</v>
      </c>
      <c r="H63">
        <f>SUMIFS(input_eurostat_fec_RAW!$I:$I,input_eurostat_fec_RAW!$G:$G,H$2,input_eurostat_fec_RAW!$D:$D,$A63,input_eurostat_fec_RAW!$E:$E,$C63)</f>
        <v>0</v>
      </c>
      <c r="I63">
        <f>SUMIFS(input_eurostat_fec_RAW!$I:$I,input_eurostat_fec_RAW!$G:$G,I$2,input_eurostat_fec_RAW!$D:$D,$A63,input_eurostat_fec_RAW!$E:$E,$C63)</f>
        <v>0</v>
      </c>
      <c r="J63">
        <f>SUMIFS(input_eurostat_fec_RAW!$I:$I,input_eurostat_fec_RAW!$G:$G,J$2,input_eurostat_fec_RAW!$D:$D,$A63,input_eurostat_fec_RAW!$E:$E,$C63)</f>
        <v>0</v>
      </c>
      <c r="K63">
        <f>SUMIFS(input_eurostat_fec_RAW!$I:$I,input_eurostat_fec_RAW!$G:$G,K$2,input_eurostat_fec_RAW!$D:$D,$A63,input_eurostat_fec_RAW!$E:$E,$C63)</f>
        <v>0</v>
      </c>
      <c r="L63">
        <f>SUMIFS(input_eurostat_fec_RAW!$I:$I,input_eurostat_fec_RAW!$G:$G,L$2,input_eurostat_fec_RAW!$D:$D,$A63,input_eurostat_fec_RAW!$E:$E,$C63)</f>
        <v>0</v>
      </c>
      <c r="M63">
        <f>SUMIFS(input_eurostat_fec_RAW!$I:$I,input_eurostat_fec_RAW!$G:$G,M$2,input_eurostat_fec_RAW!$D:$D,$A63,input_eurostat_fec_RAW!$E:$E,$C63)</f>
        <v>0</v>
      </c>
      <c r="N63">
        <f>SUMIFS(input_eurostat_fec_RAW!$I:$I,input_eurostat_fec_RAW!$G:$G,N$2,input_eurostat_fec_RAW!$D:$D,$A63,input_eurostat_fec_RAW!$E:$E,$C63)</f>
        <v>0</v>
      </c>
      <c r="O63">
        <f>SUMIFS(input_eurostat_fec_RAW!$I:$I,input_eurostat_fec_RAW!$G:$G,O$2,input_eurostat_fec_RAW!$D:$D,$A63,input_eurostat_fec_RAW!$E:$E,$C63)</f>
        <v>0</v>
      </c>
      <c r="P63">
        <f>SUMIFS(input_eurostat_fec_RAW!$I:$I,input_eurostat_fec_RAW!$G:$G,P$2,input_eurostat_fec_RAW!$D:$D,$A63,input_eurostat_fec_RAW!$E:$E,$C63)</f>
        <v>0</v>
      </c>
      <c r="Q63">
        <f>SUMIFS(input_eurostat_fec_RAW!$I:$I,input_eurostat_fec_RAW!$G:$G,Q$2,input_eurostat_fec_RAW!$D:$D,$A63,input_eurostat_fec_RAW!$E:$E,$C63)</f>
        <v>0</v>
      </c>
      <c r="R63">
        <f>SUMIFS(input_eurostat_fec_RAW!$I:$I,input_eurostat_fec_RAW!$G:$G,R$2,input_eurostat_fec_RAW!$D:$D,$A63,input_eurostat_fec_RAW!$E:$E,$C63)</f>
        <v>0</v>
      </c>
      <c r="S63">
        <f>SUMIFS(input_eurostat_fec_RAW!$I:$I,input_eurostat_fec_RAW!$G:$G,S$2,input_eurostat_fec_RAW!$D:$D,$A63,input_eurostat_fec_RAW!$E:$E,$C63)</f>
        <v>0</v>
      </c>
      <c r="T63">
        <f>SUMIFS(input_eurostat_fec_RAW!$I:$I,input_eurostat_fec_RAW!$G:$G,T$2,input_eurostat_fec_RAW!$D:$D,$A63,input_eurostat_fec_RAW!$E:$E,$C63)</f>
        <v>0</v>
      </c>
      <c r="U63">
        <f>SUMIFS(input_eurostat_fec_RAW!$I:$I,input_eurostat_fec_RAW!$G:$G,U$2,input_eurostat_fec_RAW!$D:$D,$A63,input_eurostat_fec_RAW!$E:$E,$C63)</f>
        <v>0</v>
      </c>
      <c r="V63">
        <f>SUMIFS(input_eurostat_fec_RAW!$I:$I,input_eurostat_fec_RAW!$G:$G,V$2,input_eurostat_fec_RAW!$D:$D,$A63,input_eurostat_fec_RAW!$E:$E,$C63)</f>
        <v>0</v>
      </c>
      <c r="W63">
        <f>SUMIFS(input_eurostat_fec_RAW!$I:$I,input_eurostat_fec_RAW!$G:$G,W$2,input_eurostat_fec_RAW!$D:$D,$A63,input_eurostat_fec_RAW!$E:$E,$C63)</f>
        <v>0</v>
      </c>
      <c r="X63">
        <f>SUMIFS(input_eurostat_fec_RAW!$I:$I,input_eurostat_fec_RAW!$G:$G,X$2,input_eurostat_fec_RAW!$D:$D,$A63,input_eurostat_fec_RAW!$E:$E,$C63)</f>
        <v>0</v>
      </c>
      <c r="Y63">
        <f>SUMIFS(input_eurostat_fec_RAW!$I:$I,input_eurostat_fec_RAW!$G:$G,Y$2,input_eurostat_fec_RAW!$D:$D,$A63,input_eurostat_fec_RAW!$E:$E,$C63)</f>
        <v>0</v>
      </c>
      <c r="Z63">
        <f>SUMIFS(input_eurostat_fec_RAW!$I:$I,input_eurostat_fec_RAW!$G:$G,Z$2,input_eurostat_fec_RAW!$D:$D,$A63,input_eurostat_fec_RAW!$E:$E,$C63)</f>
        <v>0</v>
      </c>
      <c r="AA63">
        <f>SUMIFS(input_eurostat_fec_RAW!$I:$I,input_eurostat_fec_RAW!$G:$G,AA$2,input_eurostat_fec_RAW!$D:$D,$A63,input_eurostat_fec_RAW!$E:$E,$C63)</f>
        <v>0</v>
      </c>
      <c r="AB63">
        <f>SUMIFS(input_eurostat_fec_RAW!$I:$I,input_eurostat_fec_RAW!$G:$G,AB$2,input_eurostat_fec_RAW!$D:$D,$A63,input_eurostat_fec_RAW!$E:$E,$C63)</f>
        <v>0</v>
      </c>
      <c r="AC63">
        <f>SUMIFS(input_eurostat_fec_RAW!$I:$I,input_eurostat_fec_RAW!$G:$G,AC$2,input_eurostat_fec_RAW!$D:$D,$A63,input_eurostat_fec_RAW!$E:$E,$C63)</f>
        <v>0</v>
      </c>
      <c r="AD63">
        <f>SUMIFS(input_eurostat_fec_RAW!$I:$I,input_eurostat_fec_RAW!$G:$G,AD$2,input_eurostat_fec_RAW!$D:$D,$A63,input_eurostat_fec_RAW!$E:$E,$C63)</f>
        <v>0</v>
      </c>
      <c r="AE63">
        <f>SUMIFS(input_eurostat_fec_RAW!$I:$I,input_eurostat_fec_RAW!$G:$G,AE$2,input_eurostat_fec_RAW!$D:$D,$A63,input_eurostat_fec_RAW!$E:$E,$C63)</f>
        <v>0</v>
      </c>
      <c r="AF63">
        <f>SUMIFS(input_eurostat_fec_RAW!$I:$I,input_eurostat_fec_RAW!$G:$G,AF$2,input_eurostat_fec_RAW!$D:$D,$A63,input_eurostat_fec_RAW!$E:$E,$C63)</f>
        <v>0</v>
      </c>
      <c r="AG63">
        <f>SUMIFS(input_eurostat_fec_RAW!$I:$I,input_eurostat_fec_RAW!$G:$G,AG$2,input_eurostat_fec_RAW!$D:$D,$A63,input_eurostat_fec_RAW!$E:$E,$C63)</f>
        <v>0</v>
      </c>
      <c r="AH63">
        <f>SUMIFS(input_eurostat_fec_RAW!$I:$I,input_eurostat_fec_RAW!$G:$G,AH$2,input_eurostat_fec_RAW!$D:$D,$A63,input_eurostat_fec_RAW!$E:$E,$C63)</f>
        <v>0</v>
      </c>
      <c r="AI63">
        <f>SUMIFS(input_eurostat_fec_RAW!$I:$I,input_eurostat_fec_RAW!$G:$G,AI$2,input_eurostat_fec_RAW!$D:$D,$A63,input_eurostat_fec_RAW!$E:$E,$C63)</f>
        <v>0</v>
      </c>
      <c r="AJ63">
        <f>SUMIFS(input_eurostat_fec_RAW!$I:$I,input_eurostat_fec_RAW!$G:$G,AJ$2,input_eurostat_fec_RAW!$D:$D,$A63,input_eurostat_fec_RAW!$E:$E,$C63)</f>
        <v>0</v>
      </c>
      <c r="AK63">
        <f>SUMIFS(input_eurostat_fec_RAW!$I:$I,input_eurostat_fec_RAW!$G:$G,AK$2,input_eurostat_fec_RAW!$D:$D,$A63,input_eurostat_fec_RAW!$E:$E,$C63)</f>
        <v>0</v>
      </c>
      <c r="AL63">
        <f>SUMIFS(input_eurostat_fec_RAW!$I:$I,input_eurostat_fec_RAW!$G:$G,AL$2,input_eurostat_fec_RAW!$D:$D,$A63,input_eurostat_fec_RAW!$E:$E,$C63)</f>
        <v>0</v>
      </c>
      <c r="AM63">
        <f>SUMIFS(input_eurostat_fec_RAW!$I:$I,input_eurostat_fec_RAW!$G:$G,AM$2,input_eurostat_fec_RAW!$D:$D,$A63,input_eurostat_fec_RAW!$E:$E,$C63)</f>
        <v>0</v>
      </c>
      <c r="AN63">
        <f>SUMIFS(input_eurostat_fec_RAW!$I:$I,input_eurostat_fec_RAW!$G:$G,AN$2,input_eurostat_fec_RAW!$D:$D,$A63,input_eurostat_fec_RAW!$E:$E,$C63)</f>
        <v>0</v>
      </c>
      <c r="AO63">
        <f>SUMIFS(input_eurostat_fec_RAW!$I:$I,input_eurostat_fec_RAW!$G:$G,AO$2,input_eurostat_fec_RAW!$D:$D,$A63,input_eurostat_fec_RAW!$E:$E,$C63)</f>
        <v>0</v>
      </c>
      <c r="AP63">
        <f>SUMIFS(input_eurostat_fec_RAW!$I:$I,input_eurostat_fec_RAW!$G:$G,AP$2,input_eurostat_fec_RAW!$D:$D,$A63,input_eurostat_fec_RAW!$E:$E,$C63)</f>
        <v>0</v>
      </c>
      <c r="AQ63">
        <f>SUMIFS(input_eurostat_fec_RAW!$I:$I,input_eurostat_fec_RAW!$G:$G,AQ$2,input_eurostat_fec_RAW!$D:$D,$A63,input_eurostat_fec_RAW!$E:$E,$C63)</f>
        <v>0</v>
      </c>
      <c r="AR63">
        <f>SUMIFS(input_eurostat_fec_RAW!$I:$I,input_eurostat_fec_RAW!$G:$G,AR$2,input_eurostat_fec_RAW!$D:$D,$A63,input_eurostat_fec_RAW!$E:$E,$C63)</f>
        <v>0</v>
      </c>
      <c r="AS63">
        <f>SUMIFS(input_eurostat_fec_RAW!$I:$I,input_eurostat_fec_RAW!$G:$G,AS$2,input_eurostat_fec_RAW!$D:$D,$A63,input_eurostat_fec_RAW!$E:$E,$C63)</f>
        <v>0</v>
      </c>
      <c r="AT63">
        <f>SUMIFS(input_eurostat_fec_RAW!$I:$I,input_eurostat_fec_RAW!$G:$G,AT$2,input_eurostat_fec_RAW!$D:$D,$A63,input_eurostat_fec_RAW!$E:$E,$C63)</f>
        <v>0</v>
      </c>
    </row>
    <row r="64" spans="1:46" x14ac:dyDescent="0.2">
      <c r="A64" s="4" t="s">
        <v>71</v>
      </c>
      <c r="B64" t="s">
        <v>90</v>
      </c>
      <c r="C64" s="4" t="s">
        <v>59</v>
      </c>
      <c r="D64" t="s">
        <v>78</v>
      </c>
      <c r="E64" t="str">
        <f>INDEX('1_input_general_information'!$B$45:$E$58,MATCH($D64,'1_input_general_information'!$B$45:$B$58,0),MATCH($E$2,'1_input_general_information'!$B$44:$E$44,0))</f>
        <v>crude_oil</v>
      </c>
      <c r="F64" t="b">
        <f>INDEX('1_input_general_information'!$A$44:$E$58,MATCH($C64,'1_input_general_information'!$A$44:$A$58,0),3)</f>
        <v>0</v>
      </c>
      <c r="G64" t="str">
        <f>INDEX('1_input_general_information'!$A$44:$E$58,MATCH($C64,'1_input_general_information'!$A$44:$A$58,0),4)</f>
        <v>Complete</v>
      </c>
      <c r="H64">
        <f>SUMIFS(input_eurostat_fec_RAW!$I:$I,input_eurostat_fec_RAW!$G:$G,H$2,input_eurostat_fec_RAW!$D:$D,$A64,input_eurostat_fec_RAW!$E:$E,$C64)</f>
        <v>0</v>
      </c>
      <c r="I64">
        <f>SUMIFS(input_eurostat_fec_RAW!$I:$I,input_eurostat_fec_RAW!$G:$G,I$2,input_eurostat_fec_RAW!$D:$D,$A64,input_eurostat_fec_RAW!$E:$E,$C64)</f>
        <v>0</v>
      </c>
      <c r="J64">
        <f>SUMIFS(input_eurostat_fec_RAW!$I:$I,input_eurostat_fec_RAW!$G:$G,J$2,input_eurostat_fec_RAW!$D:$D,$A64,input_eurostat_fec_RAW!$E:$E,$C64)</f>
        <v>0</v>
      </c>
      <c r="K64">
        <f>SUMIFS(input_eurostat_fec_RAW!$I:$I,input_eurostat_fec_RAW!$G:$G,K$2,input_eurostat_fec_RAW!$D:$D,$A64,input_eurostat_fec_RAW!$E:$E,$C64)</f>
        <v>0</v>
      </c>
      <c r="L64">
        <f>SUMIFS(input_eurostat_fec_RAW!$I:$I,input_eurostat_fec_RAW!$G:$G,L$2,input_eurostat_fec_RAW!$D:$D,$A64,input_eurostat_fec_RAW!$E:$E,$C64)</f>
        <v>0</v>
      </c>
      <c r="M64">
        <f>SUMIFS(input_eurostat_fec_RAW!$I:$I,input_eurostat_fec_RAW!$G:$G,M$2,input_eurostat_fec_RAW!$D:$D,$A64,input_eurostat_fec_RAW!$E:$E,$C64)</f>
        <v>0</v>
      </c>
      <c r="N64">
        <f>SUMIFS(input_eurostat_fec_RAW!$I:$I,input_eurostat_fec_RAW!$G:$G,N$2,input_eurostat_fec_RAW!$D:$D,$A64,input_eurostat_fec_RAW!$E:$E,$C64)</f>
        <v>0</v>
      </c>
      <c r="O64">
        <f>SUMIFS(input_eurostat_fec_RAW!$I:$I,input_eurostat_fec_RAW!$G:$G,O$2,input_eurostat_fec_RAW!$D:$D,$A64,input_eurostat_fec_RAW!$E:$E,$C64)</f>
        <v>0</v>
      </c>
      <c r="P64">
        <f>SUMIFS(input_eurostat_fec_RAW!$I:$I,input_eurostat_fec_RAW!$G:$G,P$2,input_eurostat_fec_RAW!$D:$D,$A64,input_eurostat_fec_RAW!$E:$E,$C64)</f>
        <v>0</v>
      </c>
      <c r="Q64">
        <f>SUMIFS(input_eurostat_fec_RAW!$I:$I,input_eurostat_fec_RAW!$G:$G,Q$2,input_eurostat_fec_RAW!$D:$D,$A64,input_eurostat_fec_RAW!$E:$E,$C64)</f>
        <v>0</v>
      </c>
      <c r="R64">
        <f>SUMIFS(input_eurostat_fec_RAW!$I:$I,input_eurostat_fec_RAW!$G:$G,R$2,input_eurostat_fec_RAW!$D:$D,$A64,input_eurostat_fec_RAW!$E:$E,$C64)</f>
        <v>0</v>
      </c>
      <c r="S64">
        <f>SUMIFS(input_eurostat_fec_RAW!$I:$I,input_eurostat_fec_RAW!$G:$G,S$2,input_eurostat_fec_RAW!$D:$D,$A64,input_eurostat_fec_RAW!$E:$E,$C64)</f>
        <v>0</v>
      </c>
      <c r="T64">
        <f>SUMIFS(input_eurostat_fec_RAW!$I:$I,input_eurostat_fec_RAW!$G:$G,T$2,input_eurostat_fec_RAW!$D:$D,$A64,input_eurostat_fec_RAW!$E:$E,$C64)</f>
        <v>0</v>
      </c>
      <c r="U64">
        <f>SUMIFS(input_eurostat_fec_RAW!$I:$I,input_eurostat_fec_RAW!$G:$G,U$2,input_eurostat_fec_RAW!$D:$D,$A64,input_eurostat_fec_RAW!$E:$E,$C64)</f>
        <v>0</v>
      </c>
      <c r="V64">
        <f>SUMIFS(input_eurostat_fec_RAW!$I:$I,input_eurostat_fec_RAW!$G:$G,V$2,input_eurostat_fec_RAW!$D:$D,$A64,input_eurostat_fec_RAW!$E:$E,$C64)</f>
        <v>0</v>
      </c>
      <c r="W64">
        <f>SUMIFS(input_eurostat_fec_RAW!$I:$I,input_eurostat_fec_RAW!$G:$G,W$2,input_eurostat_fec_RAW!$D:$D,$A64,input_eurostat_fec_RAW!$E:$E,$C64)</f>
        <v>0</v>
      </c>
      <c r="X64">
        <f>SUMIFS(input_eurostat_fec_RAW!$I:$I,input_eurostat_fec_RAW!$G:$G,X$2,input_eurostat_fec_RAW!$D:$D,$A64,input_eurostat_fec_RAW!$E:$E,$C64)</f>
        <v>0</v>
      </c>
      <c r="Y64">
        <f>SUMIFS(input_eurostat_fec_RAW!$I:$I,input_eurostat_fec_RAW!$G:$G,Y$2,input_eurostat_fec_RAW!$D:$D,$A64,input_eurostat_fec_RAW!$E:$E,$C64)</f>
        <v>0</v>
      </c>
      <c r="Z64">
        <f>SUMIFS(input_eurostat_fec_RAW!$I:$I,input_eurostat_fec_RAW!$G:$G,Z$2,input_eurostat_fec_RAW!$D:$D,$A64,input_eurostat_fec_RAW!$E:$E,$C64)</f>
        <v>0</v>
      </c>
      <c r="AA64">
        <f>SUMIFS(input_eurostat_fec_RAW!$I:$I,input_eurostat_fec_RAW!$G:$G,AA$2,input_eurostat_fec_RAW!$D:$D,$A64,input_eurostat_fec_RAW!$E:$E,$C64)</f>
        <v>0</v>
      </c>
      <c r="AB64">
        <f>SUMIFS(input_eurostat_fec_RAW!$I:$I,input_eurostat_fec_RAW!$G:$G,AB$2,input_eurostat_fec_RAW!$D:$D,$A64,input_eurostat_fec_RAW!$E:$E,$C64)</f>
        <v>0</v>
      </c>
      <c r="AC64">
        <f>SUMIFS(input_eurostat_fec_RAW!$I:$I,input_eurostat_fec_RAW!$G:$G,AC$2,input_eurostat_fec_RAW!$D:$D,$A64,input_eurostat_fec_RAW!$E:$E,$C64)</f>
        <v>0</v>
      </c>
      <c r="AD64">
        <f>SUMIFS(input_eurostat_fec_RAW!$I:$I,input_eurostat_fec_RAW!$G:$G,AD$2,input_eurostat_fec_RAW!$D:$D,$A64,input_eurostat_fec_RAW!$E:$E,$C64)</f>
        <v>0</v>
      </c>
      <c r="AE64">
        <f>SUMIFS(input_eurostat_fec_RAW!$I:$I,input_eurostat_fec_RAW!$G:$G,AE$2,input_eurostat_fec_RAW!$D:$D,$A64,input_eurostat_fec_RAW!$E:$E,$C64)</f>
        <v>0</v>
      </c>
      <c r="AF64">
        <f>SUMIFS(input_eurostat_fec_RAW!$I:$I,input_eurostat_fec_RAW!$G:$G,AF$2,input_eurostat_fec_RAW!$D:$D,$A64,input_eurostat_fec_RAW!$E:$E,$C64)</f>
        <v>0</v>
      </c>
      <c r="AG64">
        <f>SUMIFS(input_eurostat_fec_RAW!$I:$I,input_eurostat_fec_RAW!$G:$G,AG$2,input_eurostat_fec_RAW!$D:$D,$A64,input_eurostat_fec_RAW!$E:$E,$C64)</f>
        <v>0</v>
      </c>
      <c r="AH64">
        <f>SUMIFS(input_eurostat_fec_RAW!$I:$I,input_eurostat_fec_RAW!$G:$G,AH$2,input_eurostat_fec_RAW!$D:$D,$A64,input_eurostat_fec_RAW!$E:$E,$C64)</f>
        <v>0</v>
      </c>
      <c r="AI64">
        <f>SUMIFS(input_eurostat_fec_RAW!$I:$I,input_eurostat_fec_RAW!$G:$G,AI$2,input_eurostat_fec_RAW!$D:$D,$A64,input_eurostat_fec_RAW!$E:$E,$C64)</f>
        <v>0</v>
      </c>
      <c r="AJ64">
        <f>SUMIFS(input_eurostat_fec_RAW!$I:$I,input_eurostat_fec_RAW!$G:$G,AJ$2,input_eurostat_fec_RAW!$D:$D,$A64,input_eurostat_fec_RAW!$E:$E,$C64)</f>
        <v>0</v>
      </c>
      <c r="AK64">
        <f>SUMIFS(input_eurostat_fec_RAW!$I:$I,input_eurostat_fec_RAW!$G:$G,AK$2,input_eurostat_fec_RAW!$D:$D,$A64,input_eurostat_fec_RAW!$E:$E,$C64)</f>
        <v>0</v>
      </c>
      <c r="AL64">
        <f>SUMIFS(input_eurostat_fec_RAW!$I:$I,input_eurostat_fec_RAW!$G:$G,AL$2,input_eurostat_fec_RAW!$D:$D,$A64,input_eurostat_fec_RAW!$E:$E,$C64)</f>
        <v>0</v>
      </c>
      <c r="AM64">
        <f>SUMIFS(input_eurostat_fec_RAW!$I:$I,input_eurostat_fec_RAW!$G:$G,AM$2,input_eurostat_fec_RAW!$D:$D,$A64,input_eurostat_fec_RAW!$E:$E,$C64)</f>
        <v>0</v>
      </c>
      <c r="AN64">
        <f>SUMIFS(input_eurostat_fec_RAW!$I:$I,input_eurostat_fec_RAW!$G:$G,AN$2,input_eurostat_fec_RAW!$D:$D,$A64,input_eurostat_fec_RAW!$E:$E,$C64)</f>
        <v>0</v>
      </c>
      <c r="AO64">
        <f>SUMIFS(input_eurostat_fec_RAW!$I:$I,input_eurostat_fec_RAW!$G:$G,AO$2,input_eurostat_fec_RAW!$D:$D,$A64,input_eurostat_fec_RAW!$E:$E,$C64)</f>
        <v>0</v>
      </c>
      <c r="AP64">
        <f>SUMIFS(input_eurostat_fec_RAW!$I:$I,input_eurostat_fec_RAW!$G:$G,AP$2,input_eurostat_fec_RAW!$D:$D,$A64,input_eurostat_fec_RAW!$E:$E,$C64)</f>
        <v>0</v>
      </c>
      <c r="AQ64">
        <f>SUMIFS(input_eurostat_fec_RAW!$I:$I,input_eurostat_fec_RAW!$G:$G,AQ$2,input_eurostat_fec_RAW!$D:$D,$A64,input_eurostat_fec_RAW!$E:$E,$C64)</f>
        <v>0</v>
      </c>
      <c r="AR64">
        <f>SUMIFS(input_eurostat_fec_RAW!$I:$I,input_eurostat_fec_RAW!$G:$G,AR$2,input_eurostat_fec_RAW!$D:$D,$A64,input_eurostat_fec_RAW!$E:$E,$C64)</f>
        <v>0</v>
      </c>
      <c r="AS64">
        <f>SUMIFS(input_eurostat_fec_RAW!$I:$I,input_eurostat_fec_RAW!$G:$G,AS$2,input_eurostat_fec_RAW!$D:$D,$A64,input_eurostat_fec_RAW!$E:$E,$C64)</f>
        <v>0</v>
      </c>
      <c r="AT64">
        <f>SUMIFS(input_eurostat_fec_RAW!$I:$I,input_eurostat_fec_RAW!$G:$G,AT$2,input_eurostat_fec_RAW!$D:$D,$A64,input_eurostat_fec_RAW!$E:$E,$C64)</f>
        <v>0</v>
      </c>
    </row>
    <row r="65" spans="1:46" x14ac:dyDescent="0.2">
      <c r="A65" s="4" t="s">
        <v>71</v>
      </c>
      <c r="B65" t="s">
        <v>90</v>
      </c>
      <c r="C65" s="4" t="s">
        <v>60</v>
      </c>
      <c r="D65" t="s">
        <v>79</v>
      </c>
      <c r="F65" t="b">
        <f>INDEX('1_input_general_information'!$A$44:$E$58,MATCH($C65,'1_input_general_information'!$A$44:$A$58,0),3)</f>
        <v>0</v>
      </c>
      <c r="G65" t="str">
        <f>INDEX('1_input_general_information'!$A$44:$E$58,MATCH($C65,'1_input_general_information'!$A$44:$A$58,0),4)</f>
        <v>Complete</v>
      </c>
      <c r="H65">
        <f>SUMIFS(input_eurostat_fec_RAW!$I:$I,input_eurostat_fec_RAW!$G:$G,H$2,input_eurostat_fec_RAW!$D:$D,$A65,input_eurostat_fec_RAW!$E:$E,$C65)</f>
        <v>0</v>
      </c>
      <c r="I65">
        <f>SUMIFS(input_eurostat_fec_RAW!$I:$I,input_eurostat_fec_RAW!$G:$G,I$2,input_eurostat_fec_RAW!$D:$D,$A65,input_eurostat_fec_RAW!$E:$E,$C65)</f>
        <v>0</v>
      </c>
      <c r="J65">
        <f>SUMIFS(input_eurostat_fec_RAW!$I:$I,input_eurostat_fec_RAW!$G:$G,J$2,input_eurostat_fec_RAW!$D:$D,$A65,input_eurostat_fec_RAW!$E:$E,$C65)</f>
        <v>0</v>
      </c>
      <c r="K65">
        <f>SUMIFS(input_eurostat_fec_RAW!$I:$I,input_eurostat_fec_RAW!$G:$G,K$2,input_eurostat_fec_RAW!$D:$D,$A65,input_eurostat_fec_RAW!$E:$E,$C65)</f>
        <v>0</v>
      </c>
      <c r="L65">
        <f>SUMIFS(input_eurostat_fec_RAW!$I:$I,input_eurostat_fec_RAW!$G:$G,L$2,input_eurostat_fec_RAW!$D:$D,$A65,input_eurostat_fec_RAW!$E:$E,$C65)</f>
        <v>0</v>
      </c>
      <c r="M65">
        <f>SUMIFS(input_eurostat_fec_RAW!$I:$I,input_eurostat_fec_RAW!$G:$G,M$2,input_eurostat_fec_RAW!$D:$D,$A65,input_eurostat_fec_RAW!$E:$E,$C65)</f>
        <v>0</v>
      </c>
      <c r="N65">
        <f>SUMIFS(input_eurostat_fec_RAW!$I:$I,input_eurostat_fec_RAW!$G:$G,N$2,input_eurostat_fec_RAW!$D:$D,$A65,input_eurostat_fec_RAW!$E:$E,$C65)</f>
        <v>0</v>
      </c>
      <c r="O65">
        <f>SUMIFS(input_eurostat_fec_RAW!$I:$I,input_eurostat_fec_RAW!$G:$G,O$2,input_eurostat_fec_RAW!$D:$D,$A65,input_eurostat_fec_RAW!$E:$E,$C65)</f>
        <v>0</v>
      </c>
      <c r="P65">
        <f>SUMIFS(input_eurostat_fec_RAW!$I:$I,input_eurostat_fec_RAW!$G:$G,P$2,input_eurostat_fec_RAW!$D:$D,$A65,input_eurostat_fec_RAW!$E:$E,$C65)</f>
        <v>0</v>
      </c>
      <c r="Q65">
        <f>SUMIFS(input_eurostat_fec_RAW!$I:$I,input_eurostat_fec_RAW!$G:$G,Q$2,input_eurostat_fec_RAW!$D:$D,$A65,input_eurostat_fec_RAW!$E:$E,$C65)</f>
        <v>0</v>
      </c>
      <c r="R65">
        <f>SUMIFS(input_eurostat_fec_RAW!$I:$I,input_eurostat_fec_RAW!$G:$G,R$2,input_eurostat_fec_RAW!$D:$D,$A65,input_eurostat_fec_RAW!$E:$E,$C65)</f>
        <v>0</v>
      </c>
      <c r="S65">
        <f>SUMIFS(input_eurostat_fec_RAW!$I:$I,input_eurostat_fec_RAW!$G:$G,S$2,input_eurostat_fec_RAW!$D:$D,$A65,input_eurostat_fec_RAW!$E:$E,$C65)</f>
        <v>0</v>
      </c>
      <c r="T65">
        <f>SUMIFS(input_eurostat_fec_RAW!$I:$I,input_eurostat_fec_RAW!$G:$G,T$2,input_eurostat_fec_RAW!$D:$D,$A65,input_eurostat_fec_RAW!$E:$E,$C65)</f>
        <v>0</v>
      </c>
      <c r="U65">
        <f>SUMIFS(input_eurostat_fec_RAW!$I:$I,input_eurostat_fec_RAW!$G:$G,U$2,input_eurostat_fec_RAW!$D:$D,$A65,input_eurostat_fec_RAW!$E:$E,$C65)</f>
        <v>0</v>
      </c>
      <c r="V65">
        <f>SUMIFS(input_eurostat_fec_RAW!$I:$I,input_eurostat_fec_RAW!$G:$G,V$2,input_eurostat_fec_RAW!$D:$D,$A65,input_eurostat_fec_RAW!$E:$E,$C65)</f>
        <v>0</v>
      </c>
      <c r="W65">
        <f>SUMIFS(input_eurostat_fec_RAW!$I:$I,input_eurostat_fec_RAW!$G:$G,W$2,input_eurostat_fec_RAW!$D:$D,$A65,input_eurostat_fec_RAW!$E:$E,$C65)</f>
        <v>0</v>
      </c>
      <c r="X65">
        <f>SUMIFS(input_eurostat_fec_RAW!$I:$I,input_eurostat_fec_RAW!$G:$G,X$2,input_eurostat_fec_RAW!$D:$D,$A65,input_eurostat_fec_RAW!$E:$E,$C65)</f>
        <v>0</v>
      </c>
      <c r="Y65">
        <f>SUMIFS(input_eurostat_fec_RAW!$I:$I,input_eurostat_fec_RAW!$G:$G,Y$2,input_eurostat_fec_RAW!$D:$D,$A65,input_eurostat_fec_RAW!$E:$E,$C65)</f>
        <v>0</v>
      </c>
      <c r="Z65">
        <f>SUMIFS(input_eurostat_fec_RAW!$I:$I,input_eurostat_fec_RAW!$G:$G,Z$2,input_eurostat_fec_RAW!$D:$D,$A65,input_eurostat_fec_RAW!$E:$E,$C65)</f>
        <v>0</v>
      </c>
      <c r="AA65">
        <f>SUMIFS(input_eurostat_fec_RAW!$I:$I,input_eurostat_fec_RAW!$G:$G,AA$2,input_eurostat_fec_RAW!$D:$D,$A65,input_eurostat_fec_RAW!$E:$E,$C65)</f>
        <v>0</v>
      </c>
      <c r="AB65">
        <f>SUMIFS(input_eurostat_fec_RAW!$I:$I,input_eurostat_fec_RAW!$G:$G,AB$2,input_eurostat_fec_RAW!$D:$D,$A65,input_eurostat_fec_RAW!$E:$E,$C65)</f>
        <v>0</v>
      </c>
      <c r="AC65">
        <f>SUMIFS(input_eurostat_fec_RAW!$I:$I,input_eurostat_fec_RAW!$G:$G,AC$2,input_eurostat_fec_RAW!$D:$D,$A65,input_eurostat_fec_RAW!$E:$E,$C65)</f>
        <v>0</v>
      </c>
      <c r="AD65">
        <f>SUMIFS(input_eurostat_fec_RAW!$I:$I,input_eurostat_fec_RAW!$G:$G,AD$2,input_eurostat_fec_RAW!$D:$D,$A65,input_eurostat_fec_RAW!$E:$E,$C65)</f>
        <v>0</v>
      </c>
      <c r="AE65">
        <f>SUMIFS(input_eurostat_fec_RAW!$I:$I,input_eurostat_fec_RAW!$G:$G,AE$2,input_eurostat_fec_RAW!$D:$D,$A65,input_eurostat_fec_RAW!$E:$E,$C65)</f>
        <v>0</v>
      </c>
      <c r="AF65">
        <f>SUMIFS(input_eurostat_fec_RAW!$I:$I,input_eurostat_fec_RAW!$G:$G,AF$2,input_eurostat_fec_RAW!$D:$D,$A65,input_eurostat_fec_RAW!$E:$E,$C65)</f>
        <v>0</v>
      </c>
      <c r="AG65">
        <f>SUMIFS(input_eurostat_fec_RAW!$I:$I,input_eurostat_fec_RAW!$G:$G,AG$2,input_eurostat_fec_RAW!$D:$D,$A65,input_eurostat_fec_RAW!$E:$E,$C65)</f>
        <v>0</v>
      </c>
      <c r="AH65">
        <f>SUMIFS(input_eurostat_fec_RAW!$I:$I,input_eurostat_fec_RAW!$G:$G,AH$2,input_eurostat_fec_RAW!$D:$D,$A65,input_eurostat_fec_RAW!$E:$E,$C65)</f>
        <v>0</v>
      </c>
      <c r="AI65">
        <f>SUMIFS(input_eurostat_fec_RAW!$I:$I,input_eurostat_fec_RAW!$G:$G,AI$2,input_eurostat_fec_RAW!$D:$D,$A65,input_eurostat_fec_RAW!$E:$E,$C65)</f>
        <v>0</v>
      </c>
      <c r="AJ65">
        <f>SUMIFS(input_eurostat_fec_RAW!$I:$I,input_eurostat_fec_RAW!$G:$G,AJ$2,input_eurostat_fec_RAW!$D:$D,$A65,input_eurostat_fec_RAW!$E:$E,$C65)</f>
        <v>0</v>
      </c>
      <c r="AK65">
        <f>SUMIFS(input_eurostat_fec_RAW!$I:$I,input_eurostat_fec_RAW!$G:$G,AK$2,input_eurostat_fec_RAW!$D:$D,$A65,input_eurostat_fec_RAW!$E:$E,$C65)</f>
        <v>0</v>
      </c>
      <c r="AL65">
        <f>SUMIFS(input_eurostat_fec_RAW!$I:$I,input_eurostat_fec_RAW!$G:$G,AL$2,input_eurostat_fec_RAW!$D:$D,$A65,input_eurostat_fec_RAW!$E:$E,$C65)</f>
        <v>0</v>
      </c>
      <c r="AM65">
        <f>SUMIFS(input_eurostat_fec_RAW!$I:$I,input_eurostat_fec_RAW!$G:$G,AM$2,input_eurostat_fec_RAW!$D:$D,$A65,input_eurostat_fec_RAW!$E:$E,$C65)</f>
        <v>0</v>
      </c>
      <c r="AN65">
        <f>SUMIFS(input_eurostat_fec_RAW!$I:$I,input_eurostat_fec_RAW!$G:$G,AN$2,input_eurostat_fec_RAW!$D:$D,$A65,input_eurostat_fec_RAW!$E:$E,$C65)</f>
        <v>0</v>
      </c>
      <c r="AO65">
        <f>SUMIFS(input_eurostat_fec_RAW!$I:$I,input_eurostat_fec_RAW!$G:$G,AO$2,input_eurostat_fec_RAW!$D:$D,$A65,input_eurostat_fec_RAW!$E:$E,$C65)</f>
        <v>0</v>
      </c>
      <c r="AP65">
        <f>SUMIFS(input_eurostat_fec_RAW!$I:$I,input_eurostat_fec_RAW!$G:$G,AP$2,input_eurostat_fec_RAW!$D:$D,$A65,input_eurostat_fec_RAW!$E:$E,$C65)</f>
        <v>0</v>
      </c>
      <c r="AQ65">
        <f>SUMIFS(input_eurostat_fec_RAW!$I:$I,input_eurostat_fec_RAW!$G:$G,AQ$2,input_eurostat_fec_RAW!$D:$D,$A65,input_eurostat_fec_RAW!$E:$E,$C65)</f>
        <v>0</v>
      </c>
      <c r="AR65">
        <f>SUMIFS(input_eurostat_fec_RAW!$I:$I,input_eurostat_fec_RAW!$G:$G,AR$2,input_eurostat_fec_RAW!$D:$D,$A65,input_eurostat_fec_RAW!$E:$E,$C65)</f>
        <v>0</v>
      </c>
      <c r="AS65">
        <f>SUMIFS(input_eurostat_fec_RAW!$I:$I,input_eurostat_fec_RAW!$G:$G,AS$2,input_eurostat_fec_RAW!$D:$D,$A65,input_eurostat_fec_RAW!$E:$E,$C65)</f>
        <v>0</v>
      </c>
      <c r="AT65">
        <f>SUMIFS(input_eurostat_fec_RAW!$I:$I,input_eurostat_fec_RAW!$G:$G,AT$2,input_eurostat_fec_RAW!$D:$D,$A65,input_eurostat_fec_RAW!$E:$E,$C65)</f>
        <v>0</v>
      </c>
    </row>
    <row r="66" spans="1:46" x14ac:dyDescent="0.2">
      <c r="A66" s="4" t="s">
        <v>71</v>
      </c>
      <c r="B66" t="s">
        <v>90</v>
      </c>
      <c r="C66" s="4" t="s">
        <v>61</v>
      </c>
      <c r="D66" t="s">
        <v>83</v>
      </c>
      <c r="E66" t="str">
        <f>INDEX('1_input_general_information'!$B$45:$E$58,MATCH($D66,'1_input_general_information'!$B$45:$B$58,0),MATCH($E$2,'1_input_general_information'!$B$44:$E$44,0))</f>
        <v>wood_pellets</v>
      </c>
      <c r="F66" t="b">
        <f>INDEX('1_input_general_information'!$A$44:$E$58,MATCH($C66,'1_input_general_information'!$A$44:$A$58,0),3)</f>
        <v>1</v>
      </c>
      <c r="G66" t="str">
        <f>INDEX('1_input_general_information'!$A$44:$E$58,MATCH($C66,'1_input_general_information'!$A$44:$A$58,0),4)</f>
        <v>Complete</v>
      </c>
      <c r="H66">
        <f>SUMIFS(input_eurostat_fec_RAW!$I:$I,input_eurostat_fec_RAW!$G:$G,H$2,input_eurostat_fec_RAW!$D:$D,$A66,input_eurostat_fec_RAW!$E:$E,$C66)</f>
        <v>0</v>
      </c>
      <c r="I66">
        <f>SUMIFS(input_eurostat_fec_RAW!$I:$I,input_eurostat_fec_RAW!$G:$G,I$2,input_eurostat_fec_RAW!$D:$D,$A66,input_eurostat_fec_RAW!$E:$E,$C66)</f>
        <v>0</v>
      </c>
      <c r="J66">
        <f>SUMIFS(input_eurostat_fec_RAW!$I:$I,input_eurostat_fec_RAW!$G:$G,J$2,input_eurostat_fec_RAW!$D:$D,$A66,input_eurostat_fec_RAW!$E:$E,$C66)</f>
        <v>0</v>
      </c>
      <c r="K66">
        <f>SUMIFS(input_eurostat_fec_RAW!$I:$I,input_eurostat_fec_RAW!$G:$G,K$2,input_eurostat_fec_RAW!$D:$D,$A66,input_eurostat_fec_RAW!$E:$E,$C66)</f>
        <v>0</v>
      </c>
      <c r="L66">
        <f>SUMIFS(input_eurostat_fec_RAW!$I:$I,input_eurostat_fec_RAW!$G:$G,L$2,input_eurostat_fec_RAW!$D:$D,$A66,input_eurostat_fec_RAW!$E:$E,$C66)</f>
        <v>0</v>
      </c>
      <c r="M66">
        <f>SUMIFS(input_eurostat_fec_RAW!$I:$I,input_eurostat_fec_RAW!$G:$G,M$2,input_eurostat_fec_RAW!$D:$D,$A66,input_eurostat_fec_RAW!$E:$E,$C66)</f>
        <v>0</v>
      </c>
      <c r="N66">
        <f>SUMIFS(input_eurostat_fec_RAW!$I:$I,input_eurostat_fec_RAW!$G:$G,N$2,input_eurostat_fec_RAW!$D:$D,$A66,input_eurostat_fec_RAW!$E:$E,$C66)</f>
        <v>0</v>
      </c>
      <c r="O66">
        <f>SUMIFS(input_eurostat_fec_RAW!$I:$I,input_eurostat_fec_RAW!$G:$G,O$2,input_eurostat_fec_RAW!$D:$D,$A66,input_eurostat_fec_RAW!$E:$E,$C66)</f>
        <v>0</v>
      </c>
      <c r="P66">
        <f>SUMIFS(input_eurostat_fec_RAW!$I:$I,input_eurostat_fec_RAW!$G:$G,P$2,input_eurostat_fec_RAW!$D:$D,$A66,input_eurostat_fec_RAW!$E:$E,$C66)</f>
        <v>0</v>
      </c>
      <c r="Q66">
        <f>SUMIFS(input_eurostat_fec_RAW!$I:$I,input_eurostat_fec_RAW!$G:$G,Q$2,input_eurostat_fec_RAW!$D:$D,$A66,input_eurostat_fec_RAW!$E:$E,$C66)</f>
        <v>0</v>
      </c>
      <c r="R66">
        <f>SUMIFS(input_eurostat_fec_RAW!$I:$I,input_eurostat_fec_RAW!$G:$G,R$2,input_eurostat_fec_RAW!$D:$D,$A66,input_eurostat_fec_RAW!$E:$E,$C66)</f>
        <v>0</v>
      </c>
      <c r="S66">
        <f>SUMIFS(input_eurostat_fec_RAW!$I:$I,input_eurostat_fec_RAW!$G:$G,S$2,input_eurostat_fec_RAW!$D:$D,$A66,input_eurostat_fec_RAW!$E:$E,$C66)</f>
        <v>0</v>
      </c>
      <c r="T66">
        <f>SUMIFS(input_eurostat_fec_RAW!$I:$I,input_eurostat_fec_RAW!$G:$G,T$2,input_eurostat_fec_RAW!$D:$D,$A66,input_eurostat_fec_RAW!$E:$E,$C66)</f>
        <v>0</v>
      </c>
      <c r="U66">
        <f>SUMIFS(input_eurostat_fec_RAW!$I:$I,input_eurostat_fec_RAW!$G:$G,U$2,input_eurostat_fec_RAW!$D:$D,$A66,input_eurostat_fec_RAW!$E:$E,$C66)</f>
        <v>0</v>
      </c>
      <c r="V66">
        <f>SUMIFS(input_eurostat_fec_RAW!$I:$I,input_eurostat_fec_RAW!$G:$G,V$2,input_eurostat_fec_RAW!$D:$D,$A66,input_eurostat_fec_RAW!$E:$E,$C66)</f>
        <v>0</v>
      </c>
      <c r="W66">
        <f>SUMIFS(input_eurostat_fec_RAW!$I:$I,input_eurostat_fec_RAW!$G:$G,W$2,input_eurostat_fec_RAW!$D:$D,$A66,input_eurostat_fec_RAW!$E:$E,$C66)</f>
        <v>0</v>
      </c>
      <c r="X66">
        <f>SUMIFS(input_eurostat_fec_RAW!$I:$I,input_eurostat_fec_RAW!$G:$G,X$2,input_eurostat_fec_RAW!$D:$D,$A66,input_eurostat_fec_RAW!$E:$E,$C66)</f>
        <v>0</v>
      </c>
      <c r="Y66">
        <f>SUMIFS(input_eurostat_fec_RAW!$I:$I,input_eurostat_fec_RAW!$G:$G,Y$2,input_eurostat_fec_RAW!$D:$D,$A66,input_eurostat_fec_RAW!$E:$E,$C66)</f>
        <v>0</v>
      </c>
      <c r="Z66">
        <f>SUMIFS(input_eurostat_fec_RAW!$I:$I,input_eurostat_fec_RAW!$G:$G,Z$2,input_eurostat_fec_RAW!$D:$D,$A66,input_eurostat_fec_RAW!$E:$E,$C66)</f>
        <v>0</v>
      </c>
      <c r="AA66">
        <f>SUMIFS(input_eurostat_fec_RAW!$I:$I,input_eurostat_fec_RAW!$G:$G,AA$2,input_eurostat_fec_RAW!$D:$D,$A66,input_eurostat_fec_RAW!$E:$E,$C66)</f>
        <v>0</v>
      </c>
      <c r="AB66">
        <f>SUMIFS(input_eurostat_fec_RAW!$I:$I,input_eurostat_fec_RAW!$G:$G,AB$2,input_eurostat_fec_RAW!$D:$D,$A66,input_eurostat_fec_RAW!$E:$E,$C66)</f>
        <v>0</v>
      </c>
      <c r="AC66">
        <f>SUMIFS(input_eurostat_fec_RAW!$I:$I,input_eurostat_fec_RAW!$G:$G,AC$2,input_eurostat_fec_RAW!$D:$D,$A66,input_eurostat_fec_RAW!$E:$E,$C66)</f>
        <v>0</v>
      </c>
      <c r="AD66">
        <f>SUMIFS(input_eurostat_fec_RAW!$I:$I,input_eurostat_fec_RAW!$G:$G,AD$2,input_eurostat_fec_RAW!$D:$D,$A66,input_eurostat_fec_RAW!$E:$E,$C66)</f>
        <v>0</v>
      </c>
      <c r="AE66">
        <f>SUMIFS(input_eurostat_fec_RAW!$I:$I,input_eurostat_fec_RAW!$G:$G,AE$2,input_eurostat_fec_RAW!$D:$D,$A66,input_eurostat_fec_RAW!$E:$E,$C66)</f>
        <v>0</v>
      </c>
      <c r="AF66">
        <f>SUMIFS(input_eurostat_fec_RAW!$I:$I,input_eurostat_fec_RAW!$G:$G,AF$2,input_eurostat_fec_RAW!$D:$D,$A66,input_eurostat_fec_RAW!$E:$E,$C66)</f>
        <v>0</v>
      </c>
      <c r="AG66">
        <f>SUMIFS(input_eurostat_fec_RAW!$I:$I,input_eurostat_fec_RAW!$G:$G,AG$2,input_eurostat_fec_RAW!$D:$D,$A66,input_eurostat_fec_RAW!$E:$E,$C66)</f>
        <v>0</v>
      </c>
      <c r="AH66">
        <f>SUMIFS(input_eurostat_fec_RAW!$I:$I,input_eurostat_fec_RAW!$G:$G,AH$2,input_eurostat_fec_RAW!$D:$D,$A66,input_eurostat_fec_RAW!$E:$E,$C66)</f>
        <v>0</v>
      </c>
      <c r="AI66">
        <f>SUMIFS(input_eurostat_fec_RAW!$I:$I,input_eurostat_fec_RAW!$G:$G,AI$2,input_eurostat_fec_RAW!$D:$D,$A66,input_eurostat_fec_RAW!$E:$E,$C66)</f>
        <v>0</v>
      </c>
      <c r="AJ66">
        <f>SUMIFS(input_eurostat_fec_RAW!$I:$I,input_eurostat_fec_RAW!$G:$G,AJ$2,input_eurostat_fec_RAW!$D:$D,$A66,input_eurostat_fec_RAW!$E:$E,$C66)</f>
        <v>0</v>
      </c>
      <c r="AK66">
        <f>SUMIFS(input_eurostat_fec_RAW!$I:$I,input_eurostat_fec_RAW!$G:$G,AK$2,input_eurostat_fec_RAW!$D:$D,$A66,input_eurostat_fec_RAW!$E:$E,$C66)</f>
        <v>0</v>
      </c>
      <c r="AL66">
        <f>SUMIFS(input_eurostat_fec_RAW!$I:$I,input_eurostat_fec_RAW!$G:$G,AL$2,input_eurostat_fec_RAW!$D:$D,$A66,input_eurostat_fec_RAW!$E:$E,$C66)</f>
        <v>0</v>
      </c>
      <c r="AM66">
        <f>SUMIFS(input_eurostat_fec_RAW!$I:$I,input_eurostat_fec_RAW!$G:$G,AM$2,input_eurostat_fec_RAW!$D:$D,$A66,input_eurostat_fec_RAW!$E:$E,$C66)</f>
        <v>0</v>
      </c>
      <c r="AN66">
        <f>SUMIFS(input_eurostat_fec_RAW!$I:$I,input_eurostat_fec_RAW!$G:$G,AN$2,input_eurostat_fec_RAW!$D:$D,$A66,input_eurostat_fec_RAW!$E:$E,$C66)</f>
        <v>0</v>
      </c>
      <c r="AO66">
        <f>SUMIFS(input_eurostat_fec_RAW!$I:$I,input_eurostat_fec_RAW!$G:$G,AO$2,input_eurostat_fec_RAW!$D:$D,$A66,input_eurostat_fec_RAW!$E:$E,$C66)</f>
        <v>0</v>
      </c>
      <c r="AP66">
        <f>SUMIFS(input_eurostat_fec_RAW!$I:$I,input_eurostat_fec_RAW!$G:$G,AP$2,input_eurostat_fec_RAW!$D:$D,$A66,input_eurostat_fec_RAW!$E:$E,$C66)</f>
        <v>0</v>
      </c>
      <c r="AQ66">
        <f>SUMIFS(input_eurostat_fec_RAW!$I:$I,input_eurostat_fec_RAW!$G:$G,AQ$2,input_eurostat_fec_RAW!$D:$D,$A66,input_eurostat_fec_RAW!$E:$E,$C66)</f>
        <v>0</v>
      </c>
      <c r="AR66">
        <f>SUMIFS(input_eurostat_fec_RAW!$I:$I,input_eurostat_fec_RAW!$G:$G,AR$2,input_eurostat_fec_RAW!$D:$D,$A66,input_eurostat_fec_RAW!$E:$E,$C66)</f>
        <v>0</v>
      </c>
      <c r="AS66">
        <f>SUMIFS(input_eurostat_fec_RAW!$I:$I,input_eurostat_fec_RAW!$G:$G,AS$2,input_eurostat_fec_RAW!$D:$D,$A66,input_eurostat_fec_RAW!$E:$E,$C66)</f>
        <v>0</v>
      </c>
      <c r="AT66">
        <f>SUMIFS(input_eurostat_fec_RAW!$I:$I,input_eurostat_fec_RAW!$G:$G,AT$2,input_eurostat_fec_RAW!$D:$D,$A66,input_eurostat_fec_RAW!$E:$E,$C66)</f>
        <v>0</v>
      </c>
    </row>
    <row r="67" spans="1:46" x14ac:dyDescent="0.2">
      <c r="A67" s="4" t="s">
        <v>71</v>
      </c>
      <c r="B67" t="s">
        <v>90</v>
      </c>
      <c r="C67" s="4" t="s">
        <v>62</v>
      </c>
      <c r="D67" t="s">
        <v>84</v>
      </c>
      <c r="E67" t="str">
        <f>INDEX('1_input_general_information'!$B$45:$E$58,MATCH($D67,'1_input_general_information'!$B$45:$B$58,0),MATCH($E$2,'1_input_general_information'!$B$44:$E$44,0))</f>
        <v>network_gas</v>
      </c>
      <c r="F67" t="b">
        <f>INDEX('1_input_general_information'!$A$44:$E$58,MATCH($C67,'1_input_general_information'!$A$44:$A$58,0),3)</f>
        <v>1</v>
      </c>
      <c r="G67" t="str">
        <f>INDEX('1_input_general_information'!$A$44:$E$58,MATCH($C67,'1_input_general_information'!$A$44:$A$58,0),4)</f>
        <v>Complete</v>
      </c>
      <c r="H67">
        <f>SUMIFS(input_eurostat_fec_RAW!$I:$I,input_eurostat_fec_RAW!$G:$G,H$2,input_eurostat_fec_RAW!$D:$D,$A67,input_eurostat_fec_RAW!$E:$E,$C67)</f>
        <v>0</v>
      </c>
      <c r="I67">
        <f>SUMIFS(input_eurostat_fec_RAW!$I:$I,input_eurostat_fec_RAW!$G:$G,I$2,input_eurostat_fec_RAW!$D:$D,$A67,input_eurostat_fec_RAW!$E:$E,$C67)</f>
        <v>0</v>
      </c>
      <c r="J67">
        <f>SUMIFS(input_eurostat_fec_RAW!$I:$I,input_eurostat_fec_RAW!$G:$G,J$2,input_eurostat_fec_RAW!$D:$D,$A67,input_eurostat_fec_RAW!$E:$E,$C67)</f>
        <v>0</v>
      </c>
      <c r="K67">
        <f>SUMIFS(input_eurostat_fec_RAW!$I:$I,input_eurostat_fec_RAW!$G:$G,K$2,input_eurostat_fec_RAW!$D:$D,$A67,input_eurostat_fec_RAW!$E:$E,$C67)</f>
        <v>0</v>
      </c>
      <c r="L67">
        <f>SUMIFS(input_eurostat_fec_RAW!$I:$I,input_eurostat_fec_RAW!$G:$G,L$2,input_eurostat_fec_RAW!$D:$D,$A67,input_eurostat_fec_RAW!$E:$E,$C67)</f>
        <v>0</v>
      </c>
      <c r="M67">
        <f>SUMIFS(input_eurostat_fec_RAW!$I:$I,input_eurostat_fec_RAW!$G:$G,M$2,input_eurostat_fec_RAW!$D:$D,$A67,input_eurostat_fec_RAW!$E:$E,$C67)</f>
        <v>0</v>
      </c>
      <c r="N67">
        <f>SUMIFS(input_eurostat_fec_RAW!$I:$I,input_eurostat_fec_RAW!$G:$G,N$2,input_eurostat_fec_RAW!$D:$D,$A67,input_eurostat_fec_RAW!$E:$E,$C67)</f>
        <v>0</v>
      </c>
      <c r="O67">
        <f>SUMIFS(input_eurostat_fec_RAW!$I:$I,input_eurostat_fec_RAW!$G:$G,O$2,input_eurostat_fec_RAW!$D:$D,$A67,input_eurostat_fec_RAW!$E:$E,$C67)</f>
        <v>0</v>
      </c>
      <c r="P67">
        <f>SUMIFS(input_eurostat_fec_RAW!$I:$I,input_eurostat_fec_RAW!$G:$G,P$2,input_eurostat_fec_RAW!$D:$D,$A67,input_eurostat_fec_RAW!$E:$E,$C67)</f>
        <v>0</v>
      </c>
      <c r="Q67">
        <f>SUMIFS(input_eurostat_fec_RAW!$I:$I,input_eurostat_fec_RAW!$G:$G,Q$2,input_eurostat_fec_RAW!$D:$D,$A67,input_eurostat_fec_RAW!$E:$E,$C67)</f>
        <v>0</v>
      </c>
      <c r="R67">
        <f>SUMIFS(input_eurostat_fec_RAW!$I:$I,input_eurostat_fec_RAW!$G:$G,R$2,input_eurostat_fec_RAW!$D:$D,$A67,input_eurostat_fec_RAW!$E:$E,$C67)</f>
        <v>0</v>
      </c>
      <c r="S67">
        <f>SUMIFS(input_eurostat_fec_RAW!$I:$I,input_eurostat_fec_RAW!$G:$G,S$2,input_eurostat_fec_RAW!$D:$D,$A67,input_eurostat_fec_RAW!$E:$E,$C67)</f>
        <v>0</v>
      </c>
      <c r="T67">
        <f>SUMIFS(input_eurostat_fec_RAW!$I:$I,input_eurostat_fec_RAW!$G:$G,T$2,input_eurostat_fec_RAW!$D:$D,$A67,input_eurostat_fec_RAW!$E:$E,$C67)</f>
        <v>0</v>
      </c>
      <c r="U67">
        <f>SUMIFS(input_eurostat_fec_RAW!$I:$I,input_eurostat_fec_RAW!$G:$G,U$2,input_eurostat_fec_RAW!$D:$D,$A67,input_eurostat_fec_RAW!$E:$E,$C67)</f>
        <v>0</v>
      </c>
      <c r="V67">
        <f>SUMIFS(input_eurostat_fec_RAW!$I:$I,input_eurostat_fec_RAW!$G:$G,V$2,input_eurostat_fec_RAW!$D:$D,$A67,input_eurostat_fec_RAW!$E:$E,$C67)</f>
        <v>0</v>
      </c>
      <c r="W67">
        <f>SUMIFS(input_eurostat_fec_RAW!$I:$I,input_eurostat_fec_RAW!$G:$G,W$2,input_eurostat_fec_RAW!$D:$D,$A67,input_eurostat_fec_RAW!$E:$E,$C67)</f>
        <v>0</v>
      </c>
      <c r="X67">
        <f>SUMIFS(input_eurostat_fec_RAW!$I:$I,input_eurostat_fec_RAW!$G:$G,X$2,input_eurostat_fec_RAW!$D:$D,$A67,input_eurostat_fec_RAW!$E:$E,$C67)</f>
        <v>0</v>
      </c>
      <c r="Y67">
        <f>SUMIFS(input_eurostat_fec_RAW!$I:$I,input_eurostat_fec_RAW!$G:$G,Y$2,input_eurostat_fec_RAW!$D:$D,$A67,input_eurostat_fec_RAW!$E:$E,$C67)</f>
        <v>0</v>
      </c>
      <c r="Z67">
        <f>SUMIFS(input_eurostat_fec_RAW!$I:$I,input_eurostat_fec_RAW!$G:$G,Z$2,input_eurostat_fec_RAW!$D:$D,$A67,input_eurostat_fec_RAW!$E:$E,$C67)</f>
        <v>0</v>
      </c>
      <c r="AA67">
        <f>SUMIFS(input_eurostat_fec_RAW!$I:$I,input_eurostat_fec_RAW!$G:$G,AA$2,input_eurostat_fec_RAW!$D:$D,$A67,input_eurostat_fec_RAW!$E:$E,$C67)</f>
        <v>0</v>
      </c>
      <c r="AB67">
        <f>SUMIFS(input_eurostat_fec_RAW!$I:$I,input_eurostat_fec_RAW!$G:$G,AB$2,input_eurostat_fec_RAW!$D:$D,$A67,input_eurostat_fec_RAW!$E:$E,$C67)</f>
        <v>0</v>
      </c>
      <c r="AC67">
        <f>SUMIFS(input_eurostat_fec_RAW!$I:$I,input_eurostat_fec_RAW!$G:$G,AC$2,input_eurostat_fec_RAW!$D:$D,$A67,input_eurostat_fec_RAW!$E:$E,$C67)</f>
        <v>0</v>
      </c>
      <c r="AD67">
        <f>SUMIFS(input_eurostat_fec_RAW!$I:$I,input_eurostat_fec_RAW!$G:$G,AD$2,input_eurostat_fec_RAW!$D:$D,$A67,input_eurostat_fec_RAW!$E:$E,$C67)</f>
        <v>0</v>
      </c>
      <c r="AE67">
        <f>SUMIFS(input_eurostat_fec_RAW!$I:$I,input_eurostat_fec_RAW!$G:$G,AE$2,input_eurostat_fec_RAW!$D:$D,$A67,input_eurostat_fec_RAW!$E:$E,$C67)</f>
        <v>0</v>
      </c>
      <c r="AF67">
        <f>SUMIFS(input_eurostat_fec_RAW!$I:$I,input_eurostat_fec_RAW!$G:$G,AF$2,input_eurostat_fec_RAW!$D:$D,$A67,input_eurostat_fec_RAW!$E:$E,$C67)</f>
        <v>0</v>
      </c>
      <c r="AG67">
        <f>SUMIFS(input_eurostat_fec_RAW!$I:$I,input_eurostat_fec_RAW!$G:$G,AG$2,input_eurostat_fec_RAW!$D:$D,$A67,input_eurostat_fec_RAW!$E:$E,$C67)</f>
        <v>0</v>
      </c>
      <c r="AH67">
        <f>SUMIFS(input_eurostat_fec_RAW!$I:$I,input_eurostat_fec_RAW!$G:$G,AH$2,input_eurostat_fec_RAW!$D:$D,$A67,input_eurostat_fec_RAW!$E:$E,$C67)</f>
        <v>0</v>
      </c>
      <c r="AI67">
        <f>SUMIFS(input_eurostat_fec_RAW!$I:$I,input_eurostat_fec_RAW!$G:$G,AI$2,input_eurostat_fec_RAW!$D:$D,$A67,input_eurostat_fec_RAW!$E:$E,$C67)</f>
        <v>0</v>
      </c>
      <c r="AJ67">
        <f>SUMIFS(input_eurostat_fec_RAW!$I:$I,input_eurostat_fec_RAW!$G:$G,AJ$2,input_eurostat_fec_RAW!$D:$D,$A67,input_eurostat_fec_RAW!$E:$E,$C67)</f>
        <v>0</v>
      </c>
      <c r="AK67">
        <f>SUMIFS(input_eurostat_fec_RAW!$I:$I,input_eurostat_fec_RAW!$G:$G,AK$2,input_eurostat_fec_RAW!$D:$D,$A67,input_eurostat_fec_RAW!$E:$E,$C67)</f>
        <v>0</v>
      </c>
      <c r="AL67">
        <f>SUMIFS(input_eurostat_fec_RAW!$I:$I,input_eurostat_fec_RAW!$G:$G,AL$2,input_eurostat_fec_RAW!$D:$D,$A67,input_eurostat_fec_RAW!$E:$E,$C67)</f>
        <v>0</v>
      </c>
      <c r="AM67">
        <f>SUMIFS(input_eurostat_fec_RAW!$I:$I,input_eurostat_fec_RAW!$G:$G,AM$2,input_eurostat_fec_RAW!$D:$D,$A67,input_eurostat_fec_RAW!$E:$E,$C67)</f>
        <v>0</v>
      </c>
      <c r="AN67">
        <f>SUMIFS(input_eurostat_fec_RAW!$I:$I,input_eurostat_fec_RAW!$G:$G,AN$2,input_eurostat_fec_RAW!$D:$D,$A67,input_eurostat_fec_RAW!$E:$E,$C67)</f>
        <v>0</v>
      </c>
      <c r="AO67">
        <f>SUMIFS(input_eurostat_fec_RAW!$I:$I,input_eurostat_fec_RAW!$G:$G,AO$2,input_eurostat_fec_RAW!$D:$D,$A67,input_eurostat_fec_RAW!$E:$E,$C67)</f>
        <v>0</v>
      </c>
      <c r="AP67">
        <f>SUMIFS(input_eurostat_fec_RAW!$I:$I,input_eurostat_fec_RAW!$G:$G,AP$2,input_eurostat_fec_RAW!$D:$D,$A67,input_eurostat_fec_RAW!$E:$E,$C67)</f>
        <v>0</v>
      </c>
      <c r="AQ67">
        <f>SUMIFS(input_eurostat_fec_RAW!$I:$I,input_eurostat_fec_RAW!$G:$G,AQ$2,input_eurostat_fec_RAW!$D:$D,$A67,input_eurostat_fec_RAW!$E:$E,$C67)</f>
        <v>0</v>
      </c>
      <c r="AR67">
        <f>SUMIFS(input_eurostat_fec_RAW!$I:$I,input_eurostat_fec_RAW!$G:$G,AR$2,input_eurostat_fec_RAW!$D:$D,$A67,input_eurostat_fec_RAW!$E:$E,$C67)</f>
        <v>0</v>
      </c>
      <c r="AS67">
        <f>SUMIFS(input_eurostat_fec_RAW!$I:$I,input_eurostat_fec_RAW!$G:$G,AS$2,input_eurostat_fec_RAW!$D:$D,$A67,input_eurostat_fec_RAW!$E:$E,$C67)</f>
        <v>0</v>
      </c>
      <c r="AT67">
        <f>SUMIFS(input_eurostat_fec_RAW!$I:$I,input_eurostat_fec_RAW!$G:$G,AT$2,input_eurostat_fec_RAW!$D:$D,$A67,input_eurostat_fec_RAW!$E:$E,$C67)</f>
        <v>0</v>
      </c>
    </row>
    <row r="68" spans="1:46" x14ac:dyDescent="0.2">
      <c r="A68" s="4" t="s">
        <v>71</v>
      </c>
      <c r="B68" t="s">
        <v>90</v>
      </c>
      <c r="C68" s="4" t="s">
        <v>63</v>
      </c>
      <c r="D68" t="s">
        <v>80</v>
      </c>
      <c r="F68" t="b">
        <f>INDEX('1_input_general_information'!$A$44:$E$58,MATCH($C68,'1_input_general_information'!$A$44:$A$58,0),3)</f>
        <v>0</v>
      </c>
      <c r="G68" t="str">
        <f>INDEX('1_input_general_information'!$A$44:$E$58,MATCH($C68,'1_input_general_information'!$A$44:$A$58,0),4)</f>
        <v>Simplified</v>
      </c>
      <c r="H68">
        <f>SUMIFS(input_eurostat_fec_RAW!$I:$I,input_eurostat_fec_RAW!$G:$G,H$2,input_eurostat_fec_RAW!$D:$D,$A68,input_eurostat_fec_RAW!$E:$E,$C68)</f>
        <v>0</v>
      </c>
      <c r="I68">
        <f>SUMIFS(input_eurostat_fec_RAW!$I:$I,input_eurostat_fec_RAW!$G:$G,I$2,input_eurostat_fec_RAW!$D:$D,$A68,input_eurostat_fec_RAW!$E:$E,$C68)</f>
        <v>0</v>
      </c>
      <c r="J68">
        <f>SUMIFS(input_eurostat_fec_RAW!$I:$I,input_eurostat_fec_RAW!$G:$G,J$2,input_eurostat_fec_RAW!$D:$D,$A68,input_eurostat_fec_RAW!$E:$E,$C68)</f>
        <v>0</v>
      </c>
      <c r="K68">
        <f>SUMIFS(input_eurostat_fec_RAW!$I:$I,input_eurostat_fec_RAW!$G:$G,K$2,input_eurostat_fec_RAW!$D:$D,$A68,input_eurostat_fec_RAW!$E:$E,$C68)</f>
        <v>0</v>
      </c>
      <c r="L68">
        <f>SUMIFS(input_eurostat_fec_RAW!$I:$I,input_eurostat_fec_RAW!$G:$G,L$2,input_eurostat_fec_RAW!$D:$D,$A68,input_eurostat_fec_RAW!$E:$E,$C68)</f>
        <v>0</v>
      </c>
      <c r="M68">
        <f>SUMIFS(input_eurostat_fec_RAW!$I:$I,input_eurostat_fec_RAW!$G:$G,M$2,input_eurostat_fec_RAW!$D:$D,$A68,input_eurostat_fec_RAW!$E:$E,$C68)</f>
        <v>0</v>
      </c>
      <c r="N68">
        <f>SUMIFS(input_eurostat_fec_RAW!$I:$I,input_eurostat_fec_RAW!$G:$G,N$2,input_eurostat_fec_RAW!$D:$D,$A68,input_eurostat_fec_RAW!$E:$E,$C68)</f>
        <v>0</v>
      </c>
      <c r="O68">
        <f>SUMIFS(input_eurostat_fec_RAW!$I:$I,input_eurostat_fec_RAW!$G:$G,O$2,input_eurostat_fec_RAW!$D:$D,$A68,input_eurostat_fec_RAW!$E:$E,$C68)</f>
        <v>0</v>
      </c>
      <c r="P68">
        <f>SUMIFS(input_eurostat_fec_RAW!$I:$I,input_eurostat_fec_RAW!$G:$G,P$2,input_eurostat_fec_RAW!$D:$D,$A68,input_eurostat_fec_RAW!$E:$E,$C68)</f>
        <v>0</v>
      </c>
      <c r="Q68">
        <f>SUMIFS(input_eurostat_fec_RAW!$I:$I,input_eurostat_fec_RAW!$G:$G,Q$2,input_eurostat_fec_RAW!$D:$D,$A68,input_eurostat_fec_RAW!$E:$E,$C68)</f>
        <v>0</v>
      </c>
      <c r="R68">
        <f>SUMIFS(input_eurostat_fec_RAW!$I:$I,input_eurostat_fec_RAW!$G:$G,R$2,input_eurostat_fec_RAW!$D:$D,$A68,input_eurostat_fec_RAW!$E:$E,$C68)</f>
        <v>0</v>
      </c>
      <c r="S68">
        <f>SUMIFS(input_eurostat_fec_RAW!$I:$I,input_eurostat_fec_RAW!$G:$G,S$2,input_eurostat_fec_RAW!$D:$D,$A68,input_eurostat_fec_RAW!$E:$E,$C68)</f>
        <v>0</v>
      </c>
      <c r="T68">
        <f>SUMIFS(input_eurostat_fec_RAW!$I:$I,input_eurostat_fec_RAW!$G:$G,T$2,input_eurostat_fec_RAW!$D:$D,$A68,input_eurostat_fec_RAW!$E:$E,$C68)</f>
        <v>0</v>
      </c>
      <c r="U68">
        <f>SUMIFS(input_eurostat_fec_RAW!$I:$I,input_eurostat_fec_RAW!$G:$G,U$2,input_eurostat_fec_RAW!$D:$D,$A68,input_eurostat_fec_RAW!$E:$E,$C68)</f>
        <v>0</v>
      </c>
      <c r="V68">
        <f>SUMIFS(input_eurostat_fec_RAW!$I:$I,input_eurostat_fec_RAW!$G:$G,V$2,input_eurostat_fec_RAW!$D:$D,$A68,input_eurostat_fec_RAW!$E:$E,$C68)</f>
        <v>0</v>
      </c>
      <c r="W68">
        <f>SUMIFS(input_eurostat_fec_RAW!$I:$I,input_eurostat_fec_RAW!$G:$G,W$2,input_eurostat_fec_RAW!$D:$D,$A68,input_eurostat_fec_RAW!$E:$E,$C68)</f>
        <v>0</v>
      </c>
      <c r="X68">
        <f>SUMIFS(input_eurostat_fec_RAW!$I:$I,input_eurostat_fec_RAW!$G:$G,X$2,input_eurostat_fec_RAW!$D:$D,$A68,input_eurostat_fec_RAW!$E:$E,$C68)</f>
        <v>0</v>
      </c>
      <c r="Y68">
        <f>SUMIFS(input_eurostat_fec_RAW!$I:$I,input_eurostat_fec_RAW!$G:$G,Y$2,input_eurostat_fec_RAW!$D:$D,$A68,input_eurostat_fec_RAW!$E:$E,$C68)</f>
        <v>0</v>
      </c>
      <c r="Z68">
        <f>SUMIFS(input_eurostat_fec_RAW!$I:$I,input_eurostat_fec_RAW!$G:$G,Z$2,input_eurostat_fec_RAW!$D:$D,$A68,input_eurostat_fec_RAW!$E:$E,$C68)</f>
        <v>0</v>
      </c>
      <c r="AA68">
        <f>SUMIFS(input_eurostat_fec_RAW!$I:$I,input_eurostat_fec_RAW!$G:$G,AA$2,input_eurostat_fec_RAW!$D:$D,$A68,input_eurostat_fec_RAW!$E:$E,$C68)</f>
        <v>0</v>
      </c>
      <c r="AB68">
        <f>SUMIFS(input_eurostat_fec_RAW!$I:$I,input_eurostat_fec_RAW!$G:$G,AB$2,input_eurostat_fec_RAW!$D:$D,$A68,input_eurostat_fec_RAW!$E:$E,$C68)</f>
        <v>0</v>
      </c>
      <c r="AC68">
        <f>SUMIFS(input_eurostat_fec_RAW!$I:$I,input_eurostat_fec_RAW!$G:$G,AC$2,input_eurostat_fec_RAW!$D:$D,$A68,input_eurostat_fec_RAW!$E:$E,$C68)</f>
        <v>0</v>
      </c>
      <c r="AD68">
        <f>SUMIFS(input_eurostat_fec_RAW!$I:$I,input_eurostat_fec_RAW!$G:$G,AD$2,input_eurostat_fec_RAW!$D:$D,$A68,input_eurostat_fec_RAW!$E:$E,$C68)</f>
        <v>0</v>
      </c>
      <c r="AE68">
        <f>SUMIFS(input_eurostat_fec_RAW!$I:$I,input_eurostat_fec_RAW!$G:$G,AE$2,input_eurostat_fec_RAW!$D:$D,$A68,input_eurostat_fec_RAW!$E:$E,$C68)</f>
        <v>0</v>
      </c>
      <c r="AF68">
        <f>SUMIFS(input_eurostat_fec_RAW!$I:$I,input_eurostat_fec_RAW!$G:$G,AF$2,input_eurostat_fec_RAW!$D:$D,$A68,input_eurostat_fec_RAW!$E:$E,$C68)</f>
        <v>0</v>
      </c>
      <c r="AG68">
        <f>SUMIFS(input_eurostat_fec_RAW!$I:$I,input_eurostat_fec_RAW!$G:$G,AG$2,input_eurostat_fec_RAW!$D:$D,$A68,input_eurostat_fec_RAW!$E:$E,$C68)</f>
        <v>0</v>
      </c>
      <c r="AH68">
        <f>SUMIFS(input_eurostat_fec_RAW!$I:$I,input_eurostat_fec_RAW!$G:$G,AH$2,input_eurostat_fec_RAW!$D:$D,$A68,input_eurostat_fec_RAW!$E:$E,$C68)</f>
        <v>0</v>
      </c>
      <c r="AI68">
        <f>SUMIFS(input_eurostat_fec_RAW!$I:$I,input_eurostat_fec_RAW!$G:$G,AI$2,input_eurostat_fec_RAW!$D:$D,$A68,input_eurostat_fec_RAW!$E:$E,$C68)</f>
        <v>0</v>
      </c>
      <c r="AJ68">
        <f>SUMIFS(input_eurostat_fec_RAW!$I:$I,input_eurostat_fec_RAW!$G:$G,AJ$2,input_eurostat_fec_RAW!$D:$D,$A68,input_eurostat_fec_RAW!$E:$E,$C68)</f>
        <v>0</v>
      </c>
      <c r="AK68">
        <f>SUMIFS(input_eurostat_fec_RAW!$I:$I,input_eurostat_fec_RAW!$G:$G,AK$2,input_eurostat_fec_RAW!$D:$D,$A68,input_eurostat_fec_RAW!$E:$E,$C68)</f>
        <v>0</v>
      </c>
      <c r="AL68">
        <f>SUMIFS(input_eurostat_fec_RAW!$I:$I,input_eurostat_fec_RAW!$G:$G,AL$2,input_eurostat_fec_RAW!$D:$D,$A68,input_eurostat_fec_RAW!$E:$E,$C68)</f>
        <v>0</v>
      </c>
      <c r="AM68">
        <f>SUMIFS(input_eurostat_fec_RAW!$I:$I,input_eurostat_fec_RAW!$G:$G,AM$2,input_eurostat_fec_RAW!$D:$D,$A68,input_eurostat_fec_RAW!$E:$E,$C68)</f>
        <v>0</v>
      </c>
      <c r="AN68">
        <f>SUMIFS(input_eurostat_fec_RAW!$I:$I,input_eurostat_fec_RAW!$G:$G,AN$2,input_eurostat_fec_RAW!$D:$D,$A68,input_eurostat_fec_RAW!$E:$E,$C68)</f>
        <v>0</v>
      </c>
      <c r="AO68">
        <f>SUMIFS(input_eurostat_fec_RAW!$I:$I,input_eurostat_fec_RAW!$G:$G,AO$2,input_eurostat_fec_RAW!$D:$D,$A68,input_eurostat_fec_RAW!$E:$E,$C68)</f>
        <v>0</v>
      </c>
      <c r="AP68">
        <f>SUMIFS(input_eurostat_fec_RAW!$I:$I,input_eurostat_fec_RAW!$G:$G,AP$2,input_eurostat_fec_RAW!$D:$D,$A68,input_eurostat_fec_RAW!$E:$E,$C68)</f>
        <v>0</v>
      </c>
      <c r="AQ68">
        <f>SUMIFS(input_eurostat_fec_RAW!$I:$I,input_eurostat_fec_RAW!$G:$G,AQ$2,input_eurostat_fec_RAW!$D:$D,$A68,input_eurostat_fec_RAW!$E:$E,$C68)</f>
        <v>0</v>
      </c>
      <c r="AR68">
        <f>SUMIFS(input_eurostat_fec_RAW!$I:$I,input_eurostat_fec_RAW!$G:$G,AR$2,input_eurostat_fec_RAW!$D:$D,$A68,input_eurostat_fec_RAW!$E:$E,$C68)</f>
        <v>0</v>
      </c>
      <c r="AS68">
        <f>SUMIFS(input_eurostat_fec_RAW!$I:$I,input_eurostat_fec_RAW!$G:$G,AS$2,input_eurostat_fec_RAW!$D:$D,$A68,input_eurostat_fec_RAW!$E:$E,$C68)</f>
        <v>0</v>
      </c>
      <c r="AT68">
        <f>SUMIFS(input_eurostat_fec_RAW!$I:$I,input_eurostat_fec_RAW!$G:$G,AT$2,input_eurostat_fec_RAW!$D:$D,$A68,input_eurostat_fec_RAW!$E:$E,$C68)</f>
        <v>0</v>
      </c>
    </row>
    <row r="69" spans="1:46" x14ac:dyDescent="0.2">
      <c r="A69" s="4" t="s">
        <v>71</v>
      </c>
      <c r="B69" t="s">
        <v>90</v>
      </c>
      <c r="C69" s="4" t="s">
        <v>64</v>
      </c>
      <c r="D69" t="s">
        <v>81</v>
      </c>
      <c r="F69" t="b">
        <f>INDEX('1_input_general_information'!$A$44:$E$58,MATCH($C69,'1_input_general_information'!$A$44:$A$58,0),3)</f>
        <v>0</v>
      </c>
      <c r="G69" t="str">
        <f>INDEX('1_input_general_information'!$A$44:$E$58,MATCH($C69,'1_input_general_information'!$A$44:$A$58,0),4)</f>
        <v>Complete</v>
      </c>
      <c r="H69">
        <f>SUMIFS(input_eurostat_fec_RAW!$I:$I,input_eurostat_fec_RAW!$G:$G,H$2,input_eurostat_fec_RAW!$D:$D,$A69,input_eurostat_fec_RAW!$E:$E,$C69)</f>
        <v>0</v>
      </c>
      <c r="I69">
        <f>SUMIFS(input_eurostat_fec_RAW!$I:$I,input_eurostat_fec_RAW!$G:$G,I$2,input_eurostat_fec_RAW!$D:$D,$A69,input_eurostat_fec_RAW!$E:$E,$C69)</f>
        <v>0</v>
      </c>
      <c r="J69">
        <f>SUMIFS(input_eurostat_fec_RAW!$I:$I,input_eurostat_fec_RAW!$G:$G,J$2,input_eurostat_fec_RAW!$D:$D,$A69,input_eurostat_fec_RAW!$E:$E,$C69)</f>
        <v>0</v>
      </c>
      <c r="K69">
        <f>SUMIFS(input_eurostat_fec_RAW!$I:$I,input_eurostat_fec_RAW!$G:$G,K$2,input_eurostat_fec_RAW!$D:$D,$A69,input_eurostat_fec_RAW!$E:$E,$C69)</f>
        <v>0</v>
      </c>
      <c r="L69">
        <f>SUMIFS(input_eurostat_fec_RAW!$I:$I,input_eurostat_fec_RAW!$G:$G,L$2,input_eurostat_fec_RAW!$D:$D,$A69,input_eurostat_fec_RAW!$E:$E,$C69)</f>
        <v>0</v>
      </c>
      <c r="M69">
        <f>SUMIFS(input_eurostat_fec_RAW!$I:$I,input_eurostat_fec_RAW!$G:$G,M$2,input_eurostat_fec_RAW!$D:$D,$A69,input_eurostat_fec_RAW!$E:$E,$C69)</f>
        <v>0</v>
      </c>
      <c r="N69">
        <f>SUMIFS(input_eurostat_fec_RAW!$I:$I,input_eurostat_fec_RAW!$G:$G,N$2,input_eurostat_fec_RAW!$D:$D,$A69,input_eurostat_fec_RAW!$E:$E,$C69)</f>
        <v>0</v>
      </c>
      <c r="O69">
        <f>SUMIFS(input_eurostat_fec_RAW!$I:$I,input_eurostat_fec_RAW!$G:$G,O$2,input_eurostat_fec_RAW!$D:$D,$A69,input_eurostat_fec_RAW!$E:$E,$C69)</f>
        <v>0</v>
      </c>
      <c r="P69">
        <f>SUMIFS(input_eurostat_fec_RAW!$I:$I,input_eurostat_fec_RAW!$G:$G,P$2,input_eurostat_fec_RAW!$D:$D,$A69,input_eurostat_fec_RAW!$E:$E,$C69)</f>
        <v>0</v>
      </c>
      <c r="Q69">
        <f>SUMIFS(input_eurostat_fec_RAW!$I:$I,input_eurostat_fec_RAW!$G:$G,Q$2,input_eurostat_fec_RAW!$D:$D,$A69,input_eurostat_fec_RAW!$E:$E,$C69)</f>
        <v>0</v>
      </c>
      <c r="R69">
        <f>SUMIFS(input_eurostat_fec_RAW!$I:$I,input_eurostat_fec_RAW!$G:$G,R$2,input_eurostat_fec_RAW!$D:$D,$A69,input_eurostat_fec_RAW!$E:$E,$C69)</f>
        <v>0</v>
      </c>
      <c r="S69">
        <f>SUMIFS(input_eurostat_fec_RAW!$I:$I,input_eurostat_fec_RAW!$G:$G,S$2,input_eurostat_fec_RAW!$D:$D,$A69,input_eurostat_fec_RAW!$E:$E,$C69)</f>
        <v>0</v>
      </c>
      <c r="T69">
        <f>SUMIFS(input_eurostat_fec_RAW!$I:$I,input_eurostat_fec_RAW!$G:$G,T$2,input_eurostat_fec_RAW!$D:$D,$A69,input_eurostat_fec_RAW!$E:$E,$C69)</f>
        <v>0</v>
      </c>
      <c r="U69">
        <f>SUMIFS(input_eurostat_fec_RAW!$I:$I,input_eurostat_fec_RAW!$G:$G,U$2,input_eurostat_fec_RAW!$D:$D,$A69,input_eurostat_fec_RAW!$E:$E,$C69)</f>
        <v>0</v>
      </c>
      <c r="V69">
        <f>SUMIFS(input_eurostat_fec_RAW!$I:$I,input_eurostat_fec_RAW!$G:$G,V$2,input_eurostat_fec_RAW!$D:$D,$A69,input_eurostat_fec_RAW!$E:$E,$C69)</f>
        <v>0</v>
      </c>
      <c r="W69">
        <f>SUMIFS(input_eurostat_fec_RAW!$I:$I,input_eurostat_fec_RAW!$G:$G,W$2,input_eurostat_fec_RAW!$D:$D,$A69,input_eurostat_fec_RAW!$E:$E,$C69)</f>
        <v>0</v>
      </c>
      <c r="X69">
        <f>SUMIFS(input_eurostat_fec_RAW!$I:$I,input_eurostat_fec_RAW!$G:$G,X$2,input_eurostat_fec_RAW!$D:$D,$A69,input_eurostat_fec_RAW!$E:$E,$C69)</f>
        <v>0</v>
      </c>
      <c r="Y69">
        <f>SUMIFS(input_eurostat_fec_RAW!$I:$I,input_eurostat_fec_RAW!$G:$G,Y$2,input_eurostat_fec_RAW!$D:$D,$A69,input_eurostat_fec_RAW!$E:$E,$C69)</f>
        <v>0</v>
      </c>
      <c r="Z69">
        <f>SUMIFS(input_eurostat_fec_RAW!$I:$I,input_eurostat_fec_RAW!$G:$G,Z$2,input_eurostat_fec_RAW!$D:$D,$A69,input_eurostat_fec_RAW!$E:$E,$C69)</f>
        <v>0</v>
      </c>
      <c r="AA69">
        <f>SUMIFS(input_eurostat_fec_RAW!$I:$I,input_eurostat_fec_RAW!$G:$G,AA$2,input_eurostat_fec_RAW!$D:$D,$A69,input_eurostat_fec_RAW!$E:$E,$C69)</f>
        <v>0</v>
      </c>
      <c r="AB69">
        <f>SUMIFS(input_eurostat_fec_RAW!$I:$I,input_eurostat_fec_RAW!$G:$G,AB$2,input_eurostat_fec_RAW!$D:$D,$A69,input_eurostat_fec_RAW!$E:$E,$C69)</f>
        <v>0</v>
      </c>
      <c r="AC69">
        <f>SUMIFS(input_eurostat_fec_RAW!$I:$I,input_eurostat_fec_RAW!$G:$G,AC$2,input_eurostat_fec_RAW!$D:$D,$A69,input_eurostat_fec_RAW!$E:$E,$C69)</f>
        <v>0</v>
      </c>
      <c r="AD69">
        <f>SUMIFS(input_eurostat_fec_RAW!$I:$I,input_eurostat_fec_RAW!$G:$G,AD$2,input_eurostat_fec_RAW!$D:$D,$A69,input_eurostat_fec_RAW!$E:$E,$C69)</f>
        <v>0</v>
      </c>
      <c r="AE69">
        <f>SUMIFS(input_eurostat_fec_RAW!$I:$I,input_eurostat_fec_RAW!$G:$G,AE$2,input_eurostat_fec_RAW!$D:$D,$A69,input_eurostat_fec_RAW!$E:$E,$C69)</f>
        <v>0</v>
      </c>
      <c r="AF69">
        <f>SUMIFS(input_eurostat_fec_RAW!$I:$I,input_eurostat_fec_RAW!$G:$G,AF$2,input_eurostat_fec_RAW!$D:$D,$A69,input_eurostat_fec_RAW!$E:$E,$C69)</f>
        <v>0</v>
      </c>
      <c r="AG69">
        <f>SUMIFS(input_eurostat_fec_RAW!$I:$I,input_eurostat_fec_RAW!$G:$G,AG$2,input_eurostat_fec_RAW!$D:$D,$A69,input_eurostat_fec_RAW!$E:$E,$C69)</f>
        <v>0</v>
      </c>
      <c r="AH69">
        <f>SUMIFS(input_eurostat_fec_RAW!$I:$I,input_eurostat_fec_RAW!$G:$G,AH$2,input_eurostat_fec_RAW!$D:$D,$A69,input_eurostat_fec_RAW!$E:$E,$C69)</f>
        <v>0</v>
      </c>
      <c r="AI69">
        <f>SUMIFS(input_eurostat_fec_RAW!$I:$I,input_eurostat_fec_RAW!$G:$G,AI$2,input_eurostat_fec_RAW!$D:$D,$A69,input_eurostat_fec_RAW!$E:$E,$C69)</f>
        <v>0</v>
      </c>
      <c r="AJ69">
        <f>SUMIFS(input_eurostat_fec_RAW!$I:$I,input_eurostat_fec_RAW!$G:$G,AJ$2,input_eurostat_fec_RAW!$D:$D,$A69,input_eurostat_fec_RAW!$E:$E,$C69)</f>
        <v>0</v>
      </c>
      <c r="AK69">
        <f>SUMIFS(input_eurostat_fec_RAW!$I:$I,input_eurostat_fec_RAW!$G:$G,AK$2,input_eurostat_fec_RAW!$D:$D,$A69,input_eurostat_fec_RAW!$E:$E,$C69)</f>
        <v>0</v>
      </c>
      <c r="AL69">
        <f>SUMIFS(input_eurostat_fec_RAW!$I:$I,input_eurostat_fec_RAW!$G:$G,AL$2,input_eurostat_fec_RAW!$D:$D,$A69,input_eurostat_fec_RAW!$E:$E,$C69)</f>
        <v>0</v>
      </c>
      <c r="AM69">
        <f>SUMIFS(input_eurostat_fec_RAW!$I:$I,input_eurostat_fec_RAW!$G:$G,AM$2,input_eurostat_fec_RAW!$D:$D,$A69,input_eurostat_fec_RAW!$E:$E,$C69)</f>
        <v>0</v>
      </c>
      <c r="AN69">
        <f>SUMIFS(input_eurostat_fec_RAW!$I:$I,input_eurostat_fec_RAW!$G:$G,AN$2,input_eurostat_fec_RAW!$D:$D,$A69,input_eurostat_fec_RAW!$E:$E,$C69)</f>
        <v>0</v>
      </c>
      <c r="AO69">
        <f>SUMIFS(input_eurostat_fec_RAW!$I:$I,input_eurostat_fec_RAW!$G:$G,AO$2,input_eurostat_fec_RAW!$D:$D,$A69,input_eurostat_fec_RAW!$E:$E,$C69)</f>
        <v>0</v>
      </c>
      <c r="AP69">
        <f>SUMIFS(input_eurostat_fec_RAW!$I:$I,input_eurostat_fec_RAW!$G:$G,AP$2,input_eurostat_fec_RAW!$D:$D,$A69,input_eurostat_fec_RAW!$E:$E,$C69)</f>
        <v>0</v>
      </c>
      <c r="AQ69">
        <f>SUMIFS(input_eurostat_fec_RAW!$I:$I,input_eurostat_fec_RAW!$G:$G,AQ$2,input_eurostat_fec_RAW!$D:$D,$A69,input_eurostat_fec_RAW!$E:$E,$C69)</f>
        <v>0</v>
      </c>
      <c r="AR69">
        <f>SUMIFS(input_eurostat_fec_RAW!$I:$I,input_eurostat_fec_RAW!$G:$G,AR$2,input_eurostat_fec_RAW!$D:$D,$A69,input_eurostat_fec_RAW!$E:$E,$C69)</f>
        <v>0</v>
      </c>
      <c r="AS69">
        <f>SUMIFS(input_eurostat_fec_RAW!$I:$I,input_eurostat_fec_RAW!$G:$G,AS$2,input_eurostat_fec_RAW!$D:$D,$A69,input_eurostat_fec_RAW!$E:$E,$C69)</f>
        <v>0</v>
      </c>
      <c r="AT69">
        <f>SUMIFS(input_eurostat_fec_RAW!$I:$I,input_eurostat_fec_RAW!$G:$G,AT$2,input_eurostat_fec_RAW!$D:$D,$A69,input_eurostat_fec_RAW!$E:$E,$C69)</f>
        <v>0</v>
      </c>
    </row>
    <row r="70" spans="1:46" x14ac:dyDescent="0.2">
      <c r="A70" s="4" t="s">
        <v>71</v>
      </c>
      <c r="B70" t="s">
        <v>90</v>
      </c>
      <c r="C70" s="4" t="s">
        <v>65</v>
      </c>
      <c r="D70" t="s">
        <v>82</v>
      </c>
      <c r="F70" t="b">
        <f>INDEX('1_input_general_information'!$A$44:$E$58,MATCH($C70,'1_input_general_information'!$A$44:$A$58,0),3)</f>
        <v>0</v>
      </c>
      <c r="G70" t="str">
        <f>INDEX('1_input_general_information'!$A$44:$E$58,MATCH($C70,'1_input_general_information'!$A$44:$A$58,0),4)</f>
        <v>Complete</v>
      </c>
      <c r="H70">
        <f>SUMIFS(input_eurostat_fec_RAW!$I:$I,input_eurostat_fec_RAW!$G:$G,H$2,input_eurostat_fec_RAW!$D:$D,$A70,input_eurostat_fec_RAW!$E:$E,$C70)</f>
        <v>0</v>
      </c>
      <c r="I70">
        <f>SUMIFS(input_eurostat_fec_RAW!$I:$I,input_eurostat_fec_RAW!$G:$G,I$2,input_eurostat_fec_RAW!$D:$D,$A70,input_eurostat_fec_RAW!$E:$E,$C70)</f>
        <v>0</v>
      </c>
      <c r="J70">
        <f>SUMIFS(input_eurostat_fec_RAW!$I:$I,input_eurostat_fec_RAW!$G:$G,J$2,input_eurostat_fec_RAW!$D:$D,$A70,input_eurostat_fec_RAW!$E:$E,$C70)</f>
        <v>0</v>
      </c>
      <c r="K70">
        <f>SUMIFS(input_eurostat_fec_RAW!$I:$I,input_eurostat_fec_RAW!$G:$G,K$2,input_eurostat_fec_RAW!$D:$D,$A70,input_eurostat_fec_RAW!$E:$E,$C70)</f>
        <v>0</v>
      </c>
      <c r="L70">
        <f>SUMIFS(input_eurostat_fec_RAW!$I:$I,input_eurostat_fec_RAW!$G:$G,L$2,input_eurostat_fec_RAW!$D:$D,$A70,input_eurostat_fec_RAW!$E:$E,$C70)</f>
        <v>0</v>
      </c>
      <c r="M70">
        <f>SUMIFS(input_eurostat_fec_RAW!$I:$I,input_eurostat_fec_RAW!$G:$G,M$2,input_eurostat_fec_RAW!$D:$D,$A70,input_eurostat_fec_RAW!$E:$E,$C70)</f>
        <v>0</v>
      </c>
      <c r="N70">
        <f>SUMIFS(input_eurostat_fec_RAW!$I:$I,input_eurostat_fec_RAW!$G:$G,N$2,input_eurostat_fec_RAW!$D:$D,$A70,input_eurostat_fec_RAW!$E:$E,$C70)</f>
        <v>0</v>
      </c>
      <c r="O70">
        <f>SUMIFS(input_eurostat_fec_RAW!$I:$I,input_eurostat_fec_RAW!$G:$G,O$2,input_eurostat_fec_RAW!$D:$D,$A70,input_eurostat_fec_RAW!$E:$E,$C70)</f>
        <v>0</v>
      </c>
      <c r="P70">
        <f>SUMIFS(input_eurostat_fec_RAW!$I:$I,input_eurostat_fec_RAW!$G:$G,P$2,input_eurostat_fec_RAW!$D:$D,$A70,input_eurostat_fec_RAW!$E:$E,$C70)</f>
        <v>0</v>
      </c>
      <c r="Q70">
        <f>SUMIFS(input_eurostat_fec_RAW!$I:$I,input_eurostat_fec_RAW!$G:$G,Q$2,input_eurostat_fec_RAW!$D:$D,$A70,input_eurostat_fec_RAW!$E:$E,$C70)</f>
        <v>0</v>
      </c>
      <c r="R70">
        <f>SUMIFS(input_eurostat_fec_RAW!$I:$I,input_eurostat_fec_RAW!$G:$G,R$2,input_eurostat_fec_RAW!$D:$D,$A70,input_eurostat_fec_RAW!$E:$E,$C70)</f>
        <v>0</v>
      </c>
      <c r="S70">
        <f>SUMIFS(input_eurostat_fec_RAW!$I:$I,input_eurostat_fec_RAW!$G:$G,S$2,input_eurostat_fec_RAW!$D:$D,$A70,input_eurostat_fec_RAW!$E:$E,$C70)</f>
        <v>0</v>
      </c>
      <c r="T70">
        <f>SUMIFS(input_eurostat_fec_RAW!$I:$I,input_eurostat_fec_RAW!$G:$G,T$2,input_eurostat_fec_RAW!$D:$D,$A70,input_eurostat_fec_RAW!$E:$E,$C70)</f>
        <v>0</v>
      </c>
      <c r="U70">
        <f>SUMIFS(input_eurostat_fec_RAW!$I:$I,input_eurostat_fec_RAW!$G:$G,U$2,input_eurostat_fec_RAW!$D:$D,$A70,input_eurostat_fec_RAW!$E:$E,$C70)</f>
        <v>0</v>
      </c>
      <c r="V70">
        <f>SUMIFS(input_eurostat_fec_RAW!$I:$I,input_eurostat_fec_RAW!$G:$G,V$2,input_eurostat_fec_RAW!$D:$D,$A70,input_eurostat_fec_RAW!$E:$E,$C70)</f>
        <v>0</v>
      </c>
      <c r="W70">
        <f>SUMIFS(input_eurostat_fec_RAW!$I:$I,input_eurostat_fec_RAW!$G:$G,W$2,input_eurostat_fec_RAW!$D:$D,$A70,input_eurostat_fec_RAW!$E:$E,$C70)</f>
        <v>0</v>
      </c>
      <c r="X70">
        <f>SUMIFS(input_eurostat_fec_RAW!$I:$I,input_eurostat_fec_RAW!$G:$G,X$2,input_eurostat_fec_RAW!$D:$D,$A70,input_eurostat_fec_RAW!$E:$E,$C70)</f>
        <v>0</v>
      </c>
      <c r="Y70">
        <f>SUMIFS(input_eurostat_fec_RAW!$I:$I,input_eurostat_fec_RAW!$G:$G,Y$2,input_eurostat_fec_RAW!$D:$D,$A70,input_eurostat_fec_RAW!$E:$E,$C70)</f>
        <v>0</v>
      </c>
      <c r="Z70">
        <f>SUMIFS(input_eurostat_fec_RAW!$I:$I,input_eurostat_fec_RAW!$G:$G,Z$2,input_eurostat_fec_RAW!$D:$D,$A70,input_eurostat_fec_RAW!$E:$E,$C70)</f>
        <v>0</v>
      </c>
      <c r="AA70">
        <f>SUMIFS(input_eurostat_fec_RAW!$I:$I,input_eurostat_fec_RAW!$G:$G,AA$2,input_eurostat_fec_RAW!$D:$D,$A70,input_eurostat_fec_RAW!$E:$E,$C70)</f>
        <v>0</v>
      </c>
      <c r="AB70">
        <f>SUMIFS(input_eurostat_fec_RAW!$I:$I,input_eurostat_fec_RAW!$G:$G,AB$2,input_eurostat_fec_RAW!$D:$D,$A70,input_eurostat_fec_RAW!$E:$E,$C70)</f>
        <v>0</v>
      </c>
      <c r="AC70">
        <f>SUMIFS(input_eurostat_fec_RAW!$I:$I,input_eurostat_fec_RAW!$G:$G,AC$2,input_eurostat_fec_RAW!$D:$D,$A70,input_eurostat_fec_RAW!$E:$E,$C70)</f>
        <v>0</v>
      </c>
      <c r="AD70">
        <f>SUMIFS(input_eurostat_fec_RAW!$I:$I,input_eurostat_fec_RAW!$G:$G,AD$2,input_eurostat_fec_RAW!$D:$D,$A70,input_eurostat_fec_RAW!$E:$E,$C70)</f>
        <v>0</v>
      </c>
      <c r="AE70">
        <f>SUMIFS(input_eurostat_fec_RAW!$I:$I,input_eurostat_fec_RAW!$G:$G,AE$2,input_eurostat_fec_RAW!$D:$D,$A70,input_eurostat_fec_RAW!$E:$E,$C70)</f>
        <v>0</v>
      </c>
      <c r="AF70">
        <f>SUMIFS(input_eurostat_fec_RAW!$I:$I,input_eurostat_fec_RAW!$G:$G,AF$2,input_eurostat_fec_RAW!$D:$D,$A70,input_eurostat_fec_RAW!$E:$E,$C70)</f>
        <v>0</v>
      </c>
      <c r="AG70">
        <f>SUMIFS(input_eurostat_fec_RAW!$I:$I,input_eurostat_fec_RAW!$G:$G,AG$2,input_eurostat_fec_RAW!$D:$D,$A70,input_eurostat_fec_RAW!$E:$E,$C70)</f>
        <v>0</v>
      </c>
      <c r="AH70">
        <f>SUMIFS(input_eurostat_fec_RAW!$I:$I,input_eurostat_fec_RAW!$G:$G,AH$2,input_eurostat_fec_RAW!$D:$D,$A70,input_eurostat_fec_RAW!$E:$E,$C70)</f>
        <v>0</v>
      </c>
      <c r="AI70">
        <f>SUMIFS(input_eurostat_fec_RAW!$I:$I,input_eurostat_fec_RAW!$G:$G,AI$2,input_eurostat_fec_RAW!$D:$D,$A70,input_eurostat_fec_RAW!$E:$E,$C70)</f>
        <v>0</v>
      </c>
      <c r="AJ70">
        <f>SUMIFS(input_eurostat_fec_RAW!$I:$I,input_eurostat_fec_RAW!$G:$G,AJ$2,input_eurostat_fec_RAW!$D:$D,$A70,input_eurostat_fec_RAW!$E:$E,$C70)</f>
        <v>0</v>
      </c>
      <c r="AK70">
        <f>SUMIFS(input_eurostat_fec_RAW!$I:$I,input_eurostat_fec_RAW!$G:$G,AK$2,input_eurostat_fec_RAW!$D:$D,$A70,input_eurostat_fec_RAW!$E:$E,$C70)</f>
        <v>0</v>
      </c>
      <c r="AL70">
        <f>SUMIFS(input_eurostat_fec_RAW!$I:$I,input_eurostat_fec_RAW!$G:$G,AL$2,input_eurostat_fec_RAW!$D:$D,$A70,input_eurostat_fec_RAW!$E:$E,$C70)</f>
        <v>0</v>
      </c>
      <c r="AM70">
        <f>SUMIFS(input_eurostat_fec_RAW!$I:$I,input_eurostat_fec_RAW!$G:$G,AM$2,input_eurostat_fec_RAW!$D:$D,$A70,input_eurostat_fec_RAW!$E:$E,$C70)</f>
        <v>0</v>
      </c>
      <c r="AN70">
        <f>SUMIFS(input_eurostat_fec_RAW!$I:$I,input_eurostat_fec_RAW!$G:$G,AN$2,input_eurostat_fec_RAW!$D:$D,$A70,input_eurostat_fec_RAW!$E:$E,$C70)</f>
        <v>0</v>
      </c>
      <c r="AO70">
        <f>SUMIFS(input_eurostat_fec_RAW!$I:$I,input_eurostat_fec_RAW!$G:$G,AO$2,input_eurostat_fec_RAW!$D:$D,$A70,input_eurostat_fec_RAW!$E:$E,$C70)</f>
        <v>0</v>
      </c>
      <c r="AP70">
        <f>SUMIFS(input_eurostat_fec_RAW!$I:$I,input_eurostat_fec_RAW!$G:$G,AP$2,input_eurostat_fec_RAW!$D:$D,$A70,input_eurostat_fec_RAW!$E:$E,$C70)</f>
        <v>0</v>
      </c>
      <c r="AQ70">
        <f>SUMIFS(input_eurostat_fec_RAW!$I:$I,input_eurostat_fec_RAW!$G:$G,AQ$2,input_eurostat_fec_RAW!$D:$D,$A70,input_eurostat_fec_RAW!$E:$E,$C70)</f>
        <v>0</v>
      </c>
      <c r="AR70">
        <f>SUMIFS(input_eurostat_fec_RAW!$I:$I,input_eurostat_fec_RAW!$G:$G,AR$2,input_eurostat_fec_RAW!$D:$D,$A70,input_eurostat_fec_RAW!$E:$E,$C70)</f>
        <v>0</v>
      </c>
      <c r="AS70">
        <f>SUMIFS(input_eurostat_fec_RAW!$I:$I,input_eurostat_fec_RAW!$G:$G,AS$2,input_eurostat_fec_RAW!$D:$D,$A70,input_eurostat_fec_RAW!$E:$E,$C70)</f>
        <v>0</v>
      </c>
      <c r="AT70">
        <f>SUMIFS(input_eurostat_fec_RAW!$I:$I,input_eurostat_fec_RAW!$G:$G,AT$2,input_eurostat_fec_RAW!$D:$D,$A70,input_eurostat_fec_RAW!$E:$E,$C70)</f>
        <v>0</v>
      </c>
    </row>
    <row r="71" spans="1:46" x14ac:dyDescent="0.2">
      <c r="A71" s="4" t="s">
        <v>71</v>
      </c>
      <c r="B71" t="s">
        <v>90</v>
      </c>
      <c r="C71" s="4" t="s">
        <v>66</v>
      </c>
      <c r="D71" t="s">
        <v>87</v>
      </c>
      <c r="E71" t="str">
        <f>INDEX('1_input_general_information'!$B$45:$E$58,MATCH($D71,'1_input_general_information'!$B$45:$B$58,0),MATCH($E$2,'1_input_general_information'!$B$44:$E$44,0))</f>
        <v>coal</v>
      </c>
      <c r="F71" t="b">
        <f>INDEX('1_input_general_information'!$A$44:$E$58,MATCH($C71,'1_input_general_information'!$A$44:$A$58,0),3)</f>
        <v>1</v>
      </c>
      <c r="G71" t="str">
        <f>INDEX('1_input_general_information'!$A$44:$E$58,MATCH($C71,'1_input_general_information'!$A$44:$A$58,0),4)</f>
        <v>Simplified</v>
      </c>
      <c r="H71">
        <f>SUMIFS(input_eurostat_fec_RAW!$I:$I,input_eurostat_fec_RAW!$G:$G,H$2,input_eurostat_fec_RAW!$D:$D,$A71,input_eurostat_fec_RAW!$E:$E,$C71)</f>
        <v>0</v>
      </c>
      <c r="I71">
        <f>SUMIFS(input_eurostat_fec_RAW!$I:$I,input_eurostat_fec_RAW!$G:$G,I$2,input_eurostat_fec_RAW!$D:$D,$A71,input_eurostat_fec_RAW!$E:$E,$C71)</f>
        <v>0</v>
      </c>
      <c r="J71">
        <f>SUMIFS(input_eurostat_fec_RAW!$I:$I,input_eurostat_fec_RAW!$G:$G,J$2,input_eurostat_fec_RAW!$D:$D,$A71,input_eurostat_fec_RAW!$E:$E,$C71)</f>
        <v>0</v>
      </c>
      <c r="K71">
        <f>SUMIFS(input_eurostat_fec_RAW!$I:$I,input_eurostat_fec_RAW!$G:$G,K$2,input_eurostat_fec_RAW!$D:$D,$A71,input_eurostat_fec_RAW!$E:$E,$C71)</f>
        <v>0</v>
      </c>
      <c r="L71">
        <f>SUMIFS(input_eurostat_fec_RAW!$I:$I,input_eurostat_fec_RAW!$G:$G,L$2,input_eurostat_fec_RAW!$D:$D,$A71,input_eurostat_fec_RAW!$E:$E,$C71)</f>
        <v>0</v>
      </c>
      <c r="M71">
        <f>SUMIFS(input_eurostat_fec_RAW!$I:$I,input_eurostat_fec_RAW!$G:$G,M$2,input_eurostat_fec_RAW!$D:$D,$A71,input_eurostat_fec_RAW!$E:$E,$C71)</f>
        <v>0</v>
      </c>
      <c r="N71">
        <f>SUMIFS(input_eurostat_fec_RAW!$I:$I,input_eurostat_fec_RAW!$G:$G,N$2,input_eurostat_fec_RAW!$D:$D,$A71,input_eurostat_fec_RAW!$E:$E,$C71)</f>
        <v>0</v>
      </c>
      <c r="O71">
        <f>SUMIFS(input_eurostat_fec_RAW!$I:$I,input_eurostat_fec_RAW!$G:$G,O$2,input_eurostat_fec_RAW!$D:$D,$A71,input_eurostat_fec_RAW!$E:$E,$C71)</f>
        <v>0</v>
      </c>
      <c r="P71">
        <f>SUMIFS(input_eurostat_fec_RAW!$I:$I,input_eurostat_fec_RAW!$G:$G,P$2,input_eurostat_fec_RAW!$D:$D,$A71,input_eurostat_fec_RAW!$E:$E,$C71)</f>
        <v>0</v>
      </c>
      <c r="Q71">
        <f>SUMIFS(input_eurostat_fec_RAW!$I:$I,input_eurostat_fec_RAW!$G:$G,Q$2,input_eurostat_fec_RAW!$D:$D,$A71,input_eurostat_fec_RAW!$E:$E,$C71)</f>
        <v>0</v>
      </c>
      <c r="R71">
        <f>SUMIFS(input_eurostat_fec_RAW!$I:$I,input_eurostat_fec_RAW!$G:$G,R$2,input_eurostat_fec_RAW!$D:$D,$A71,input_eurostat_fec_RAW!$E:$E,$C71)</f>
        <v>0</v>
      </c>
      <c r="S71">
        <f>SUMIFS(input_eurostat_fec_RAW!$I:$I,input_eurostat_fec_RAW!$G:$G,S$2,input_eurostat_fec_RAW!$D:$D,$A71,input_eurostat_fec_RAW!$E:$E,$C71)</f>
        <v>0</v>
      </c>
      <c r="T71">
        <f>SUMIFS(input_eurostat_fec_RAW!$I:$I,input_eurostat_fec_RAW!$G:$G,T$2,input_eurostat_fec_RAW!$D:$D,$A71,input_eurostat_fec_RAW!$E:$E,$C71)</f>
        <v>0</v>
      </c>
      <c r="U71">
        <f>SUMIFS(input_eurostat_fec_RAW!$I:$I,input_eurostat_fec_RAW!$G:$G,U$2,input_eurostat_fec_RAW!$D:$D,$A71,input_eurostat_fec_RAW!$E:$E,$C71)</f>
        <v>0</v>
      </c>
      <c r="V71">
        <f>SUMIFS(input_eurostat_fec_RAW!$I:$I,input_eurostat_fec_RAW!$G:$G,V$2,input_eurostat_fec_RAW!$D:$D,$A71,input_eurostat_fec_RAW!$E:$E,$C71)</f>
        <v>0</v>
      </c>
      <c r="W71">
        <f>SUMIFS(input_eurostat_fec_RAW!$I:$I,input_eurostat_fec_RAW!$G:$G,W$2,input_eurostat_fec_RAW!$D:$D,$A71,input_eurostat_fec_RAW!$E:$E,$C71)</f>
        <v>0</v>
      </c>
      <c r="X71">
        <f>SUMIFS(input_eurostat_fec_RAW!$I:$I,input_eurostat_fec_RAW!$G:$G,X$2,input_eurostat_fec_RAW!$D:$D,$A71,input_eurostat_fec_RAW!$E:$E,$C71)</f>
        <v>0</v>
      </c>
      <c r="Y71">
        <f>SUMIFS(input_eurostat_fec_RAW!$I:$I,input_eurostat_fec_RAW!$G:$G,Y$2,input_eurostat_fec_RAW!$D:$D,$A71,input_eurostat_fec_RAW!$E:$E,$C71)</f>
        <v>0</v>
      </c>
      <c r="Z71">
        <f>SUMIFS(input_eurostat_fec_RAW!$I:$I,input_eurostat_fec_RAW!$G:$G,Z$2,input_eurostat_fec_RAW!$D:$D,$A71,input_eurostat_fec_RAW!$E:$E,$C71)</f>
        <v>0</v>
      </c>
      <c r="AA71">
        <f>SUMIFS(input_eurostat_fec_RAW!$I:$I,input_eurostat_fec_RAW!$G:$G,AA$2,input_eurostat_fec_RAW!$D:$D,$A71,input_eurostat_fec_RAW!$E:$E,$C71)</f>
        <v>0</v>
      </c>
      <c r="AB71">
        <f>SUMIFS(input_eurostat_fec_RAW!$I:$I,input_eurostat_fec_RAW!$G:$G,AB$2,input_eurostat_fec_RAW!$D:$D,$A71,input_eurostat_fec_RAW!$E:$E,$C71)</f>
        <v>0</v>
      </c>
      <c r="AC71">
        <f>SUMIFS(input_eurostat_fec_RAW!$I:$I,input_eurostat_fec_RAW!$G:$G,AC$2,input_eurostat_fec_RAW!$D:$D,$A71,input_eurostat_fec_RAW!$E:$E,$C71)</f>
        <v>0</v>
      </c>
      <c r="AD71">
        <f>SUMIFS(input_eurostat_fec_RAW!$I:$I,input_eurostat_fec_RAW!$G:$G,AD$2,input_eurostat_fec_RAW!$D:$D,$A71,input_eurostat_fec_RAW!$E:$E,$C71)</f>
        <v>0</v>
      </c>
      <c r="AE71">
        <f>SUMIFS(input_eurostat_fec_RAW!$I:$I,input_eurostat_fec_RAW!$G:$G,AE$2,input_eurostat_fec_RAW!$D:$D,$A71,input_eurostat_fec_RAW!$E:$E,$C71)</f>
        <v>0</v>
      </c>
      <c r="AF71">
        <f>SUMIFS(input_eurostat_fec_RAW!$I:$I,input_eurostat_fec_RAW!$G:$G,AF$2,input_eurostat_fec_RAW!$D:$D,$A71,input_eurostat_fec_RAW!$E:$E,$C71)</f>
        <v>0</v>
      </c>
      <c r="AG71">
        <f>SUMIFS(input_eurostat_fec_RAW!$I:$I,input_eurostat_fec_RAW!$G:$G,AG$2,input_eurostat_fec_RAW!$D:$D,$A71,input_eurostat_fec_RAW!$E:$E,$C71)</f>
        <v>0</v>
      </c>
      <c r="AH71">
        <f>SUMIFS(input_eurostat_fec_RAW!$I:$I,input_eurostat_fec_RAW!$G:$G,AH$2,input_eurostat_fec_RAW!$D:$D,$A71,input_eurostat_fec_RAW!$E:$E,$C71)</f>
        <v>0</v>
      </c>
      <c r="AI71">
        <f>SUMIFS(input_eurostat_fec_RAW!$I:$I,input_eurostat_fec_RAW!$G:$G,AI$2,input_eurostat_fec_RAW!$D:$D,$A71,input_eurostat_fec_RAW!$E:$E,$C71)</f>
        <v>0</v>
      </c>
      <c r="AJ71">
        <f>SUMIFS(input_eurostat_fec_RAW!$I:$I,input_eurostat_fec_RAW!$G:$G,AJ$2,input_eurostat_fec_RAW!$D:$D,$A71,input_eurostat_fec_RAW!$E:$E,$C71)</f>
        <v>0</v>
      </c>
      <c r="AK71">
        <f>SUMIFS(input_eurostat_fec_RAW!$I:$I,input_eurostat_fec_RAW!$G:$G,AK$2,input_eurostat_fec_RAW!$D:$D,$A71,input_eurostat_fec_RAW!$E:$E,$C71)</f>
        <v>0</v>
      </c>
      <c r="AL71">
        <f>SUMIFS(input_eurostat_fec_RAW!$I:$I,input_eurostat_fec_RAW!$G:$G,AL$2,input_eurostat_fec_RAW!$D:$D,$A71,input_eurostat_fec_RAW!$E:$E,$C71)</f>
        <v>0</v>
      </c>
      <c r="AM71">
        <f>SUMIFS(input_eurostat_fec_RAW!$I:$I,input_eurostat_fec_RAW!$G:$G,AM$2,input_eurostat_fec_RAW!$D:$D,$A71,input_eurostat_fec_RAW!$E:$E,$C71)</f>
        <v>0</v>
      </c>
      <c r="AN71">
        <f>SUMIFS(input_eurostat_fec_RAW!$I:$I,input_eurostat_fec_RAW!$G:$G,AN$2,input_eurostat_fec_RAW!$D:$D,$A71,input_eurostat_fec_RAW!$E:$E,$C71)</f>
        <v>0</v>
      </c>
      <c r="AO71">
        <f>SUMIFS(input_eurostat_fec_RAW!$I:$I,input_eurostat_fec_RAW!$G:$G,AO$2,input_eurostat_fec_RAW!$D:$D,$A71,input_eurostat_fec_RAW!$E:$E,$C71)</f>
        <v>0</v>
      </c>
      <c r="AP71">
        <f>SUMIFS(input_eurostat_fec_RAW!$I:$I,input_eurostat_fec_RAW!$G:$G,AP$2,input_eurostat_fec_RAW!$D:$D,$A71,input_eurostat_fec_RAW!$E:$E,$C71)</f>
        <v>0</v>
      </c>
      <c r="AQ71">
        <f>SUMIFS(input_eurostat_fec_RAW!$I:$I,input_eurostat_fec_RAW!$G:$G,AQ$2,input_eurostat_fec_RAW!$D:$D,$A71,input_eurostat_fec_RAW!$E:$E,$C71)</f>
        <v>0</v>
      </c>
      <c r="AR71">
        <f>SUMIFS(input_eurostat_fec_RAW!$I:$I,input_eurostat_fec_RAW!$G:$G,AR$2,input_eurostat_fec_RAW!$D:$D,$A71,input_eurostat_fec_RAW!$E:$E,$C71)</f>
        <v>0</v>
      </c>
      <c r="AS71">
        <f>SUMIFS(input_eurostat_fec_RAW!$I:$I,input_eurostat_fec_RAW!$G:$G,AS$2,input_eurostat_fec_RAW!$D:$D,$A71,input_eurostat_fec_RAW!$E:$E,$C71)</f>
        <v>0</v>
      </c>
      <c r="AT71">
        <f>SUMIFS(input_eurostat_fec_RAW!$I:$I,input_eurostat_fec_RAW!$G:$G,AT$2,input_eurostat_fec_RAW!$D:$D,$A71,input_eurostat_fec_RAW!$E:$E,$C71)</f>
        <v>0</v>
      </c>
    </row>
    <row r="72" spans="1:46" x14ac:dyDescent="0.2">
      <c r="A72" s="4" t="s">
        <v>71</v>
      </c>
      <c r="B72" t="s">
        <v>90</v>
      </c>
      <c r="C72" s="4" t="s">
        <v>67</v>
      </c>
      <c r="D72" t="s">
        <v>74</v>
      </c>
      <c r="F72" t="str">
        <f>INDEX('1_input_general_information'!$A$44:$E$58,MATCH($C72,'1_input_general_information'!$A$44:$A$58,0),3)</f>
        <v>Total</v>
      </c>
      <c r="G72" t="str">
        <f>INDEX('1_input_general_information'!$A$44:$E$58,MATCH($C72,'1_input_general_information'!$A$44:$A$58,0),4)</f>
        <v>Total</v>
      </c>
      <c r="H72">
        <f>SUMIFS(input_eurostat_fec_RAW!$I:$I,input_eurostat_fec_RAW!$G:$G,H$2,input_eurostat_fec_RAW!$D:$D,$A72,input_eurostat_fec_RAW!$E:$E,$C72)</f>
        <v>30.082000000000001</v>
      </c>
      <c r="I72">
        <f>SUMIFS(input_eurostat_fec_RAW!$I:$I,input_eurostat_fec_RAW!$G:$G,I$2,input_eurostat_fec_RAW!$D:$D,$A72,input_eurostat_fec_RAW!$E:$E,$C72)</f>
        <v>436.98200000000003</v>
      </c>
      <c r="J72">
        <f>SUMIFS(input_eurostat_fec_RAW!$I:$I,input_eurostat_fec_RAW!$G:$G,J$2,input_eurostat_fec_RAW!$D:$D,$A72,input_eurostat_fec_RAW!$E:$E,$C72)</f>
        <v>216</v>
      </c>
      <c r="K72">
        <f>SUMIFS(input_eurostat_fec_RAW!$I:$I,input_eurostat_fec_RAW!$G:$G,K$2,input_eurostat_fec_RAW!$D:$D,$A72,input_eurostat_fec_RAW!$E:$E,$C72)</f>
        <v>430.27600000000001</v>
      </c>
      <c r="L72">
        <f>SUMIFS(input_eurostat_fec_RAW!$I:$I,input_eurostat_fec_RAW!$G:$G,L$2,input_eurostat_fec_RAW!$D:$D,$A72,input_eurostat_fec_RAW!$E:$E,$C72)</f>
        <v>1594.5229999999999</v>
      </c>
      <c r="M72">
        <f>SUMIFS(input_eurostat_fec_RAW!$I:$I,input_eurostat_fec_RAW!$G:$G,M$2,input_eurostat_fec_RAW!$D:$D,$A72,input_eurostat_fec_RAW!$E:$E,$C72)</f>
        <v>248</v>
      </c>
      <c r="N72">
        <f>SUMIFS(input_eurostat_fec_RAW!$I:$I,input_eurostat_fec_RAW!$G:$G,N$2,input_eurostat_fec_RAW!$D:$D,$A72,input_eurostat_fec_RAW!$E:$E,$C72)</f>
        <v>4544.2939999999999</v>
      </c>
      <c r="O72">
        <f>SUMIFS(input_eurostat_fec_RAW!$I:$I,input_eurostat_fec_RAW!$G:$G,O$2,input_eurostat_fec_RAW!$D:$D,$A72,input_eurostat_fec_RAW!$E:$E,$C72)</f>
        <v>0</v>
      </c>
      <c r="P72">
        <f>SUMIFS(input_eurostat_fec_RAW!$I:$I,input_eurostat_fec_RAW!$G:$G,P$2,input_eurostat_fec_RAW!$D:$D,$A72,input_eurostat_fec_RAW!$E:$E,$C72)</f>
        <v>44489.544999999998</v>
      </c>
      <c r="Q72">
        <f>SUMIFS(input_eurostat_fec_RAW!$I:$I,input_eurostat_fec_RAW!$G:$G,Q$2,input_eurostat_fec_RAW!$D:$D,$A72,input_eurostat_fec_RAW!$E:$E,$C72)</f>
        <v>0</v>
      </c>
      <c r="R72">
        <f>SUMIFS(input_eurostat_fec_RAW!$I:$I,input_eurostat_fec_RAW!$G:$G,R$2,input_eurostat_fec_RAW!$D:$D,$A72,input_eurostat_fec_RAW!$E:$E,$C72)</f>
        <v>8475.7790000000005</v>
      </c>
      <c r="S72">
        <f>SUMIFS(input_eurostat_fec_RAW!$I:$I,input_eurostat_fec_RAW!$G:$G,S$2,input_eurostat_fec_RAW!$D:$D,$A72,input_eurostat_fec_RAW!$E:$E,$C72)</f>
        <v>6132.9120000000003</v>
      </c>
      <c r="T72">
        <f>SUMIFS(input_eurostat_fec_RAW!$I:$I,input_eurostat_fec_RAW!$G:$G,T$2,input_eurostat_fec_RAW!$D:$D,$A72,input_eurostat_fec_RAW!$E:$E,$C72)</f>
        <v>46798.981</v>
      </c>
      <c r="U72">
        <f>SUMIFS(input_eurostat_fec_RAW!$I:$I,input_eurostat_fec_RAW!$G:$G,U$2,input_eurostat_fec_RAW!$D:$D,$A72,input_eurostat_fec_RAW!$E:$E,$C72)</f>
        <v>374.4</v>
      </c>
      <c r="V72">
        <f>SUMIFS(input_eurostat_fec_RAW!$I:$I,input_eurostat_fec_RAW!$G:$G,V$2,input_eurostat_fec_RAW!$D:$D,$A72,input_eurostat_fec_RAW!$E:$E,$C72)</f>
        <v>7153.4769999999999</v>
      </c>
      <c r="W72">
        <f>SUMIFS(input_eurostat_fec_RAW!$I:$I,input_eurostat_fec_RAW!$G:$G,W$2,input_eurostat_fec_RAW!$D:$D,$A72,input_eurostat_fec_RAW!$E:$E,$C72)</f>
        <v>192.24</v>
      </c>
      <c r="X72">
        <f>SUMIFS(input_eurostat_fec_RAW!$I:$I,input_eurostat_fec_RAW!$G:$G,X$2,input_eurostat_fec_RAW!$D:$D,$A72,input_eurostat_fec_RAW!$E:$E,$C72)</f>
        <v>1860.6579999999999</v>
      </c>
      <c r="Y72">
        <f>SUMIFS(input_eurostat_fec_RAW!$I:$I,input_eurostat_fec_RAW!$G:$G,Y$2,input_eurostat_fec_RAW!$D:$D,$A72,input_eurostat_fec_RAW!$E:$E,$C72)</f>
        <v>569.40099999999995</v>
      </c>
      <c r="Z72">
        <f>SUMIFS(input_eurostat_fec_RAW!$I:$I,input_eurostat_fec_RAW!$G:$G,Z$2,input_eurostat_fec_RAW!$D:$D,$A72,input_eurostat_fec_RAW!$E:$E,$C72)</f>
        <v>0</v>
      </c>
      <c r="AA72">
        <f>SUMIFS(input_eurostat_fec_RAW!$I:$I,input_eurostat_fec_RAW!$G:$G,AA$2,input_eurostat_fec_RAW!$D:$D,$A72,input_eurostat_fec_RAW!$E:$E,$C72)</f>
        <v>11038.45</v>
      </c>
      <c r="AB72">
        <f>SUMIFS(input_eurostat_fec_RAW!$I:$I,input_eurostat_fec_RAW!$G:$G,AB$2,input_eurostat_fec_RAW!$D:$D,$A72,input_eurostat_fec_RAW!$E:$E,$C72)</f>
        <v>0</v>
      </c>
      <c r="AC72">
        <f>SUMIFS(input_eurostat_fec_RAW!$I:$I,input_eurostat_fec_RAW!$G:$G,AC$2,input_eurostat_fec_RAW!$D:$D,$A72,input_eurostat_fec_RAW!$E:$E,$C72)</f>
        <v>87.811000000000007</v>
      </c>
      <c r="AD72">
        <f>SUMIFS(input_eurostat_fec_RAW!$I:$I,input_eurostat_fec_RAW!$G:$G,AD$2,input_eurostat_fec_RAW!$D:$D,$A72,input_eurostat_fec_RAW!$E:$E,$C72)</f>
        <v>0</v>
      </c>
      <c r="AE72">
        <f>SUMIFS(input_eurostat_fec_RAW!$I:$I,input_eurostat_fec_RAW!$G:$G,AE$2,input_eurostat_fec_RAW!$D:$D,$A72,input_eurostat_fec_RAW!$E:$E,$C72)</f>
        <v>31.594000000000001</v>
      </c>
      <c r="AF72">
        <f>SUMIFS(input_eurostat_fec_RAW!$I:$I,input_eurostat_fec_RAW!$G:$G,AF$2,input_eurostat_fec_RAW!$D:$D,$A72,input_eurostat_fec_RAW!$E:$E,$C72)</f>
        <v>523.44000000000005</v>
      </c>
      <c r="AG72">
        <f>SUMIFS(input_eurostat_fec_RAW!$I:$I,input_eurostat_fec_RAW!$G:$G,AG$2,input_eurostat_fec_RAW!$D:$D,$A72,input_eurostat_fec_RAW!$E:$E,$C72)</f>
        <v>497.79700000000003</v>
      </c>
      <c r="AH72">
        <f>SUMIFS(input_eurostat_fec_RAW!$I:$I,input_eurostat_fec_RAW!$G:$G,AH$2,input_eurostat_fec_RAW!$D:$D,$A72,input_eurostat_fec_RAW!$E:$E,$C72)</f>
        <v>966.45600000000002</v>
      </c>
      <c r="AI72">
        <f>SUMIFS(input_eurostat_fec_RAW!$I:$I,input_eurostat_fec_RAW!$G:$G,AI$2,input_eurostat_fec_RAW!$D:$D,$A72,input_eurostat_fec_RAW!$E:$E,$C72)</f>
        <v>176.95099999999999</v>
      </c>
      <c r="AJ72">
        <f>SUMIFS(input_eurostat_fec_RAW!$I:$I,input_eurostat_fec_RAW!$G:$G,AJ$2,input_eurostat_fec_RAW!$D:$D,$A72,input_eurostat_fec_RAW!$E:$E,$C72)</f>
        <v>0</v>
      </c>
      <c r="AK72">
        <f>SUMIFS(input_eurostat_fec_RAW!$I:$I,input_eurostat_fec_RAW!$G:$G,AK$2,input_eurostat_fec_RAW!$D:$D,$A72,input_eurostat_fec_RAW!$E:$E,$C72)</f>
        <v>1047.2619999999999</v>
      </c>
      <c r="AL72">
        <f>SUMIFS(input_eurostat_fec_RAW!$I:$I,input_eurostat_fec_RAW!$G:$G,AL$2,input_eurostat_fec_RAW!$D:$D,$A72,input_eurostat_fec_RAW!$E:$E,$C72)</f>
        <v>1061.759</v>
      </c>
      <c r="AM72">
        <f>SUMIFS(input_eurostat_fec_RAW!$I:$I,input_eurostat_fec_RAW!$G:$G,AM$2,input_eurostat_fec_RAW!$D:$D,$A72,input_eurostat_fec_RAW!$E:$E,$C72)</f>
        <v>576.29499999999996</v>
      </c>
      <c r="AN72">
        <f>SUMIFS(input_eurostat_fec_RAW!$I:$I,input_eurostat_fec_RAW!$G:$G,AN$2,input_eurostat_fec_RAW!$D:$D,$A72,input_eurostat_fec_RAW!$E:$E,$C72)</f>
        <v>0</v>
      </c>
      <c r="AO72">
        <f>SUMIFS(input_eurostat_fec_RAW!$I:$I,input_eurostat_fec_RAW!$G:$G,AO$2,input_eurostat_fec_RAW!$D:$D,$A72,input_eurostat_fec_RAW!$E:$E,$C72)</f>
        <v>335.72500000000002</v>
      </c>
      <c r="AP72">
        <f>SUMIFS(input_eurostat_fec_RAW!$I:$I,input_eurostat_fec_RAW!$G:$G,AP$2,input_eurostat_fec_RAW!$D:$D,$A72,input_eurostat_fec_RAW!$E:$E,$C72)</f>
        <v>133.91999999999999</v>
      </c>
      <c r="AQ72">
        <f>SUMIFS(input_eurostat_fec_RAW!$I:$I,input_eurostat_fec_RAW!$G:$G,AQ$2,input_eurostat_fec_RAW!$D:$D,$A72,input_eurostat_fec_RAW!$E:$E,$C72)</f>
        <v>3523.799</v>
      </c>
      <c r="AR72">
        <f>SUMIFS(input_eurostat_fec_RAW!$I:$I,input_eurostat_fec_RAW!$G:$G,AR$2,input_eurostat_fec_RAW!$D:$D,$A72,input_eurostat_fec_RAW!$E:$E,$C72)</f>
        <v>928.26700000000005</v>
      </c>
      <c r="AS72">
        <f>SUMIFS(input_eurostat_fec_RAW!$I:$I,input_eurostat_fec_RAW!$G:$G,AS$2,input_eurostat_fec_RAW!$D:$D,$A72,input_eurostat_fec_RAW!$E:$E,$C72)</f>
        <v>1610.2370000000001</v>
      </c>
      <c r="AT72">
        <f>SUMIFS(input_eurostat_fec_RAW!$I:$I,input_eurostat_fec_RAW!$G:$G,AT$2,input_eurostat_fec_RAW!$D:$D,$A72,input_eurostat_fec_RAW!$E:$E,$C72)</f>
        <v>0</v>
      </c>
    </row>
    <row r="73" spans="1:46" x14ac:dyDescent="0.2">
      <c r="A73" s="4" t="s">
        <v>72</v>
      </c>
      <c r="B73" t="s">
        <v>89</v>
      </c>
      <c r="C73" s="4" t="s">
        <v>15</v>
      </c>
      <c r="D73" t="s">
        <v>85</v>
      </c>
      <c r="E73" t="str">
        <f>INDEX('1_input_general_information'!$B$45:$E$58,MATCH($D73,'1_input_general_information'!$B$45:$B$58,0),MATCH($E$2,'1_input_general_information'!$B$44:$E$44,0))</f>
        <v>electricity</v>
      </c>
      <c r="F73" t="b">
        <f>INDEX('1_input_general_information'!$A$44:$E$58,MATCH($C73,'1_input_general_information'!$A$44:$A$58,0),3)</f>
        <v>1</v>
      </c>
      <c r="G73" t="str">
        <f>INDEX('1_input_general_information'!$A$44:$E$58,MATCH($C73,'1_input_general_information'!$A$44:$A$58,0),4)</f>
        <v>Simplified</v>
      </c>
      <c r="H73">
        <f>SUMIFS(input_eurostat_fec_RAW!$I:$I,input_eurostat_fec_RAW!$G:$G,H$2,input_eurostat_fec_RAW!$D:$D,$A73,input_eurostat_fec_RAW!$E:$E,$C73)</f>
        <v>9273.7980000000007</v>
      </c>
      <c r="I73">
        <f>SUMIFS(input_eurostat_fec_RAW!$I:$I,input_eurostat_fec_RAW!$G:$G,I$2,input_eurostat_fec_RAW!$D:$D,$A73,input_eurostat_fec_RAW!$E:$E,$C73)</f>
        <v>208.21299999999999</v>
      </c>
      <c r="J73">
        <f>SUMIFS(input_eurostat_fec_RAW!$I:$I,input_eurostat_fec_RAW!$G:$G,J$2,input_eurostat_fec_RAW!$D:$D,$A73,input_eurostat_fec_RAW!$E:$E,$C73)</f>
        <v>7913.16</v>
      </c>
      <c r="K73">
        <f>SUMIFS(input_eurostat_fec_RAW!$I:$I,input_eurostat_fec_RAW!$G:$G,K$2,input_eurostat_fec_RAW!$D:$D,$A73,input_eurostat_fec_RAW!$E:$E,$C73)</f>
        <v>4459.241</v>
      </c>
      <c r="L73">
        <f>SUMIFS(input_eurostat_fec_RAW!$I:$I,input_eurostat_fec_RAW!$G:$G,L$2,input_eurostat_fec_RAW!$D:$D,$A73,input_eurostat_fec_RAW!$E:$E,$C73)</f>
        <v>829.15200000000004</v>
      </c>
      <c r="M73">
        <f>SUMIFS(input_eurostat_fec_RAW!$I:$I,input_eurostat_fec_RAW!$G:$G,M$2,input_eurostat_fec_RAW!$D:$D,$A73,input_eurostat_fec_RAW!$E:$E,$C73)</f>
        <v>10344.6</v>
      </c>
      <c r="N73">
        <f>SUMIFS(input_eurostat_fec_RAW!$I:$I,input_eurostat_fec_RAW!$G:$G,N$2,input_eurostat_fec_RAW!$D:$D,$A73,input_eurostat_fec_RAW!$E:$E,$C73)</f>
        <v>26861.835999999999</v>
      </c>
      <c r="O73">
        <f>SUMIFS(input_eurostat_fec_RAW!$I:$I,input_eurostat_fec_RAW!$G:$G,O$2,input_eurostat_fec_RAW!$D:$D,$A73,input_eurostat_fec_RAW!$E:$E,$C73)</f>
        <v>3657.3519999999999</v>
      </c>
      <c r="P73">
        <f>SUMIFS(input_eurostat_fec_RAW!$I:$I,input_eurostat_fec_RAW!$G:$G,P$2,input_eurostat_fec_RAW!$D:$D,$A73,input_eurostat_fec_RAW!$E:$E,$C73)</f>
        <v>306766.60200000001</v>
      </c>
      <c r="Q73">
        <f>SUMIFS(input_eurostat_fec_RAW!$I:$I,input_eurostat_fec_RAW!$G:$G,Q$2,input_eurostat_fec_RAW!$D:$D,$A73,input_eurostat_fec_RAW!$E:$E,$C73)</f>
        <v>1609.6320000000001</v>
      </c>
      <c r="R73">
        <f>SUMIFS(input_eurostat_fec_RAW!$I:$I,input_eurostat_fec_RAW!$G:$G,R$2,input_eurostat_fec_RAW!$D:$D,$A73,input_eurostat_fec_RAW!$E:$E,$C73)</f>
        <v>2993.8319999999999</v>
      </c>
      <c r="S73">
        <f>SUMIFS(input_eurostat_fec_RAW!$I:$I,input_eurostat_fec_RAW!$G:$G,S$2,input_eurostat_fec_RAW!$D:$D,$A73,input_eurostat_fec_RAW!$E:$E,$C73)</f>
        <v>19350.895</v>
      </c>
      <c r="T73">
        <f>SUMIFS(input_eurostat_fec_RAW!$I:$I,input_eurostat_fec_RAW!$G:$G,T$2,input_eurostat_fec_RAW!$D:$D,$A73,input_eurostat_fec_RAW!$E:$E,$C73)</f>
        <v>381753.96500000003</v>
      </c>
      <c r="U73">
        <f>SUMIFS(input_eurostat_fec_RAW!$I:$I,input_eurostat_fec_RAW!$G:$G,U$2,input_eurostat_fec_RAW!$D:$D,$A73,input_eurostat_fec_RAW!$E:$E,$C73)</f>
        <v>37072.800000000003</v>
      </c>
      <c r="V73">
        <f>SUMIFS(input_eurostat_fec_RAW!$I:$I,input_eurostat_fec_RAW!$G:$G,V$2,input_eurostat_fec_RAW!$D:$D,$A73,input_eurostat_fec_RAW!$E:$E,$C73)</f>
        <v>177627.584</v>
      </c>
      <c r="W73">
        <f>SUMIFS(input_eurostat_fec_RAW!$I:$I,input_eurostat_fec_RAW!$G:$G,W$2,input_eurostat_fec_RAW!$D:$D,$A73,input_eurostat_fec_RAW!$E:$E,$C73)</f>
        <v>611.28</v>
      </c>
      <c r="X73">
        <f>SUMIFS(input_eurostat_fec_RAW!$I:$I,input_eurostat_fec_RAW!$G:$G,X$2,input_eurostat_fec_RAW!$D:$D,$A73,input_eurostat_fec_RAW!$E:$E,$C73)</f>
        <v>887.16899999999998</v>
      </c>
      <c r="Y73">
        <f>SUMIFS(input_eurostat_fec_RAW!$I:$I,input_eurostat_fec_RAW!$G:$G,Y$2,input_eurostat_fec_RAW!$D:$D,$A73,input_eurostat_fec_RAW!$E:$E,$C73)</f>
        <v>1407.4849999999999</v>
      </c>
      <c r="Z73">
        <f>SUMIFS(input_eurostat_fec_RAW!$I:$I,input_eurostat_fec_RAW!$G:$G,Z$2,input_eurostat_fec_RAW!$D:$D,$A73,input_eurostat_fec_RAW!$E:$E,$C73)</f>
        <v>2757.0059999999999</v>
      </c>
      <c r="AA73">
        <f>SUMIFS(input_eurostat_fec_RAW!$I:$I,input_eurostat_fec_RAW!$G:$G,AA$2,input_eurostat_fec_RAW!$D:$D,$A73,input_eurostat_fec_RAW!$E:$E,$C73)</f>
        <v>3659.2060000000001</v>
      </c>
      <c r="AB73">
        <f>SUMIFS(input_eurostat_fec_RAW!$I:$I,input_eurostat_fec_RAW!$G:$G,AB$2,input_eurostat_fec_RAW!$D:$D,$A73,input_eurostat_fec_RAW!$E:$E,$C73)</f>
        <v>587.16</v>
      </c>
      <c r="AC73">
        <f>SUMIFS(input_eurostat_fec_RAW!$I:$I,input_eurostat_fec_RAW!$G:$G,AC$2,input_eurostat_fec_RAW!$D:$D,$A73,input_eurostat_fec_RAW!$E:$E,$C73)</f>
        <v>538.12099999999998</v>
      </c>
      <c r="AD73">
        <f>SUMIFS(input_eurostat_fec_RAW!$I:$I,input_eurostat_fec_RAW!$G:$G,AD$2,input_eurostat_fec_RAW!$D:$D,$A73,input_eurostat_fec_RAW!$E:$E,$C73)</f>
        <v>243.81399999999999</v>
      </c>
      <c r="AE73">
        <f>SUMIFS(input_eurostat_fec_RAW!$I:$I,input_eurostat_fec_RAW!$G:$G,AE$2,input_eurostat_fec_RAW!$D:$D,$A73,input_eurostat_fec_RAW!$E:$E,$C73)</f>
        <v>187.05199999999999</v>
      </c>
      <c r="AF73">
        <f>SUMIFS(input_eurostat_fec_RAW!$I:$I,input_eurostat_fec_RAW!$G:$G,AF$2,input_eurostat_fec_RAW!$D:$D,$A73,input_eurostat_fec_RAW!$E:$E,$C73)</f>
        <v>5112.72</v>
      </c>
      <c r="AG73">
        <f>SUMIFS(input_eurostat_fec_RAW!$I:$I,input_eurostat_fec_RAW!$G:$G,AG$2,input_eurostat_fec_RAW!$D:$D,$A73,input_eurostat_fec_RAW!$E:$E,$C73)</f>
        <v>262.303</v>
      </c>
      <c r="AH73">
        <f>SUMIFS(input_eurostat_fec_RAW!$I:$I,input_eurostat_fec_RAW!$G:$G,AH$2,input_eurostat_fec_RAW!$D:$D,$A73,input_eurostat_fec_RAW!$E:$E,$C73)</f>
        <v>6134.68</v>
      </c>
      <c r="AI73">
        <f>SUMIFS(input_eurostat_fec_RAW!$I:$I,input_eurostat_fec_RAW!$G:$G,AI$2,input_eurostat_fec_RAW!$D:$D,$A73,input_eurostat_fec_RAW!$E:$E,$C73)</f>
        <v>80308.145000000004</v>
      </c>
      <c r="AJ73">
        <f>SUMIFS(input_eurostat_fec_RAW!$I:$I,input_eurostat_fec_RAW!$G:$G,AJ$2,input_eurostat_fec_RAW!$D:$D,$A73,input_eurostat_fec_RAW!$E:$E,$C73)</f>
        <v>4698.0429999999997</v>
      </c>
      <c r="AK73">
        <f>SUMIFS(input_eurostat_fec_RAW!$I:$I,input_eurostat_fec_RAW!$G:$G,AK$2,input_eurostat_fec_RAW!$D:$D,$A73,input_eurostat_fec_RAW!$E:$E,$C73)</f>
        <v>1951.7149999999999</v>
      </c>
      <c r="AL73">
        <f>SUMIFS(input_eurostat_fec_RAW!$I:$I,input_eurostat_fec_RAW!$G:$G,AL$2,input_eurostat_fec_RAW!$D:$D,$A73,input_eurostat_fec_RAW!$E:$E,$C73)</f>
        <v>402.24200000000002</v>
      </c>
      <c r="AM73">
        <f>SUMIFS(input_eurostat_fec_RAW!$I:$I,input_eurostat_fec_RAW!$G:$G,AM$2,input_eurostat_fec_RAW!$D:$D,$A73,input_eurostat_fec_RAW!$E:$E,$C73)</f>
        <v>5859</v>
      </c>
      <c r="AN73">
        <f>SUMIFS(input_eurostat_fec_RAW!$I:$I,input_eurostat_fec_RAW!$G:$G,AN$2,input_eurostat_fec_RAW!$D:$D,$A73,input_eurostat_fec_RAW!$E:$E,$C73)</f>
        <v>50018.400000000001</v>
      </c>
      <c r="AO73">
        <f>SUMIFS(input_eurostat_fec_RAW!$I:$I,input_eurostat_fec_RAW!$G:$G,AO$2,input_eurostat_fec_RAW!$D:$D,$A73,input_eurostat_fec_RAW!$E:$E,$C73)</f>
        <v>1773.94</v>
      </c>
      <c r="AP73">
        <f>SUMIFS(input_eurostat_fec_RAW!$I:$I,input_eurostat_fec_RAW!$G:$G,AP$2,input_eurostat_fec_RAW!$D:$D,$A73,input_eurostat_fec_RAW!$E:$E,$C73)</f>
        <v>4438.8</v>
      </c>
      <c r="AQ73">
        <f>SUMIFS(input_eurostat_fec_RAW!$I:$I,input_eurostat_fec_RAW!$G:$G,AQ$2,input_eurostat_fec_RAW!$D:$D,$A73,input_eurostat_fec_RAW!$E:$E,$C73)</f>
        <v>6603.1809999999996</v>
      </c>
      <c r="AR73">
        <f>SUMIFS(input_eurostat_fec_RAW!$I:$I,input_eurostat_fec_RAW!$G:$G,AR$2,input_eurostat_fec_RAW!$D:$D,$A73,input_eurostat_fec_RAW!$E:$E,$C73)</f>
        <v>1885.41</v>
      </c>
      <c r="AS73">
        <f>SUMIFS(input_eurostat_fec_RAW!$I:$I,input_eurostat_fec_RAW!$G:$G,AS$2,input_eurostat_fec_RAW!$D:$D,$A73,input_eurostat_fec_RAW!$E:$E,$C73)</f>
        <v>3432.5239999999999</v>
      </c>
      <c r="AT73">
        <f>SUMIFS(input_eurostat_fec_RAW!$I:$I,input_eurostat_fec_RAW!$G:$G,AT$2,input_eurostat_fec_RAW!$D:$D,$A73,input_eurostat_fec_RAW!$E:$E,$C73)</f>
        <v>65235.646999999997</v>
      </c>
    </row>
    <row r="74" spans="1:46" x14ac:dyDescent="0.2">
      <c r="A74" s="4" t="s">
        <v>72</v>
      </c>
      <c r="B74" t="s">
        <v>89</v>
      </c>
      <c r="C74" s="4" t="s">
        <v>55</v>
      </c>
      <c r="D74" t="s">
        <v>75</v>
      </c>
      <c r="E74" t="str">
        <f>INDEX('1_input_general_information'!$B$45:$E$58,MATCH($D74,'1_input_general_information'!$B$45:$B$58,0),MATCH($E$2,'1_input_general_information'!$B$44:$E$44,0))</f>
        <v>network_gas</v>
      </c>
      <c r="F74" t="b">
        <f>INDEX('1_input_general_information'!$A$44:$E$58,MATCH($C74,'1_input_general_information'!$A$44:$A$58,0),3)</f>
        <v>1</v>
      </c>
      <c r="G74" t="str">
        <f>INDEX('1_input_general_information'!$A$44:$E$58,MATCH($C74,'1_input_general_information'!$A$44:$A$58,0),4)</f>
        <v>Simplified</v>
      </c>
      <c r="H74">
        <f>SUMIFS(input_eurostat_fec_RAW!$I:$I,input_eurostat_fec_RAW!$G:$G,H$2,input_eurostat_fec_RAW!$D:$D,$A74,input_eurostat_fec_RAW!$E:$E,$C74)</f>
        <v>52792.211000000003</v>
      </c>
      <c r="I74">
        <f>SUMIFS(input_eurostat_fec_RAW!$I:$I,input_eurostat_fec_RAW!$G:$G,I$2,input_eurostat_fec_RAW!$D:$D,$A74,input_eurostat_fec_RAW!$E:$E,$C74)</f>
        <v>1141.143</v>
      </c>
      <c r="J74">
        <f>SUMIFS(input_eurostat_fec_RAW!$I:$I,input_eurostat_fec_RAW!$G:$G,J$2,input_eurostat_fec_RAW!$D:$D,$A74,input_eurostat_fec_RAW!$E:$E,$C74)</f>
        <v>114358.59</v>
      </c>
      <c r="K74">
        <f>SUMIFS(input_eurostat_fec_RAW!$I:$I,input_eurostat_fec_RAW!$G:$G,K$2,input_eurostat_fec_RAW!$D:$D,$A74,input_eurostat_fec_RAW!$E:$E,$C74)</f>
        <v>2637.6350000000002</v>
      </c>
      <c r="L74">
        <f>SUMIFS(input_eurostat_fec_RAW!$I:$I,input_eurostat_fec_RAW!$G:$G,L$2,input_eurostat_fec_RAW!$D:$D,$A74,input_eurostat_fec_RAW!$E:$E,$C74)</f>
        <v>0</v>
      </c>
      <c r="M74">
        <f>SUMIFS(input_eurostat_fec_RAW!$I:$I,input_eurostat_fec_RAW!$G:$G,M$2,input_eurostat_fec_RAW!$D:$D,$A74,input_eurostat_fec_RAW!$E:$E,$C74)</f>
        <v>49363.438999999998</v>
      </c>
      <c r="N74">
        <f>SUMIFS(input_eurostat_fec_RAW!$I:$I,input_eurostat_fec_RAW!$G:$G,N$2,input_eurostat_fec_RAW!$D:$D,$A74,input_eurostat_fec_RAW!$E:$E,$C74)</f>
        <v>733740.78899999999</v>
      </c>
      <c r="O74">
        <f>SUMIFS(input_eurostat_fec_RAW!$I:$I,input_eurostat_fec_RAW!$G:$G,O$2,input_eurostat_fec_RAW!$D:$D,$A74,input_eurostat_fec_RAW!$E:$E,$C74)</f>
        <v>18640.972000000002</v>
      </c>
      <c r="P74">
        <f>SUMIFS(input_eurostat_fec_RAW!$I:$I,input_eurostat_fec_RAW!$G:$G,P$2,input_eurostat_fec_RAW!$D:$D,$A74,input_eurostat_fec_RAW!$E:$E,$C74)</f>
        <v>2192134.0180000002</v>
      </c>
      <c r="Q74">
        <f>SUMIFS(input_eurostat_fec_RAW!$I:$I,input_eurostat_fec_RAW!$G:$G,Q$2,input_eurostat_fec_RAW!$D:$D,$A74,input_eurostat_fec_RAW!$E:$E,$C74)</f>
        <v>1771.6389999999999</v>
      </c>
      <c r="R74">
        <f>SUMIFS(input_eurostat_fec_RAW!$I:$I,input_eurostat_fec_RAW!$G:$G,R$2,input_eurostat_fec_RAW!$D:$D,$A74,input_eurostat_fec_RAW!$E:$E,$C74)</f>
        <v>15515.679</v>
      </c>
      <c r="S74">
        <f>SUMIFS(input_eurostat_fec_RAW!$I:$I,input_eurostat_fec_RAW!$G:$G,S$2,input_eurostat_fec_RAW!$D:$D,$A74,input_eurostat_fec_RAW!$E:$E,$C74)</f>
        <v>67037.13</v>
      </c>
      <c r="T74">
        <f>SUMIFS(input_eurostat_fec_RAW!$I:$I,input_eurostat_fec_RAW!$G:$G,T$2,input_eurostat_fec_RAW!$D:$D,$A74,input_eurostat_fec_RAW!$E:$E,$C74)</f>
        <v>2503021.4679999999</v>
      </c>
      <c r="U74">
        <f>SUMIFS(input_eurostat_fec_RAW!$I:$I,input_eurostat_fec_RAW!$G:$G,U$2,input_eurostat_fec_RAW!$D:$D,$A74,input_eurostat_fec_RAW!$E:$E,$C74)</f>
        <v>886.5</v>
      </c>
      <c r="V74">
        <f>SUMIFS(input_eurostat_fec_RAW!$I:$I,input_eurostat_fec_RAW!$G:$G,V$2,input_eurostat_fec_RAW!$D:$D,$A74,input_eurostat_fec_RAW!$E:$E,$C74)</f>
        <v>391422.10800000001</v>
      </c>
      <c r="W74">
        <f>SUMIFS(input_eurostat_fec_RAW!$I:$I,input_eurostat_fec_RAW!$G:$G,W$2,input_eurostat_fec_RAW!$D:$D,$A74,input_eurostat_fec_RAW!$E:$E,$C74)</f>
        <v>20867.350999999999</v>
      </c>
      <c r="X74">
        <f>SUMIFS(input_eurostat_fec_RAW!$I:$I,input_eurostat_fec_RAW!$G:$G,X$2,input_eurostat_fec_RAW!$D:$D,$A74,input_eurostat_fec_RAW!$E:$E,$C74)</f>
        <v>14475.536</v>
      </c>
      <c r="Y74">
        <f>SUMIFS(input_eurostat_fec_RAW!$I:$I,input_eurostat_fec_RAW!$G:$G,Y$2,input_eurostat_fec_RAW!$D:$D,$A74,input_eurostat_fec_RAW!$E:$E,$C74)</f>
        <v>96839.86</v>
      </c>
      <c r="Z74">
        <f>SUMIFS(input_eurostat_fec_RAW!$I:$I,input_eurostat_fec_RAW!$G:$G,Z$2,input_eurostat_fec_RAW!$D:$D,$A74,input_eurostat_fec_RAW!$E:$E,$C74)</f>
        <v>17493.756000000001</v>
      </c>
      <c r="AA74">
        <f>SUMIFS(input_eurostat_fec_RAW!$I:$I,input_eurostat_fec_RAW!$G:$G,AA$2,input_eurostat_fec_RAW!$D:$D,$A74,input_eurostat_fec_RAW!$E:$E,$C74)</f>
        <v>514048.67</v>
      </c>
      <c r="AB74">
        <f>SUMIFS(input_eurostat_fec_RAW!$I:$I,input_eurostat_fec_RAW!$G:$G,AB$2,input_eurostat_fec_RAW!$D:$D,$A74,input_eurostat_fec_RAW!$E:$E,$C74)</f>
        <v>4491.99</v>
      </c>
      <c r="AC74">
        <f>SUMIFS(input_eurostat_fec_RAW!$I:$I,input_eurostat_fec_RAW!$G:$G,AC$2,input_eurostat_fec_RAW!$D:$D,$A74,input_eurostat_fec_RAW!$E:$E,$C74)</f>
        <v>9101.9940000000006</v>
      </c>
      <c r="AD74">
        <f>SUMIFS(input_eurostat_fec_RAW!$I:$I,input_eurostat_fec_RAW!$G:$G,AD$2,input_eurostat_fec_RAW!$D:$D,$A74,input_eurostat_fec_RAW!$E:$E,$C74)</f>
        <v>2417.335</v>
      </c>
      <c r="AE74">
        <f>SUMIFS(input_eurostat_fec_RAW!$I:$I,input_eurostat_fec_RAW!$G:$G,AE$2,input_eurostat_fec_RAW!$D:$D,$A74,input_eurostat_fec_RAW!$E:$E,$C74)</f>
        <v>6308.1880000000001</v>
      </c>
      <c r="AF74">
        <f>SUMIFS(input_eurostat_fec_RAW!$I:$I,input_eurostat_fec_RAW!$G:$G,AF$2,input_eurostat_fec_RAW!$D:$D,$A74,input_eurostat_fec_RAW!$E:$E,$C74)</f>
        <v>7.56</v>
      </c>
      <c r="AG74">
        <f>SUMIFS(input_eurostat_fec_RAW!$I:$I,input_eurostat_fec_RAW!$G:$G,AG$2,input_eurostat_fec_RAW!$D:$D,$A74,input_eurostat_fec_RAW!$E:$E,$C74)</f>
        <v>0</v>
      </c>
      <c r="AH74">
        <f>SUMIFS(input_eurostat_fec_RAW!$I:$I,input_eurostat_fec_RAW!$G:$G,AH$2,input_eurostat_fec_RAW!$D:$D,$A74,input_eurostat_fec_RAW!$E:$E,$C74)</f>
        <v>210870.72399999999</v>
      </c>
      <c r="AI74">
        <f>SUMIFS(input_eurostat_fec_RAW!$I:$I,input_eurostat_fec_RAW!$G:$G,AI$2,input_eurostat_fec_RAW!$D:$D,$A74,input_eurostat_fec_RAW!$E:$E,$C74)</f>
        <v>64.808000000000007</v>
      </c>
      <c r="AJ74">
        <f>SUMIFS(input_eurostat_fec_RAW!$I:$I,input_eurostat_fec_RAW!$G:$G,AJ$2,input_eurostat_fec_RAW!$D:$D,$A74,input_eurostat_fec_RAW!$E:$E,$C74)</f>
        <v>81408.453999999998</v>
      </c>
      <c r="AK74">
        <f>SUMIFS(input_eurostat_fec_RAW!$I:$I,input_eurostat_fec_RAW!$G:$G,AK$2,input_eurostat_fec_RAW!$D:$D,$A74,input_eurostat_fec_RAW!$E:$E,$C74)</f>
        <v>666.43899999999996</v>
      </c>
      <c r="AL74">
        <f>SUMIFS(input_eurostat_fec_RAW!$I:$I,input_eurostat_fec_RAW!$G:$G,AL$2,input_eurostat_fec_RAW!$D:$D,$A74,input_eurostat_fec_RAW!$E:$E,$C74)</f>
        <v>61390.49</v>
      </c>
      <c r="AM74">
        <f>SUMIFS(input_eurostat_fec_RAW!$I:$I,input_eurostat_fec_RAW!$G:$G,AM$2,input_eurostat_fec_RAW!$D:$D,$A74,input_eurostat_fec_RAW!$E:$E,$C74)</f>
        <v>7902.6689999999999</v>
      </c>
      <c r="AN74">
        <f>SUMIFS(input_eurostat_fec_RAW!$I:$I,input_eurostat_fec_RAW!$G:$G,AN$2,input_eurostat_fec_RAW!$D:$D,$A74,input_eurostat_fec_RAW!$E:$E,$C74)</f>
        <v>606.6</v>
      </c>
      <c r="AO74">
        <f>SUMIFS(input_eurostat_fec_RAW!$I:$I,input_eurostat_fec_RAW!$G:$G,AO$2,input_eurostat_fec_RAW!$D:$D,$A74,input_eurostat_fec_RAW!$E:$E,$C74)</f>
        <v>3180.558</v>
      </c>
      <c r="AP74">
        <f>SUMIFS(input_eurostat_fec_RAW!$I:$I,input_eurostat_fec_RAW!$G:$G,AP$2,input_eurostat_fec_RAW!$D:$D,$A74,input_eurostat_fec_RAW!$E:$E,$C74)</f>
        <v>37862.370000000003</v>
      </c>
      <c r="AQ74">
        <f>SUMIFS(input_eurostat_fec_RAW!$I:$I,input_eurostat_fec_RAW!$G:$G,AQ$2,input_eurostat_fec_RAW!$D:$D,$A74,input_eurostat_fec_RAW!$E:$E,$C74)</f>
        <v>164574.26</v>
      </c>
      <c r="AR74">
        <f>SUMIFS(input_eurostat_fec_RAW!$I:$I,input_eurostat_fec_RAW!$G:$G,AR$2,input_eurostat_fec_RAW!$D:$D,$A74,input_eurostat_fec_RAW!$E:$E,$C74)</f>
        <v>0</v>
      </c>
      <c r="AS74">
        <f>SUMIFS(input_eurostat_fec_RAW!$I:$I,input_eurostat_fec_RAW!$G:$G,AS$2,input_eurostat_fec_RAW!$D:$D,$A74,input_eurostat_fec_RAW!$E:$E,$C74)</f>
        <v>0</v>
      </c>
      <c r="AT74">
        <f>SUMIFS(input_eurostat_fec_RAW!$I:$I,input_eurostat_fec_RAW!$G:$G,AT$2,input_eurostat_fec_RAW!$D:$D,$A74,input_eurostat_fec_RAW!$E:$E,$C74)</f>
        <v>756542.321</v>
      </c>
    </row>
    <row r="75" spans="1:46" x14ac:dyDescent="0.2">
      <c r="A75" s="4" t="s">
        <v>72</v>
      </c>
      <c r="B75" t="s">
        <v>89</v>
      </c>
      <c r="C75" s="4" t="s">
        <v>56</v>
      </c>
      <c r="D75" t="s">
        <v>76</v>
      </c>
      <c r="F75" t="b">
        <f>INDEX('1_input_general_information'!$A$44:$E$58,MATCH($C75,'1_input_general_information'!$A$44:$A$58,0),3)</f>
        <v>0</v>
      </c>
      <c r="G75" t="str">
        <f>INDEX('1_input_general_information'!$A$44:$E$58,MATCH($C75,'1_input_general_information'!$A$44:$A$58,0),4)</f>
        <v>Complete</v>
      </c>
      <c r="H75">
        <f>SUMIFS(input_eurostat_fec_RAW!$I:$I,input_eurostat_fec_RAW!$G:$G,H$2,input_eurostat_fec_RAW!$D:$D,$A75,input_eurostat_fec_RAW!$E:$E,$C75)</f>
        <v>0</v>
      </c>
      <c r="I75">
        <f>SUMIFS(input_eurostat_fec_RAW!$I:$I,input_eurostat_fec_RAW!$G:$G,I$2,input_eurostat_fec_RAW!$D:$D,$A75,input_eurostat_fec_RAW!$E:$E,$C75)</f>
        <v>0</v>
      </c>
      <c r="J75">
        <f>SUMIFS(input_eurostat_fec_RAW!$I:$I,input_eurostat_fec_RAW!$G:$G,J$2,input_eurostat_fec_RAW!$D:$D,$A75,input_eurostat_fec_RAW!$E:$E,$C75)</f>
        <v>0</v>
      </c>
      <c r="K75">
        <f>SUMIFS(input_eurostat_fec_RAW!$I:$I,input_eurostat_fec_RAW!$G:$G,K$2,input_eurostat_fec_RAW!$D:$D,$A75,input_eurostat_fec_RAW!$E:$E,$C75)</f>
        <v>0</v>
      </c>
      <c r="L75">
        <f>SUMIFS(input_eurostat_fec_RAW!$I:$I,input_eurostat_fec_RAW!$G:$G,L$2,input_eurostat_fec_RAW!$D:$D,$A75,input_eurostat_fec_RAW!$E:$E,$C75)</f>
        <v>0</v>
      </c>
      <c r="M75">
        <f>SUMIFS(input_eurostat_fec_RAW!$I:$I,input_eurostat_fec_RAW!$G:$G,M$2,input_eurostat_fec_RAW!$D:$D,$A75,input_eurostat_fec_RAW!$E:$E,$C75)</f>
        <v>0</v>
      </c>
      <c r="N75">
        <f>SUMIFS(input_eurostat_fec_RAW!$I:$I,input_eurostat_fec_RAW!$G:$G,N$2,input_eurostat_fec_RAW!$D:$D,$A75,input_eurostat_fec_RAW!$E:$E,$C75)</f>
        <v>0</v>
      </c>
      <c r="O75">
        <f>SUMIFS(input_eurostat_fec_RAW!$I:$I,input_eurostat_fec_RAW!$G:$G,O$2,input_eurostat_fec_RAW!$D:$D,$A75,input_eurostat_fec_RAW!$E:$E,$C75)</f>
        <v>0</v>
      </c>
      <c r="P75">
        <f>SUMIFS(input_eurostat_fec_RAW!$I:$I,input_eurostat_fec_RAW!$G:$G,P$2,input_eurostat_fec_RAW!$D:$D,$A75,input_eurostat_fec_RAW!$E:$E,$C75)</f>
        <v>0</v>
      </c>
      <c r="Q75">
        <f>SUMIFS(input_eurostat_fec_RAW!$I:$I,input_eurostat_fec_RAW!$G:$G,Q$2,input_eurostat_fec_RAW!$D:$D,$A75,input_eurostat_fec_RAW!$E:$E,$C75)</f>
        <v>0</v>
      </c>
      <c r="R75">
        <f>SUMIFS(input_eurostat_fec_RAW!$I:$I,input_eurostat_fec_RAW!$G:$G,R$2,input_eurostat_fec_RAW!$D:$D,$A75,input_eurostat_fec_RAW!$E:$E,$C75)</f>
        <v>0</v>
      </c>
      <c r="S75">
        <f>SUMIFS(input_eurostat_fec_RAW!$I:$I,input_eurostat_fec_RAW!$G:$G,S$2,input_eurostat_fec_RAW!$D:$D,$A75,input_eurostat_fec_RAW!$E:$E,$C75)</f>
        <v>0</v>
      </c>
      <c r="T75">
        <f>SUMIFS(input_eurostat_fec_RAW!$I:$I,input_eurostat_fec_RAW!$G:$G,T$2,input_eurostat_fec_RAW!$D:$D,$A75,input_eurostat_fec_RAW!$E:$E,$C75)</f>
        <v>0</v>
      </c>
      <c r="U75">
        <f>SUMIFS(input_eurostat_fec_RAW!$I:$I,input_eurostat_fec_RAW!$G:$G,U$2,input_eurostat_fec_RAW!$D:$D,$A75,input_eurostat_fec_RAW!$E:$E,$C75)</f>
        <v>0</v>
      </c>
      <c r="V75">
        <f>SUMIFS(input_eurostat_fec_RAW!$I:$I,input_eurostat_fec_RAW!$G:$G,V$2,input_eurostat_fec_RAW!$D:$D,$A75,input_eurostat_fec_RAW!$E:$E,$C75)</f>
        <v>0</v>
      </c>
      <c r="W75">
        <f>SUMIFS(input_eurostat_fec_RAW!$I:$I,input_eurostat_fec_RAW!$G:$G,W$2,input_eurostat_fec_RAW!$D:$D,$A75,input_eurostat_fec_RAW!$E:$E,$C75)</f>
        <v>0</v>
      </c>
      <c r="X75">
        <f>SUMIFS(input_eurostat_fec_RAW!$I:$I,input_eurostat_fec_RAW!$G:$G,X$2,input_eurostat_fec_RAW!$D:$D,$A75,input_eurostat_fec_RAW!$E:$E,$C75)</f>
        <v>0</v>
      </c>
      <c r="Y75">
        <f>SUMIFS(input_eurostat_fec_RAW!$I:$I,input_eurostat_fec_RAW!$G:$G,Y$2,input_eurostat_fec_RAW!$D:$D,$A75,input_eurostat_fec_RAW!$E:$E,$C75)</f>
        <v>0</v>
      </c>
      <c r="Z75">
        <f>SUMIFS(input_eurostat_fec_RAW!$I:$I,input_eurostat_fec_RAW!$G:$G,Z$2,input_eurostat_fec_RAW!$D:$D,$A75,input_eurostat_fec_RAW!$E:$E,$C75)</f>
        <v>0</v>
      </c>
      <c r="AA75">
        <f>SUMIFS(input_eurostat_fec_RAW!$I:$I,input_eurostat_fec_RAW!$G:$G,AA$2,input_eurostat_fec_RAW!$D:$D,$A75,input_eurostat_fec_RAW!$E:$E,$C75)</f>
        <v>0</v>
      </c>
      <c r="AB75">
        <f>SUMIFS(input_eurostat_fec_RAW!$I:$I,input_eurostat_fec_RAW!$G:$G,AB$2,input_eurostat_fec_RAW!$D:$D,$A75,input_eurostat_fec_RAW!$E:$E,$C75)</f>
        <v>0</v>
      </c>
      <c r="AC75">
        <f>SUMIFS(input_eurostat_fec_RAW!$I:$I,input_eurostat_fec_RAW!$G:$G,AC$2,input_eurostat_fec_RAW!$D:$D,$A75,input_eurostat_fec_RAW!$E:$E,$C75)</f>
        <v>0</v>
      </c>
      <c r="AD75">
        <f>SUMIFS(input_eurostat_fec_RAW!$I:$I,input_eurostat_fec_RAW!$G:$G,AD$2,input_eurostat_fec_RAW!$D:$D,$A75,input_eurostat_fec_RAW!$E:$E,$C75)</f>
        <v>0</v>
      </c>
      <c r="AE75">
        <f>SUMIFS(input_eurostat_fec_RAW!$I:$I,input_eurostat_fec_RAW!$G:$G,AE$2,input_eurostat_fec_RAW!$D:$D,$A75,input_eurostat_fec_RAW!$E:$E,$C75)</f>
        <v>0</v>
      </c>
      <c r="AF75">
        <f>SUMIFS(input_eurostat_fec_RAW!$I:$I,input_eurostat_fec_RAW!$G:$G,AF$2,input_eurostat_fec_RAW!$D:$D,$A75,input_eurostat_fec_RAW!$E:$E,$C75)</f>
        <v>0</v>
      </c>
      <c r="AG75">
        <f>SUMIFS(input_eurostat_fec_RAW!$I:$I,input_eurostat_fec_RAW!$G:$G,AG$2,input_eurostat_fec_RAW!$D:$D,$A75,input_eurostat_fec_RAW!$E:$E,$C75)</f>
        <v>0</v>
      </c>
      <c r="AH75">
        <f>SUMIFS(input_eurostat_fec_RAW!$I:$I,input_eurostat_fec_RAW!$G:$G,AH$2,input_eurostat_fec_RAW!$D:$D,$A75,input_eurostat_fec_RAW!$E:$E,$C75)</f>
        <v>0</v>
      </c>
      <c r="AI75">
        <f>SUMIFS(input_eurostat_fec_RAW!$I:$I,input_eurostat_fec_RAW!$G:$G,AI$2,input_eurostat_fec_RAW!$D:$D,$A75,input_eurostat_fec_RAW!$E:$E,$C75)</f>
        <v>0</v>
      </c>
      <c r="AJ75">
        <f>SUMIFS(input_eurostat_fec_RAW!$I:$I,input_eurostat_fec_RAW!$G:$G,AJ$2,input_eurostat_fec_RAW!$D:$D,$A75,input_eurostat_fec_RAW!$E:$E,$C75)</f>
        <v>0</v>
      </c>
      <c r="AK75">
        <f>SUMIFS(input_eurostat_fec_RAW!$I:$I,input_eurostat_fec_RAW!$G:$G,AK$2,input_eurostat_fec_RAW!$D:$D,$A75,input_eurostat_fec_RAW!$E:$E,$C75)</f>
        <v>0</v>
      </c>
      <c r="AL75">
        <f>SUMIFS(input_eurostat_fec_RAW!$I:$I,input_eurostat_fec_RAW!$G:$G,AL$2,input_eurostat_fec_RAW!$D:$D,$A75,input_eurostat_fec_RAW!$E:$E,$C75)</f>
        <v>0</v>
      </c>
      <c r="AM75">
        <f>SUMIFS(input_eurostat_fec_RAW!$I:$I,input_eurostat_fec_RAW!$G:$G,AM$2,input_eurostat_fec_RAW!$D:$D,$A75,input_eurostat_fec_RAW!$E:$E,$C75)</f>
        <v>0</v>
      </c>
      <c r="AN75">
        <f>SUMIFS(input_eurostat_fec_RAW!$I:$I,input_eurostat_fec_RAW!$G:$G,AN$2,input_eurostat_fec_RAW!$D:$D,$A75,input_eurostat_fec_RAW!$E:$E,$C75)</f>
        <v>0</v>
      </c>
      <c r="AO75">
        <f>SUMIFS(input_eurostat_fec_RAW!$I:$I,input_eurostat_fec_RAW!$G:$G,AO$2,input_eurostat_fec_RAW!$D:$D,$A75,input_eurostat_fec_RAW!$E:$E,$C75)</f>
        <v>0</v>
      </c>
      <c r="AP75">
        <f>SUMIFS(input_eurostat_fec_RAW!$I:$I,input_eurostat_fec_RAW!$G:$G,AP$2,input_eurostat_fec_RAW!$D:$D,$A75,input_eurostat_fec_RAW!$E:$E,$C75)</f>
        <v>0</v>
      </c>
      <c r="AQ75">
        <f>SUMIFS(input_eurostat_fec_RAW!$I:$I,input_eurostat_fec_RAW!$G:$G,AQ$2,input_eurostat_fec_RAW!$D:$D,$A75,input_eurostat_fec_RAW!$E:$E,$C75)</f>
        <v>115</v>
      </c>
      <c r="AR75">
        <f>SUMIFS(input_eurostat_fec_RAW!$I:$I,input_eurostat_fec_RAW!$G:$G,AR$2,input_eurostat_fec_RAW!$D:$D,$A75,input_eurostat_fec_RAW!$E:$E,$C75)</f>
        <v>0</v>
      </c>
      <c r="AS75">
        <f>SUMIFS(input_eurostat_fec_RAW!$I:$I,input_eurostat_fec_RAW!$G:$G,AS$2,input_eurostat_fec_RAW!$D:$D,$A75,input_eurostat_fec_RAW!$E:$E,$C75)</f>
        <v>0</v>
      </c>
      <c r="AT75">
        <f>SUMIFS(input_eurostat_fec_RAW!$I:$I,input_eurostat_fec_RAW!$G:$G,AT$2,input_eurostat_fec_RAW!$D:$D,$A75,input_eurostat_fec_RAW!$E:$E,$C75)</f>
        <v>7692.0330000000004</v>
      </c>
    </row>
    <row r="76" spans="1:46" x14ac:dyDescent="0.2">
      <c r="A76" s="4" t="s">
        <v>72</v>
      </c>
      <c r="B76" t="s">
        <v>89</v>
      </c>
      <c r="C76" s="4" t="s">
        <v>57</v>
      </c>
      <c r="D76" t="s">
        <v>86</v>
      </c>
      <c r="E76" t="str">
        <f>INDEX('1_input_general_information'!$B$45:$E$58,MATCH($D76,'1_input_general_information'!$B$45:$B$58,0),MATCH($E$2,'1_input_general_information'!$B$44:$E$44,0))</f>
        <v>steam_hot_water</v>
      </c>
      <c r="F76" t="b">
        <f>INDEX('1_input_general_information'!$A$44:$E$58,MATCH($C76,'1_input_general_information'!$A$44:$A$58,0),3)</f>
        <v>1</v>
      </c>
      <c r="G76" t="str">
        <f>INDEX('1_input_general_information'!$A$44:$E$58,MATCH($C76,'1_input_general_information'!$A$44:$A$58,0),4)</f>
        <v>Simplified</v>
      </c>
      <c r="H76">
        <f>SUMIFS(input_eurostat_fec_RAW!$I:$I,input_eurostat_fec_RAW!$G:$G,H$2,input_eurostat_fec_RAW!$D:$D,$A76,input_eurostat_fec_RAW!$E:$E,$C76)</f>
        <v>27803.442999999999</v>
      </c>
      <c r="I76">
        <f>SUMIFS(input_eurostat_fec_RAW!$I:$I,input_eurostat_fec_RAW!$G:$G,I$2,input_eurostat_fec_RAW!$D:$D,$A76,input_eurostat_fec_RAW!$E:$E,$C76)</f>
        <v>3901</v>
      </c>
      <c r="J76">
        <f>SUMIFS(input_eurostat_fec_RAW!$I:$I,input_eurostat_fec_RAW!$G:$G,J$2,input_eurostat_fec_RAW!$D:$D,$A76,input_eurostat_fec_RAW!$E:$E,$C76)</f>
        <v>531.70000000000005</v>
      </c>
      <c r="K76">
        <f>SUMIFS(input_eurostat_fec_RAW!$I:$I,input_eurostat_fec_RAW!$G:$G,K$2,input_eurostat_fec_RAW!$D:$D,$A76,input_eurostat_fec_RAW!$E:$E,$C76)</f>
        <v>7684.8379999999997</v>
      </c>
      <c r="L76">
        <f>SUMIFS(input_eurostat_fec_RAW!$I:$I,input_eurostat_fec_RAW!$G:$G,L$2,input_eurostat_fec_RAW!$D:$D,$A76,input_eurostat_fec_RAW!$E:$E,$C76)</f>
        <v>0</v>
      </c>
      <c r="M76">
        <f>SUMIFS(input_eurostat_fec_RAW!$I:$I,input_eurostat_fec_RAW!$G:$G,M$2,input_eurostat_fec_RAW!$D:$D,$A76,input_eurostat_fec_RAW!$E:$E,$C76)</f>
        <v>27421.021000000001</v>
      </c>
      <c r="N76">
        <f>SUMIFS(input_eurostat_fec_RAW!$I:$I,input_eurostat_fec_RAW!$G:$G,N$2,input_eurostat_fec_RAW!$D:$D,$A76,input_eurostat_fec_RAW!$E:$E,$C76)</f>
        <v>151130.13</v>
      </c>
      <c r="O76">
        <f>SUMIFS(input_eurostat_fec_RAW!$I:$I,input_eurostat_fec_RAW!$G:$G,O$2,input_eurostat_fec_RAW!$D:$D,$A76,input_eurostat_fec_RAW!$E:$E,$C76)</f>
        <v>42525.59</v>
      </c>
      <c r="P76">
        <f>SUMIFS(input_eurostat_fec_RAW!$I:$I,input_eurostat_fec_RAW!$G:$G,P$2,input_eurostat_fec_RAW!$D:$D,$A76,input_eurostat_fec_RAW!$E:$E,$C76)</f>
        <v>369165.64299999998</v>
      </c>
      <c r="Q76">
        <f>SUMIFS(input_eurostat_fec_RAW!$I:$I,input_eurostat_fec_RAW!$G:$G,Q$2,input_eurostat_fec_RAW!$D:$D,$A76,input_eurostat_fec_RAW!$E:$E,$C76)</f>
        <v>10863.843999999999</v>
      </c>
      <c r="R76">
        <f>SUMIFS(input_eurostat_fec_RAW!$I:$I,input_eurostat_fec_RAW!$G:$G,R$2,input_eurostat_fec_RAW!$D:$D,$A76,input_eurostat_fec_RAW!$E:$E,$C76)</f>
        <v>2067.1480000000001</v>
      </c>
      <c r="S76">
        <f>SUMIFS(input_eurostat_fec_RAW!$I:$I,input_eurostat_fec_RAW!$G:$G,S$2,input_eurostat_fec_RAW!$D:$D,$A76,input_eurostat_fec_RAW!$E:$E,$C76)</f>
        <v>0</v>
      </c>
      <c r="T76">
        <f>SUMIFS(input_eurostat_fec_RAW!$I:$I,input_eurostat_fec_RAW!$G:$G,T$2,input_eurostat_fec_RAW!$D:$D,$A76,input_eurostat_fec_RAW!$E:$E,$C76)</f>
        <v>676004.18</v>
      </c>
      <c r="U76">
        <f>SUMIFS(input_eurostat_fec_RAW!$I:$I,input_eurostat_fec_RAW!$G:$G,U$2,input_eurostat_fec_RAW!$D:$D,$A76,input_eurostat_fec_RAW!$E:$E,$C76)</f>
        <v>46622</v>
      </c>
      <c r="V76">
        <f>SUMIFS(input_eurostat_fec_RAW!$I:$I,input_eurostat_fec_RAW!$G:$G,V$2,input_eurostat_fec_RAW!$D:$D,$A76,input_eurostat_fec_RAW!$E:$E,$C76)</f>
        <v>41499.161</v>
      </c>
      <c r="W76">
        <f>SUMIFS(input_eurostat_fec_RAW!$I:$I,input_eurostat_fec_RAW!$G:$G,W$2,input_eurostat_fec_RAW!$D:$D,$A76,input_eurostat_fec_RAW!$E:$E,$C76)</f>
        <v>0</v>
      </c>
      <c r="X76">
        <f>SUMIFS(input_eurostat_fec_RAW!$I:$I,input_eurostat_fec_RAW!$G:$G,X$2,input_eurostat_fec_RAW!$D:$D,$A76,input_eurostat_fec_RAW!$E:$E,$C76)</f>
        <v>4274.8149999999996</v>
      </c>
      <c r="Y76">
        <f>SUMIFS(input_eurostat_fec_RAW!$I:$I,input_eurostat_fec_RAW!$G:$G,Y$2,input_eurostat_fec_RAW!$D:$D,$A76,input_eurostat_fec_RAW!$E:$E,$C76)</f>
        <v>14064</v>
      </c>
      <c r="Z76">
        <f>SUMIFS(input_eurostat_fec_RAW!$I:$I,input_eurostat_fec_RAW!$G:$G,Z$2,input_eurostat_fec_RAW!$D:$D,$A76,input_eurostat_fec_RAW!$E:$E,$C76)</f>
        <v>0</v>
      </c>
      <c r="AA76">
        <f>SUMIFS(input_eurostat_fec_RAW!$I:$I,input_eurostat_fec_RAW!$G:$G,AA$2,input_eurostat_fec_RAW!$D:$D,$A76,input_eurostat_fec_RAW!$E:$E,$C76)</f>
        <v>32444.231</v>
      </c>
      <c r="AB76">
        <f>SUMIFS(input_eurostat_fec_RAW!$I:$I,input_eurostat_fec_RAW!$G:$G,AB$2,input_eurostat_fec_RAW!$D:$D,$A76,input_eurostat_fec_RAW!$E:$E,$C76)</f>
        <v>15953</v>
      </c>
      <c r="AC76">
        <f>SUMIFS(input_eurostat_fec_RAW!$I:$I,input_eurostat_fec_RAW!$G:$G,AC$2,input_eurostat_fec_RAW!$D:$D,$A76,input_eurostat_fec_RAW!$E:$E,$C76)</f>
        <v>0</v>
      </c>
      <c r="AD76">
        <f>SUMIFS(input_eurostat_fec_RAW!$I:$I,input_eurostat_fec_RAW!$G:$G,AD$2,input_eurostat_fec_RAW!$D:$D,$A76,input_eurostat_fec_RAW!$E:$E,$C76)</f>
        <v>11193.166999999999</v>
      </c>
      <c r="AE76">
        <f>SUMIFS(input_eurostat_fec_RAW!$I:$I,input_eurostat_fec_RAW!$G:$G,AE$2,input_eurostat_fec_RAW!$D:$D,$A76,input_eurostat_fec_RAW!$E:$E,$C76)</f>
        <v>3968.6979999999999</v>
      </c>
      <c r="AF76">
        <f>SUMIFS(input_eurostat_fec_RAW!$I:$I,input_eurostat_fec_RAW!$G:$G,AF$2,input_eurostat_fec_RAW!$D:$D,$A76,input_eurostat_fec_RAW!$E:$E,$C76)</f>
        <v>1319</v>
      </c>
      <c r="AG76">
        <f>SUMIFS(input_eurostat_fec_RAW!$I:$I,input_eurostat_fec_RAW!$G:$G,AG$2,input_eurostat_fec_RAW!$D:$D,$A76,input_eurostat_fec_RAW!$E:$E,$C76)</f>
        <v>0</v>
      </c>
      <c r="AH76">
        <f>SUMIFS(input_eurostat_fec_RAW!$I:$I,input_eurostat_fec_RAW!$G:$G,AH$2,input_eurostat_fec_RAW!$D:$D,$A76,input_eurostat_fec_RAW!$E:$E,$C76)</f>
        <v>8229.7880000000005</v>
      </c>
      <c r="AI76">
        <f>SUMIFS(input_eurostat_fec_RAW!$I:$I,input_eurostat_fec_RAW!$G:$G,AI$2,input_eurostat_fec_RAW!$D:$D,$A76,input_eurostat_fec_RAW!$E:$E,$C76)</f>
        <v>4459.3829999999998</v>
      </c>
      <c r="AJ76">
        <f>SUMIFS(input_eurostat_fec_RAW!$I:$I,input_eurostat_fec_RAW!$G:$G,AJ$2,input_eurostat_fec_RAW!$D:$D,$A76,input_eurostat_fec_RAW!$E:$E,$C76)</f>
        <v>102250</v>
      </c>
      <c r="AK76">
        <f>SUMIFS(input_eurostat_fec_RAW!$I:$I,input_eurostat_fec_RAW!$G:$G,AK$2,input_eurostat_fec_RAW!$D:$D,$A76,input_eurostat_fec_RAW!$E:$E,$C76)</f>
        <v>36</v>
      </c>
      <c r="AL76">
        <f>SUMIFS(input_eurostat_fec_RAW!$I:$I,input_eurostat_fec_RAW!$G:$G,AL$2,input_eurostat_fec_RAW!$D:$D,$A76,input_eurostat_fec_RAW!$E:$E,$C76)</f>
        <v>29485.088</v>
      </c>
      <c r="AM76">
        <f>SUMIFS(input_eurostat_fec_RAW!$I:$I,input_eurostat_fec_RAW!$G:$G,AM$2,input_eurostat_fec_RAW!$D:$D,$A76,input_eurostat_fec_RAW!$E:$E,$C76)</f>
        <v>15351.957</v>
      </c>
      <c r="AN76">
        <f>SUMIFS(input_eurostat_fec_RAW!$I:$I,input_eurostat_fec_RAW!$G:$G,AN$2,input_eurostat_fec_RAW!$D:$D,$A76,input_eurostat_fec_RAW!$E:$E,$C76)</f>
        <v>83408</v>
      </c>
      <c r="AO76">
        <f>SUMIFS(input_eurostat_fec_RAW!$I:$I,input_eurostat_fec_RAW!$G:$G,AO$2,input_eurostat_fec_RAW!$D:$D,$A76,input_eurostat_fec_RAW!$E:$E,$C76)</f>
        <v>2538.5459999999998</v>
      </c>
      <c r="AP76">
        <f>SUMIFS(input_eurostat_fec_RAW!$I:$I,input_eurostat_fec_RAW!$G:$G,AP$2,input_eurostat_fec_RAW!$D:$D,$A76,input_eurostat_fec_RAW!$E:$E,$C76)</f>
        <v>13978.67</v>
      </c>
      <c r="AQ76">
        <f>SUMIFS(input_eurostat_fec_RAW!$I:$I,input_eurostat_fec_RAW!$G:$G,AQ$2,input_eurostat_fec_RAW!$D:$D,$A76,input_eurostat_fec_RAW!$E:$E,$C76)</f>
        <v>52324.383999999998</v>
      </c>
      <c r="AR76">
        <f>SUMIFS(input_eurostat_fec_RAW!$I:$I,input_eurostat_fec_RAW!$G:$G,AR$2,input_eurostat_fec_RAW!$D:$D,$A76,input_eurostat_fec_RAW!$E:$E,$C76)</f>
        <v>401.214</v>
      </c>
      <c r="AS76">
        <f>SUMIFS(input_eurostat_fec_RAW!$I:$I,input_eurostat_fec_RAW!$G:$G,AS$2,input_eurostat_fec_RAW!$D:$D,$A76,input_eurostat_fec_RAW!$E:$E,$C76)</f>
        <v>0</v>
      </c>
      <c r="AT76">
        <f>SUMIFS(input_eurostat_fec_RAW!$I:$I,input_eurostat_fec_RAW!$G:$G,AT$2,input_eurostat_fec_RAW!$D:$D,$A76,input_eurostat_fec_RAW!$E:$E,$C76)</f>
        <v>10904.187</v>
      </c>
    </row>
    <row r="77" spans="1:46" x14ac:dyDescent="0.2">
      <c r="A77" s="4" t="s">
        <v>72</v>
      </c>
      <c r="B77" t="s">
        <v>89</v>
      </c>
      <c r="C77" s="4" t="s">
        <v>58</v>
      </c>
      <c r="D77" t="s">
        <v>77</v>
      </c>
      <c r="E77" t="str">
        <f>INDEX('1_input_general_information'!$B$45:$E$58,MATCH($D77,'1_input_general_information'!$B$45:$B$58,0),MATCH($E$2,'1_input_general_information'!$B$44:$E$44,0))</f>
        <v>crude_oil</v>
      </c>
      <c r="F77" t="b">
        <f>INDEX('1_input_general_information'!$A$44:$E$58,MATCH($C77,'1_input_general_information'!$A$44:$A$58,0),3)</f>
        <v>1</v>
      </c>
      <c r="G77" t="str">
        <f>INDEX('1_input_general_information'!$A$44:$E$58,MATCH($C77,'1_input_general_information'!$A$44:$A$58,0),4)</f>
        <v>Simplified</v>
      </c>
      <c r="H77">
        <f>SUMIFS(input_eurostat_fec_RAW!$I:$I,input_eurostat_fec_RAW!$G:$G,H$2,input_eurostat_fec_RAW!$D:$D,$A77,input_eurostat_fec_RAW!$E:$E,$C77)</f>
        <v>34923.017999999996</v>
      </c>
      <c r="I77">
        <f>SUMIFS(input_eurostat_fec_RAW!$I:$I,input_eurostat_fec_RAW!$G:$G,I$2,input_eurostat_fec_RAW!$D:$D,$A77,input_eurostat_fec_RAW!$E:$E,$C77)</f>
        <v>455.03199999999998</v>
      </c>
      <c r="J77">
        <f>SUMIFS(input_eurostat_fec_RAW!$I:$I,input_eurostat_fec_RAW!$G:$G,J$2,input_eurostat_fec_RAW!$D:$D,$A77,input_eurostat_fec_RAW!$E:$E,$C77)</f>
        <v>89153.142999999996</v>
      </c>
      <c r="K77">
        <f>SUMIFS(input_eurostat_fec_RAW!$I:$I,input_eurostat_fec_RAW!$G:$G,K$2,input_eurostat_fec_RAW!$D:$D,$A77,input_eurostat_fec_RAW!$E:$E,$C77)</f>
        <v>35.878</v>
      </c>
      <c r="L77">
        <f>SUMIFS(input_eurostat_fec_RAW!$I:$I,input_eurostat_fec_RAW!$G:$G,L$2,input_eurostat_fec_RAW!$D:$D,$A77,input_eurostat_fec_RAW!$E:$E,$C77)</f>
        <v>3560.192</v>
      </c>
      <c r="M77">
        <f>SUMIFS(input_eurostat_fec_RAW!$I:$I,input_eurostat_fec_RAW!$G:$G,M$2,input_eurostat_fec_RAW!$D:$D,$A77,input_eurostat_fec_RAW!$E:$E,$C77)</f>
        <v>1495.3969999999999</v>
      </c>
      <c r="N77">
        <f>SUMIFS(input_eurostat_fec_RAW!$I:$I,input_eurostat_fec_RAW!$G:$G,N$2,input_eurostat_fec_RAW!$D:$D,$A77,input_eurostat_fec_RAW!$E:$E,$C77)</f>
        <v>414975.97600000002</v>
      </c>
      <c r="O77">
        <f>SUMIFS(input_eurostat_fec_RAW!$I:$I,input_eurostat_fec_RAW!$G:$G,O$2,input_eurostat_fec_RAW!$D:$D,$A77,input_eurostat_fec_RAW!$E:$E,$C77)</f>
        <v>4067.9009999999998</v>
      </c>
      <c r="P77">
        <f>SUMIFS(input_eurostat_fec_RAW!$I:$I,input_eurostat_fec_RAW!$G:$G,P$2,input_eurostat_fec_RAW!$D:$D,$A77,input_eurostat_fec_RAW!$E:$E,$C77)</f>
        <v>929142.375</v>
      </c>
      <c r="Q77">
        <f>SUMIFS(input_eurostat_fec_RAW!$I:$I,input_eurostat_fec_RAW!$G:$G,Q$2,input_eurostat_fec_RAW!$D:$D,$A77,input_eurostat_fec_RAW!$E:$E,$C77)</f>
        <v>79.02</v>
      </c>
      <c r="R77">
        <f>SUMIFS(input_eurostat_fec_RAW!$I:$I,input_eurostat_fec_RAW!$G:$G,R$2,input_eurostat_fec_RAW!$D:$D,$A77,input_eurostat_fec_RAW!$E:$E,$C77)</f>
        <v>45171.588000000003</v>
      </c>
      <c r="S77">
        <f>SUMIFS(input_eurostat_fec_RAW!$I:$I,input_eurostat_fec_RAW!$G:$G,S$2,input_eurostat_fec_RAW!$D:$D,$A77,input_eurostat_fec_RAW!$E:$E,$C77)</f>
        <v>69572.741999999998</v>
      </c>
      <c r="T77">
        <f>SUMIFS(input_eurostat_fec_RAW!$I:$I,input_eurostat_fec_RAW!$G:$G,T$2,input_eurostat_fec_RAW!$D:$D,$A77,input_eurostat_fec_RAW!$E:$E,$C77)</f>
        <v>945687.91200000001</v>
      </c>
      <c r="U77">
        <f>SUMIFS(input_eurostat_fec_RAW!$I:$I,input_eurostat_fec_RAW!$G:$G,U$2,input_eurostat_fec_RAW!$D:$D,$A77,input_eurostat_fec_RAW!$E:$E,$C77)</f>
        <v>8524.098</v>
      </c>
      <c r="V77">
        <f>SUMIFS(input_eurostat_fec_RAW!$I:$I,input_eurostat_fec_RAW!$G:$G,V$2,input_eurostat_fec_RAW!$D:$D,$A77,input_eurostat_fec_RAW!$E:$E,$C77)</f>
        <v>143620.16500000001</v>
      </c>
      <c r="W77">
        <f>SUMIFS(input_eurostat_fec_RAW!$I:$I,input_eurostat_fec_RAW!$G:$G,W$2,input_eurostat_fec_RAW!$D:$D,$A77,input_eurostat_fec_RAW!$E:$E,$C77)</f>
        <v>0</v>
      </c>
      <c r="X77">
        <f>SUMIFS(input_eurostat_fec_RAW!$I:$I,input_eurostat_fec_RAW!$G:$G,X$2,input_eurostat_fec_RAW!$D:$D,$A77,input_eurostat_fec_RAW!$E:$E,$C77)</f>
        <v>2321.3150000000001</v>
      </c>
      <c r="Y77">
        <f>SUMIFS(input_eurostat_fec_RAW!$I:$I,input_eurostat_fec_RAW!$G:$G,Y$2,input_eurostat_fec_RAW!$D:$D,$A77,input_eurostat_fec_RAW!$E:$E,$C77)</f>
        <v>393.80500000000001</v>
      </c>
      <c r="Z77">
        <f>SUMIFS(input_eurostat_fec_RAW!$I:$I,input_eurostat_fec_RAW!$G:$G,Z$2,input_eurostat_fec_RAW!$D:$D,$A77,input_eurostat_fec_RAW!$E:$E,$C77)</f>
        <v>40785.427000000003</v>
      </c>
      <c r="AA77">
        <f>SUMIFS(input_eurostat_fec_RAW!$I:$I,input_eurostat_fec_RAW!$G:$G,AA$2,input_eurostat_fec_RAW!$D:$D,$A77,input_eurostat_fec_RAW!$E:$E,$C77)</f>
        <v>62090.14</v>
      </c>
      <c r="AB77">
        <f>SUMIFS(input_eurostat_fec_RAW!$I:$I,input_eurostat_fec_RAW!$G:$G,AB$2,input_eurostat_fec_RAW!$D:$D,$A77,input_eurostat_fec_RAW!$E:$E,$C77)</f>
        <v>768.90899999999999</v>
      </c>
      <c r="AC77">
        <f>SUMIFS(input_eurostat_fec_RAW!$I:$I,input_eurostat_fec_RAW!$G:$G,AC$2,input_eurostat_fec_RAW!$D:$D,$A77,input_eurostat_fec_RAW!$E:$E,$C77)</f>
        <v>4470.6440000000002</v>
      </c>
      <c r="AD77">
        <f>SUMIFS(input_eurostat_fec_RAW!$I:$I,input_eurostat_fec_RAW!$G:$G,AD$2,input_eurostat_fec_RAW!$D:$D,$A77,input_eurostat_fec_RAW!$E:$E,$C77)</f>
        <v>1009.01</v>
      </c>
      <c r="AE77">
        <f>SUMIFS(input_eurostat_fec_RAW!$I:$I,input_eurostat_fec_RAW!$G:$G,AE$2,input_eurostat_fec_RAW!$D:$D,$A77,input_eurostat_fec_RAW!$E:$E,$C77)</f>
        <v>0</v>
      </c>
      <c r="AF77">
        <f>SUMIFS(input_eurostat_fec_RAW!$I:$I,input_eurostat_fec_RAW!$G:$G,AF$2,input_eurostat_fec_RAW!$D:$D,$A77,input_eurostat_fec_RAW!$E:$E,$C77)</f>
        <v>186.71799999999999</v>
      </c>
      <c r="AG77">
        <f>SUMIFS(input_eurostat_fec_RAW!$I:$I,input_eurostat_fec_RAW!$G:$G,AG$2,input_eurostat_fec_RAW!$D:$D,$A77,input_eurostat_fec_RAW!$E:$E,$C77)</f>
        <v>196.054</v>
      </c>
      <c r="AH77">
        <f>SUMIFS(input_eurostat_fec_RAW!$I:$I,input_eurostat_fec_RAW!$G:$G,AH$2,input_eurostat_fec_RAW!$D:$D,$A77,input_eurostat_fec_RAW!$E:$E,$C77)</f>
        <v>1508.797</v>
      </c>
      <c r="AI77">
        <f>SUMIFS(input_eurostat_fec_RAW!$I:$I,input_eurostat_fec_RAW!$G:$G,AI$2,input_eurostat_fec_RAW!$D:$D,$A77,input_eurostat_fec_RAW!$E:$E,$C77)</f>
        <v>591.16200000000003</v>
      </c>
      <c r="AJ77">
        <f>SUMIFS(input_eurostat_fec_RAW!$I:$I,input_eurostat_fec_RAW!$G:$G,AJ$2,input_eurostat_fec_RAW!$D:$D,$A77,input_eurostat_fec_RAW!$E:$E,$C77)</f>
        <v>3562.4160000000002</v>
      </c>
      <c r="AK77">
        <f>SUMIFS(input_eurostat_fec_RAW!$I:$I,input_eurostat_fec_RAW!$G:$G,AK$2,input_eurostat_fec_RAW!$D:$D,$A77,input_eurostat_fec_RAW!$E:$E,$C77)</f>
        <v>2126.59</v>
      </c>
      <c r="AL77">
        <f>SUMIFS(input_eurostat_fec_RAW!$I:$I,input_eurostat_fec_RAW!$G:$G,AL$2,input_eurostat_fec_RAW!$D:$D,$A77,input_eurostat_fec_RAW!$E:$E,$C77)</f>
        <v>18.725999999999999</v>
      </c>
      <c r="AM77">
        <f>SUMIFS(input_eurostat_fec_RAW!$I:$I,input_eurostat_fec_RAW!$G:$G,AM$2,input_eurostat_fec_RAW!$D:$D,$A77,input_eurostat_fec_RAW!$E:$E,$C77)</f>
        <v>1534.816</v>
      </c>
      <c r="AN77">
        <f>SUMIFS(input_eurostat_fec_RAW!$I:$I,input_eurostat_fec_RAW!$G:$G,AN$2,input_eurostat_fec_RAW!$D:$D,$A77,input_eurostat_fec_RAW!$E:$E,$C77)</f>
        <v>6971.415</v>
      </c>
      <c r="AO77">
        <f>SUMIFS(input_eurostat_fec_RAW!$I:$I,input_eurostat_fec_RAW!$G:$G,AO$2,input_eurostat_fec_RAW!$D:$D,$A77,input_eurostat_fec_RAW!$E:$E,$C77)</f>
        <v>4096.9459999999999</v>
      </c>
      <c r="AP77">
        <f>SUMIFS(input_eurostat_fec_RAW!$I:$I,input_eurostat_fec_RAW!$G:$G,AP$2,input_eurostat_fec_RAW!$D:$D,$A77,input_eurostat_fec_RAW!$E:$E,$C77)</f>
        <v>188.6</v>
      </c>
      <c r="AQ77">
        <f>SUMIFS(input_eurostat_fec_RAW!$I:$I,input_eurostat_fec_RAW!$G:$G,AQ$2,input_eurostat_fec_RAW!$D:$D,$A77,input_eurostat_fec_RAW!$E:$E,$C77)</f>
        <v>115</v>
      </c>
      <c r="AR77">
        <f>SUMIFS(input_eurostat_fec_RAW!$I:$I,input_eurostat_fec_RAW!$G:$G,AR$2,input_eurostat_fec_RAW!$D:$D,$A77,input_eurostat_fec_RAW!$E:$E,$C77)</f>
        <v>233.68</v>
      </c>
      <c r="AS77">
        <f>SUMIFS(input_eurostat_fec_RAW!$I:$I,input_eurostat_fec_RAW!$G:$G,AS$2,input_eurostat_fec_RAW!$D:$D,$A77,input_eurostat_fec_RAW!$E:$E,$C77)</f>
        <v>1408.5419999999999</v>
      </c>
      <c r="AT77">
        <f>SUMIFS(input_eurostat_fec_RAW!$I:$I,input_eurostat_fec_RAW!$G:$G,AT$2,input_eurostat_fec_RAW!$D:$D,$A77,input_eurostat_fec_RAW!$E:$E,$C77)</f>
        <v>79433.686000000002</v>
      </c>
    </row>
    <row r="78" spans="1:46" x14ac:dyDescent="0.2">
      <c r="A78" s="4" t="s">
        <v>72</v>
      </c>
      <c r="B78" t="s">
        <v>89</v>
      </c>
      <c r="C78" s="4" t="s">
        <v>59</v>
      </c>
      <c r="D78" t="s">
        <v>78</v>
      </c>
      <c r="E78" t="str">
        <f>INDEX('1_input_general_information'!$B$45:$E$58,MATCH($D78,'1_input_general_information'!$B$45:$B$58,0),MATCH($E$2,'1_input_general_information'!$B$44:$E$44,0))</f>
        <v>crude_oil</v>
      </c>
      <c r="F78" t="b">
        <f>INDEX('1_input_general_information'!$A$44:$E$58,MATCH($C78,'1_input_general_information'!$A$44:$A$58,0),3)</f>
        <v>0</v>
      </c>
      <c r="G78" t="str">
        <f>INDEX('1_input_general_information'!$A$44:$E$58,MATCH($C78,'1_input_general_information'!$A$44:$A$58,0),4)</f>
        <v>Complete</v>
      </c>
      <c r="H78">
        <f>SUMIFS(input_eurostat_fec_RAW!$I:$I,input_eurostat_fec_RAW!$G:$G,H$2,input_eurostat_fec_RAW!$D:$D,$A78,input_eurostat_fec_RAW!$E:$E,$C78)</f>
        <v>0</v>
      </c>
      <c r="I78">
        <f>SUMIFS(input_eurostat_fec_RAW!$I:$I,input_eurostat_fec_RAW!$G:$G,I$2,input_eurostat_fec_RAW!$D:$D,$A78,input_eurostat_fec_RAW!$E:$E,$C78)</f>
        <v>0</v>
      </c>
      <c r="J78">
        <f>SUMIFS(input_eurostat_fec_RAW!$I:$I,input_eurostat_fec_RAW!$G:$G,J$2,input_eurostat_fec_RAW!$D:$D,$A78,input_eurostat_fec_RAW!$E:$E,$C78)</f>
        <v>954.6</v>
      </c>
      <c r="K78">
        <f>SUMIFS(input_eurostat_fec_RAW!$I:$I,input_eurostat_fec_RAW!$G:$G,K$2,input_eurostat_fec_RAW!$D:$D,$A78,input_eurostat_fec_RAW!$E:$E,$C78)</f>
        <v>0</v>
      </c>
      <c r="L78">
        <f>SUMIFS(input_eurostat_fec_RAW!$I:$I,input_eurostat_fec_RAW!$G:$G,L$2,input_eurostat_fec_RAW!$D:$D,$A78,input_eurostat_fec_RAW!$E:$E,$C78)</f>
        <v>522.44600000000003</v>
      </c>
      <c r="M78">
        <f>SUMIFS(input_eurostat_fec_RAW!$I:$I,input_eurostat_fec_RAW!$G:$G,M$2,input_eurostat_fec_RAW!$D:$D,$A78,input_eurostat_fec_RAW!$E:$E,$C78)</f>
        <v>0</v>
      </c>
      <c r="N78">
        <f>SUMIFS(input_eurostat_fec_RAW!$I:$I,input_eurostat_fec_RAW!$G:$G,N$2,input_eurostat_fec_RAW!$D:$D,$A78,input_eurostat_fec_RAW!$E:$E,$C78)</f>
        <v>0</v>
      </c>
      <c r="O78">
        <f>SUMIFS(input_eurostat_fec_RAW!$I:$I,input_eurostat_fec_RAW!$G:$G,O$2,input_eurostat_fec_RAW!$D:$D,$A78,input_eurostat_fec_RAW!$E:$E,$C78)</f>
        <v>84.956000000000003</v>
      </c>
      <c r="P78">
        <f>SUMIFS(input_eurostat_fec_RAW!$I:$I,input_eurostat_fec_RAW!$G:$G,P$2,input_eurostat_fec_RAW!$D:$D,$A78,input_eurostat_fec_RAW!$E:$E,$C78)</f>
        <v>36420.756999999998</v>
      </c>
      <c r="Q78">
        <f>SUMIFS(input_eurostat_fec_RAW!$I:$I,input_eurostat_fec_RAW!$G:$G,Q$2,input_eurostat_fec_RAW!$D:$D,$A78,input_eurostat_fec_RAW!$E:$E,$C78)</f>
        <v>0</v>
      </c>
      <c r="R78">
        <f>SUMIFS(input_eurostat_fec_RAW!$I:$I,input_eurostat_fec_RAW!$G:$G,R$2,input_eurostat_fec_RAW!$D:$D,$A78,input_eurostat_fec_RAW!$E:$E,$C78)</f>
        <v>129</v>
      </c>
      <c r="S78">
        <f>SUMIFS(input_eurostat_fec_RAW!$I:$I,input_eurostat_fec_RAW!$G:$G,S$2,input_eurostat_fec_RAW!$D:$D,$A78,input_eurostat_fec_RAW!$E:$E,$C78)</f>
        <v>0</v>
      </c>
      <c r="T78">
        <f>SUMIFS(input_eurostat_fec_RAW!$I:$I,input_eurostat_fec_RAW!$G:$G,T$2,input_eurostat_fec_RAW!$D:$D,$A78,input_eurostat_fec_RAW!$E:$E,$C78)</f>
        <v>36505.713000000003</v>
      </c>
      <c r="U78">
        <f>SUMIFS(input_eurostat_fec_RAW!$I:$I,input_eurostat_fec_RAW!$G:$G,U$2,input_eurostat_fec_RAW!$D:$D,$A78,input_eurostat_fec_RAW!$E:$E,$C78)</f>
        <v>0</v>
      </c>
      <c r="V78">
        <f>SUMIFS(input_eurostat_fec_RAW!$I:$I,input_eurostat_fec_RAW!$G:$G,V$2,input_eurostat_fec_RAW!$D:$D,$A78,input_eurostat_fec_RAW!$E:$E,$C78)</f>
        <v>7281.6610000000001</v>
      </c>
      <c r="W78">
        <f>SUMIFS(input_eurostat_fec_RAW!$I:$I,input_eurostat_fec_RAW!$G:$G,W$2,input_eurostat_fec_RAW!$D:$D,$A78,input_eurostat_fec_RAW!$E:$E,$C78)</f>
        <v>0</v>
      </c>
      <c r="X78">
        <f>SUMIFS(input_eurostat_fec_RAW!$I:$I,input_eurostat_fec_RAW!$G:$G,X$2,input_eurostat_fec_RAW!$D:$D,$A78,input_eurostat_fec_RAW!$E:$E,$C78)</f>
        <v>0</v>
      </c>
      <c r="Y78">
        <f>SUMIFS(input_eurostat_fec_RAW!$I:$I,input_eurostat_fec_RAW!$G:$G,Y$2,input_eurostat_fec_RAW!$D:$D,$A78,input_eurostat_fec_RAW!$E:$E,$C78)</f>
        <v>0</v>
      </c>
      <c r="Z78">
        <f>SUMIFS(input_eurostat_fec_RAW!$I:$I,input_eurostat_fec_RAW!$G:$G,Z$2,input_eurostat_fec_RAW!$D:$D,$A78,input_eurostat_fec_RAW!$E:$E,$C78)</f>
        <v>27183.635999999999</v>
      </c>
      <c r="AA78">
        <f>SUMIFS(input_eurostat_fec_RAW!$I:$I,input_eurostat_fec_RAW!$G:$G,AA$2,input_eurostat_fec_RAW!$D:$D,$A78,input_eurostat_fec_RAW!$E:$E,$C78)</f>
        <v>86</v>
      </c>
      <c r="AB78">
        <f>SUMIFS(input_eurostat_fec_RAW!$I:$I,input_eurostat_fec_RAW!$G:$G,AB$2,input_eurostat_fec_RAW!$D:$D,$A78,input_eurostat_fec_RAW!$E:$E,$C78)</f>
        <v>0</v>
      </c>
      <c r="AC78">
        <f>SUMIFS(input_eurostat_fec_RAW!$I:$I,input_eurostat_fec_RAW!$G:$G,AC$2,input_eurostat_fec_RAW!$D:$D,$A78,input_eurostat_fec_RAW!$E:$E,$C78)</f>
        <v>28.338999999999999</v>
      </c>
      <c r="AD78">
        <f>SUMIFS(input_eurostat_fec_RAW!$I:$I,input_eurostat_fec_RAW!$G:$G,AD$2,input_eurostat_fec_RAW!$D:$D,$A78,input_eurostat_fec_RAW!$E:$E,$C78)</f>
        <v>0</v>
      </c>
      <c r="AE78">
        <f>SUMIFS(input_eurostat_fec_RAW!$I:$I,input_eurostat_fec_RAW!$G:$G,AE$2,input_eurostat_fec_RAW!$D:$D,$A78,input_eurostat_fec_RAW!$E:$E,$C78)</f>
        <v>0</v>
      </c>
      <c r="AF78">
        <f>SUMIFS(input_eurostat_fec_RAW!$I:$I,input_eurostat_fec_RAW!$G:$G,AF$2,input_eurostat_fec_RAW!$D:$D,$A78,input_eurostat_fec_RAW!$E:$E,$C78)</f>
        <v>0</v>
      </c>
      <c r="AG78">
        <f>SUMIFS(input_eurostat_fec_RAW!$I:$I,input_eurostat_fec_RAW!$G:$G,AG$2,input_eurostat_fec_RAW!$D:$D,$A78,input_eurostat_fec_RAW!$E:$E,$C78)</f>
        <v>0</v>
      </c>
      <c r="AH78">
        <f>SUMIFS(input_eurostat_fec_RAW!$I:$I,input_eurostat_fec_RAW!$G:$G,AH$2,input_eurostat_fec_RAW!$D:$D,$A78,input_eurostat_fec_RAW!$E:$E,$C78)</f>
        <v>235.07499999999999</v>
      </c>
      <c r="AI78">
        <f>SUMIFS(input_eurostat_fec_RAW!$I:$I,input_eurostat_fec_RAW!$G:$G,AI$2,input_eurostat_fec_RAW!$D:$D,$A78,input_eurostat_fec_RAW!$E:$E,$C78)</f>
        <v>24.265000000000001</v>
      </c>
      <c r="AJ78">
        <f>SUMIFS(input_eurostat_fec_RAW!$I:$I,input_eurostat_fec_RAW!$G:$G,AJ$2,input_eurostat_fec_RAW!$D:$D,$A78,input_eurostat_fec_RAW!$E:$E,$C78)</f>
        <v>0</v>
      </c>
      <c r="AK78">
        <f>SUMIFS(input_eurostat_fec_RAW!$I:$I,input_eurostat_fec_RAW!$G:$G,AK$2,input_eurostat_fec_RAW!$D:$D,$A78,input_eurostat_fec_RAW!$E:$E,$C78)</f>
        <v>0</v>
      </c>
      <c r="AL78">
        <f>SUMIFS(input_eurostat_fec_RAW!$I:$I,input_eurostat_fec_RAW!$G:$G,AL$2,input_eurostat_fec_RAW!$D:$D,$A78,input_eurostat_fec_RAW!$E:$E,$C78)</f>
        <v>0</v>
      </c>
      <c r="AM78">
        <f>SUMIFS(input_eurostat_fec_RAW!$I:$I,input_eurostat_fec_RAW!$G:$G,AM$2,input_eurostat_fec_RAW!$D:$D,$A78,input_eurostat_fec_RAW!$E:$E,$C78)</f>
        <v>0</v>
      </c>
      <c r="AN78">
        <f>SUMIFS(input_eurostat_fec_RAW!$I:$I,input_eurostat_fec_RAW!$G:$G,AN$2,input_eurostat_fec_RAW!$D:$D,$A78,input_eurostat_fec_RAW!$E:$E,$C78)</f>
        <v>0</v>
      </c>
      <c r="AO78">
        <f>SUMIFS(input_eurostat_fec_RAW!$I:$I,input_eurostat_fec_RAW!$G:$G,AO$2,input_eurostat_fec_RAW!$D:$D,$A78,input_eurostat_fec_RAW!$E:$E,$C78)</f>
        <v>0</v>
      </c>
      <c r="AP78">
        <f>SUMIFS(input_eurostat_fec_RAW!$I:$I,input_eurostat_fec_RAW!$G:$G,AP$2,input_eurostat_fec_RAW!$D:$D,$A78,input_eurostat_fec_RAW!$E:$E,$C78)</f>
        <v>0</v>
      </c>
      <c r="AQ78">
        <f>SUMIFS(input_eurostat_fec_RAW!$I:$I,input_eurostat_fec_RAW!$G:$G,AQ$2,input_eurostat_fec_RAW!$D:$D,$A78,input_eurostat_fec_RAW!$E:$E,$C78)</f>
        <v>0</v>
      </c>
      <c r="AR78">
        <f>SUMIFS(input_eurostat_fec_RAW!$I:$I,input_eurostat_fec_RAW!$G:$G,AR$2,input_eurostat_fec_RAW!$D:$D,$A78,input_eurostat_fec_RAW!$E:$E,$C78)</f>
        <v>0</v>
      </c>
      <c r="AS78">
        <f>SUMIFS(input_eurostat_fec_RAW!$I:$I,input_eurostat_fec_RAW!$G:$G,AS$2,input_eurostat_fec_RAW!$D:$D,$A78,input_eurostat_fec_RAW!$E:$E,$C78)</f>
        <v>0</v>
      </c>
      <c r="AT78">
        <f>SUMIFS(input_eurostat_fec_RAW!$I:$I,input_eurostat_fec_RAW!$G:$G,AT$2,input_eurostat_fec_RAW!$D:$D,$A78,input_eurostat_fec_RAW!$E:$E,$C78)</f>
        <v>66389.221999999994</v>
      </c>
    </row>
    <row r="79" spans="1:46" x14ac:dyDescent="0.2">
      <c r="A79" s="4" t="s">
        <v>72</v>
      </c>
      <c r="B79" t="s">
        <v>89</v>
      </c>
      <c r="C79" s="4" t="s">
        <v>60</v>
      </c>
      <c r="D79" t="s">
        <v>79</v>
      </c>
      <c r="F79" t="b">
        <f>INDEX('1_input_general_information'!$A$44:$E$58,MATCH($C79,'1_input_general_information'!$A$44:$A$58,0),3)</f>
        <v>0</v>
      </c>
      <c r="G79" t="str">
        <f>INDEX('1_input_general_information'!$A$44:$E$58,MATCH($C79,'1_input_general_information'!$A$44:$A$58,0),4)</f>
        <v>Complete</v>
      </c>
      <c r="H79">
        <f>SUMIFS(input_eurostat_fec_RAW!$I:$I,input_eurostat_fec_RAW!$G:$G,H$2,input_eurostat_fec_RAW!$D:$D,$A79,input_eurostat_fec_RAW!$E:$E,$C79)</f>
        <v>33787.108</v>
      </c>
      <c r="I79">
        <f>SUMIFS(input_eurostat_fec_RAW!$I:$I,input_eurostat_fec_RAW!$G:$G,I$2,input_eurostat_fec_RAW!$D:$D,$A79,input_eurostat_fec_RAW!$E:$E,$C79)</f>
        <v>394.76900000000001</v>
      </c>
      <c r="J79">
        <f>SUMIFS(input_eurostat_fec_RAW!$I:$I,input_eurostat_fec_RAW!$G:$G,J$2,input_eurostat_fec_RAW!$D:$D,$A79,input_eurostat_fec_RAW!$E:$E,$C79)</f>
        <v>83346.899999999994</v>
      </c>
      <c r="K79">
        <f>SUMIFS(input_eurostat_fec_RAW!$I:$I,input_eurostat_fec_RAW!$G:$G,K$2,input_eurostat_fec_RAW!$D:$D,$A79,input_eurostat_fec_RAW!$E:$E,$C79)</f>
        <v>12.521000000000001</v>
      </c>
      <c r="L79">
        <f>SUMIFS(input_eurostat_fec_RAW!$I:$I,input_eurostat_fec_RAW!$G:$G,L$2,input_eurostat_fec_RAW!$D:$D,$A79,input_eurostat_fec_RAW!$E:$E,$C79)</f>
        <v>2338.8560000000002</v>
      </c>
      <c r="M79">
        <f>SUMIFS(input_eurostat_fec_RAW!$I:$I,input_eurostat_fec_RAW!$G:$G,M$2,input_eurostat_fec_RAW!$D:$D,$A79,input_eurostat_fec_RAW!$E:$E,$C79)</f>
        <v>0</v>
      </c>
      <c r="N79">
        <f>SUMIFS(input_eurostat_fec_RAW!$I:$I,input_eurostat_fec_RAW!$G:$G,N$2,input_eurostat_fec_RAW!$D:$D,$A79,input_eurostat_fec_RAW!$E:$E,$C79)</f>
        <v>387191.38199999998</v>
      </c>
      <c r="O79">
        <f>SUMIFS(input_eurostat_fec_RAW!$I:$I,input_eurostat_fec_RAW!$G:$G,O$2,input_eurostat_fec_RAW!$D:$D,$A79,input_eurostat_fec_RAW!$E:$E,$C79)</f>
        <v>3632.404</v>
      </c>
      <c r="P79">
        <f>SUMIFS(input_eurostat_fec_RAW!$I:$I,input_eurostat_fec_RAW!$G:$G,P$2,input_eurostat_fec_RAW!$D:$D,$A79,input_eurostat_fec_RAW!$E:$E,$C79)</f>
        <v>795515.8</v>
      </c>
      <c r="Q79">
        <f>SUMIFS(input_eurostat_fec_RAW!$I:$I,input_eurostat_fec_RAW!$G:$G,Q$2,input_eurostat_fec_RAW!$D:$D,$A79,input_eurostat_fec_RAW!$E:$E,$C79)</f>
        <v>76.14</v>
      </c>
      <c r="R79">
        <f>SUMIFS(input_eurostat_fec_RAW!$I:$I,input_eurostat_fec_RAW!$G:$G,R$2,input_eurostat_fec_RAW!$D:$D,$A79,input_eurostat_fec_RAW!$E:$E,$C79)</f>
        <v>42886.995999999999</v>
      </c>
      <c r="S79">
        <f>SUMIFS(input_eurostat_fec_RAW!$I:$I,input_eurostat_fec_RAW!$G:$G,S$2,input_eurostat_fec_RAW!$D:$D,$A79,input_eurostat_fec_RAW!$E:$E,$C79)</f>
        <v>57330.544999999998</v>
      </c>
      <c r="T79">
        <f>SUMIFS(input_eurostat_fec_RAW!$I:$I,input_eurostat_fec_RAW!$G:$G,T$2,input_eurostat_fec_RAW!$D:$D,$A79,input_eurostat_fec_RAW!$E:$E,$C79)</f>
        <v>804400.29099999997</v>
      </c>
      <c r="U79">
        <f>SUMIFS(input_eurostat_fec_RAW!$I:$I,input_eurostat_fec_RAW!$G:$G,U$2,input_eurostat_fec_RAW!$D:$D,$A79,input_eurostat_fec_RAW!$E:$E,$C79)</f>
        <v>8510.4</v>
      </c>
      <c r="V79">
        <f>SUMIFS(input_eurostat_fec_RAW!$I:$I,input_eurostat_fec_RAW!$G:$G,V$2,input_eurostat_fec_RAW!$D:$D,$A79,input_eurostat_fec_RAW!$E:$E,$C79)</f>
        <v>123773.59699999999</v>
      </c>
      <c r="W79">
        <f>SUMIFS(input_eurostat_fec_RAW!$I:$I,input_eurostat_fec_RAW!$G:$G,W$2,input_eurostat_fec_RAW!$D:$D,$A79,input_eurostat_fec_RAW!$E:$E,$C79)</f>
        <v>0</v>
      </c>
      <c r="X79">
        <f>SUMIFS(input_eurostat_fec_RAW!$I:$I,input_eurostat_fec_RAW!$G:$G,X$2,input_eurostat_fec_RAW!$D:$D,$A79,input_eurostat_fec_RAW!$E:$E,$C79)</f>
        <v>2059.0569999999998</v>
      </c>
      <c r="Y79">
        <f>SUMIFS(input_eurostat_fec_RAW!$I:$I,input_eurostat_fec_RAW!$G:$G,Y$2,input_eurostat_fec_RAW!$D:$D,$A79,input_eurostat_fec_RAW!$E:$E,$C79)</f>
        <v>0</v>
      </c>
      <c r="Z79">
        <f>SUMIFS(input_eurostat_fec_RAW!$I:$I,input_eurostat_fec_RAW!$G:$G,Z$2,input_eurostat_fec_RAW!$D:$D,$A79,input_eurostat_fec_RAW!$E:$E,$C79)</f>
        <v>11127.971</v>
      </c>
      <c r="AA79">
        <f>SUMIFS(input_eurostat_fec_RAW!$I:$I,input_eurostat_fec_RAW!$G:$G,AA$2,input_eurostat_fec_RAW!$D:$D,$A79,input_eurostat_fec_RAW!$E:$E,$C79)</f>
        <v>31926.526999999998</v>
      </c>
      <c r="AB79">
        <f>SUMIFS(input_eurostat_fec_RAW!$I:$I,input_eurostat_fec_RAW!$G:$G,AB$2,input_eurostat_fec_RAW!$D:$D,$A79,input_eurostat_fec_RAW!$E:$E,$C79)</f>
        <v>686.928</v>
      </c>
      <c r="AC79">
        <f>SUMIFS(input_eurostat_fec_RAW!$I:$I,input_eurostat_fec_RAW!$G:$G,AC$2,input_eurostat_fec_RAW!$D:$D,$A79,input_eurostat_fec_RAW!$E:$E,$C79)</f>
        <v>4436.8779999999997</v>
      </c>
      <c r="AD79">
        <f>SUMIFS(input_eurostat_fec_RAW!$I:$I,input_eurostat_fec_RAW!$G:$G,AD$2,input_eurostat_fec_RAW!$D:$D,$A79,input_eurostat_fec_RAW!$E:$E,$C79)</f>
        <v>959.84900000000005</v>
      </c>
      <c r="AE79">
        <f>SUMIFS(input_eurostat_fec_RAW!$I:$I,input_eurostat_fec_RAW!$G:$G,AE$2,input_eurostat_fec_RAW!$D:$D,$A79,input_eurostat_fec_RAW!$E:$E,$C79)</f>
        <v>0</v>
      </c>
      <c r="AF79">
        <f>SUMIFS(input_eurostat_fec_RAW!$I:$I,input_eurostat_fec_RAW!$G:$G,AF$2,input_eurostat_fec_RAW!$D:$D,$A79,input_eurostat_fec_RAW!$E:$E,$C79)</f>
        <v>172.96</v>
      </c>
      <c r="AG79">
        <f>SUMIFS(input_eurostat_fec_RAW!$I:$I,input_eurostat_fec_RAW!$G:$G,AG$2,input_eurostat_fec_RAW!$D:$D,$A79,input_eurostat_fec_RAW!$E:$E,$C79)</f>
        <v>6.5789999999999997</v>
      </c>
      <c r="AH79">
        <f>SUMIFS(input_eurostat_fec_RAW!$I:$I,input_eurostat_fec_RAW!$G:$G,AH$2,input_eurostat_fec_RAW!$D:$D,$A79,input_eurostat_fec_RAW!$E:$E,$C79)</f>
        <v>301.82600000000002</v>
      </c>
      <c r="AI79">
        <f>SUMIFS(input_eurostat_fec_RAW!$I:$I,input_eurostat_fec_RAW!$G:$G,AI$2,input_eurostat_fec_RAW!$D:$D,$A79,input_eurostat_fec_RAW!$E:$E,$C79)</f>
        <v>377.47</v>
      </c>
      <c r="AJ79">
        <f>SUMIFS(input_eurostat_fec_RAW!$I:$I,input_eurostat_fec_RAW!$G:$G,AJ$2,input_eurostat_fec_RAW!$D:$D,$A79,input_eurostat_fec_RAW!$E:$E,$C79)</f>
        <v>2451</v>
      </c>
      <c r="AK79">
        <f>SUMIFS(input_eurostat_fec_RAW!$I:$I,input_eurostat_fec_RAW!$G:$G,AK$2,input_eurostat_fec_RAW!$D:$D,$A79,input_eurostat_fec_RAW!$E:$E,$C79)</f>
        <v>1165.28</v>
      </c>
      <c r="AL79">
        <f>SUMIFS(input_eurostat_fec_RAW!$I:$I,input_eurostat_fec_RAW!$G:$G,AL$2,input_eurostat_fec_RAW!$D:$D,$A79,input_eurostat_fec_RAW!$E:$E,$C79)</f>
        <v>0</v>
      </c>
      <c r="AM79">
        <f>SUMIFS(input_eurostat_fec_RAW!$I:$I,input_eurostat_fec_RAW!$G:$G,AM$2,input_eurostat_fec_RAW!$D:$D,$A79,input_eurostat_fec_RAW!$E:$E,$C79)</f>
        <v>0</v>
      </c>
      <c r="AN79">
        <f>SUMIFS(input_eurostat_fec_RAW!$I:$I,input_eurostat_fec_RAW!$G:$G,AN$2,input_eurostat_fec_RAW!$D:$D,$A79,input_eurostat_fec_RAW!$E:$E,$C79)</f>
        <v>2788.5659999999998</v>
      </c>
      <c r="AO79">
        <f>SUMIFS(input_eurostat_fec_RAW!$I:$I,input_eurostat_fec_RAW!$G:$G,AO$2,input_eurostat_fec_RAW!$D:$D,$A79,input_eurostat_fec_RAW!$E:$E,$C79)</f>
        <v>3602.98</v>
      </c>
      <c r="AP79">
        <f>SUMIFS(input_eurostat_fec_RAW!$I:$I,input_eurostat_fec_RAW!$G:$G,AP$2,input_eurostat_fec_RAW!$D:$D,$A79,input_eurostat_fec_RAW!$E:$E,$C79)</f>
        <v>0</v>
      </c>
      <c r="AQ79">
        <f>SUMIFS(input_eurostat_fec_RAW!$I:$I,input_eurostat_fec_RAW!$G:$G,AQ$2,input_eurostat_fec_RAW!$D:$D,$A79,input_eurostat_fec_RAW!$E:$E,$C79)</f>
        <v>0</v>
      </c>
      <c r="AR79">
        <f>SUMIFS(input_eurostat_fec_RAW!$I:$I,input_eurostat_fec_RAW!$G:$G,AR$2,input_eurostat_fec_RAW!$D:$D,$A79,input_eurostat_fec_RAW!$E:$E,$C79)</f>
        <v>0</v>
      </c>
      <c r="AS79">
        <f>SUMIFS(input_eurostat_fec_RAW!$I:$I,input_eurostat_fec_RAW!$G:$G,AS$2,input_eurostat_fec_RAW!$D:$D,$A79,input_eurostat_fec_RAW!$E:$E,$C79)</f>
        <v>0</v>
      </c>
      <c r="AT79">
        <f>SUMIFS(input_eurostat_fec_RAW!$I:$I,input_eurostat_fec_RAW!$G:$G,AT$2,input_eurostat_fec_RAW!$D:$D,$A79,input_eurostat_fec_RAW!$E:$E,$C79)</f>
        <v>5352.4319999999998</v>
      </c>
    </row>
    <row r="80" spans="1:46" x14ac:dyDescent="0.2">
      <c r="A80" s="4" t="s">
        <v>72</v>
      </c>
      <c r="B80" t="s">
        <v>89</v>
      </c>
      <c r="C80" s="4" t="s">
        <v>61</v>
      </c>
      <c r="D80" t="s">
        <v>83</v>
      </c>
      <c r="E80" t="str">
        <f>INDEX('1_input_general_information'!$B$45:$E$58,MATCH($D80,'1_input_general_information'!$B$45:$B$58,0),MATCH($E$2,'1_input_general_information'!$B$44:$E$44,0))</f>
        <v>wood_pellets</v>
      </c>
      <c r="F80" t="b">
        <f>INDEX('1_input_general_information'!$A$44:$E$58,MATCH($C80,'1_input_general_information'!$A$44:$A$58,0),3)</f>
        <v>1</v>
      </c>
      <c r="G80" t="str">
        <f>INDEX('1_input_general_information'!$A$44:$E$58,MATCH($C80,'1_input_general_information'!$A$44:$A$58,0),4)</f>
        <v>Complete</v>
      </c>
      <c r="H80">
        <f>SUMIFS(input_eurostat_fec_RAW!$I:$I,input_eurostat_fec_RAW!$G:$G,H$2,input_eurostat_fec_RAW!$D:$D,$A80,input_eurostat_fec_RAW!$E:$E,$C80)</f>
        <v>62839.298000000003</v>
      </c>
      <c r="I80">
        <f>SUMIFS(input_eurostat_fec_RAW!$I:$I,input_eurostat_fec_RAW!$G:$G,I$2,input_eurostat_fec_RAW!$D:$D,$A80,input_eurostat_fec_RAW!$E:$E,$C80)</f>
        <v>42609.497000000003</v>
      </c>
      <c r="J80">
        <f>SUMIFS(input_eurostat_fec_RAW!$I:$I,input_eurostat_fec_RAW!$G:$G,J$2,input_eurostat_fec_RAW!$D:$D,$A80,input_eurostat_fec_RAW!$E:$E,$C80)</f>
        <v>23114.5</v>
      </c>
      <c r="K80">
        <f>SUMIFS(input_eurostat_fec_RAW!$I:$I,input_eurostat_fec_RAW!$G:$G,K$2,input_eurostat_fec_RAW!$D:$D,$A80,input_eurostat_fec_RAW!$E:$E,$C80)</f>
        <v>28214.352999999999</v>
      </c>
      <c r="L80">
        <f>SUMIFS(input_eurostat_fec_RAW!$I:$I,input_eurostat_fec_RAW!$G:$G,L$2,input_eurostat_fec_RAW!$D:$D,$A80,input_eurostat_fec_RAW!$E:$E,$C80)</f>
        <v>637.31600000000003</v>
      </c>
      <c r="M80">
        <f>SUMIFS(input_eurostat_fec_RAW!$I:$I,input_eurostat_fec_RAW!$G:$G,M$2,input_eurostat_fec_RAW!$D:$D,$A80,input_eurostat_fec_RAW!$E:$E,$C80)</f>
        <v>80089.505999999994</v>
      </c>
      <c r="N80">
        <f>SUMIFS(input_eurostat_fec_RAW!$I:$I,input_eurostat_fec_RAW!$G:$G,N$2,input_eurostat_fec_RAW!$D:$D,$A80,input_eurostat_fec_RAW!$E:$E,$C80)</f>
        <v>220279.954</v>
      </c>
      <c r="O80">
        <f>SUMIFS(input_eurostat_fec_RAW!$I:$I,input_eurostat_fec_RAW!$G:$G,O$2,input_eurostat_fec_RAW!$D:$D,$A80,input_eurostat_fec_RAW!$E:$E,$C80)</f>
        <v>32979.298999999999</v>
      </c>
      <c r="P80">
        <f>SUMIFS(input_eurostat_fec_RAW!$I:$I,input_eurostat_fec_RAW!$G:$G,P$2,input_eurostat_fec_RAW!$D:$D,$A80,input_eurostat_fec_RAW!$E:$E,$C80)</f>
        <v>1132466.659</v>
      </c>
      <c r="Q80">
        <f>SUMIFS(input_eurostat_fec_RAW!$I:$I,input_eurostat_fec_RAW!$G:$G,Q$2,input_eurostat_fec_RAW!$D:$D,$A80,input_eurostat_fec_RAW!$E:$E,$C80)</f>
        <v>14753.138000000001</v>
      </c>
      <c r="R80">
        <f>SUMIFS(input_eurostat_fec_RAW!$I:$I,input_eurostat_fec_RAW!$G:$G,R$2,input_eurostat_fec_RAW!$D:$D,$A80,input_eurostat_fec_RAW!$E:$E,$C80)</f>
        <v>25242.606</v>
      </c>
      <c r="S80">
        <f>SUMIFS(input_eurostat_fec_RAW!$I:$I,input_eurostat_fec_RAW!$G:$G,S$2,input_eurostat_fec_RAW!$D:$D,$A80,input_eurostat_fec_RAW!$E:$E,$C80)</f>
        <v>74082.97</v>
      </c>
      <c r="T80">
        <f>SUMIFS(input_eurostat_fec_RAW!$I:$I,input_eurostat_fec_RAW!$G:$G,T$2,input_eurostat_fec_RAW!$D:$D,$A80,input_eurostat_fec_RAW!$E:$E,$C80)</f>
        <v>1660086.72</v>
      </c>
      <c r="U80">
        <f>SUMIFS(input_eurostat_fec_RAW!$I:$I,input_eurostat_fec_RAW!$G:$G,U$2,input_eurostat_fec_RAW!$D:$D,$A80,input_eurostat_fec_RAW!$E:$E,$C80)</f>
        <v>43351</v>
      </c>
      <c r="V80">
        <f>SUMIFS(input_eurostat_fec_RAW!$I:$I,input_eurostat_fec_RAW!$G:$G,V$2,input_eurostat_fec_RAW!$D:$D,$A80,input_eurostat_fec_RAW!$E:$E,$C80)</f>
        <v>266843.87</v>
      </c>
      <c r="W80">
        <f>SUMIFS(input_eurostat_fec_RAW!$I:$I,input_eurostat_fec_RAW!$G:$G,W$2,input_eurostat_fec_RAW!$D:$D,$A80,input_eurostat_fec_RAW!$E:$E,$C80)</f>
        <v>8986.5439999999999</v>
      </c>
      <c r="X80">
        <f>SUMIFS(input_eurostat_fec_RAW!$I:$I,input_eurostat_fec_RAW!$G:$G,X$2,input_eurostat_fec_RAW!$D:$D,$A80,input_eurostat_fec_RAW!$E:$E,$C80)</f>
        <v>40629.495000000003</v>
      </c>
      <c r="Y80">
        <f>SUMIFS(input_eurostat_fec_RAW!$I:$I,input_eurostat_fec_RAW!$G:$G,Y$2,input_eurostat_fec_RAW!$D:$D,$A80,input_eurostat_fec_RAW!$E:$E,$C80)</f>
        <v>51966.832999999999</v>
      </c>
      <c r="Z80">
        <f>SUMIFS(input_eurostat_fec_RAW!$I:$I,input_eurostat_fec_RAW!$G:$G,Z$2,input_eurostat_fec_RAW!$D:$D,$A80,input_eurostat_fec_RAW!$E:$E,$C80)</f>
        <v>907.56200000000001</v>
      </c>
      <c r="AA80">
        <f>SUMIFS(input_eurostat_fec_RAW!$I:$I,input_eurostat_fec_RAW!$G:$G,AA$2,input_eurostat_fec_RAW!$D:$D,$A80,input_eurostat_fec_RAW!$E:$E,$C80)</f>
        <v>247890.677</v>
      </c>
      <c r="AB80">
        <f>SUMIFS(input_eurostat_fec_RAW!$I:$I,input_eurostat_fec_RAW!$G:$G,AB$2,input_eurostat_fec_RAW!$D:$D,$A80,input_eurostat_fec_RAW!$E:$E,$C80)</f>
        <v>18081</v>
      </c>
      <c r="AC80">
        <f>SUMIFS(input_eurostat_fec_RAW!$I:$I,input_eurostat_fec_RAW!$G:$G,AC$2,input_eurostat_fec_RAW!$D:$D,$A80,input_eurostat_fec_RAW!$E:$E,$C80)</f>
        <v>610.38800000000003</v>
      </c>
      <c r="AD80">
        <f>SUMIFS(input_eurostat_fec_RAW!$I:$I,input_eurostat_fec_RAW!$G:$G,AD$2,input_eurostat_fec_RAW!$D:$D,$A80,input_eurostat_fec_RAW!$E:$E,$C80)</f>
        <v>17608.98</v>
      </c>
      <c r="AE80">
        <f>SUMIFS(input_eurostat_fec_RAW!$I:$I,input_eurostat_fec_RAW!$G:$G,AE$2,input_eurostat_fec_RAW!$D:$D,$A80,input_eurostat_fec_RAW!$E:$E,$C80)</f>
        <v>22868.881000000001</v>
      </c>
      <c r="AF80">
        <f>SUMIFS(input_eurostat_fec_RAW!$I:$I,input_eurostat_fec_RAW!$G:$G,AF$2,input_eurostat_fec_RAW!$D:$D,$A80,input_eurostat_fec_RAW!$E:$E,$C80)</f>
        <v>7663.3159999999998</v>
      </c>
      <c r="AG80">
        <f>SUMIFS(input_eurostat_fec_RAW!$I:$I,input_eurostat_fec_RAW!$G:$G,AG$2,input_eurostat_fec_RAW!$D:$D,$A80,input_eurostat_fec_RAW!$E:$E,$C80)</f>
        <v>70.091999999999999</v>
      </c>
      <c r="AH80">
        <f>SUMIFS(input_eurostat_fec_RAW!$I:$I,input_eurostat_fec_RAW!$G:$G,AH$2,input_eurostat_fec_RAW!$D:$D,$A80,input_eurostat_fec_RAW!$E:$E,$C80)</f>
        <v>16008.369000000001</v>
      </c>
      <c r="AI80">
        <f>SUMIFS(input_eurostat_fec_RAW!$I:$I,input_eurostat_fec_RAW!$G:$G,AI$2,input_eurostat_fec_RAW!$D:$D,$A80,input_eurostat_fec_RAW!$E:$E,$C80)</f>
        <v>19519.244999999999</v>
      </c>
      <c r="AJ80">
        <f>SUMIFS(input_eurostat_fec_RAW!$I:$I,input_eurostat_fec_RAW!$G:$G,AJ$2,input_eurostat_fec_RAW!$D:$D,$A80,input_eurostat_fec_RAW!$E:$E,$C80)</f>
        <v>196916.649</v>
      </c>
      <c r="AK80">
        <f>SUMIFS(input_eurostat_fec_RAW!$I:$I,input_eurostat_fec_RAW!$G:$G,AK$2,input_eurostat_fec_RAW!$D:$D,$A80,input_eurostat_fec_RAW!$E:$E,$C80)</f>
        <v>22274.3</v>
      </c>
      <c r="AL80">
        <f>SUMIFS(input_eurostat_fec_RAW!$I:$I,input_eurostat_fec_RAW!$G:$G,AL$2,input_eurostat_fec_RAW!$D:$D,$A80,input_eurostat_fec_RAW!$E:$E,$C80)</f>
        <v>109107.421</v>
      </c>
      <c r="AM80">
        <f>SUMIFS(input_eurostat_fec_RAW!$I:$I,input_eurostat_fec_RAW!$G:$G,AM$2,input_eurostat_fec_RAW!$D:$D,$A80,input_eurostat_fec_RAW!$E:$E,$C80)</f>
        <v>33592.116999999998</v>
      </c>
      <c r="AN80">
        <f>SUMIFS(input_eurostat_fec_RAW!$I:$I,input_eurostat_fec_RAW!$G:$G,AN$2,input_eurostat_fec_RAW!$D:$D,$A80,input_eurostat_fec_RAW!$E:$E,$C80)</f>
        <v>28346</v>
      </c>
      <c r="AO80">
        <f>SUMIFS(input_eurostat_fec_RAW!$I:$I,input_eurostat_fec_RAW!$G:$G,AO$2,input_eurostat_fec_RAW!$D:$D,$A80,input_eurostat_fec_RAW!$E:$E,$C80)</f>
        <v>15046.044</v>
      </c>
      <c r="AP80">
        <f>SUMIFS(input_eurostat_fec_RAW!$I:$I,input_eurostat_fec_RAW!$G:$G,AP$2,input_eurostat_fec_RAW!$D:$D,$A80,input_eurostat_fec_RAW!$E:$E,$C80)</f>
        <v>22195.1</v>
      </c>
      <c r="AQ80">
        <f>SUMIFS(input_eurostat_fec_RAW!$I:$I,input_eurostat_fec_RAW!$G:$G,AQ$2,input_eurostat_fec_RAW!$D:$D,$A80,input_eurostat_fec_RAW!$E:$E,$C80)</f>
        <v>75043.107999999993</v>
      </c>
      <c r="AR80">
        <f>SUMIFS(input_eurostat_fec_RAW!$I:$I,input_eurostat_fec_RAW!$G:$G,AR$2,input_eurostat_fec_RAW!$D:$D,$A80,input_eurostat_fec_RAW!$E:$E,$C80)</f>
        <v>14468.84</v>
      </c>
      <c r="AS80">
        <f>SUMIFS(input_eurostat_fec_RAW!$I:$I,input_eurostat_fec_RAW!$G:$G,AS$2,input_eurostat_fec_RAW!$D:$D,$A80,input_eurostat_fec_RAW!$E:$E,$C80)</f>
        <v>1997.059</v>
      </c>
      <c r="AT80">
        <f>SUMIFS(input_eurostat_fec_RAW!$I:$I,input_eurostat_fec_RAW!$G:$G,AT$2,input_eurostat_fec_RAW!$D:$D,$A80,input_eurostat_fec_RAW!$E:$E,$C80)</f>
        <v>74468.607999999993</v>
      </c>
    </row>
    <row r="81" spans="1:46" x14ac:dyDescent="0.2">
      <c r="A81" s="4" t="s">
        <v>72</v>
      </c>
      <c r="B81" t="s">
        <v>89</v>
      </c>
      <c r="C81" s="4" t="s">
        <v>62</v>
      </c>
      <c r="D81" t="s">
        <v>84</v>
      </c>
      <c r="E81" t="str">
        <f>INDEX('1_input_general_information'!$B$45:$E$58,MATCH($D81,'1_input_general_information'!$B$45:$B$58,0),MATCH($E$2,'1_input_general_information'!$B$44:$E$44,0))</f>
        <v>network_gas</v>
      </c>
      <c r="F81" t="b">
        <f>INDEX('1_input_general_information'!$A$44:$E$58,MATCH($C81,'1_input_general_information'!$A$44:$A$58,0),3)</f>
        <v>1</v>
      </c>
      <c r="G81" t="str">
        <f>INDEX('1_input_general_information'!$A$44:$E$58,MATCH($C81,'1_input_general_information'!$A$44:$A$58,0),4)</f>
        <v>Complete</v>
      </c>
      <c r="H81">
        <f>SUMIFS(input_eurostat_fec_RAW!$I:$I,input_eurostat_fec_RAW!$G:$G,H$2,input_eurostat_fec_RAW!$D:$D,$A81,input_eurostat_fec_RAW!$E:$E,$C81)</f>
        <v>0</v>
      </c>
      <c r="I81">
        <f>SUMIFS(input_eurostat_fec_RAW!$I:$I,input_eurostat_fec_RAW!$G:$G,I$2,input_eurostat_fec_RAW!$D:$D,$A81,input_eurostat_fec_RAW!$E:$E,$C81)</f>
        <v>0</v>
      </c>
      <c r="J81">
        <f>SUMIFS(input_eurostat_fec_RAW!$I:$I,input_eurostat_fec_RAW!$G:$G,J$2,input_eurostat_fec_RAW!$D:$D,$A81,input_eurostat_fec_RAW!$E:$E,$C81)</f>
        <v>0</v>
      </c>
      <c r="K81">
        <f>SUMIFS(input_eurostat_fec_RAW!$I:$I,input_eurostat_fec_RAW!$G:$G,K$2,input_eurostat_fec_RAW!$D:$D,$A81,input_eurostat_fec_RAW!$E:$E,$C81)</f>
        <v>0</v>
      </c>
      <c r="L81">
        <f>SUMIFS(input_eurostat_fec_RAW!$I:$I,input_eurostat_fec_RAW!$G:$G,L$2,input_eurostat_fec_RAW!$D:$D,$A81,input_eurostat_fec_RAW!$E:$E,$C81)</f>
        <v>0</v>
      </c>
      <c r="M81">
        <f>SUMIFS(input_eurostat_fec_RAW!$I:$I,input_eurostat_fec_RAW!$G:$G,M$2,input_eurostat_fec_RAW!$D:$D,$A81,input_eurostat_fec_RAW!$E:$E,$C81)</f>
        <v>0</v>
      </c>
      <c r="N81">
        <f>SUMIFS(input_eurostat_fec_RAW!$I:$I,input_eurostat_fec_RAW!$G:$G,N$2,input_eurostat_fec_RAW!$D:$D,$A81,input_eurostat_fec_RAW!$E:$E,$C81)</f>
        <v>10718.245999999999</v>
      </c>
      <c r="O81">
        <f>SUMIFS(input_eurostat_fec_RAW!$I:$I,input_eurostat_fec_RAW!$G:$G,O$2,input_eurostat_fec_RAW!$D:$D,$A81,input_eurostat_fec_RAW!$E:$E,$C81)</f>
        <v>0</v>
      </c>
      <c r="P81">
        <f>SUMIFS(input_eurostat_fec_RAW!$I:$I,input_eurostat_fec_RAW!$G:$G,P$2,input_eurostat_fec_RAW!$D:$D,$A81,input_eurostat_fec_RAW!$E:$E,$C81)</f>
        <v>10718.245999999999</v>
      </c>
      <c r="Q81">
        <f>SUMIFS(input_eurostat_fec_RAW!$I:$I,input_eurostat_fec_RAW!$G:$G,Q$2,input_eurostat_fec_RAW!$D:$D,$A81,input_eurostat_fec_RAW!$E:$E,$C81)</f>
        <v>0</v>
      </c>
      <c r="R81">
        <f>SUMIFS(input_eurostat_fec_RAW!$I:$I,input_eurostat_fec_RAW!$G:$G,R$2,input_eurostat_fec_RAW!$D:$D,$A81,input_eurostat_fec_RAW!$E:$E,$C81)</f>
        <v>0</v>
      </c>
      <c r="S81">
        <f>SUMIFS(input_eurostat_fec_RAW!$I:$I,input_eurostat_fec_RAW!$G:$G,S$2,input_eurostat_fec_RAW!$D:$D,$A81,input_eurostat_fec_RAW!$E:$E,$C81)</f>
        <v>0</v>
      </c>
      <c r="T81">
        <f>SUMIFS(input_eurostat_fec_RAW!$I:$I,input_eurostat_fec_RAW!$G:$G,T$2,input_eurostat_fec_RAW!$D:$D,$A81,input_eurostat_fec_RAW!$E:$E,$C81)</f>
        <v>11672.245999999999</v>
      </c>
      <c r="U81">
        <f>SUMIFS(input_eurostat_fec_RAW!$I:$I,input_eurostat_fec_RAW!$G:$G,U$2,input_eurostat_fec_RAW!$D:$D,$A81,input_eurostat_fec_RAW!$E:$E,$C81)</f>
        <v>0</v>
      </c>
      <c r="V81">
        <f>SUMIFS(input_eurostat_fec_RAW!$I:$I,input_eurostat_fec_RAW!$G:$G,V$2,input_eurostat_fec_RAW!$D:$D,$A81,input_eurostat_fec_RAW!$E:$E,$C81)</f>
        <v>0</v>
      </c>
      <c r="W81">
        <f>SUMIFS(input_eurostat_fec_RAW!$I:$I,input_eurostat_fec_RAW!$G:$G,W$2,input_eurostat_fec_RAW!$D:$D,$A81,input_eurostat_fec_RAW!$E:$E,$C81)</f>
        <v>0</v>
      </c>
      <c r="X81">
        <f>SUMIFS(input_eurostat_fec_RAW!$I:$I,input_eurostat_fec_RAW!$G:$G,X$2,input_eurostat_fec_RAW!$D:$D,$A81,input_eurostat_fec_RAW!$E:$E,$C81)</f>
        <v>0</v>
      </c>
      <c r="Y81">
        <f>SUMIFS(input_eurostat_fec_RAW!$I:$I,input_eurostat_fec_RAW!$G:$G,Y$2,input_eurostat_fec_RAW!$D:$D,$A81,input_eurostat_fec_RAW!$E:$E,$C81)</f>
        <v>0</v>
      </c>
      <c r="Z81">
        <f>SUMIFS(input_eurostat_fec_RAW!$I:$I,input_eurostat_fec_RAW!$G:$G,Z$2,input_eurostat_fec_RAW!$D:$D,$A81,input_eurostat_fec_RAW!$E:$E,$C81)</f>
        <v>0</v>
      </c>
      <c r="AA81">
        <f>SUMIFS(input_eurostat_fec_RAW!$I:$I,input_eurostat_fec_RAW!$G:$G,AA$2,input_eurostat_fec_RAW!$D:$D,$A81,input_eurostat_fec_RAW!$E:$E,$C81)</f>
        <v>0</v>
      </c>
      <c r="AB81">
        <f>SUMIFS(input_eurostat_fec_RAW!$I:$I,input_eurostat_fec_RAW!$G:$G,AB$2,input_eurostat_fec_RAW!$D:$D,$A81,input_eurostat_fec_RAW!$E:$E,$C81)</f>
        <v>0</v>
      </c>
      <c r="AC81">
        <f>SUMIFS(input_eurostat_fec_RAW!$I:$I,input_eurostat_fec_RAW!$G:$G,AC$2,input_eurostat_fec_RAW!$D:$D,$A81,input_eurostat_fec_RAW!$E:$E,$C81)</f>
        <v>0</v>
      </c>
      <c r="AD81">
        <f>SUMIFS(input_eurostat_fec_RAW!$I:$I,input_eurostat_fec_RAW!$G:$G,AD$2,input_eurostat_fec_RAW!$D:$D,$A81,input_eurostat_fec_RAW!$E:$E,$C81)</f>
        <v>0</v>
      </c>
      <c r="AE81">
        <f>SUMIFS(input_eurostat_fec_RAW!$I:$I,input_eurostat_fec_RAW!$G:$G,AE$2,input_eurostat_fec_RAW!$D:$D,$A81,input_eurostat_fec_RAW!$E:$E,$C81)</f>
        <v>0</v>
      </c>
      <c r="AF81">
        <f>SUMIFS(input_eurostat_fec_RAW!$I:$I,input_eurostat_fec_RAW!$G:$G,AF$2,input_eurostat_fec_RAW!$D:$D,$A81,input_eurostat_fec_RAW!$E:$E,$C81)</f>
        <v>0</v>
      </c>
      <c r="AG81">
        <f>SUMIFS(input_eurostat_fec_RAW!$I:$I,input_eurostat_fec_RAW!$G:$G,AG$2,input_eurostat_fec_RAW!$D:$D,$A81,input_eurostat_fec_RAW!$E:$E,$C81)</f>
        <v>0</v>
      </c>
      <c r="AH81">
        <f>SUMIFS(input_eurostat_fec_RAW!$I:$I,input_eurostat_fec_RAW!$G:$G,AH$2,input_eurostat_fec_RAW!$D:$D,$A81,input_eurostat_fec_RAW!$E:$E,$C81)</f>
        <v>0</v>
      </c>
      <c r="AI81">
        <f>SUMIFS(input_eurostat_fec_RAW!$I:$I,input_eurostat_fec_RAW!$G:$G,AI$2,input_eurostat_fec_RAW!$D:$D,$A81,input_eurostat_fec_RAW!$E:$E,$C81)</f>
        <v>0</v>
      </c>
      <c r="AJ81">
        <f>SUMIFS(input_eurostat_fec_RAW!$I:$I,input_eurostat_fec_RAW!$G:$G,AJ$2,input_eurostat_fec_RAW!$D:$D,$A81,input_eurostat_fec_RAW!$E:$E,$C81)</f>
        <v>0</v>
      </c>
      <c r="AK81">
        <f>SUMIFS(input_eurostat_fec_RAW!$I:$I,input_eurostat_fec_RAW!$G:$G,AK$2,input_eurostat_fec_RAW!$D:$D,$A81,input_eurostat_fec_RAW!$E:$E,$C81)</f>
        <v>0</v>
      </c>
      <c r="AL81">
        <f>SUMIFS(input_eurostat_fec_RAW!$I:$I,input_eurostat_fec_RAW!$G:$G,AL$2,input_eurostat_fec_RAW!$D:$D,$A81,input_eurostat_fec_RAW!$E:$E,$C81)</f>
        <v>0</v>
      </c>
      <c r="AM81">
        <f>SUMIFS(input_eurostat_fec_RAW!$I:$I,input_eurostat_fec_RAW!$G:$G,AM$2,input_eurostat_fec_RAW!$D:$D,$A81,input_eurostat_fec_RAW!$E:$E,$C81)</f>
        <v>0</v>
      </c>
      <c r="AN81">
        <f>SUMIFS(input_eurostat_fec_RAW!$I:$I,input_eurostat_fec_RAW!$G:$G,AN$2,input_eurostat_fec_RAW!$D:$D,$A81,input_eurostat_fec_RAW!$E:$E,$C81)</f>
        <v>954</v>
      </c>
      <c r="AO81">
        <f>SUMIFS(input_eurostat_fec_RAW!$I:$I,input_eurostat_fec_RAW!$G:$G,AO$2,input_eurostat_fec_RAW!$D:$D,$A81,input_eurostat_fec_RAW!$E:$E,$C81)</f>
        <v>0</v>
      </c>
      <c r="AP81">
        <f>SUMIFS(input_eurostat_fec_RAW!$I:$I,input_eurostat_fec_RAW!$G:$G,AP$2,input_eurostat_fec_RAW!$D:$D,$A81,input_eurostat_fec_RAW!$E:$E,$C81)</f>
        <v>0</v>
      </c>
      <c r="AQ81">
        <f>SUMIFS(input_eurostat_fec_RAW!$I:$I,input_eurostat_fec_RAW!$G:$G,AQ$2,input_eurostat_fec_RAW!$D:$D,$A81,input_eurostat_fec_RAW!$E:$E,$C81)</f>
        <v>0</v>
      </c>
      <c r="AR81">
        <f>SUMIFS(input_eurostat_fec_RAW!$I:$I,input_eurostat_fec_RAW!$G:$G,AR$2,input_eurostat_fec_RAW!$D:$D,$A81,input_eurostat_fec_RAW!$E:$E,$C81)</f>
        <v>0</v>
      </c>
      <c r="AS81">
        <f>SUMIFS(input_eurostat_fec_RAW!$I:$I,input_eurostat_fec_RAW!$G:$G,AS$2,input_eurostat_fec_RAW!$D:$D,$A81,input_eurostat_fec_RAW!$E:$E,$C81)</f>
        <v>0</v>
      </c>
      <c r="AT81">
        <f>SUMIFS(input_eurostat_fec_RAW!$I:$I,input_eurostat_fec_RAW!$G:$G,AT$2,input_eurostat_fec_RAW!$D:$D,$A81,input_eurostat_fec_RAW!$E:$E,$C81)</f>
        <v>0</v>
      </c>
    </row>
    <row r="82" spans="1:46" x14ac:dyDescent="0.2">
      <c r="A82" s="4" t="s">
        <v>72</v>
      </c>
      <c r="B82" t="s">
        <v>89</v>
      </c>
      <c r="C82" s="4" t="s">
        <v>63</v>
      </c>
      <c r="D82" t="s">
        <v>80</v>
      </c>
      <c r="F82" t="b">
        <f>INDEX('1_input_general_information'!$A$44:$E$58,MATCH($C82,'1_input_general_information'!$A$44:$A$58,0),3)</f>
        <v>0</v>
      </c>
      <c r="G82" t="str">
        <f>INDEX('1_input_general_information'!$A$44:$E$58,MATCH($C82,'1_input_general_information'!$A$44:$A$58,0),4)</f>
        <v>Simplified</v>
      </c>
      <c r="H82">
        <f>SUMIFS(input_eurostat_fec_RAW!$I:$I,input_eurostat_fec_RAW!$G:$G,H$2,input_eurostat_fec_RAW!$D:$D,$A82,input_eurostat_fec_RAW!$E:$E,$C82)</f>
        <v>69177.328999999998</v>
      </c>
      <c r="I82">
        <f>SUMIFS(input_eurostat_fec_RAW!$I:$I,input_eurostat_fec_RAW!$G:$G,I$2,input_eurostat_fec_RAW!$D:$D,$A82,input_eurostat_fec_RAW!$E:$E,$C82)</f>
        <v>42990.423999999999</v>
      </c>
      <c r="J82">
        <f>SUMIFS(input_eurostat_fec_RAW!$I:$I,input_eurostat_fec_RAW!$G:$G,J$2,input_eurostat_fec_RAW!$D:$D,$A82,input_eurostat_fec_RAW!$E:$E,$C82)</f>
        <v>26746.2</v>
      </c>
      <c r="K82">
        <f>SUMIFS(input_eurostat_fec_RAW!$I:$I,input_eurostat_fec_RAW!$G:$G,K$2,input_eurostat_fec_RAW!$D:$D,$A82,input_eurostat_fec_RAW!$E:$E,$C82)</f>
        <v>28214.352999999999</v>
      </c>
      <c r="L82">
        <f>SUMIFS(input_eurostat_fec_RAW!$I:$I,input_eurostat_fec_RAW!$G:$G,L$2,input_eurostat_fec_RAW!$D:$D,$A82,input_eurostat_fec_RAW!$E:$E,$C82)</f>
        <v>1174.472</v>
      </c>
      <c r="M82">
        <f>SUMIFS(input_eurostat_fec_RAW!$I:$I,input_eurostat_fec_RAW!$G:$G,M$2,input_eurostat_fec_RAW!$D:$D,$A82,input_eurostat_fec_RAW!$E:$E,$C82)</f>
        <v>84351.797999999995</v>
      </c>
      <c r="N82">
        <f>SUMIFS(input_eurostat_fec_RAW!$I:$I,input_eurostat_fec_RAW!$G:$G,N$2,input_eurostat_fec_RAW!$D:$D,$A82,input_eurostat_fec_RAW!$E:$E,$C82)</f>
        <v>279606.63900000002</v>
      </c>
      <c r="O82">
        <f>SUMIFS(input_eurostat_fec_RAW!$I:$I,input_eurostat_fec_RAW!$G:$G,O$2,input_eurostat_fec_RAW!$D:$D,$A82,input_eurostat_fec_RAW!$E:$E,$C82)</f>
        <v>41173.17</v>
      </c>
      <c r="P82">
        <f>SUMIFS(input_eurostat_fec_RAW!$I:$I,input_eurostat_fec_RAW!$G:$G,P$2,input_eurostat_fec_RAW!$D:$D,$A82,input_eurostat_fec_RAW!$E:$E,$C82)</f>
        <v>1351692.8659999999</v>
      </c>
      <c r="Q82">
        <f>SUMIFS(input_eurostat_fec_RAW!$I:$I,input_eurostat_fec_RAW!$G:$G,Q$2,input_eurostat_fec_RAW!$D:$D,$A82,input_eurostat_fec_RAW!$E:$E,$C82)</f>
        <v>14753.138000000001</v>
      </c>
      <c r="R82">
        <f>SUMIFS(input_eurostat_fec_RAW!$I:$I,input_eurostat_fec_RAW!$G:$G,R$2,input_eurostat_fec_RAW!$D:$D,$A82,input_eurostat_fec_RAW!$E:$E,$C82)</f>
        <v>28702.905999999999</v>
      </c>
      <c r="S82">
        <f>SUMIFS(input_eurostat_fec_RAW!$I:$I,input_eurostat_fec_RAW!$G:$G,S$2,input_eurostat_fec_RAW!$D:$D,$A82,input_eurostat_fec_RAW!$E:$E,$C82)</f>
        <v>79866.937999999995</v>
      </c>
      <c r="T82">
        <f>SUMIFS(input_eurostat_fec_RAW!$I:$I,input_eurostat_fec_RAW!$G:$G,T$2,input_eurostat_fec_RAW!$D:$D,$A82,input_eurostat_fec_RAW!$E:$E,$C82)</f>
        <v>1900729.223</v>
      </c>
      <c r="U82">
        <f>SUMIFS(input_eurostat_fec_RAW!$I:$I,input_eurostat_fec_RAW!$G:$G,U$2,input_eurostat_fec_RAW!$D:$D,$A82,input_eurostat_fec_RAW!$E:$E,$C82)</f>
        <v>62634</v>
      </c>
      <c r="V82">
        <f>SUMIFS(input_eurostat_fec_RAW!$I:$I,input_eurostat_fec_RAW!$G:$G,V$2,input_eurostat_fec_RAW!$D:$D,$A82,input_eurostat_fec_RAW!$E:$E,$C82)</f>
        <v>363433.08</v>
      </c>
      <c r="W82">
        <f>SUMIFS(input_eurostat_fec_RAW!$I:$I,input_eurostat_fec_RAW!$G:$G,W$2,input_eurostat_fec_RAW!$D:$D,$A82,input_eurostat_fec_RAW!$E:$E,$C82)</f>
        <v>8986.5439999999999</v>
      </c>
      <c r="X82">
        <f>SUMIFS(input_eurostat_fec_RAW!$I:$I,input_eurostat_fec_RAW!$G:$G,X$2,input_eurostat_fec_RAW!$D:$D,$A82,input_eurostat_fec_RAW!$E:$E,$C82)</f>
        <v>41255.735000000001</v>
      </c>
      <c r="Y82">
        <f>SUMIFS(input_eurostat_fec_RAW!$I:$I,input_eurostat_fec_RAW!$G:$G,Y$2,input_eurostat_fec_RAW!$D:$D,$A82,input_eurostat_fec_RAW!$E:$E,$C82)</f>
        <v>52355.832999999999</v>
      </c>
      <c r="Z82">
        <f>SUMIFS(input_eurostat_fec_RAW!$I:$I,input_eurostat_fec_RAW!$G:$G,Z$2,input_eurostat_fec_RAW!$D:$D,$A82,input_eurostat_fec_RAW!$E:$E,$C82)</f>
        <v>1735.9169999999999</v>
      </c>
      <c r="AA82">
        <f>SUMIFS(input_eurostat_fec_RAW!$I:$I,input_eurostat_fec_RAW!$G:$G,AA$2,input_eurostat_fec_RAW!$D:$D,$A82,input_eurostat_fec_RAW!$E:$E,$C82)</f>
        <v>252376.36600000001</v>
      </c>
      <c r="AB82">
        <f>SUMIFS(input_eurostat_fec_RAW!$I:$I,input_eurostat_fec_RAW!$G:$G,AB$2,input_eurostat_fec_RAW!$D:$D,$A82,input_eurostat_fec_RAW!$E:$E,$C82)</f>
        <v>18931</v>
      </c>
      <c r="AC82">
        <f>SUMIFS(input_eurostat_fec_RAW!$I:$I,input_eurostat_fec_RAW!$G:$G,AC$2,input_eurostat_fec_RAW!$D:$D,$A82,input_eurostat_fec_RAW!$E:$E,$C82)</f>
        <v>771.73199999999997</v>
      </c>
      <c r="AD82">
        <f>SUMIFS(input_eurostat_fec_RAW!$I:$I,input_eurostat_fec_RAW!$G:$G,AD$2,input_eurostat_fec_RAW!$D:$D,$A82,input_eurostat_fec_RAW!$E:$E,$C82)</f>
        <v>17608.98</v>
      </c>
      <c r="AE82">
        <f>SUMIFS(input_eurostat_fec_RAW!$I:$I,input_eurostat_fec_RAW!$G:$G,AE$2,input_eurostat_fec_RAW!$D:$D,$A82,input_eurostat_fec_RAW!$E:$E,$C82)</f>
        <v>22868.881000000001</v>
      </c>
      <c r="AF82">
        <f>SUMIFS(input_eurostat_fec_RAW!$I:$I,input_eurostat_fec_RAW!$G:$G,AF$2,input_eurostat_fec_RAW!$D:$D,$A82,input_eurostat_fec_RAW!$E:$E,$C82)</f>
        <v>7663.3159999999998</v>
      </c>
      <c r="AG82">
        <f>SUMIFS(input_eurostat_fec_RAW!$I:$I,input_eurostat_fec_RAW!$G:$G,AG$2,input_eurostat_fec_RAW!$D:$D,$A82,input_eurostat_fec_RAW!$E:$E,$C82)</f>
        <v>410.73399999999998</v>
      </c>
      <c r="AH82">
        <f>SUMIFS(input_eurostat_fec_RAW!$I:$I,input_eurostat_fec_RAW!$G:$G,AH$2,input_eurostat_fec_RAW!$D:$D,$A82,input_eurostat_fec_RAW!$E:$E,$C82)</f>
        <v>20528.665000000001</v>
      </c>
      <c r="AI82">
        <f>SUMIFS(input_eurostat_fec_RAW!$I:$I,input_eurostat_fec_RAW!$G:$G,AI$2,input_eurostat_fec_RAW!$D:$D,$A82,input_eurostat_fec_RAW!$E:$E,$C82)</f>
        <v>40512.461000000003</v>
      </c>
      <c r="AJ82">
        <f>SUMIFS(input_eurostat_fec_RAW!$I:$I,input_eurostat_fec_RAW!$G:$G,AJ$2,input_eurostat_fec_RAW!$D:$D,$A82,input_eurostat_fec_RAW!$E:$E,$C82)</f>
        <v>203988.64499999999</v>
      </c>
      <c r="AK82">
        <f>SUMIFS(input_eurostat_fec_RAW!$I:$I,input_eurostat_fec_RAW!$G:$G,AK$2,input_eurostat_fec_RAW!$D:$D,$A82,input_eurostat_fec_RAW!$E:$E,$C82)</f>
        <v>32469.24</v>
      </c>
      <c r="AL82">
        <f>SUMIFS(input_eurostat_fec_RAW!$I:$I,input_eurostat_fec_RAW!$G:$G,AL$2,input_eurostat_fec_RAW!$D:$D,$A82,input_eurostat_fec_RAW!$E:$E,$C82)</f>
        <v>109256.558</v>
      </c>
      <c r="AM82">
        <f>SUMIFS(input_eurostat_fec_RAW!$I:$I,input_eurostat_fec_RAW!$G:$G,AM$2,input_eurostat_fec_RAW!$D:$D,$A82,input_eurostat_fec_RAW!$E:$E,$C82)</f>
        <v>33593.608999999997</v>
      </c>
      <c r="AN82">
        <f>SUMIFS(input_eurostat_fec_RAW!$I:$I,input_eurostat_fec_RAW!$G:$G,AN$2,input_eurostat_fec_RAW!$D:$D,$A82,input_eurostat_fec_RAW!$E:$E,$C82)</f>
        <v>29696</v>
      </c>
      <c r="AO82">
        <f>SUMIFS(input_eurostat_fec_RAW!$I:$I,input_eurostat_fec_RAW!$G:$G,AO$2,input_eurostat_fec_RAW!$D:$D,$A82,input_eurostat_fec_RAW!$E:$E,$C82)</f>
        <v>16097.106</v>
      </c>
      <c r="AP82">
        <f>SUMIFS(input_eurostat_fec_RAW!$I:$I,input_eurostat_fec_RAW!$G:$G,AP$2,input_eurostat_fec_RAW!$D:$D,$A82,input_eurostat_fec_RAW!$E:$E,$C82)</f>
        <v>23412.69</v>
      </c>
      <c r="AQ82">
        <f>SUMIFS(input_eurostat_fec_RAW!$I:$I,input_eurostat_fec_RAW!$G:$G,AQ$2,input_eurostat_fec_RAW!$D:$D,$A82,input_eurostat_fec_RAW!$E:$E,$C82)</f>
        <v>75550.596999999994</v>
      </c>
      <c r="AR82">
        <f>SUMIFS(input_eurostat_fec_RAW!$I:$I,input_eurostat_fec_RAW!$G:$G,AR$2,input_eurostat_fec_RAW!$D:$D,$A82,input_eurostat_fec_RAW!$E:$E,$C82)</f>
        <v>14473.200999999999</v>
      </c>
      <c r="AS82">
        <f>SUMIFS(input_eurostat_fec_RAW!$I:$I,input_eurostat_fec_RAW!$G:$G,AS$2,input_eurostat_fec_RAW!$D:$D,$A82,input_eurostat_fec_RAW!$E:$E,$C82)</f>
        <v>1997.059</v>
      </c>
      <c r="AT82">
        <f>SUMIFS(input_eurostat_fec_RAW!$I:$I,input_eurostat_fec_RAW!$G:$G,AT$2,input_eurostat_fec_RAW!$D:$D,$A82,input_eurostat_fec_RAW!$E:$E,$C82)</f>
        <v>80267.195999999996</v>
      </c>
    </row>
    <row r="83" spans="1:46" x14ac:dyDescent="0.2">
      <c r="A83" s="4" t="s">
        <v>72</v>
      </c>
      <c r="B83" t="s">
        <v>89</v>
      </c>
      <c r="C83" s="4" t="s">
        <v>64</v>
      </c>
      <c r="D83" t="s">
        <v>81</v>
      </c>
      <c r="F83" t="b">
        <f>INDEX('1_input_general_information'!$A$44:$E$58,MATCH($C83,'1_input_general_information'!$A$44:$A$58,0),3)</f>
        <v>0</v>
      </c>
      <c r="G83" t="str">
        <f>INDEX('1_input_general_information'!$A$44:$E$58,MATCH($C83,'1_input_general_information'!$A$44:$A$58,0),4)</f>
        <v>Complete</v>
      </c>
      <c r="H83">
        <f>SUMIFS(input_eurostat_fec_RAW!$I:$I,input_eurostat_fec_RAW!$G:$G,H$2,input_eurostat_fec_RAW!$D:$D,$A83,input_eurostat_fec_RAW!$E:$E,$C83)</f>
        <v>1572.13</v>
      </c>
      <c r="I83">
        <f>SUMIFS(input_eurostat_fec_RAW!$I:$I,input_eurostat_fec_RAW!$G:$G,I$2,input_eurostat_fec_RAW!$D:$D,$A83,input_eurostat_fec_RAW!$E:$E,$C83)</f>
        <v>0</v>
      </c>
      <c r="J83">
        <f>SUMIFS(input_eurostat_fec_RAW!$I:$I,input_eurostat_fec_RAW!$G:$G,J$2,input_eurostat_fec_RAW!$D:$D,$A83,input_eurostat_fec_RAW!$E:$E,$C83)</f>
        <v>189.8</v>
      </c>
      <c r="K83">
        <f>SUMIFS(input_eurostat_fec_RAW!$I:$I,input_eurostat_fec_RAW!$G:$G,K$2,input_eurostat_fec_RAW!$D:$D,$A83,input_eurostat_fec_RAW!$E:$E,$C83)</f>
        <v>0</v>
      </c>
      <c r="L83">
        <f>SUMIFS(input_eurostat_fec_RAW!$I:$I,input_eurostat_fec_RAW!$G:$G,L$2,input_eurostat_fec_RAW!$D:$D,$A83,input_eurostat_fec_RAW!$E:$E,$C83)</f>
        <v>0</v>
      </c>
      <c r="M83">
        <f>SUMIFS(input_eurostat_fec_RAW!$I:$I,input_eurostat_fec_RAW!$G:$G,M$2,input_eurostat_fec_RAW!$D:$D,$A83,input_eurostat_fec_RAW!$E:$E,$C83)</f>
        <v>82.924999999999997</v>
      </c>
      <c r="N83">
        <f>SUMIFS(input_eurostat_fec_RAW!$I:$I,input_eurostat_fec_RAW!$G:$G,N$2,input_eurostat_fec_RAW!$D:$D,$A83,input_eurostat_fec_RAW!$E:$E,$C83)</f>
        <v>3826.6410000000001</v>
      </c>
      <c r="O83">
        <f>SUMIFS(input_eurostat_fec_RAW!$I:$I,input_eurostat_fec_RAW!$G:$G,O$2,input_eurostat_fec_RAW!$D:$D,$A83,input_eurostat_fec_RAW!$E:$E,$C83)</f>
        <v>484.71699999999998</v>
      </c>
      <c r="P83">
        <f>SUMIFS(input_eurostat_fec_RAW!$I:$I,input_eurostat_fec_RAW!$G:$G,P$2,input_eurostat_fec_RAW!$D:$D,$A83,input_eurostat_fec_RAW!$E:$E,$C83)</f>
        <v>8045.3950000000004</v>
      </c>
      <c r="Q83">
        <f>SUMIFS(input_eurostat_fec_RAW!$I:$I,input_eurostat_fec_RAW!$G:$G,Q$2,input_eurostat_fec_RAW!$D:$D,$A83,input_eurostat_fec_RAW!$E:$E,$C83)</f>
        <v>0</v>
      </c>
      <c r="R83">
        <f>SUMIFS(input_eurostat_fec_RAW!$I:$I,input_eurostat_fec_RAW!$G:$G,R$2,input_eurostat_fec_RAW!$D:$D,$A83,input_eurostat_fec_RAW!$E:$E,$C83)</f>
        <v>431.3</v>
      </c>
      <c r="S83">
        <f>SUMIFS(input_eurostat_fec_RAW!$I:$I,input_eurostat_fec_RAW!$G:$G,S$2,input_eurostat_fec_RAW!$D:$D,$A83,input_eurostat_fec_RAW!$E:$E,$C83)</f>
        <v>787.38900000000001</v>
      </c>
      <c r="T83">
        <f>SUMIFS(input_eurostat_fec_RAW!$I:$I,input_eurostat_fec_RAW!$G:$G,T$2,input_eurostat_fec_RAW!$D:$D,$A83,input_eurostat_fec_RAW!$E:$E,$C83)</f>
        <v>9147.0220000000008</v>
      </c>
      <c r="U83">
        <f>SUMIFS(input_eurostat_fec_RAW!$I:$I,input_eurostat_fec_RAW!$G:$G,U$2,input_eurostat_fec_RAW!$D:$D,$A83,input_eurostat_fec_RAW!$E:$E,$C83)</f>
        <v>91</v>
      </c>
      <c r="V83">
        <f>SUMIFS(input_eurostat_fec_RAW!$I:$I,input_eurostat_fec_RAW!$G:$G,V$2,input_eurostat_fec_RAW!$D:$D,$A83,input_eurostat_fec_RAW!$E:$E,$C83)</f>
        <v>595.024</v>
      </c>
      <c r="W83">
        <f>SUMIFS(input_eurostat_fec_RAW!$I:$I,input_eurostat_fec_RAW!$G:$G,W$2,input_eurostat_fec_RAW!$D:$D,$A83,input_eurostat_fec_RAW!$E:$E,$C83)</f>
        <v>0</v>
      </c>
      <c r="X83">
        <f>SUMIFS(input_eurostat_fec_RAW!$I:$I,input_eurostat_fec_RAW!$G:$G,X$2,input_eurostat_fec_RAW!$D:$D,$A83,input_eurostat_fec_RAW!$E:$E,$C83)</f>
        <v>22.64</v>
      </c>
      <c r="Y83">
        <f>SUMIFS(input_eurostat_fec_RAW!$I:$I,input_eurostat_fec_RAW!$G:$G,Y$2,input_eurostat_fec_RAW!$D:$D,$A83,input_eurostat_fec_RAW!$E:$E,$C83)</f>
        <v>0</v>
      </c>
      <c r="Z83">
        <f>SUMIFS(input_eurostat_fec_RAW!$I:$I,input_eurostat_fec_RAW!$G:$G,Z$2,input_eurostat_fec_RAW!$D:$D,$A83,input_eurostat_fec_RAW!$E:$E,$C83)</f>
        <v>17.181000000000001</v>
      </c>
      <c r="AA83">
        <f>SUMIFS(input_eurostat_fec_RAW!$I:$I,input_eurostat_fec_RAW!$G:$G,AA$2,input_eurostat_fec_RAW!$D:$D,$A83,input_eurostat_fec_RAW!$E:$E,$C83)</f>
        <v>421.16500000000002</v>
      </c>
      <c r="AB83">
        <f>SUMIFS(input_eurostat_fec_RAW!$I:$I,input_eurostat_fec_RAW!$G:$G,AB$2,input_eurostat_fec_RAW!$D:$D,$A83,input_eurostat_fec_RAW!$E:$E,$C83)</f>
        <v>0</v>
      </c>
      <c r="AC83">
        <f>SUMIFS(input_eurostat_fec_RAW!$I:$I,input_eurostat_fec_RAW!$G:$G,AC$2,input_eurostat_fec_RAW!$D:$D,$A83,input_eurostat_fec_RAW!$E:$E,$C83)</f>
        <v>0</v>
      </c>
      <c r="AD83">
        <f>SUMIFS(input_eurostat_fec_RAW!$I:$I,input_eurostat_fec_RAW!$G:$G,AD$2,input_eurostat_fec_RAW!$D:$D,$A83,input_eurostat_fec_RAW!$E:$E,$C83)</f>
        <v>0</v>
      </c>
      <c r="AE83">
        <f>SUMIFS(input_eurostat_fec_RAW!$I:$I,input_eurostat_fec_RAW!$G:$G,AE$2,input_eurostat_fec_RAW!$D:$D,$A83,input_eurostat_fec_RAW!$E:$E,$C83)</f>
        <v>0</v>
      </c>
      <c r="AF83">
        <f>SUMIFS(input_eurostat_fec_RAW!$I:$I,input_eurostat_fec_RAW!$G:$G,AF$2,input_eurostat_fec_RAW!$D:$D,$A83,input_eurostat_fec_RAW!$E:$E,$C83)</f>
        <v>0</v>
      </c>
      <c r="AG83">
        <f>SUMIFS(input_eurostat_fec_RAW!$I:$I,input_eurostat_fec_RAW!$G:$G,AG$2,input_eurostat_fec_RAW!$D:$D,$A83,input_eurostat_fec_RAW!$E:$E,$C83)</f>
        <v>0</v>
      </c>
      <c r="AH83">
        <f>SUMIFS(input_eurostat_fec_RAW!$I:$I,input_eurostat_fec_RAW!$G:$G,AH$2,input_eurostat_fec_RAW!$D:$D,$A83,input_eurostat_fec_RAW!$E:$E,$C83)</f>
        <v>0</v>
      </c>
      <c r="AI83">
        <f>SUMIFS(input_eurostat_fec_RAW!$I:$I,input_eurostat_fec_RAW!$G:$G,AI$2,input_eurostat_fec_RAW!$D:$D,$A83,input_eurostat_fec_RAW!$E:$E,$C83)</f>
        <v>0</v>
      </c>
      <c r="AJ83">
        <f>SUMIFS(input_eurostat_fec_RAW!$I:$I,input_eurostat_fec_RAW!$G:$G,AJ$2,input_eurostat_fec_RAW!$D:$D,$A83,input_eurostat_fec_RAW!$E:$E,$C83)</f>
        <v>137.98500000000001</v>
      </c>
      <c r="AK83">
        <f>SUMIFS(input_eurostat_fec_RAW!$I:$I,input_eurostat_fec_RAW!$G:$G,AK$2,input_eurostat_fec_RAW!$D:$D,$A83,input_eurostat_fec_RAW!$E:$E,$C83)</f>
        <v>67.760000000000005</v>
      </c>
      <c r="AL83">
        <f>SUMIFS(input_eurostat_fec_RAW!$I:$I,input_eurostat_fec_RAW!$G:$G,AL$2,input_eurostat_fec_RAW!$D:$D,$A83,input_eurostat_fec_RAW!$E:$E,$C83)</f>
        <v>0</v>
      </c>
      <c r="AM83">
        <f>SUMIFS(input_eurostat_fec_RAW!$I:$I,input_eurostat_fec_RAW!$G:$G,AM$2,input_eurostat_fec_RAW!$D:$D,$A83,input_eurostat_fec_RAW!$E:$E,$C83)</f>
        <v>0</v>
      </c>
      <c r="AN83">
        <f>SUMIFS(input_eurostat_fec_RAW!$I:$I,input_eurostat_fec_RAW!$G:$G,AN$2,input_eurostat_fec_RAW!$D:$D,$A83,input_eurostat_fec_RAW!$E:$E,$C83)</f>
        <v>396</v>
      </c>
      <c r="AO83">
        <f>SUMIFS(input_eurostat_fec_RAW!$I:$I,input_eurostat_fec_RAW!$G:$G,AO$2,input_eurostat_fec_RAW!$D:$D,$A83,input_eurostat_fec_RAW!$E:$E,$C83)</f>
        <v>9.3650000000000002</v>
      </c>
      <c r="AP83">
        <f>SUMIFS(input_eurostat_fec_RAW!$I:$I,input_eurostat_fec_RAW!$G:$G,AP$2,input_eurostat_fec_RAW!$D:$D,$A83,input_eurostat_fec_RAW!$E:$E,$C83)</f>
        <v>14</v>
      </c>
      <c r="AQ83">
        <f>SUMIFS(input_eurostat_fec_RAW!$I:$I,input_eurostat_fec_RAW!$G:$G,AQ$2,input_eurostat_fec_RAW!$D:$D,$A83,input_eurostat_fec_RAW!$E:$E,$C83)</f>
        <v>0</v>
      </c>
      <c r="AR83">
        <f>SUMIFS(input_eurostat_fec_RAW!$I:$I,input_eurostat_fec_RAW!$G:$G,AR$2,input_eurostat_fec_RAW!$D:$D,$A83,input_eurostat_fec_RAW!$E:$E,$C83)</f>
        <v>4.3609999999999998</v>
      </c>
      <c r="AS83">
        <f>SUMIFS(input_eurostat_fec_RAW!$I:$I,input_eurostat_fec_RAW!$G:$G,AS$2,input_eurostat_fec_RAW!$D:$D,$A83,input_eurostat_fec_RAW!$E:$E,$C83)</f>
        <v>0</v>
      </c>
      <c r="AT83">
        <f>SUMIFS(input_eurostat_fec_RAW!$I:$I,input_eurostat_fec_RAW!$G:$G,AT$2,input_eurostat_fec_RAW!$D:$D,$A83,input_eurostat_fec_RAW!$E:$E,$C83)</f>
        <v>2088.2759999999998</v>
      </c>
    </row>
    <row r="84" spans="1:46" x14ac:dyDescent="0.2">
      <c r="A84" s="4" t="s">
        <v>72</v>
      </c>
      <c r="B84" t="s">
        <v>89</v>
      </c>
      <c r="C84" s="4" t="s">
        <v>65</v>
      </c>
      <c r="D84" t="s">
        <v>82</v>
      </c>
      <c r="F84" t="b">
        <f>INDEX('1_input_general_information'!$A$44:$E$58,MATCH($C84,'1_input_general_information'!$A$44:$A$58,0),3)</f>
        <v>0</v>
      </c>
      <c r="G84" t="str">
        <f>INDEX('1_input_general_information'!$A$44:$E$58,MATCH($C84,'1_input_general_information'!$A$44:$A$58,0),4)</f>
        <v>Complete</v>
      </c>
      <c r="H84">
        <f>SUMIFS(input_eurostat_fec_RAW!$I:$I,input_eurostat_fec_RAW!$G:$G,H$2,input_eurostat_fec_RAW!$D:$D,$A84,input_eurostat_fec_RAW!$E:$E,$C84)</f>
        <v>4269.9089999999997</v>
      </c>
      <c r="I84">
        <f>SUMIFS(input_eurostat_fec_RAW!$I:$I,input_eurostat_fec_RAW!$G:$G,I$2,input_eurostat_fec_RAW!$D:$D,$A84,input_eurostat_fec_RAW!$E:$E,$C84)</f>
        <v>0</v>
      </c>
      <c r="J84">
        <f>SUMIFS(input_eurostat_fec_RAW!$I:$I,input_eurostat_fec_RAW!$G:$G,J$2,input_eurostat_fec_RAW!$D:$D,$A84,input_eurostat_fec_RAW!$E:$E,$C84)</f>
        <v>3438.1</v>
      </c>
      <c r="K84">
        <f>SUMIFS(input_eurostat_fec_RAW!$I:$I,input_eurostat_fec_RAW!$G:$G,K$2,input_eurostat_fec_RAW!$D:$D,$A84,input_eurostat_fec_RAW!$E:$E,$C84)</f>
        <v>0</v>
      </c>
      <c r="L84">
        <f>SUMIFS(input_eurostat_fec_RAW!$I:$I,input_eurostat_fec_RAW!$G:$G,L$2,input_eurostat_fec_RAW!$D:$D,$A84,input_eurostat_fec_RAW!$E:$E,$C84)</f>
        <v>537.15599999999995</v>
      </c>
      <c r="M84">
        <f>SUMIFS(input_eurostat_fec_RAW!$I:$I,input_eurostat_fec_RAW!$G:$G,M$2,input_eurostat_fec_RAW!$D:$D,$A84,input_eurostat_fec_RAW!$E:$E,$C84)</f>
        <v>4179.3670000000002</v>
      </c>
      <c r="N84">
        <f>SUMIFS(input_eurostat_fec_RAW!$I:$I,input_eurostat_fec_RAW!$G:$G,N$2,input_eurostat_fec_RAW!$D:$D,$A84,input_eurostat_fec_RAW!$E:$E,$C84)</f>
        <v>43736.42</v>
      </c>
      <c r="O84">
        <f>SUMIFS(input_eurostat_fec_RAW!$I:$I,input_eurostat_fec_RAW!$G:$G,O$2,input_eurostat_fec_RAW!$D:$D,$A84,input_eurostat_fec_RAW!$E:$E,$C84)</f>
        <v>7709.1639999999998</v>
      </c>
      <c r="P84">
        <f>SUMIFS(input_eurostat_fec_RAW!$I:$I,input_eurostat_fec_RAW!$G:$G,P$2,input_eurostat_fec_RAW!$D:$D,$A84,input_eurostat_fec_RAW!$E:$E,$C84)</f>
        <v>198412.55600000001</v>
      </c>
      <c r="Q84">
        <f>SUMIFS(input_eurostat_fec_RAW!$I:$I,input_eurostat_fec_RAW!$G:$G,Q$2,input_eurostat_fec_RAW!$D:$D,$A84,input_eurostat_fec_RAW!$E:$E,$C84)</f>
        <v>0</v>
      </c>
      <c r="R84">
        <f>SUMIFS(input_eurostat_fec_RAW!$I:$I,input_eurostat_fec_RAW!$G:$G,R$2,input_eurostat_fec_RAW!$D:$D,$A84,input_eurostat_fec_RAW!$E:$E,$C84)</f>
        <v>3029</v>
      </c>
      <c r="S84">
        <f>SUMIFS(input_eurostat_fec_RAW!$I:$I,input_eurostat_fec_RAW!$G:$G,S$2,input_eurostat_fec_RAW!$D:$D,$A84,input_eurostat_fec_RAW!$E:$E,$C84)</f>
        <v>4561.6819999999998</v>
      </c>
      <c r="T84">
        <f>SUMIFS(input_eurostat_fec_RAW!$I:$I,input_eurostat_fec_RAW!$G:$G,T$2,input_eurostat_fec_RAW!$D:$D,$A84,input_eurostat_fec_RAW!$E:$E,$C84)</f>
        <v>217624.098</v>
      </c>
      <c r="U84">
        <f>SUMIFS(input_eurostat_fec_RAW!$I:$I,input_eurostat_fec_RAW!$G:$G,U$2,input_eurostat_fec_RAW!$D:$D,$A84,input_eurostat_fec_RAW!$E:$E,$C84)</f>
        <v>19192</v>
      </c>
      <c r="V84">
        <f>SUMIFS(input_eurostat_fec_RAW!$I:$I,input_eurostat_fec_RAW!$G:$G,V$2,input_eurostat_fec_RAW!$D:$D,$A84,input_eurostat_fec_RAW!$E:$E,$C84)</f>
        <v>95994.186000000002</v>
      </c>
      <c r="W84">
        <f>SUMIFS(input_eurostat_fec_RAW!$I:$I,input_eurostat_fec_RAW!$G:$G,W$2,input_eurostat_fec_RAW!$D:$D,$A84,input_eurostat_fec_RAW!$E:$E,$C84)</f>
        <v>0</v>
      </c>
      <c r="X84">
        <f>SUMIFS(input_eurostat_fec_RAW!$I:$I,input_eurostat_fec_RAW!$G:$G,X$2,input_eurostat_fec_RAW!$D:$D,$A84,input_eurostat_fec_RAW!$E:$E,$C84)</f>
        <v>603.6</v>
      </c>
      <c r="Y84">
        <f>SUMIFS(input_eurostat_fec_RAW!$I:$I,input_eurostat_fec_RAW!$G:$G,Y$2,input_eurostat_fec_RAW!$D:$D,$A84,input_eurostat_fec_RAW!$E:$E,$C84)</f>
        <v>389</v>
      </c>
      <c r="Z84">
        <f>SUMIFS(input_eurostat_fec_RAW!$I:$I,input_eurostat_fec_RAW!$G:$G,Z$2,input_eurostat_fec_RAW!$D:$D,$A84,input_eurostat_fec_RAW!$E:$E,$C84)</f>
        <v>811.17499999999995</v>
      </c>
      <c r="AA84">
        <f>SUMIFS(input_eurostat_fec_RAW!$I:$I,input_eurostat_fec_RAW!$G:$G,AA$2,input_eurostat_fec_RAW!$D:$D,$A84,input_eurostat_fec_RAW!$E:$E,$C84)</f>
        <v>4024.6489999999999</v>
      </c>
      <c r="AB84">
        <f>SUMIFS(input_eurostat_fec_RAW!$I:$I,input_eurostat_fec_RAW!$G:$G,AB$2,input_eurostat_fec_RAW!$D:$D,$A84,input_eurostat_fec_RAW!$E:$E,$C84)</f>
        <v>850</v>
      </c>
      <c r="AC84">
        <f>SUMIFS(input_eurostat_fec_RAW!$I:$I,input_eurostat_fec_RAW!$G:$G,AC$2,input_eurostat_fec_RAW!$D:$D,$A84,input_eurostat_fec_RAW!$E:$E,$C84)</f>
        <v>161.34399999999999</v>
      </c>
      <c r="AD84">
        <f>SUMIFS(input_eurostat_fec_RAW!$I:$I,input_eurostat_fec_RAW!$G:$G,AD$2,input_eurostat_fec_RAW!$D:$D,$A84,input_eurostat_fec_RAW!$E:$E,$C84)</f>
        <v>0</v>
      </c>
      <c r="AE84">
        <f>SUMIFS(input_eurostat_fec_RAW!$I:$I,input_eurostat_fec_RAW!$G:$G,AE$2,input_eurostat_fec_RAW!$D:$D,$A84,input_eurostat_fec_RAW!$E:$E,$C84)</f>
        <v>0</v>
      </c>
      <c r="AF84">
        <f>SUMIFS(input_eurostat_fec_RAW!$I:$I,input_eurostat_fec_RAW!$G:$G,AF$2,input_eurostat_fec_RAW!$D:$D,$A84,input_eurostat_fec_RAW!$E:$E,$C84)</f>
        <v>0</v>
      </c>
      <c r="AG84">
        <f>SUMIFS(input_eurostat_fec_RAW!$I:$I,input_eurostat_fec_RAW!$G:$G,AG$2,input_eurostat_fec_RAW!$D:$D,$A84,input_eurostat_fec_RAW!$E:$E,$C84)</f>
        <v>340.642</v>
      </c>
      <c r="AH84">
        <f>SUMIFS(input_eurostat_fec_RAW!$I:$I,input_eurostat_fec_RAW!$G:$G,AH$2,input_eurostat_fec_RAW!$D:$D,$A84,input_eurostat_fec_RAW!$E:$E,$C84)</f>
        <v>4520.2960000000003</v>
      </c>
      <c r="AI84">
        <f>SUMIFS(input_eurostat_fec_RAW!$I:$I,input_eurostat_fec_RAW!$G:$G,AI$2,input_eurostat_fec_RAW!$D:$D,$A84,input_eurostat_fec_RAW!$E:$E,$C84)</f>
        <v>20993.216</v>
      </c>
      <c r="AJ84">
        <f>SUMIFS(input_eurostat_fec_RAW!$I:$I,input_eurostat_fec_RAW!$G:$G,AJ$2,input_eurostat_fec_RAW!$D:$D,$A84,input_eurostat_fec_RAW!$E:$E,$C84)</f>
        <v>6934.0110000000004</v>
      </c>
      <c r="AK84">
        <f>SUMIFS(input_eurostat_fec_RAW!$I:$I,input_eurostat_fec_RAW!$G:$G,AK$2,input_eurostat_fec_RAW!$D:$D,$A84,input_eurostat_fec_RAW!$E:$E,$C84)</f>
        <v>10126</v>
      </c>
      <c r="AL84">
        <f>SUMIFS(input_eurostat_fec_RAW!$I:$I,input_eurostat_fec_RAW!$G:$G,AL$2,input_eurostat_fec_RAW!$D:$D,$A84,input_eurostat_fec_RAW!$E:$E,$C84)</f>
        <v>0</v>
      </c>
      <c r="AM84">
        <f>SUMIFS(input_eurostat_fec_RAW!$I:$I,input_eurostat_fec_RAW!$G:$G,AM$2,input_eurostat_fec_RAW!$D:$D,$A84,input_eurostat_fec_RAW!$E:$E,$C84)</f>
        <v>0</v>
      </c>
      <c r="AN84">
        <f>SUMIFS(input_eurostat_fec_RAW!$I:$I,input_eurostat_fec_RAW!$G:$G,AN$2,input_eurostat_fec_RAW!$D:$D,$A84,input_eurostat_fec_RAW!$E:$E,$C84)</f>
        <v>0</v>
      </c>
      <c r="AO84">
        <f>SUMIFS(input_eurostat_fec_RAW!$I:$I,input_eurostat_fec_RAW!$G:$G,AO$2,input_eurostat_fec_RAW!$D:$D,$A84,input_eurostat_fec_RAW!$E:$E,$C84)</f>
        <v>1041.6969999999999</v>
      </c>
      <c r="AP84">
        <f>SUMIFS(input_eurostat_fec_RAW!$I:$I,input_eurostat_fec_RAW!$G:$G,AP$2,input_eurostat_fec_RAW!$D:$D,$A84,input_eurostat_fec_RAW!$E:$E,$C84)</f>
        <v>1174.7</v>
      </c>
      <c r="AQ84">
        <f>SUMIFS(input_eurostat_fec_RAW!$I:$I,input_eurostat_fec_RAW!$G:$G,AQ$2,input_eurostat_fec_RAW!$D:$D,$A84,input_eurostat_fec_RAW!$E:$E,$C84)</f>
        <v>0</v>
      </c>
      <c r="AR84">
        <f>SUMIFS(input_eurostat_fec_RAW!$I:$I,input_eurostat_fec_RAW!$G:$G,AR$2,input_eurostat_fec_RAW!$D:$D,$A84,input_eurostat_fec_RAW!$E:$E,$C84)</f>
        <v>0</v>
      </c>
      <c r="AS84">
        <f>SUMIFS(input_eurostat_fec_RAW!$I:$I,input_eurostat_fec_RAW!$G:$G,AS$2,input_eurostat_fec_RAW!$D:$D,$A84,input_eurostat_fec_RAW!$E:$E,$C84)</f>
        <v>0</v>
      </c>
      <c r="AT84">
        <f>SUMIFS(input_eurostat_fec_RAW!$I:$I,input_eurostat_fec_RAW!$G:$G,AT$2,input_eurostat_fec_RAW!$D:$D,$A84,input_eurostat_fec_RAW!$E:$E,$C84)</f>
        <v>3694.7060000000001</v>
      </c>
    </row>
    <row r="85" spans="1:46" x14ac:dyDescent="0.2">
      <c r="A85" s="4" t="s">
        <v>72</v>
      </c>
      <c r="B85" t="s">
        <v>89</v>
      </c>
      <c r="C85" s="4" t="s">
        <v>66</v>
      </c>
      <c r="D85" t="s">
        <v>87</v>
      </c>
      <c r="E85" t="str">
        <f>INDEX('1_input_general_information'!$B$45:$E$58,MATCH($D85,'1_input_general_information'!$B$45:$B$58,0),MATCH($E$2,'1_input_general_information'!$B$44:$E$44,0))</f>
        <v>coal</v>
      </c>
      <c r="F85" t="b">
        <f>INDEX('1_input_general_information'!$A$44:$E$58,MATCH($C85,'1_input_general_information'!$A$44:$A$58,0),3)</f>
        <v>1</v>
      </c>
      <c r="G85" t="str">
        <f>INDEX('1_input_general_information'!$A$44:$E$58,MATCH($C85,'1_input_general_information'!$A$44:$A$58,0),4)</f>
        <v>Simplified</v>
      </c>
      <c r="H85">
        <f>SUMIFS(input_eurostat_fec_RAW!$I:$I,input_eurostat_fec_RAW!$G:$G,H$2,input_eurostat_fec_RAW!$D:$D,$A85,input_eurostat_fec_RAW!$E:$E,$C85)</f>
        <v>791.18299999999999</v>
      </c>
      <c r="I85">
        <f>SUMIFS(input_eurostat_fec_RAW!$I:$I,input_eurostat_fec_RAW!$G:$G,I$2,input_eurostat_fec_RAW!$D:$D,$A85,input_eurostat_fec_RAW!$E:$E,$C85)</f>
        <v>2382.6390000000001</v>
      </c>
      <c r="J85">
        <f>SUMIFS(input_eurostat_fec_RAW!$I:$I,input_eurostat_fec_RAW!$G:$G,J$2,input_eurostat_fec_RAW!$D:$D,$A85,input_eurostat_fec_RAW!$E:$E,$C85)</f>
        <v>1733.6310000000001</v>
      </c>
      <c r="K85">
        <f>SUMIFS(input_eurostat_fec_RAW!$I:$I,input_eurostat_fec_RAW!$G:$G,K$2,input_eurostat_fec_RAW!$D:$D,$A85,input_eurostat_fec_RAW!$E:$E,$C85)</f>
        <v>4152.951</v>
      </c>
      <c r="L85">
        <f>SUMIFS(input_eurostat_fec_RAW!$I:$I,input_eurostat_fec_RAW!$G:$G,L$2,input_eurostat_fec_RAW!$D:$D,$A85,input_eurostat_fec_RAW!$E:$E,$C85)</f>
        <v>0</v>
      </c>
      <c r="M85">
        <f>SUMIFS(input_eurostat_fec_RAW!$I:$I,input_eurostat_fec_RAW!$G:$G,M$2,input_eurostat_fec_RAW!$D:$D,$A85,input_eurostat_fec_RAW!$E:$E,$C85)</f>
        <v>30374.972000000002</v>
      </c>
      <c r="N85">
        <f>SUMIFS(input_eurostat_fec_RAW!$I:$I,input_eurostat_fec_RAW!$G:$G,N$2,input_eurostat_fec_RAW!$D:$D,$A85,input_eurostat_fec_RAW!$E:$E,$C85)</f>
        <v>14454.225</v>
      </c>
      <c r="O85">
        <f>SUMIFS(input_eurostat_fec_RAW!$I:$I,input_eurostat_fec_RAW!$G:$G,O$2,input_eurostat_fec_RAW!$D:$D,$A85,input_eurostat_fec_RAW!$E:$E,$C85)</f>
        <v>0</v>
      </c>
      <c r="P85">
        <f>SUMIFS(input_eurostat_fec_RAW!$I:$I,input_eurostat_fec_RAW!$G:$G,P$2,input_eurostat_fec_RAW!$D:$D,$A85,input_eurostat_fec_RAW!$E:$E,$C85)</f>
        <v>36628.826000000001</v>
      </c>
      <c r="Q85">
        <f>SUMIFS(input_eurostat_fec_RAW!$I:$I,input_eurostat_fec_RAW!$G:$G,Q$2,input_eurostat_fec_RAW!$D:$D,$A85,input_eurostat_fec_RAW!$E:$E,$C85)</f>
        <v>39.6</v>
      </c>
      <c r="R85">
        <f>SUMIFS(input_eurostat_fec_RAW!$I:$I,input_eurostat_fec_RAW!$G:$G,R$2,input_eurostat_fec_RAW!$D:$D,$A85,input_eurostat_fec_RAW!$E:$E,$C85)</f>
        <v>236.983</v>
      </c>
      <c r="S85">
        <f>SUMIFS(input_eurostat_fec_RAW!$I:$I,input_eurostat_fec_RAW!$G:$G,S$2,input_eurostat_fec_RAW!$D:$D,$A85,input_eurostat_fec_RAW!$E:$E,$C85)</f>
        <v>2220.172</v>
      </c>
      <c r="T85">
        <f>SUMIFS(input_eurostat_fec_RAW!$I:$I,input_eurostat_fec_RAW!$G:$G,T$2,input_eurostat_fec_RAW!$D:$D,$A85,input_eurostat_fec_RAW!$E:$E,$C85)</f>
        <v>262507.799</v>
      </c>
      <c r="U85">
        <f>SUMIFS(input_eurostat_fec_RAW!$I:$I,input_eurostat_fec_RAW!$G:$G,U$2,input_eurostat_fec_RAW!$D:$D,$A85,input_eurostat_fec_RAW!$E:$E,$C85)</f>
        <v>106.75</v>
      </c>
      <c r="V85">
        <f>SUMIFS(input_eurostat_fec_RAW!$I:$I,input_eurostat_fec_RAW!$G:$G,V$2,input_eurostat_fec_RAW!$D:$D,$A85,input_eurostat_fec_RAW!$E:$E,$C85)</f>
        <v>969.524</v>
      </c>
      <c r="W85">
        <f>SUMIFS(input_eurostat_fec_RAW!$I:$I,input_eurostat_fec_RAW!$G:$G,W$2,input_eurostat_fec_RAW!$D:$D,$A85,input_eurostat_fec_RAW!$E:$E,$C85)</f>
        <v>4.76</v>
      </c>
      <c r="X85">
        <f>SUMIFS(input_eurostat_fec_RAW!$I:$I,input_eurostat_fec_RAW!$G:$G,X$2,input_eurostat_fec_RAW!$D:$D,$A85,input_eurostat_fec_RAW!$E:$E,$C85)</f>
        <v>88.965999999999994</v>
      </c>
      <c r="Y85">
        <f>SUMIFS(input_eurostat_fec_RAW!$I:$I,input_eurostat_fec_RAW!$G:$G,Y$2,input_eurostat_fec_RAW!$D:$D,$A85,input_eurostat_fec_RAW!$E:$E,$C85)</f>
        <v>2954.4839999999999</v>
      </c>
      <c r="Z85">
        <f>SUMIFS(input_eurostat_fec_RAW!$I:$I,input_eurostat_fec_RAW!$G:$G,Z$2,input_eurostat_fec_RAW!$D:$D,$A85,input_eurostat_fec_RAW!$E:$E,$C85)</f>
        <v>13268.183000000001</v>
      </c>
      <c r="AA85">
        <f>SUMIFS(input_eurostat_fec_RAW!$I:$I,input_eurostat_fec_RAW!$G:$G,AA$2,input_eurostat_fec_RAW!$D:$D,$A85,input_eurostat_fec_RAW!$E:$E,$C85)</f>
        <v>0</v>
      </c>
      <c r="AB85">
        <f>SUMIFS(input_eurostat_fec_RAW!$I:$I,input_eurostat_fec_RAW!$G:$G,AB$2,input_eurostat_fec_RAW!$D:$D,$A85,input_eurostat_fec_RAW!$E:$E,$C85)</f>
        <v>1810.9280000000001</v>
      </c>
      <c r="AC85">
        <f>SUMIFS(input_eurostat_fec_RAW!$I:$I,input_eurostat_fec_RAW!$G:$G,AC$2,input_eurostat_fec_RAW!$D:$D,$A85,input_eurostat_fec_RAW!$E:$E,$C85)</f>
        <v>10.414999999999999</v>
      </c>
      <c r="AD85">
        <f>SUMIFS(input_eurostat_fec_RAW!$I:$I,input_eurostat_fec_RAW!$G:$G,AD$2,input_eurostat_fec_RAW!$D:$D,$A85,input_eurostat_fec_RAW!$E:$E,$C85)</f>
        <v>169.667</v>
      </c>
      <c r="AE85">
        <f>SUMIFS(input_eurostat_fec_RAW!$I:$I,input_eurostat_fec_RAW!$G:$G,AE$2,input_eurostat_fec_RAW!$D:$D,$A85,input_eurostat_fec_RAW!$E:$E,$C85)</f>
        <v>2047.7550000000001</v>
      </c>
      <c r="AF85">
        <f>SUMIFS(input_eurostat_fec_RAW!$I:$I,input_eurostat_fec_RAW!$G:$G,AF$2,input_eurostat_fec_RAW!$D:$D,$A85,input_eurostat_fec_RAW!$E:$E,$C85)</f>
        <v>20.401</v>
      </c>
      <c r="AG85">
        <f>SUMIFS(input_eurostat_fec_RAW!$I:$I,input_eurostat_fec_RAW!$G:$G,AG$2,input_eurostat_fec_RAW!$D:$D,$A85,input_eurostat_fec_RAW!$E:$E,$C85)</f>
        <v>0</v>
      </c>
      <c r="AH85">
        <f>SUMIFS(input_eurostat_fec_RAW!$I:$I,input_eurostat_fec_RAW!$G:$G,AH$2,input_eurostat_fec_RAW!$D:$D,$A85,input_eurostat_fec_RAW!$E:$E,$C85)</f>
        <v>46.92</v>
      </c>
      <c r="AI85">
        <f>SUMIFS(input_eurostat_fec_RAW!$I:$I,input_eurostat_fec_RAW!$G:$G,AI$2,input_eurostat_fec_RAW!$D:$D,$A85,input_eurostat_fec_RAW!$E:$E,$C85)</f>
        <v>0</v>
      </c>
      <c r="AJ85">
        <f>SUMIFS(input_eurostat_fec_RAW!$I:$I,input_eurostat_fec_RAW!$G:$G,AJ$2,input_eurostat_fec_RAW!$D:$D,$A85,input_eurostat_fec_RAW!$E:$E,$C85)</f>
        <v>187222.5</v>
      </c>
      <c r="AK85">
        <f>SUMIFS(input_eurostat_fec_RAW!$I:$I,input_eurostat_fec_RAW!$G:$G,AK$2,input_eurostat_fec_RAW!$D:$D,$A85,input_eurostat_fec_RAW!$E:$E,$C85)</f>
        <v>0</v>
      </c>
      <c r="AL85">
        <f>SUMIFS(input_eurostat_fec_RAW!$I:$I,input_eurostat_fec_RAW!$G:$G,AL$2,input_eurostat_fec_RAW!$D:$D,$A85,input_eurostat_fec_RAW!$E:$E,$C85)</f>
        <v>1174.066</v>
      </c>
      <c r="AM85">
        <f>SUMIFS(input_eurostat_fec_RAW!$I:$I,input_eurostat_fec_RAW!$G:$G,AM$2,input_eurostat_fec_RAW!$D:$D,$A85,input_eurostat_fec_RAW!$E:$E,$C85)</f>
        <v>9284.9760000000006</v>
      </c>
      <c r="AN85">
        <f>SUMIFS(input_eurostat_fec_RAW!$I:$I,input_eurostat_fec_RAW!$G:$G,AN$2,input_eurostat_fec_RAW!$D:$D,$A85,input_eurostat_fec_RAW!$E:$E,$C85)</f>
        <v>0</v>
      </c>
      <c r="AO85">
        <f>SUMIFS(input_eurostat_fec_RAW!$I:$I,input_eurostat_fec_RAW!$G:$G,AO$2,input_eurostat_fec_RAW!$D:$D,$A85,input_eurostat_fec_RAW!$E:$E,$C85)</f>
        <v>0.08</v>
      </c>
      <c r="AP85">
        <f>SUMIFS(input_eurostat_fec_RAW!$I:$I,input_eurostat_fec_RAW!$G:$G,AP$2,input_eurostat_fec_RAW!$D:$D,$A85,input_eurostat_fec_RAW!$E:$E,$C85)</f>
        <v>681.6</v>
      </c>
      <c r="AQ85">
        <f>SUMIFS(input_eurostat_fec_RAW!$I:$I,input_eurostat_fec_RAW!$G:$G,AQ$2,input_eurostat_fec_RAW!$D:$D,$A85,input_eurostat_fec_RAW!$E:$E,$C85)</f>
        <v>11032.451999999999</v>
      </c>
      <c r="AR85">
        <f>SUMIFS(input_eurostat_fec_RAW!$I:$I,input_eurostat_fec_RAW!$G:$G,AR$2,input_eurostat_fec_RAW!$D:$D,$A85,input_eurostat_fec_RAW!$E:$E,$C85)</f>
        <v>202.71</v>
      </c>
      <c r="AS85">
        <f>SUMIFS(input_eurostat_fec_RAW!$I:$I,input_eurostat_fec_RAW!$G:$G,AS$2,input_eurostat_fec_RAW!$D:$D,$A85,input_eurostat_fec_RAW!$E:$E,$C85)</f>
        <v>0</v>
      </c>
      <c r="AT85">
        <f>SUMIFS(input_eurostat_fec_RAW!$I:$I,input_eurostat_fec_RAW!$G:$G,AT$2,input_eurostat_fec_RAW!$D:$D,$A85,input_eurostat_fec_RAW!$E:$E,$C85)</f>
        <v>20056.728999999999</v>
      </c>
    </row>
    <row r="86" spans="1:46" x14ac:dyDescent="0.2">
      <c r="A86" s="4" t="s">
        <v>72</v>
      </c>
      <c r="B86" t="s">
        <v>89</v>
      </c>
      <c r="C86" s="4" t="s">
        <v>67</v>
      </c>
      <c r="D86" t="s">
        <v>74</v>
      </c>
      <c r="F86" t="str">
        <f>INDEX('1_input_general_information'!$A$44:$E$58,MATCH($C86,'1_input_general_information'!$A$44:$A$58,0),3)</f>
        <v>Total</v>
      </c>
      <c r="G86" t="str">
        <f>INDEX('1_input_general_information'!$A$44:$E$58,MATCH($C86,'1_input_general_information'!$A$44:$A$58,0),4)</f>
        <v>Total</v>
      </c>
      <c r="H86">
        <f>SUMIFS(input_eurostat_fec_RAW!$I:$I,input_eurostat_fec_RAW!$G:$G,H$2,input_eurostat_fec_RAW!$D:$D,$A86,input_eurostat_fec_RAW!$E:$E,$C86)</f>
        <v>194760.98199999999</v>
      </c>
      <c r="I86">
        <f>SUMIFS(input_eurostat_fec_RAW!$I:$I,input_eurostat_fec_RAW!$G:$G,I$2,input_eurostat_fec_RAW!$D:$D,$A86,input_eurostat_fec_RAW!$E:$E,$C86)</f>
        <v>51078.451999999997</v>
      </c>
      <c r="J86">
        <f>SUMIFS(input_eurostat_fec_RAW!$I:$I,input_eurostat_fec_RAW!$G:$G,J$2,input_eurostat_fec_RAW!$D:$D,$A86,input_eurostat_fec_RAW!$E:$E,$C86)</f>
        <v>240436.424</v>
      </c>
      <c r="K86">
        <f>SUMIFS(input_eurostat_fec_RAW!$I:$I,input_eurostat_fec_RAW!$G:$G,K$2,input_eurostat_fec_RAW!$D:$D,$A86,input_eurostat_fec_RAW!$E:$E,$C86)</f>
        <v>47184.896000000001</v>
      </c>
      <c r="L86">
        <f>SUMIFS(input_eurostat_fec_RAW!$I:$I,input_eurostat_fec_RAW!$G:$G,L$2,input_eurostat_fec_RAW!$D:$D,$A86,input_eurostat_fec_RAW!$E:$E,$C86)</f>
        <v>5563.8159999999998</v>
      </c>
      <c r="M86">
        <f>SUMIFS(input_eurostat_fec_RAW!$I:$I,input_eurostat_fec_RAW!$G:$G,M$2,input_eurostat_fec_RAW!$D:$D,$A86,input_eurostat_fec_RAW!$E:$E,$C86)</f>
        <v>203351.226</v>
      </c>
      <c r="N86">
        <f>SUMIFS(input_eurostat_fec_RAW!$I:$I,input_eurostat_fec_RAW!$G:$G,N$2,input_eurostat_fec_RAW!$D:$D,$A86,input_eurostat_fec_RAW!$E:$E,$C86)</f>
        <v>1620769.594</v>
      </c>
      <c r="O86">
        <f>SUMIFS(input_eurostat_fec_RAW!$I:$I,input_eurostat_fec_RAW!$G:$G,O$2,input_eurostat_fec_RAW!$D:$D,$A86,input_eurostat_fec_RAW!$E:$E,$C86)</f>
        <v>110064.984</v>
      </c>
      <c r="P86">
        <f>SUMIFS(input_eurostat_fec_RAW!$I:$I,input_eurostat_fec_RAW!$G:$G,P$2,input_eurostat_fec_RAW!$D:$D,$A86,input_eurostat_fec_RAW!$E:$E,$C86)</f>
        <v>5185530.33</v>
      </c>
      <c r="Q86">
        <f>SUMIFS(input_eurostat_fec_RAW!$I:$I,input_eurostat_fec_RAW!$G:$G,Q$2,input_eurostat_fec_RAW!$D:$D,$A86,input_eurostat_fec_RAW!$E:$E,$C86)</f>
        <v>29116.873</v>
      </c>
      <c r="R86">
        <f>SUMIFS(input_eurostat_fec_RAW!$I:$I,input_eurostat_fec_RAW!$G:$G,R$2,input_eurostat_fec_RAW!$D:$D,$A86,input_eurostat_fec_RAW!$E:$E,$C86)</f>
        <v>94688.135999999999</v>
      </c>
      <c r="S86">
        <f>SUMIFS(input_eurostat_fec_RAW!$I:$I,input_eurostat_fec_RAW!$G:$G,S$2,input_eurostat_fec_RAW!$D:$D,$A86,input_eurostat_fec_RAW!$E:$E,$C86)</f>
        <v>238047.87599999999</v>
      </c>
      <c r="T86">
        <f>SUMIFS(input_eurostat_fec_RAW!$I:$I,input_eurostat_fec_RAW!$G:$G,T$2,input_eurostat_fec_RAW!$D:$D,$A86,input_eurostat_fec_RAW!$E:$E,$C86)</f>
        <v>6669704.5470000003</v>
      </c>
      <c r="U86">
        <f>SUMIFS(input_eurostat_fec_RAW!$I:$I,input_eurostat_fec_RAW!$G:$G,U$2,input_eurostat_fec_RAW!$D:$D,$A86,input_eurostat_fec_RAW!$E:$E,$C86)</f>
        <v>155846.14799999999</v>
      </c>
      <c r="V86">
        <f>SUMIFS(input_eurostat_fec_RAW!$I:$I,input_eurostat_fec_RAW!$G:$G,V$2,input_eurostat_fec_RAW!$D:$D,$A86,input_eurostat_fec_RAW!$E:$E,$C86)</f>
        <v>1118571.622</v>
      </c>
      <c r="W86">
        <f>SUMIFS(input_eurostat_fec_RAW!$I:$I,input_eurostat_fec_RAW!$G:$G,W$2,input_eurostat_fec_RAW!$D:$D,$A86,input_eurostat_fec_RAW!$E:$E,$C86)</f>
        <v>30469.935000000001</v>
      </c>
      <c r="X86">
        <f>SUMIFS(input_eurostat_fec_RAW!$I:$I,input_eurostat_fec_RAW!$G:$G,X$2,input_eurostat_fec_RAW!$D:$D,$A86,input_eurostat_fec_RAW!$E:$E,$C86)</f>
        <v>63303.536999999997</v>
      </c>
      <c r="Y86">
        <f>SUMIFS(input_eurostat_fec_RAW!$I:$I,input_eurostat_fec_RAW!$G:$G,Y$2,input_eurostat_fec_RAW!$D:$D,$A86,input_eurostat_fec_RAW!$E:$E,$C86)</f>
        <v>168015.46599999999</v>
      </c>
      <c r="Z86">
        <f>SUMIFS(input_eurostat_fec_RAW!$I:$I,input_eurostat_fec_RAW!$G:$G,Z$2,input_eurostat_fec_RAW!$D:$D,$A86,input_eurostat_fec_RAW!$E:$E,$C86)</f>
        <v>76040.289000000004</v>
      </c>
      <c r="AA86">
        <f>SUMIFS(input_eurostat_fec_RAW!$I:$I,input_eurostat_fec_RAW!$G:$G,AA$2,input_eurostat_fec_RAW!$D:$D,$A86,input_eurostat_fec_RAW!$E:$E,$C86)</f>
        <v>864618.61300000001</v>
      </c>
      <c r="AB86">
        <f>SUMIFS(input_eurostat_fec_RAW!$I:$I,input_eurostat_fec_RAW!$G:$G,AB$2,input_eurostat_fec_RAW!$D:$D,$A86,input_eurostat_fec_RAW!$E:$E,$C86)</f>
        <v>42542.987000000001</v>
      </c>
      <c r="AC86">
        <f>SUMIFS(input_eurostat_fec_RAW!$I:$I,input_eurostat_fec_RAW!$G:$G,AC$2,input_eurostat_fec_RAW!$D:$D,$A86,input_eurostat_fec_RAW!$E:$E,$C86)</f>
        <v>14892.906000000001</v>
      </c>
      <c r="AD86">
        <f>SUMIFS(input_eurostat_fec_RAW!$I:$I,input_eurostat_fec_RAW!$G:$G,AD$2,input_eurostat_fec_RAW!$D:$D,$A86,input_eurostat_fec_RAW!$E:$E,$C86)</f>
        <v>32641.973000000002</v>
      </c>
      <c r="AE86">
        <f>SUMIFS(input_eurostat_fec_RAW!$I:$I,input_eurostat_fec_RAW!$G:$G,AE$2,input_eurostat_fec_RAW!$D:$D,$A86,input_eurostat_fec_RAW!$E:$E,$C86)</f>
        <v>35380.574000000001</v>
      </c>
      <c r="AF86">
        <f>SUMIFS(input_eurostat_fec_RAW!$I:$I,input_eurostat_fec_RAW!$G:$G,AF$2,input_eurostat_fec_RAW!$D:$D,$A86,input_eurostat_fec_RAW!$E:$E,$C86)</f>
        <v>14309.716</v>
      </c>
      <c r="AG86">
        <f>SUMIFS(input_eurostat_fec_RAW!$I:$I,input_eurostat_fec_RAW!$G:$G,AG$2,input_eurostat_fec_RAW!$D:$D,$A86,input_eurostat_fec_RAW!$E:$E,$C86)</f>
        <v>869.09100000000001</v>
      </c>
      <c r="AH86">
        <f>SUMIFS(input_eurostat_fec_RAW!$I:$I,input_eurostat_fec_RAW!$G:$G,AH$2,input_eurostat_fec_RAW!$D:$D,$A86,input_eurostat_fec_RAW!$E:$E,$C86)</f>
        <v>247319.573</v>
      </c>
      <c r="AI86">
        <f>SUMIFS(input_eurostat_fec_RAW!$I:$I,input_eurostat_fec_RAW!$G:$G,AI$2,input_eurostat_fec_RAW!$D:$D,$A86,input_eurostat_fec_RAW!$E:$E,$C86)</f>
        <v>125935.959</v>
      </c>
      <c r="AJ86">
        <f>SUMIFS(input_eurostat_fec_RAW!$I:$I,input_eurostat_fec_RAW!$G:$G,AJ$2,input_eurostat_fec_RAW!$D:$D,$A86,input_eurostat_fec_RAW!$E:$E,$C86)</f>
        <v>583130.05799999996</v>
      </c>
      <c r="AK86">
        <f>SUMIFS(input_eurostat_fec_RAW!$I:$I,input_eurostat_fec_RAW!$G:$G,AK$2,input_eurostat_fec_RAW!$D:$D,$A86,input_eurostat_fec_RAW!$E:$E,$C86)</f>
        <v>37249.983999999997</v>
      </c>
      <c r="AL86">
        <f>SUMIFS(input_eurostat_fec_RAW!$I:$I,input_eurostat_fec_RAW!$G:$G,AL$2,input_eurostat_fec_RAW!$D:$D,$A86,input_eurostat_fec_RAW!$E:$E,$C86)</f>
        <v>201727.171</v>
      </c>
      <c r="AM86">
        <f>SUMIFS(input_eurostat_fec_RAW!$I:$I,input_eurostat_fec_RAW!$G:$G,AM$2,input_eurostat_fec_RAW!$D:$D,$A86,input_eurostat_fec_RAW!$E:$E,$C86)</f>
        <v>73527.027000000002</v>
      </c>
      <c r="AN86">
        <f>SUMIFS(input_eurostat_fec_RAW!$I:$I,input_eurostat_fec_RAW!$G:$G,AN$2,input_eurostat_fec_RAW!$D:$D,$A86,input_eurostat_fec_RAW!$E:$E,$C86)</f>
        <v>170700.41500000001</v>
      </c>
      <c r="AO86">
        <f>SUMIFS(input_eurostat_fec_RAW!$I:$I,input_eurostat_fec_RAW!$G:$G,AO$2,input_eurostat_fec_RAW!$D:$D,$A86,input_eurostat_fec_RAW!$E:$E,$C86)</f>
        <v>27687.174999999999</v>
      </c>
      <c r="AP86">
        <f>SUMIFS(input_eurostat_fec_RAW!$I:$I,input_eurostat_fec_RAW!$G:$G,AP$2,input_eurostat_fec_RAW!$D:$D,$A86,input_eurostat_fec_RAW!$E:$E,$C86)</f>
        <v>80562.73</v>
      </c>
      <c r="AQ86">
        <f>SUMIFS(input_eurostat_fec_RAW!$I:$I,input_eurostat_fec_RAW!$G:$G,AQ$2,input_eurostat_fec_RAW!$D:$D,$A86,input_eurostat_fec_RAW!$E:$E,$C86)</f>
        <v>310199.875</v>
      </c>
      <c r="AR86">
        <f>SUMIFS(input_eurostat_fec_RAW!$I:$I,input_eurostat_fec_RAW!$G:$G,AR$2,input_eurostat_fec_RAW!$D:$D,$A86,input_eurostat_fec_RAW!$E:$E,$C86)</f>
        <v>17196.215</v>
      </c>
      <c r="AS86">
        <f>SUMIFS(input_eurostat_fec_RAW!$I:$I,input_eurostat_fec_RAW!$G:$G,AS$2,input_eurostat_fec_RAW!$D:$D,$A86,input_eurostat_fec_RAW!$E:$E,$C86)</f>
        <v>6838.125</v>
      </c>
      <c r="AT86">
        <f>SUMIFS(input_eurostat_fec_RAW!$I:$I,input_eurostat_fec_RAW!$G:$G,AT$2,input_eurostat_fec_RAW!$D:$D,$A86,input_eurostat_fec_RAW!$E:$E,$C86)</f>
        <v>1012439.7659999999</v>
      </c>
    </row>
    <row r="87" spans="1:46" x14ac:dyDescent="0.2">
      <c r="A87" s="4" t="s">
        <v>73</v>
      </c>
      <c r="B87" t="s">
        <v>91</v>
      </c>
      <c r="C87" s="4" t="s">
        <v>15</v>
      </c>
      <c r="D87" t="s">
        <v>85</v>
      </c>
      <c r="E87" t="str">
        <f>INDEX('1_input_general_information'!$B$45:$E$58,MATCH($D87,'1_input_general_information'!$B$45:$B$58,0),MATCH($E$2,'1_input_general_information'!$B$44:$E$44,0))</f>
        <v>electricity</v>
      </c>
      <c r="F87" t="b">
        <f>INDEX('1_input_general_information'!$A$44:$E$58,MATCH($C87,'1_input_general_information'!$A$44:$A$58,0),3)</f>
        <v>1</v>
      </c>
      <c r="G87" t="str">
        <f>INDEX('1_input_general_information'!$A$44:$E$58,MATCH($C87,'1_input_general_information'!$A$44:$A$58,0),4)</f>
        <v>Simplified</v>
      </c>
      <c r="H87">
        <f>SUMIFS(input_eurostat_fec_RAW!$I:$I,input_eurostat_fec_RAW!$G:$G,H$2,input_eurostat_fec_RAW!$D:$D,$A87,input_eurostat_fec_RAW!$E:$E,$C87)</f>
        <v>11946.366</v>
      </c>
      <c r="I87">
        <f>SUMIFS(input_eurostat_fec_RAW!$I:$I,input_eurostat_fec_RAW!$G:$G,I$2,input_eurostat_fec_RAW!$D:$D,$A87,input_eurostat_fec_RAW!$E:$E,$C87)</f>
        <v>6229.134</v>
      </c>
      <c r="J87">
        <f>SUMIFS(input_eurostat_fec_RAW!$I:$I,input_eurostat_fec_RAW!$G:$G,J$2,input_eurostat_fec_RAW!$D:$D,$A87,input_eurostat_fec_RAW!$E:$E,$C87)</f>
        <v>12482.28</v>
      </c>
      <c r="K87">
        <f>SUMIFS(input_eurostat_fec_RAW!$I:$I,input_eurostat_fec_RAW!$G:$G,K$2,input_eurostat_fec_RAW!$D:$D,$A87,input_eurostat_fec_RAW!$E:$E,$C87)</f>
        <v>9583.4560000000001</v>
      </c>
      <c r="L87">
        <f>SUMIFS(input_eurostat_fec_RAW!$I:$I,input_eurostat_fec_RAW!$G:$G,L$2,input_eurostat_fec_RAW!$D:$D,$A87,input_eurostat_fec_RAW!$E:$E,$C87)</f>
        <v>389.887</v>
      </c>
      <c r="M87">
        <f>SUMIFS(input_eurostat_fec_RAW!$I:$I,input_eurostat_fec_RAW!$G:$G,M$2,input_eurostat_fec_RAW!$D:$D,$A87,input_eurostat_fec_RAW!$E:$E,$C87)</f>
        <v>12047.968999999999</v>
      </c>
      <c r="N87">
        <f>SUMIFS(input_eurostat_fec_RAW!$I:$I,input_eurostat_fec_RAW!$G:$G,N$2,input_eurostat_fec_RAW!$D:$D,$A87,input_eurostat_fec_RAW!$E:$E,$C87)</f>
        <v>51804.972000000002</v>
      </c>
      <c r="O87">
        <f>SUMIFS(input_eurostat_fec_RAW!$I:$I,input_eurostat_fec_RAW!$G:$G,O$2,input_eurostat_fec_RAW!$D:$D,$A87,input_eurostat_fec_RAW!$E:$E,$C87)</f>
        <v>1865.999</v>
      </c>
      <c r="P87">
        <f>SUMIFS(input_eurostat_fec_RAW!$I:$I,input_eurostat_fec_RAW!$G:$G,P$2,input_eurostat_fec_RAW!$D:$D,$A87,input_eurostat_fec_RAW!$E:$E,$C87)</f>
        <v>239408.69399999999</v>
      </c>
      <c r="Q87">
        <f>SUMIFS(input_eurostat_fec_RAW!$I:$I,input_eurostat_fec_RAW!$G:$G,Q$2,input_eurostat_fec_RAW!$D:$D,$A87,input_eurostat_fec_RAW!$E:$E,$C87)</f>
        <v>283.17599999999999</v>
      </c>
      <c r="R87">
        <f>SUMIFS(input_eurostat_fec_RAW!$I:$I,input_eurostat_fec_RAW!$G:$G,R$2,input_eurostat_fec_RAW!$D:$D,$A87,input_eurostat_fec_RAW!$E:$E,$C87)</f>
        <v>9315.4719999999998</v>
      </c>
      <c r="S87">
        <f>SUMIFS(input_eurostat_fec_RAW!$I:$I,input_eurostat_fec_RAW!$G:$G,S$2,input_eurostat_fec_RAW!$D:$D,$A87,input_eurostat_fec_RAW!$E:$E,$C87)</f>
        <v>19620.972000000002</v>
      </c>
      <c r="T87">
        <f>SUMIFS(input_eurostat_fec_RAW!$I:$I,input_eurostat_fec_RAW!$G:$G,T$2,input_eurostat_fec_RAW!$D:$D,$A87,input_eurostat_fec_RAW!$E:$E,$C87)</f>
        <v>298200.62900000002</v>
      </c>
      <c r="U87">
        <f>SUMIFS(input_eurostat_fec_RAW!$I:$I,input_eurostat_fec_RAW!$G:$G,U$2,input_eurostat_fec_RAW!$D:$D,$A87,input_eurostat_fec_RAW!$E:$E,$C87)</f>
        <v>8917.2000000000007</v>
      </c>
      <c r="V87">
        <f>SUMIFS(input_eurostat_fec_RAW!$I:$I,input_eurostat_fec_RAW!$G:$G,V$2,input_eurostat_fec_RAW!$D:$D,$A87,input_eurostat_fec_RAW!$E:$E,$C87)</f>
        <v>84028.379000000001</v>
      </c>
      <c r="W87">
        <f>SUMIFS(input_eurostat_fec_RAW!$I:$I,input_eurostat_fec_RAW!$G:$G,W$2,input_eurostat_fec_RAW!$D:$D,$A87,input_eurostat_fec_RAW!$E:$E,$C87)</f>
        <v>593.64</v>
      </c>
      <c r="X87">
        <f>SUMIFS(input_eurostat_fec_RAW!$I:$I,input_eurostat_fec_RAW!$G:$G,X$2,input_eurostat_fec_RAW!$D:$D,$A87,input_eurostat_fec_RAW!$E:$E,$C87)</f>
        <v>4302.0020000000004</v>
      </c>
      <c r="Y87">
        <f>SUMIFS(input_eurostat_fec_RAW!$I:$I,input_eurostat_fec_RAW!$G:$G,Y$2,input_eurostat_fec_RAW!$D:$D,$A87,input_eurostat_fec_RAW!$E:$E,$C87)</f>
        <v>12349.263999999999</v>
      </c>
      <c r="Z87">
        <f>SUMIFS(input_eurostat_fec_RAW!$I:$I,input_eurostat_fec_RAW!$G:$G,Z$2,input_eurostat_fec_RAW!$D:$D,$A87,input_eurostat_fec_RAW!$E:$E,$C87)</f>
        <v>3444.2640000000001</v>
      </c>
      <c r="AA87">
        <f>SUMIFS(input_eurostat_fec_RAW!$I:$I,input_eurostat_fec_RAW!$G:$G,AA$2,input_eurostat_fec_RAW!$D:$D,$A87,input_eurostat_fec_RAW!$E:$E,$C87)</f>
        <v>21983.136999999999</v>
      </c>
      <c r="AB87">
        <f>SUMIFS(input_eurostat_fec_RAW!$I:$I,input_eurostat_fec_RAW!$G:$G,AB$2,input_eurostat_fec_RAW!$D:$D,$A87,input_eurostat_fec_RAW!$E:$E,$C87)</f>
        <v>492.84</v>
      </c>
      <c r="AC87">
        <f>SUMIFS(input_eurostat_fec_RAW!$I:$I,input_eurostat_fec_RAW!$G:$G,AC$2,input_eurostat_fec_RAW!$D:$D,$A87,input_eurostat_fec_RAW!$E:$E,$C87)</f>
        <v>76.668999999999997</v>
      </c>
      <c r="AD87">
        <f>SUMIFS(input_eurostat_fec_RAW!$I:$I,input_eurostat_fec_RAW!$G:$G,AD$2,input_eurostat_fec_RAW!$D:$D,$A87,input_eurostat_fec_RAW!$E:$E,$C87)</f>
        <v>1177.7619999999999</v>
      </c>
      <c r="AE87">
        <f>SUMIFS(input_eurostat_fec_RAW!$I:$I,input_eurostat_fec_RAW!$G:$G,AE$2,input_eurostat_fec_RAW!$D:$D,$A87,input_eurostat_fec_RAW!$E:$E,$C87)</f>
        <v>525.1</v>
      </c>
      <c r="AF87">
        <f>SUMIFS(input_eurostat_fec_RAW!$I:$I,input_eurostat_fec_RAW!$G:$G,AF$2,input_eurostat_fec_RAW!$D:$D,$A87,input_eurostat_fec_RAW!$E:$E,$C87)</f>
        <v>1873.44</v>
      </c>
      <c r="AG87">
        <f>SUMIFS(input_eurostat_fec_RAW!$I:$I,input_eurostat_fec_RAW!$G:$G,AG$2,input_eurostat_fec_RAW!$D:$D,$A87,input_eurostat_fec_RAW!$E:$E,$C87)</f>
        <v>912.33399999999995</v>
      </c>
      <c r="AH87">
        <f>SUMIFS(input_eurostat_fec_RAW!$I:$I,input_eurostat_fec_RAW!$G:$G,AH$2,input_eurostat_fec_RAW!$D:$D,$A87,input_eurostat_fec_RAW!$E:$E,$C87)</f>
        <v>2772</v>
      </c>
      <c r="AI87">
        <f>SUMIFS(input_eurostat_fec_RAW!$I:$I,input_eurostat_fec_RAW!$G:$G,AI$2,input_eurostat_fec_RAW!$D:$D,$A87,input_eurostat_fec_RAW!$E:$E,$C87)</f>
        <v>23593.402999999998</v>
      </c>
      <c r="AJ87">
        <f>SUMIFS(input_eurostat_fec_RAW!$I:$I,input_eurostat_fec_RAW!$G:$G,AJ$2,input_eurostat_fec_RAW!$D:$D,$A87,input_eurostat_fec_RAW!$E:$E,$C87)</f>
        <v>7653.6</v>
      </c>
      <c r="AK87">
        <f>SUMIFS(input_eurostat_fec_RAW!$I:$I,input_eurostat_fec_RAW!$G:$G,AK$2,input_eurostat_fec_RAW!$D:$D,$A87,input_eurostat_fec_RAW!$E:$E,$C87)</f>
        <v>618.83600000000001</v>
      </c>
      <c r="AL87">
        <f>SUMIFS(input_eurostat_fec_RAW!$I:$I,input_eurostat_fec_RAW!$G:$G,AL$2,input_eurostat_fec_RAW!$D:$D,$A87,input_eurostat_fec_RAW!$E:$E,$C87)</f>
        <v>898.84799999999996</v>
      </c>
      <c r="AM87">
        <f>SUMIFS(input_eurostat_fec_RAW!$I:$I,input_eurostat_fec_RAW!$G:$G,AM$2,input_eurostat_fec_RAW!$D:$D,$A87,input_eurostat_fec_RAW!$E:$E,$C87)</f>
        <v>15800.09</v>
      </c>
      <c r="AN87">
        <f>SUMIFS(input_eurostat_fec_RAW!$I:$I,input_eurostat_fec_RAW!$G:$G,AN$2,input_eurostat_fec_RAW!$D:$D,$A87,input_eurostat_fec_RAW!$E:$E,$C87)</f>
        <v>14392.8</v>
      </c>
      <c r="AO87">
        <f>SUMIFS(input_eurostat_fec_RAW!$I:$I,input_eurostat_fec_RAW!$G:$G,AO$2,input_eurostat_fec_RAW!$D:$D,$A87,input_eurostat_fec_RAW!$E:$E,$C87)</f>
        <v>2256.0659999999998</v>
      </c>
      <c r="AP87">
        <f>SUMIFS(input_eurostat_fec_RAW!$I:$I,input_eurostat_fec_RAW!$G:$G,AP$2,input_eurostat_fec_RAW!$D:$D,$A87,input_eurostat_fec_RAW!$E:$E,$C87)</f>
        <v>2584.08</v>
      </c>
      <c r="AQ87">
        <f>SUMIFS(input_eurostat_fec_RAW!$I:$I,input_eurostat_fec_RAW!$G:$G,AQ$2,input_eurostat_fec_RAW!$D:$D,$A87,input_eurostat_fec_RAW!$E:$E,$C87)</f>
        <v>13080.596</v>
      </c>
      <c r="AR87">
        <f>SUMIFS(input_eurostat_fec_RAW!$I:$I,input_eurostat_fec_RAW!$G:$G,AR$2,input_eurostat_fec_RAW!$D:$D,$A87,input_eurostat_fec_RAW!$E:$E,$C87)</f>
        <v>1738.6130000000001</v>
      </c>
      <c r="AS87">
        <f>SUMIFS(input_eurostat_fec_RAW!$I:$I,input_eurostat_fec_RAW!$G:$G,AS$2,input_eurostat_fec_RAW!$D:$D,$A87,input_eurostat_fec_RAW!$E:$E,$C87)</f>
        <v>2732.3710000000001</v>
      </c>
      <c r="AT87">
        <f>SUMIFS(input_eurostat_fec_RAW!$I:$I,input_eurostat_fec_RAW!$G:$G,AT$2,input_eurostat_fec_RAW!$D:$D,$A87,input_eurostat_fec_RAW!$E:$E,$C87)</f>
        <v>16841.173999999999</v>
      </c>
    </row>
    <row r="88" spans="1:46" x14ac:dyDescent="0.2">
      <c r="A88" s="4" t="s">
        <v>73</v>
      </c>
      <c r="B88" t="s">
        <v>91</v>
      </c>
      <c r="C88" s="4" t="s">
        <v>55</v>
      </c>
      <c r="D88" t="s">
        <v>75</v>
      </c>
      <c r="E88" t="str">
        <f>INDEX('1_input_general_information'!$B$45:$E$58,MATCH($D88,'1_input_general_information'!$B$45:$B$58,0),MATCH($E$2,'1_input_general_information'!$B$44:$E$44,0))</f>
        <v>network_gas</v>
      </c>
      <c r="F88" t="b">
        <f>INDEX('1_input_general_information'!$A$44:$E$58,MATCH($C88,'1_input_general_information'!$A$44:$A$58,0),3)</f>
        <v>1</v>
      </c>
      <c r="G88" t="str">
        <f>INDEX('1_input_general_information'!$A$44:$E$58,MATCH($C88,'1_input_general_information'!$A$44:$A$58,0),4)</f>
        <v>Simplified</v>
      </c>
      <c r="H88">
        <f>SUMIFS(input_eurostat_fec_RAW!$I:$I,input_eurostat_fec_RAW!$G:$G,H$2,input_eurostat_fec_RAW!$D:$D,$A88,input_eurostat_fec_RAW!$E:$E,$C88)</f>
        <v>6540.7470000000003</v>
      </c>
      <c r="I88">
        <f>SUMIFS(input_eurostat_fec_RAW!$I:$I,input_eurostat_fec_RAW!$G:$G,I$2,input_eurostat_fec_RAW!$D:$D,$A88,input_eurostat_fec_RAW!$E:$E,$C88)</f>
        <v>317.471</v>
      </c>
      <c r="J88">
        <f>SUMIFS(input_eurostat_fec_RAW!$I:$I,input_eurostat_fec_RAW!$G:$G,J$2,input_eurostat_fec_RAW!$D:$D,$A88,input_eurostat_fec_RAW!$E:$E,$C88)</f>
        <v>19679.490000000002</v>
      </c>
      <c r="K88">
        <f>SUMIFS(input_eurostat_fec_RAW!$I:$I,input_eurostat_fec_RAW!$G:$G,K$2,input_eurostat_fec_RAW!$D:$D,$A88,input_eurostat_fec_RAW!$E:$E,$C88)</f>
        <v>474.10199999999998</v>
      </c>
      <c r="L88">
        <f>SUMIFS(input_eurostat_fec_RAW!$I:$I,input_eurostat_fec_RAW!$G:$G,L$2,input_eurostat_fec_RAW!$D:$D,$A88,input_eurostat_fec_RAW!$E:$E,$C88)</f>
        <v>0</v>
      </c>
      <c r="M88">
        <f>SUMIFS(input_eurostat_fec_RAW!$I:$I,input_eurostat_fec_RAW!$G:$G,M$2,input_eurostat_fec_RAW!$D:$D,$A88,input_eurostat_fec_RAW!$E:$E,$C88)</f>
        <v>17157.752</v>
      </c>
      <c r="N88">
        <f>SUMIFS(input_eurostat_fec_RAW!$I:$I,input_eurostat_fec_RAW!$G:$G,N$2,input_eurostat_fec_RAW!$D:$D,$A88,input_eurostat_fec_RAW!$E:$E,$C88)</f>
        <v>198875.217</v>
      </c>
      <c r="O88">
        <f>SUMIFS(input_eurostat_fec_RAW!$I:$I,input_eurostat_fec_RAW!$G:$G,O$2,input_eurostat_fec_RAW!$D:$D,$A88,input_eurostat_fec_RAW!$E:$E,$C88)</f>
        <v>7050.0379999999996</v>
      </c>
      <c r="P88">
        <f>SUMIFS(input_eurostat_fec_RAW!$I:$I,input_eurostat_fec_RAW!$G:$G,P$2,input_eurostat_fec_RAW!$D:$D,$A88,input_eurostat_fec_RAW!$E:$E,$C88)</f>
        <v>531760.902</v>
      </c>
      <c r="Q88">
        <f>SUMIFS(input_eurostat_fec_RAW!$I:$I,input_eurostat_fec_RAW!$G:$G,Q$2,input_eurostat_fec_RAW!$D:$D,$A88,input_eurostat_fec_RAW!$E:$E,$C88)</f>
        <v>311.57900000000001</v>
      </c>
      <c r="R88">
        <f>SUMIFS(input_eurostat_fec_RAW!$I:$I,input_eurostat_fec_RAW!$G:$G,R$2,input_eurostat_fec_RAW!$D:$D,$A88,input_eurostat_fec_RAW!$E:$E,$C88)</f>
        <v>468.50299999999999</v>
      </c>
      <c r="S88">
        <f>SUMIFS(input_eurostat_fec_RAW!$I:$I,input_eurostat_fec_RAW!$G:$G,S$2,input_eurostat_fec_RAW!$D:$D,$A88,input_eurostat_fec_RAW!$E:$E,$C88)</f>
        <v>61927.59</v>
      </c>
      <c r="T88">
        <f>SUMIFS(input_eurostat_fec_RAW!$I:$I,input_eurostat_fec_RAW!$G:$G,T$2,input_eurostat_fec_RAW!$D:$D,$A88,input_eurostat_fec_RAW!$E:$E,$C88)</f>
        <v>632809.429</v>
      </c>
      <c r="U88">
        <f>SUMIFS(input_eurostat_fec_RAW!$I:$I,input_eurostat_fec_RAW!$G:$G,U$2,input_eurostat_fec_RAW!$D:$D,$A88,input_eurostat_fec_RAW!$E:$E,$C88)</f>
        <v>211.5</v>
      </c>
      <c r="V88">
        <f>SUMIFS(input_eurostat_fec_RAW!$I:$I,input_eurostat_fec_RAW!$G:$G,V$2,input_eurostat_fec_RAW!$D:$D,$A88,input_eurostat_fec_RAW!$E:$E,$C88)</f>
        <v>54679.402000000002</v>
      </c>
      <c r="W88">
        <f>SUMIFS(input_eurostat_fec_RAW!$I:$I,input_eurostat_fec_RAW!$G:$G,W$2,input_eurostat_fec_RAW!$D:$D,$A88,input_eurostat_fec_RAW!$E:$E,$C88)</f>
        <v>5947.1819999999998</v>
      </c>
      <c r="X88">
        <f>SUMIFS(input_eurostat_fec_RAW!$I:$I,input_eurostat_fec_RAW!$G:$G,X$2,input_eurostat_fec_RAW!$D:$D,$A88,input_eurostat_fec_RAW!$E:$E,$C88)</f>
        <v>3328.6640000000002</v>
      </c>
      <c r="Y88">
        <f>SUMIFS(input_eurostat_fec_RAW!$I:$I,input_eurostat_fec_RAW!$G:$G,Y$2,input_eurostat_fec_RAW!$D:$D,$A88,input_eurostat_fec_RAW!$E:$E,$C88)</f>
        <v>12003.262000000001</v>
      </c>
      <c r="Z88">
        <f>SUMIFS(input_eurostat_fec_RAW!$I:$I,input_eurostat_fec_RAW!$G:$G,Z$2,input_eurostat_fec_RAW!$D:$D,$A88,input_eurostat_fec_RAW!$E:$E,$C88)</f>
        <v>6610.7389999999996</v>
      </c>
      <c r="AA88">
        <f>SUMIFS(input_eurostat_fec_RAW!$I:$I,input_eurostat_fec_RAW!$G:$G,AA$2,input_eurostat_fec_RAW!$D:$D,$A88,input_eurostat_fec_RAW!$E:$E,$C88)</f>
        <v>102301.363</v>
      </c>
      <c r="AB88">
        <f>SUMIFS(input_eurostat_fec_RAW!$I:$I,input_eurostat_fec_RAW!$G:$G,AB$2,input_eurostat_fec_RAW!$D:$D,$A88,input_eurostat_fec_RAW!$E:$E,$C88)</f>
        <v>706.95</v>
      </c>
      <c r="AC88">
        <f>SUMIFS(input_eurostat_fec_RAW!$I:$I,input_eurostat_fec_RAW!$G:$G,AC$2,input_eurostat_fec_RAW!$D:$D,$A88,input_eurostat_fec_RAW!$E:$E,$C88)</f>
        <v>903.27200000000005</v>
      </c>
      <c r="AD88">
        <f>SUMIFS(input_eurostat_fec_RAW!$I:$I,input_eurostat_fec_RAW!$G:$G,AD$2,input_eurostat_fec_RAW!$D:$D,$A88,input_eurostat_fec_RAW!$E:$E,$C88)</f>
        <v>874.95699999999999</v>
      </c>
      <c r="AE88">
        <f>SUMIFS(input_eurostat_fec_RAW!$I:$I,input_eurostat_fec_RAW!$G:$G,AE$2,input_eurostat_fec_RAW!$D:$D,$A88,input_eurostat_fec_RAW!$E:$E,$C88)</f>
        <v>988.18499999999995</v>
      </c>
      <c r="AF88">
        <f>SUMIFS(input_eurostat_fec_RAW!$I:$I,input_eurostat_fec_RAW!$G:$G,AF$2,input_eurostat_fec_RAW!$D:$D,$A88,input_eurostat_fec_RAW!$E:$E,$C88)</f>
        <v>0</v>
      </c>
      <c r="AG88">
        <f>SUMIFS(input_eurostat_fec_RAW!$I:$I,input_eurostat_fec_RAW!$G:$G,AG$2,input_eurostat_fec_RAW!$D:$D,$A88,input_eurostat_fec_RAW!$E:$E,$C88)</f>
        <v>0</v>
      </c>
      <c r="AH88">
        <f>SUMIFS(input_eurostat_fec_RAW!$I:$I,input_eurostat_fec_RAW!$G:$G,AH$2,input_eurostat_fec_RAW!$D:$D,$A88,input_eurostat_fec_RAW!$E:$E,$C88)</f>
        <v>60135</v>
      </c>
      <c r="AI88">
        <f>SUMIFS(input_eurostat_fec_RAW!$I:$I,input_eurostat_fec_RAW!$G:$G,AI$2,input_eurostat_fec_RAW!$D:$D,$A88,input_eurostat_fec_RAW!$E:$E,$C88)</f>
        <v>0</v>
      </c>
      <c r="AJ88">
        <f>SUMIFS(input_eurostat_fec_RAW!$I:$I,input_eurostat_fec_RAW!$G:$G,AJ$2,input_eurostat_fec_RAW!$D:$D,$A88,input_eurostat_fec_RAW!$E:$E,$C88)</f>
        <v>40360.427000000003</v>
      </c>
      <c r="AK88">
        <f>SUMIFS(input_eurostat_fec_RAW!$I:$I,input_eurostat_fec_RAW!$G:$G,AK$2,input_eurostat_fec_RAW!$D:$D,$A88,input_eurostat_fec_RAW!$E:$E,$C88)</f>
        <v>7414.1360000000004</v>
      </c>
      <c r="AL88">
        <f>SUMIFS(input_eurostat_fec_RAW!$I:$I,input_eurostat_fec_RAW!$G:$G,AL$2,input_eurostat_fec_RAW!$D:$D,$A88,input_eurostat_fec_RAW!$E:$E,$C88)</f>
        <v>23850.846000000001</v>
      </c>
      <c r="AM88">
        <f>SUMIFS(input_eurostat_fec_RAW!$I:$I,input_eurostat_fec_RAW!$G:$G,AM$2,input_eurostat_fec_RAW!$D:$D,$A88,input_eurostat_fec_RAW!$E:$E,$C88)</f>
        <v>374.29199999999997</v>
      </c>
      <c r="AN88">
        <f>SUMIFS(input_eurostat_fec_RAW!$I:$I,input_eurostat_fec_RAW!$G:$G,AN$2,input_eurostat_fec_RAW!$D:$D,$A88,input_eurostat_fec_RAW!$E:$E,$C88)</f>
        <v>152.1</v>
      </c>
      <c r="AO88">
        <f>SUMIFS(input_eurostat_fec_RAW!$I:$I,input_eurostat_fec_RAW!$G:$G,AO$2,input_eurostat_fec_RAW!$D:$D,$A88,input_eurostat_fec_RAW!$E:$E,$C88)</f>
        <v>1060.864</v>
      </c>
      <c r="AP88">
        <f>SUMIFS(input_eurostat_fec_RAW!$I:$I,input_eurostat_fec_RAW!$G:$G,AP$2,input_eurostat_fec_RAW!$D:$D,$A88,input_eurostat_fec_RAW!$E:$E,$C88)</f>
        <v>5730.93</v>
      </c>
      <c r="AQ88">
        <f>SUMIFS(input_eurostat_fec_RAW!$I:$I,input_eurostat_fec_RAW!$G:$G,AQ$2,input_eurostat_fec_RAW!$D:$D,$A88,input_eurostat_fec_RAW!$E:$E,$C88)</f>
        <v>35728.088000000003</v>
      </c>
      <c r="AR88">
        <f>SUMIFS(input_eurostat_fec_RAW!$I:$I,input_eurostat_fec_RAW!$G:$G,AR$2,input_eurostat_fec_RAW!$D:$D,$A88,input_eurostat_fec_RAW!$E:$E,$C88)</f>
        <v>0</v>
      </c>
      <c r="AS88">
        <f>SUMIFS(input_eurostat_fec_RAW!$I:$I,input_eurostat_fec_RAW!$G:$G,AS$2,input_eurostat_fec_RAW!$D:$D,$A88,input_eurostat_fec_RAW!$E:$E,$C88)</f>
        <v>0</v>
      </c>
      <c r="AT88">
        <f>SUMIFS(input_eurostat_fec_RAW!$I:$I,input_eurostat_fec_RAW!$G:$G,AT$2,input_eurostat_fec_RAW!$D:$D,$A88,input_eurostat_fec_RAW!$E:$E,$C88)</f>
        <v>221203.21900000001</v>
      </c>
    </row>
    <row r="89" spans="1:46" x14ac:dyDescent="0.2">
      <c r="A89" s="4" t="s">
        <v>73</v>
      </c>
      <c r="B89" t="s">
        <v>91</v>
      </c>
      <c r="C89" s="4" t="s">
        <v>56</v>
      </c>
      <c r="D89" t="s">
        <v>76</v>
      </c>
      <c r="F89" t="b">
        <f>INDEX('1_input_general_information'!$A$44:$E$58,MATCH($C89,'1_input_general_information'!$A$44:$A$58,0),3)</f>
        <v>0</v>
      </c>
      <c r="G89" t="str">
        <f>INDEX('1_input_general_information'!$A$44:$E$58,MATCH($C89,'1_input_general_information'!$A$44:$A$58,0),4)</f>
        <v>Complete</v>
      </c>
      <c r="H89">
        <f>SUMIFS(input_eurostat_fec_RAW!$I:$I,input_eurostat_fec_RAW!$G:$G,H$2,input_eurostat_fec_RAW!$D:$D,$A89,input_eurostat_fec_RAW!$E:$E,$C89)</f>
        <v>0</v>
      </c>
      <c r="I89">
        <f>SUMIFS(input_eurostat_fec_RAW!$I:$I,input_eurostat_fec_RAW!$G:$G,I$2,input_eurostat_fec_RAW!$D:$D,$A89,input_eurostat_fec_RAW!$E:$E,$C89)</f>
        <v>0</v>
      </c>
      <c r="J89">
        <f>SUMIFS(input_eurostat_fec_RAW!$I:$I,input_eurostat_fec_RAW!$G:$G,J$2,input_eurostat_fec_RAW!$D:$D,$A89,input_eurostat_fec_RAW!$E:$E,$C89)</f>
        <v>0</v>
      </c>
      <c r="K89">
        <f>SUMIFS(input_eurostat_fec_RAW!$I:$I,input_eurostat_fec_RAW!$G:$G,K$2,input_eurostat_fec_RAW!$D:$D,$A89,input_eurostat_fec_RAW!$E:$E,$C89)</f>
        <v>0</v>
      </c>
      <c r="L89">
        <f>SUMIFS(input_eurostat_fec_RAW!$I:$I,input_eurostat_fec_RAW!$G:$G,L$2,input_eurostat_fec_RAW!$D:$D,$A89,input_eurostat_fec_RAW!$E:$E,$C89)</f>
        <v>0</v>
      </c>
      <c r="M89">
        <f>SUMIFS(input_eurostat_fec_RAW!$I:$I,input_eurostat_fec_RAW!$G:$G,M$2,input_eurostat_fec_RAW!$D:$D,$A89,input_eurostat_fec_RAW!$E:$E,$C89)</f>
        <v>0</v>
      </c>
      <c r="N89">
        <f>SUMIFS(input_eurostat_fec_RAW!$I:$I,input_eurostat_fec_RAW!$G:$G,N$2,input_eurostat_fec_RAW!$D:$D,$A89,input_eurostat_fec_RAW!$E:$E,$C89)</f>
        <v>0</v>
      </c>
      <c r="O89">
        <f>SUMIFS(input_eurostat_fec_RAW!$I:$I,input_eurostat_fec_RAW!$G:$G,O$2,input_eurostat_fec_RAW!$D:$D,$A89,input_eurostat_fec_RAW!$E:$E,$C89)</f>
        <v>0</v>
      </c>
      <c r="P89">
        <f>SUMIFS(input_eurostat_fec_RAW!$I:$I,input_eurostat_fec_RAW!$G:$G,P$2,input_eurostat_fec_RAW!$D:$D,$A89,input_eurostat_fec_RAW!$E:$E,$C89)</f>
        <v>0</v>
      </c>
      <c r="Q89">
        <f>SUMIFS(input_eurostat_fec_RAW!$I:$I,input_eurostat_fec_RAW!$G:$G,Q$2,input_eurostat_fec_RAW!$D:$D,$A89,input_eurostat_fec_RAW!$E:$E,$C89)</f>
        <v>0</v>
      </c>
      <c r="R89">
        <f>SUMIFS(input_eurostat_fec_RAW!$I:$I,input_eurostat_fec_RAW!$G:$G,R$2,input_eurostat_fec_RAW!$D:$D,$A89,input_eurostat_fec_RAW!$E:$E,$C89)</f>
        <v>0</v>
      </c>
      <c r="S89">
        <f>SUMIFS(input_eurostat_fec_RAW!$I:$I,input_eurostat_fec_RAW!$G:$G,S$2,input_eurostat_fec_RAW!$D:$D,$A89,input_eurostat_fec_RAW!$E:$E,$C89)</f>
        <v>0</v>
      </c>
      <c r="T89">
        <f>SUMIFS(input_eurostat_fec_RAW!$I:$I,input_eurostat_fec_RAW!$G:$G,T$2,input_eurostat_fec_RAW!$D:$D,$A89,input_eurostat_fec_RAW!$E:$E,$C89)</f>
        <v>0</v>
      </c>
      <c r="U89">
        <f>SUMIFS(input_eurostat_fec_RAW!$I:$I,input_eurostat_fec_RAW!$G:$G,U$2,input_eurostat_fec_RAW!$D:$D,$A89,input_eurostat_fec_RAW!$E:$E,$C89)</f>
        <v>0</v>
      </c>
      <c r="V89">
        <f>SUMIFS(input_eurostat_fec_RAW!$I:$I,input_eurostat_fec_RAW!$G:$G,V$2,input_eurostat_fec_RAW!$D:$D,$A89,input_eurostat_fec_RAW!$E:$E,$C89)</f>
        <v>0</v>
      </c>
      <c r="W89">
        <f>SUMIFS(input_eurostat_fec_RAW!$I:$I,input_eurostat_fec_RAW!$G:$G,W$2,input_eurostat_fec_RAW!$D:$D,$A89,input_eurostat_fec_RAW!$E:$E,$C89)</f>
        <v>0</v>
      </c>
      <c r="X89">
        <f>SUMIFS(input_eurostat_fec_RAW!$I:$I,input_eurostat_fec_RAW!$G:$G,X$2,input_eurostat_fec_RAW!$D:$D,$A89,input_eurostat_fec_RAW!$E:$E,$C89)</f>
        <v>0</v>
      </c>
      <c r="Y89">
        <f>SUMIFS(input_eurostat_fec_RAW!$I:$I,input_eurostat_fec_RAW!$G:$G,Y$2,input_eurostat_fec_RAW!$D:$D,$A89,input_eurostat_fec_RAW!$E:$E,$C89)</f>
        <v>0</v>
      </c>
      <c r="Z89">
        <f>SUMIFS(input_eurostat_fec_RAW!$I:$I,input_eurostat_fec_RAW!$G:$G,Z$2,input_eurostat_fec_RAW!$D:$D,$A89,input_eurostat_fec_RAW!$E:$E,$C89)</f>
        <v>0</v>
      </c>
      <c r="AA89">
        <f>SUMIFS(input_eurostat_fec_RAW!$I:$I,input_eurostat_fec_RAW!$G:$G,AA$2,input_eurostat_fec_RAW!$D:$D,$A89,input_eurostat_fec_RAW!$E:$E,$C89)</f>
        <v>0</v>
      </c>
      <c r="AB89">
        <f>SUMIFS(input_eurostat_fec_RAW!$I:$I,input_eurostat_fec_RAW!$G:$G,AB$2,input_eurostat_fec_RAW!$D:$D,$A89,input_eurostat_fec_RAW!$E:$E,$C89)</f>
        <v>0</v>
      </c>
      <c r="AC89">
        <f>SUMIFS(input_eurostat_fec_RAW!$I:$I,input_eurostat_fec_RAW!$G:$G,AC$2,input_eurostat_fec_RAW!$D:$D,$A89,input_eurostat_fec_RAW!$E:$E,$C89)</f>
        <v>0</v>
      </c>
      <c r="AD89">
        <f>SUMIFS(input_eurostat_fec_RAW!$I:$I,input_eurostat_fec_RAW!$G:$G,AD$2,input_eurostat_fec_RAW!$D:$D,$A89,input_eurostat_fec_RAW!$E:$E,$C89)</f>
        <v>0</v>
      </c>
      <c r="AE89">
        <f>SUMIFS(input_eurostat_fec_RAW!$I:$I,input_eurostat_fec_RAW!$G:$G,AE$2,input_eurostat_fec_RAW!$D:$D,$A89,input_eurostat_fec_RAW!$E:$E,$C89)</f>
        <v>0</v>
      </c>
      <c r="AF89">
        <f>SUMIFS(input_eurostat_fec_RAW!$I:$I,input_eurostat_fec_RAW!$G:$G,AF$2,input_eurostat_fec_RAW!$D:$D,$A89,input_eurostat_fec_RAW!$E:$E,$C89)</f>
        <v>0</v>
      </c>
      <c r="AG89">
        <f>SUMIFS(input_eurostat_fec_RAW!$I:$I,input_eurostat_fec_RAW!$G:$G,AG$2,input_eurostat_fec_RAW!$D:$D,$A89,input_eurostat_fec_RAW!$E:$E,$C89)</f>
        <v>0</v>
      </c>
      <c r="AH89">
        <f>SUMIFS(input_eurostat_fec_RAW!$I:$I,input_eurostat_fec_RAW!$G:$G,AH$2,input_eurostat_fec_RAW!$D:$D,$A89,input_eurostat_fec_RAW!$E:$E,$C89)</f>
        <v>0</v>
      </c>
      <c r="AI89">
        <f>SUMIFS(input_eurostat_fec_RAW!$I:$I,input_eurostat_fec_RAW!$G:$G,AI$2,input_eurostat_fec_RAW!$D:$D,$A89,input_eurostat_fec_RAW!$E:$E,$C89)</f>
        <v>0</v>
      </c>
      <c r="AJ89">
        <f>SUMIFS(input_eurostat_fec_RAW!$I:$I,input_eurostat_fec_RAW!$G:$G,AJ$2,input_eurostat_fec_RAW!$D:$D,$A89,input_eurostat_fec_RAW!$E:$E,$C89)</f>
        <v>0</v>
      </c>
      <c r="AK89">
        <f>SUMIFS(input_eurostat_fec_RAW!$I:$I,input_eurostat_fec_RAW!$G:$G,AK$2,input_eurostat_fec_RAW!$D:$D,$A89,input_eurostat_fec_RAW!$E:$E,$C89)</f>
        <v>0</v>
      </c>
      <c r="AL89">
        <f>SUMIFS(input_eurostat_fec_RAW!$I:$I,input_eurostat_fec_RAW!$G:$G,AL$2,input_eurostat_fec_RAW!$D:$D,$A89,input_eurostat_fec_RAW!$E:$E,$C89)</f>
        <v>0</v>
      </c>
      <c r="AM89">
        <f>SUMIFS(input_eurostat_fec_RAW!$I:$I,input_eurostat_fec_RAW!$G:$G,AM$2,input_eurostat_fec_RAW!$D:$D,$A89,input_eurostat_fec_RAW!$E:$E,$C89)</f>
        <v>0</v>
      </c>
      <c r="AN89">
        <f>SUMIFS(input_eurostat_fec_RAW!$I:$I,input_eurostat_fec_RAW!$G:$G,AN$2,input_eurostat_fec_RAW!$D:$D,$A89,input_eurostat_fec_RAW!$E:$E,$C89)</f>
        <v>0</v>
      </c>
      <c r="AO89">
        <f>SUMIFS(input_eurostat_fec_RAW!$I:$I,input_eurostat_fec_RAW!$G:$G,AO$2,input_eurostat_fec_RAW!$D:$D,$A89,input_eurostat_fec_RAW!$E:$E,$C89)</f>
        <v>0</v>
      </c>
      <c r="AP89">
        <f>SUMIFS(input_eurostat_fec_RAW!$I:$I,input_eurostat_fec_RAW!$G:$G,AP$2,input_eurostat_fec_RAW!$D:$D,$A89,input_eurostat_fec_RAW!$E:$E,$C89)</f>
        <v>0</v>
      </c>
      <c r="AQ89">
        <f>SUMIFS(input_eurostat_fec_RAW!$I:$I,input_eurostat_fec_RAW!$G:$G,AQ$2,input_eurostat_fec_RAW!$D:$D,$A89,input_eurostat_fec_RAW!$E:$E,$C89)</f>
        <v>127.65</v>
      </c>
      <c r="AR89">
        <f>SUMIFS(input_eurostat_fec_RAW!$I:$I,input_eurostat_fec_RAW!$G:$G,AR$2,input_eurostat_fec_RAW!$D:$D,$A89,input_eurostat_fec_RAW!$E:$E,$C89)</f>
        <v>0</v>
      </c>
      <c r="AS89">
        <f>SUMIFS(input_eurostat_fec_RAW!$I:$I,input_eurostat_fec_RAW!$G:$G,AS$2,input_eurostat_fec_RAW!$D:$D,$A89,input_eurostat_fec_RAW!$E:$E,$C89)</f>
        <v>0</v>
      </c>
      <c r="AT89">
        <f>SUMIFS(input_eurostat_fec_RAW!$I:$I,input_eurostat_fec_RAW!$G:$G,AT$2,input_eurostat_fec_RAW!$D:$D,$A89,input_eurostat_fec_RAW!$E:$E,$C89)</f>
        <v>1812.347</v>
      </c>
    </row>
    <row r="90" spans="1:46" x14ac:dyDescent="0.2">
      <c r="A90" s="4" t="s">
        <v>73</v>
      </c>
      <c r="B90" t="s">
        <v>91</v>
      </c>
      <c r="C90" s="4" t="s">
        <v>57</v>
      </c>
      <c r="D90" t="s">
        <v>86</v>
      </c>
      <c r="E90" t="str">
        <f>INDEX('1_input_general_information'!$B$45:$E$58,MATCH($D90,'1_input_general_information'!$B$45:$B$58,0),MATCH($E$2,'1_input_general_information'!$B$44:$E$44,0))</f>
        <v>steam_hot_water</v>
      </c>
      <c r="F90" t="b">
        <f>INDEX('1_input_general_information'!$A$44:$E$58,MATCH($C90,'1_input_general_information'!$A$44:$A$58,0),3)</f>
        <v>1</v>
      </c>
      <c r="G90" t="str">
        <f>INDEX('1_input_general_information'!$A$44:$E$58,MATCH($C90,'1_input_general_information'!$A$44:$A$58,0),4)</f>
        <v>Simplified</v>
      </c>
      <c r="H90">
        <f>SUMIFS(input_eurostat_fec_RAW!$I:$I,input_eurostat_fec_RAW!$G:$G,H$2,input_eurostat_fec_RAW!$D:$D,$A90,input_eurostat_fec_RAW!$E:$E,$C90)</f>
        <v>4291.0829999999996</v>
      </c>
      <c r="I90">
        <f>SUMIFS(input_eurostat_fec_RAW!$I:$I,input_eurostat_fec_RAW!$G:$G,I$2,input_eurostat_fec_RAW!$D:$D,$A90,input_eurostat_fec_RAW!$E:$E,$C90)</f>
        <v>0</v>
      </c>
      <c r="J90">
        <f>SUMIFS(input_eurostat_fec_RAW!$I:$I,input_eurostat_fec_RAW!$G:$G,J$2,input_eurostat_fec_RAW!$D:$D,$A90,input_eurostat_fec_RAW!$E:$E,$C90)</f>
        <v>0</v>
      </c>
      <c r="K90">
        <f>SUMIFS(input_eurostat_fec_RAW!$I:$I,input_eurostat_fec_RAW!$G:$G,K$2,input_eurostat_fec_RAW!$D:$D,$A90,input_eurostat_fec_RAW!$E:$E,$C90)</f>
        <v>5192.451</v>
      </c>
      <c r="L90">
        <f>SUMIFS(input_eurostat_fec_RAW!$I:$I,input_eurostat_fec_RAW!$G:$G,L$2,input_eurostat_fec_RAW!$D:$D,$A90,input_eurostat_fec_RAW!$E:$E,$C90)</f>
        <v>0</v>
      </c>
      <c r="M90">
        <f>SUMIFS(input_eurostat_fec_RAW!$I:$I,input_eurostat_fec_RAW!$G:$G,M$2,input_eurostat_fec_RAW!$D:$D,$A90,input_eurostat_fec_RAW!$E:$E,$C90)</f>
        <v>13242.52</v>
      </c>
      <c r="N90">
        <f>SUMIFS(input_eurostat_fec_RAW!$I:$I,input_eurostat_fec_RAW!$G:$G,N$2,input_eurostat_fec_RAW!$D:$D,$A90,input_eurostat_fec_RAW!$E:$E,$C90)</f>
        <v>14967.87</v>
      </c>
      <c r="O90">
        <f>SUMIFS(input_eurostat_fec_RAW!$I:$I,input_eurostat_fec_RAW!$G:$G,O$2,input_eurostat_fec_RAW!$D:$D,$A90,input_eurostat_fec_RAW!$E:$E,$C90)</f>
        <v>26090</v>
      </c>
      <c r="P90">
        <f>SUMIFS(input_eurostat_fec_RAW!$I:$I,input_eurostat_fec_RAW!$G:$G,P$2,input_eurostat_fec_RAW!$D:$D,$A90,input_eurostat_fec_RAW!$E:$E,$C90)</f>
        <v>73908.698000000004</v>
      </c>
      <c r="Q90">
        <f>SUMIFS(input_eurostat_fec_RAW!$I:$I,input_eurostat_fec_RAW!$G:$G,Q$2,input_eurostat_fec_RAW!$D:$D,$A90,input_eurostat_fec_RAW!$E:$E,$C90)</f>
        <v>2816.1559999999999</v>
      </c>
      <c r="R90">
        <f>SUMIFS(input_eurostat_fec_RAW!$I:$I,input_eurostat_fec_RAW!$G:$G,R$2,input_eurostat_fec_RAW!$D:$D,$A90,input_eurostat_fec_RAW!$E:$E,$C90)</f>
        <v>135.732</v>
      </c>
      <c r="S90">
        <f>SUMIFS(input_eurostat_fec_RAW!$I:$I,input_eurostat_fec_RAW!$G:$G,S$2,input_eurostat_fec_RAW!$D:$D,$A90,input_eurostat_fec_RAW!$E:$E,$C90)</f>
        <v>0</v>
      </c>
      <c r="T90">
        <f>SUMIFS(input_eurostat_fec_RAW!$I:$I,input_eurostat_fec_RAW!$G:$G,T$2,input_eurostat_fec_RAW!$D:$D,$A90,input_eurostat_fec_RAW!$E:$E,$C90)</f>
        <v>197246.66899999999</v>
      </c>
      <c r="U90">
        <f>SUMIFS(input_eurostat_fec_RAW!$I:$I,input_eurostat_fec_RAW!$G:$G,U$2,input_eurostat_fec_RAW!$D:$D,$A90,input_eurostat_fec_RAW!$E:$E,$C90)</f>
        <v>20038</v>
      </c>
      <c r="V90">
        <f>SUMIFS(input_eurostat_fec_RAW!$I:$I,input_eurostat_fec_RAW!$G:$G,V$2,input_eurostat_fec_RAW!$D:$D,$A90,input_eurostat_fec_RAW!$E:$E,$C90)</f>
        <v>12431.529</v>
      </c>
      <c r="W90">
        <f>SUMIFS(input_eurostat_fec_RAW!$I:$I,input_eurostat_fec_RAW!$G:$G,W$2,input_eurostat_fec_RAW!$D:$D,$A90,input_eurostat_fec_RAW!$E:$E,$C90)</f>
        <v>0</v>
      </c>
      <c r="X90">
        <f>SUMIFS(input_eurostat_fec_RAW!$I:$I,input_eurostat_fec_RAW!$G:$G,X$2,input_eurostat_fec_RAW!$D:$D,$A90,input_eurostat_fec_RAW!$E:$E,$C90)</f>
        <v>314.98500000000001</v>
      </c>
      <c r="Y90">
        <f>SUMIFS(input_eurostat_fec_RAW!$I:$I,input_eurostat_fec_RAW!$G:$G,Y$2,input_eurostat_fec_RAW!$D:$D,$A90,input_eurostat_fec_RAW!$E:$E,$C90)</f>
        <v>4986</v>
      </c>
      <c r="Z90">
        <f>SUMIFS(input_eurostat_fec_RAW!$I:$I,input_eurostat_fec_RAW!$G:$G,Z$2,input_eurostat_fec_RAW!$D:$D,$A90,input_eurostat_fec_RAW!$E:$E,$C90)</f>
        <v>0</v>
      </c>
      <c r="AA90">
        <f>SUMIFS(input_eurostat_fec_RAW!$I:$I,input_eurostat_fec_RAW!$G:$G,AA$2,input_eurostat_fec_RAW!$D:$D,$A90,input_eurostat_fec_RAW!$E:$E,$C90)</f>
        <v>4729.6450000000004</v>
      </c>
      <c r="AB90">
        <f>SUMIFS(input_eurostat_fec_RAW!$I:$I,input_eurostat_fec_RAW!$G:$G,AB$2,input_eurostat_fec_RAW!$D:$D,$A90,input_eurostat_fec_RAW!$E:$E,$C90)</f>
        <v>2706</v>
      </c>
      <c r="AC90">
        <f>SUMIFS(input_eurostat_fec_RAW!$I:$I,input_eurostat_fec_RAW!$G:$G,AC$2,input_eurostat_fec_RAW!$D:$D,$A90,input_eurostat_fec_RAW!$E:$E,$C90)</f>
        <v>0</v>
      </c>
      <c r="AD90">
        <f>SUMIFS(input_eurostat_fec_RAW!$I:$I,input_eurostat_fec_RAW!$G:$G,AD$2,input_eurostat_fec_RAW!$D:$D,$A90,input_eurostat_fec_RAW!$E:$E,$C90)</f>
        <v>4184.9030000000002</v>
      </c>
      <c r="AE90">
        <f>SUMIFS(input_eurostat_fec_RAW!$I:$I,input_eurostat_fec_RAW!$G:$G,AE$2,input_eurostat_fec_RAW!$D:$D,$A90,input_eurostat_fec_RAW!$E:$E,$C90)</f>
        <v>583.30200000000002</v>
      </c>
      <c r="AF90">
        <f>SUMIFS(input_eurostat_fec_RAW!$I:$I,input_eurostat_fec_RAW!$G:$G,AF$2,input_eurostat_fec_RAW!$D:$D,$A90,input_eurostat_fec_RAW!$E:$E,$C90)</f>
        <v>0</v>
      </c>
      <c r="AG90">
        <f>SUMIFS(input_eurostat_fec_RAW!$I:$I,input_eurostat_fec_RAW!$G:$G,AG$2,input_eurostat_fec_RAW!$D:$D,$A90,input_eurostat_fec_RAW!$E:$E,$C90)</f>
        <v>0</v>
      </c>
      <c r="AH90">
        <f>SUMIFS(input_eurostat_fec_RAW!$I:$I,input_eurostat_fec_RAW!$G:$G,AH$2,input_eurostat_fec_RAW!$D:$D,$A90,input_eurostat_fec_RAW!$E:$E,$C90)</f>
        <v>3803.7779999999998</v>
      </c>
      <c r="AI90">
        <f>SUMIFS(input_eurostat_fec_RAW!$I:$I,input_eurostat_fec_RAW!$G:$G,AI$2,input_eurostat_fec_RAW!$D:$D,$A90,input_eurostat_fec_RAW!$E:$E,$C90)</f>
        <v>1114.846</v>
      </c>
      <c r="AJ90">
        <f>SUMIFS(input_eurostat_fec_RAW!$I:$I,input_eurostat_fec_RAW!$G:$G,AJ$2,input_eurostat_fec_RAW!$D:$D,$A90,input_eurostat_fec_RAW!$E:$E,$C90)</f>
        <v>49750</v>
      </c>
      <c r="AK90">
        <f>SUMIFS(input_eurostat_fec_RAW!$I:$I,input_eurostat_fec_RAW!$G:$G,AK$2,input_eurostat_fec_RAW!$D:$D,$A90,input_eurostat_fec_RAW!$E:$E,$C90)</f>
        <v>0</v>
      </c>
      <c r="AL90">
        <f>SUMIFS(input_eurostat_fec_RAW!$I:$I,input_eurostat_fec_RAW!$G:$G,AL$2,input_eurostat_fec_RAW!$D:$D,$A90,input_eurostat_fec_RAW!$E:$E,$C90)</f>
        <v>0</v>
      </c>
      <c r="AM90">
        <f>SUMIFS(input_eurostat_fec_RAW!$I:$I,input_eurostat_fec_RAW!$G:$G,AM$2,input_eurostat_fec_RAW!$D:$D,$A90,input_eurostat_fec_RAW!$E:$E,$C90)</f>
        <v>409.80599999999998</v>
      </c>
      <c r="AN90">
        <f>SUMIFS(input_eurostat_fec_RAW!$I:$I,input_eurostat_fec_RAW!$G:$G,AN$2,input_eurostat_fec_RAW!$D:$D,$A90,input_eurostat_fec_RAW!$E:$E,$C90)</f>
        <v>24077</v>
      </c>
      <c r="AO90">
        <f>SUMIFS(input_eurostat_fec_RAW!$I:$I,input_eurostat_fec_RAW!$G:$G,AO$2,input_eurostat_fec_RAW!$D:$D,$A90,input_eurostat_fec_RAW!$E:$E,$C90)</f>
        <v>554.68700000000001</v>
      </c>
      <c r="AP90">
        <f>SUMIFS(input_eurostat_fec_RAW!$I:$I,input_eurostat_fec_RAW!$G:$G,AP$2,input_eurostat_fec_RAW!$D:$D,$A90,input_eurostat_fec_RAW!$E:$E,$C90)</f>
        <v>2934.33</v>
      </c>
      <c r="AQ90">
        <f>SUMIFS(input_eurostat_fec_RAW!$I:$I,input_eurostat_fec_RAW!$G:$G,AQ$2,input_eurostat_fec_RAW!$D:$D,$A90,input_eurostat_fec_RAW!$E:$E,$C90)</f>
        <v>30567.616000000002</v>
      </c>
      <c r="AR90">
        <f>SUMIFS(input_eurostat_fec_RAW!$I:$I,input_eurostat_fec_RAW!$G:$G,AR$2,input_eurostat_fec_RAW!$D:$D,$A90,input_eurostat_fec_RAW!$E:$E,$C90)</f>
        <v>0</v>
      </c>
      <c r="AS90">
        <f>SUMIFS(input_eurostat_fec_RAW!$I:$I,input_eurostat_fec_RAW!$G:$G,AS$2,input_eurostat_fec_RAW!$D:$D,$A90,input_eurostat_fec_RAW!$E:$E,$C90)</f>
        <v>0</v>
      </c>
      <c r="AT90">
        <f>SUMIFS(input_eurostat_fec_RAW!$I:$I,input_eurostat_fec_RAW!$G:$G,AT$2,input_eurostat_fec_RAW!$D:$D,$A90,input_eurostat_fec_RAW!$E:$E,$C90)</f>
        <v>0</v>
      </c>
    </row>
    <row r="91" spans="1:46" x14ac:dyDescent="0.2">
      <c r="A91" s="4" t="s">
        <v>73</v>
      </c>
      <c r="B91" t="s">
        <v>91</v>
      </c>
      <c r="C91" s="4" t="s">
        <v>58</v>
      </c>
      <c r="D91" t="s">
        <v>77</v>
      </c>
      <c r="E91" t="str">
        <f>INDEX('1_input_general_information'!$B$45:$E$58,MATCH($D91,'1_input_general_information'!$B$45:$B$58,0),MATCH($E$2,'1_input_general_information'!$B$44:$E$44,0))</f>
        <v>crude_oil</v>
      </c>
      <c r="F91" t="b">
        <f>INDEX('1_input_general_information'!$A$44:$E$58,MATCH($C91,'1_input_general_information'!$A$44:$A$58,0),3)</f>
        <v>1</v>
      </c>
      <c r="G91" t="str">
        <f>INDEX('1_input_general_information'!$A$44:$E$58,MATCH($C91,'1_input_general_information'!$A$44:$A$58,0),4)</f>
        <v>Simplified</v>
      </c>
      <c r="H91">
        <f>SUMIFS(input_eurostat_fec_RAW!$I:$I,input_eurostat_fec_RAW!$G:$G,H$2,input_eurostat_fec_RAW!$D:$D,$A91,input_eurostat_fec_RAW!$E:$E,$C91)</f>
        <v>3900.09</v>
      </c>
      <c r="I91">
        <f>SUMIFS(input_eurostat_fec_RAW!$I:$I,input_eurostat_fec_RAW!$G:$G,I$2,input_eurostat_fec_RAW!$D:$D,$A91,input_eurostat_fec_RAW!$E:$E,$C91)</f>
        <v>0</v>
      </c>
      <c r="J91">
        <f>SUMIFS(input_eurostat_fec_RAW!$I:$I,input_eurostat_fec_RAW!$G:$G,J$2,input_eurostat_fec_RAW!$D:$D,$A91,input_eurostat_fec_RAW!$E:$E,$C91)</f>
        <v>5963.2070000000003</v>
      </c>
      <c r="K91">
        <f>SUMIFS(input_eurostat_fec_RAW!$I:$I,input_eurostat_fec_RAW!$G:$G,K$2,input_eurostat_fec_RAW!$D:$D,$A91,input_eurostat_fec_RAW!$E:$E,$C91)</f>
        <v>21.224</v>
      </c>
      <c r="L91">
        <f>SUMIFS(input_eurostat_fec_RAW!$I:$I,input_eurostat_fec_RAW!$G:$G,L$2,input_eurostat_fec_RAW!$D:$D,$A91,input_eurostat_fec_RAW!$E:$E,$C91)</f>
        <v>382.03800000000001</v>
      </c>
      <c r="M91">
        <f>SUMIFS(input_eurostat_fec_RAW!$I:$I,input_eurostat_fec_RAW!$G:$G,M$2,input_eurostat_fec_RAW!$D:$D,$A91,input_eurostat_fec_RAW!$E:$E,$C91)</f>
        <v>0</v>
      </c>
      <c r="N91">
        <f>SUMIFS(input_eurostat_fec_RAW!$I:$I,input_eurostat_fec_RAW!$G:$G,N$2,input_eurostat_fec_RAW!$D:$D,$A91,input_eurostat_fec_RAW!$E:$E,$C91)</f>
        <v>76351.634000000005</v>
      </c>
      <c r="O91">
        <f>SUMIFS(input_eurostat_fec_RAW!$I:$I,input_eurostat_fec_RAW!$G:$G,O$2,input_eurostat_fec_RAW!$D:$D,$A91,input_eurostat_fec_RAW!$E:$E,$C91)</f>
        <v>3473.4870000000001</v>
      </c>
      <c r="P91">
        <f>SUMIFS(input_eurostat_fec_RAW!$I:$I,input_eurostat_fec_RAW!$G:$G,P$2,input_eurostat_fec_RAW!$D:$D,$A91,input_eurostat_fec_RAW!$E:$E,$C91)</f>
        <v>166950.03599999999</v>
      </c>
      <c r="Q91">
        <f>SUMIFS(input_eurostat_fec_RAW!$I:$I,input_eurostat_fec_RAW!$G:$G,Q$2,input_eurostat_fec_RAW!$D:$D,$A91,input_eurostat_fec_RAW!$E:$E,$C91)</f>
        <v>8.7799999999999994</v>
      </c>
      <c r="R91">
        <f>SUMIFS(input_eurostat_fec_RAW!$I:$I,input_eurostat_fec_RAW!$G:$G,R$2,input_eurostat_fec_RAW!$D:$D,$A91,input_eurostat_fec_RAW!$E:$E,$C91)</f>
        <v>1898.8620000000001</v>
      </c>
      <c r="S91">
        <f>SUMIFS(input_eurostat_fec_RAW!$I:$I,input_eurostat_fec_RAW!$G:$G,S$2,input_eurostat_fec_RAW!$D:$D,$A91,input_eurostat_fec_RAW!$E:$E,$C91)</f>
        <v>20208.616000000002</v>
      </c>
      <c r="T91">
        <f>SUMIFS(input_eurostat_fec_RAW!$I:$I,input_eurostat_fec_RAW!$G:$G,T$2,input_eurostat_fec_RAW!$D:$D,$A91,input_eurostat_fec_RAW!$E:$E,$C91)</f>
        <v>176676.00200000001</v>
      </c>
      <c r="U91">
        <f>SUMIFS(input_eurostat_fec_RAW!$I:$I,input_eurostat_fec_RAW!$G:$G,U$2,input_eurostat_fec_RAW!$D:$D,$A91,input_eurostat_fec_RAW!$E:$E,$C91)</f>
        <v>2109.4989999999998</v>
      </c>
      <c r="V91">
        <f>SUMIFS(input_eurostat_fec_RAW!$I:$I,input_eurostat_fec_RAW!$G:$G,V$2,input_eurostat_fec_RAW!$D:$D,$A91,input_eurostat_fec_RAW!$E:$E,$C91)</f>
        <v>21460.712</v>
      </c>
      <c r="W91">
        <f>SUMIFS(input_eurostat_fec_RAW!$I:$I,input_eurostat_fec_RAW!$G:$G,W$2,input_eurostat_fec_RAW!$D:$D,$A91,input_eurostat_fec_RAW!$E:$E,$C91)</f>
        <v>7.9119999999999999</v>
      </c>
      <c r="X91">
        <f>SUMIFS(input_eurostat_fec_RAW!$I:$I,input_eurostat_fec_RAW!$G:$G,X$2,input_eurostat_fec_RAW!$D:$D,$A91,input_eurostat_fec_RAW!$E:$E,$C91)</f>
        <v>262.23</v>
      </c>
      <c r="Y91">
        <f>SUMIFS(input_eurostat_fec_RAW!$I:$I,input_eurostat_fec_RAW!$G:$G,Y$2,input_eurostat_fec_RAW!$D:$D,$A91,input_eurostat_fec_RAW!$E:$E,$C91)</f>
        <v>438.00700000000001</v>
      </c>
      <c r="Z91">
        <f>SUMIFS(input_eurostat_fec_RAW!$I:$I,input_eurostat_fec_RAW!$G:$G,Z$2,input_eurostat_fec_RAW!$D:$D,$A91,input_eurostat_fec_RAW!$E:$E,$C91)</f>
        <v>11832.611999999999</v>
      </c>
      <c r="AA91">
        <f>SUMIFS(input_eurostat_fec_RAW!$I:$I,input_eurostat_fec_RAW!$G:$G,AA$2,input_eurostat_fec_RAW!$D:$D,$A91,input_eurostat_fec_RAW!$E:$E,$C91)</f>
        <v>11938.334000000001</v>
      </c>
      <c r="AB91">
        <f>SUMIFS(input_eurostat_fec_RAW!$I:$I,input_eurostat_fec_RAW!$G:$G,AB$2,input_eurostat_fec_RAW!$D:$D,$A91,input_eurostat_fec_RAW!$E:$E,$C91)</f>
        <v>219.05</v>
      </c>
      <c r="AC91">
        <f>SUMIFS(input_eurostat_fec_RAW!$I:$I,input_eurostat_fec_RAW!$G:$G,AC$2,input_eurostat_fec_RAW!$D:$D,$A91,input_eurostat_fec_RAW!$E:$E,$C91)</f>
        <v>394.99099999999999</v>
      </c>
      <c r="AD91">
        <f>SUMIFS(input_eurostat_fec_RAW!$I:$I,input_eurostat_fec_RAW!$G:$G,AD$2,input_eurostat_fec_RAW!$D:$D,$A91,input_eurostat_fec_RAW!$E:$E,$C91)</f>
        <v>346.71800000000002</v>
      </c>
      <c r="AE91">
        <f>SUMIFS(input_eurostat_fec_RAW!$I:$I,input_eurostat_fec_RAW!$G:$G,AE$2,input_eurostat_fec_RAW!$D:$D,$A91,input_eurostat_fec_RAW!$E:$E,$C91)</f>
        <v>624.58199999999999</v>
      </c>
      <c r="AF91">
        <f>SUMIFS(input_eurostat_fec_RAW!$I:$I,input_eurostat_fec_RAW!$G:$G,AF$2,input_eurostat_fec_RAW!$D:$D,$A91,input_eurostat_fec_RAW!$E:$E,$C91)</f>
        <v>0</v>
      </c>
      <c r="AG91">
        <f>SUMIFS(input_eurostat_fec_RAW!$I:$I,input_eurostat_fec_RAW!$G:$G,AG$2,input_eurostat_fec_RAW!$D:$D,$A91,input_eurostat_fec_RAW!$E:$E,$C91)</f>
        <v>0</v>
      </c>
      <c r="AH91">
        <f>SUMIFS(input_eurostat_fec_RAW!$I:$I,input_eurostat_fec_RAW!$G:$G,AH$2,input_eurostat_fec_RAW!$D:$D,$A91,input_eurostat_fec_RAW!$E:$E,$C91)</f>
        <v>0</v>
      </c>
      <c r="AI91">
        <f>SUMIFS(input_eurostat_fec_RAW!$I:$I,input_eurostat_fec_RAW!$G:$G,AI$2,input_eurostat_fec_RAW!$D:$D,$A91,input_eurostat_fec_RAW!$E:$E,$C91)</f>
        <v>0</v>
      </c>
      <c r="AJ91">
        <f>SUMIFS(input_eurostat_fec_RAW!$I:$I,input_eurostat_fec_RAW!$G:$G,AJ$2,input_eurostat_fec_RAW!$D:$D,$A91,input_eurostat_fec_RAW!$E:$E,$C91)</f>
        <v>1507.1759999999999</v>
      </c>
      <c r="AK91">
        <f>SUMIFS(input_eurostat_fec_RAW!$I:$I,input_eurostat_fec_RAW!$G:$G,AK$2,input_eurostat_fec_RAW!$D:$D,$A91,input_eurostat_fec_RAW!$E:$E,$C91)</f>
        <v>8945.7469999999994</v>
      </c>
      <c r="AL91">
        <f>SUMIFS(input_eurostat_fec_RAW!$I:$I,input_eurostat_fec_RAW!$G:$G,AL$2,input_eurostat_fec_RAW!$D:$D,$A91,input_eurostat_fec_RAW!$E:$E,$C91)</f>
        <v>2849.538</v>
      </c>
      <c r="AM91">
        <f>SUMIFS(input_eurostat_fec_RAW!$I:$I,input_eurostat_fec_RAW!$G:$G,AM$2,input_eurostat_fec_RAW!$D:$D,$A91,input_eurostat_fec_RAW!$E:$E,$C91)</f>
        <v>15.849</v>
      </c>
      <c r="AN91">
        <f>SUMIFS(input_eurostat_fec_RAW!$I:$I,input_eurostat_fec_RAW!$G:$G,AN$2,input_eurostat_fec_RAW!$D:$D,$A91,input_eurostat_fec_RAW!$E:$E,$C91)</f>
        <v>1436.5340000000001</v>
      </c>
      <c r="AO91">
        <f>SUMIFS(input_eurostat_fec_RAW!$I:$I,input_eurostat_fec_RAW!$G:$G,AO$2,input_eurostat_fec_RAW!$D:$D,$A91,input_eurostat_fec_RAW!$E:$E,$C91)</f>
        <v>639.51700000000005</v>
      </c>
      <c r="AP91">
        <f>SUMIFS(input_eurostat_fec_RAW!$I:$I,input_eurostat_fec_RAW!$G:$G,AP$2,input_eurostat_fec_RAW!$D:$D,$A91,input_eurostat_fec_RAW!$E:$E,$C91)</f>
        <v>87.4</v>
      </c>
      <c r="AQ91">
        <f>SUMIFS(input_eurostat_fec_RAW!$I:$I,input_eurostat_fec_RAW!$G:$G,AQ$2,input_eurostat_fec_RAW!$D:$D,$A91,input_eurostat_fec_RAW!$E:$E,$C91)</f>
        <v>127.65</v>
      </c>
      <c r="AR91">
        <f>SUMIFS(input_eurostat_fec_RAW!$I:$I,input_eurostat_fec_RAW!$G:$G,AR$2,input_eurostat_fec_RAW!$D:$D,$A91,input_eurostat_fec_RAW!$E:$E,$C91)</f>
        <v>0</v>
      </c>
      <c r="AS91">
        <f>SUMIFS(input_eurostat_fec_RAW!$I:$I,input_eurostat_fec_RAW!$G:$G,AS$2,input_eurostat_fec_RAW!$D:$D,$A91,input_eurostat_fec_RAW!$E:$E,$C91)</f>
        <v>755.09199999999998</v>
      </c>
      <c r="AT91">
        <f>SUMIFS(input_eurostat_fec_RAW!$I:$I,input_eurostat_fec_RAW!$G:$G,AT$2,input_eurostat_fec_RAW!$D:$D,$A91,input_eurostat_fec_RAW!$E:$E,$C91)</f>
        <v>18715.705000000002</v>
      </c>
    </row>
    <row r="92" spans="1:46" x14ac:dyDescent="0.2">
      <c r="A92" s="4" t="s">
        <v>73</v>
      </c>
      <c r="B92" t="s">
        <v>91</v>
      </c>
      <c r="C92" s="4" t="s">
        <v>59</v>
      </c>
      <c r="D92" t="s">
        <v>78</v>
      </c>
      <c r="E92" t="str">
        <f>INDEX('1_input_general_information'!$B$45:$E$58,MATCH($D92,'1_input_general_information'!$B$45:$B$58,0),MATCH($E$2,'1_input_general_information'!$B$44:$E$44,0))</f>
        <v>crude_oil</v>
      </c>
      <c r="F92" t="b">
        <f>INDEX('1_input_general_information'!$A$44:$E$58,MATCH($C92,'1_input_general_information'!$A$44:$A$58,0),3)</f>
        <v>0</v>
      </c>
      <c r="G92" t="str">
        <f>INDEX('1_input_general_information'!$A$44:$E$58,MATCH($C92,'1_input_general_information'!$A$44:$A$58,0),4)</f>
        <v>Complete</v>
      </c>
      <c r="H92">
        <f>SUMIFS(input_eurostat_fec_RAW!$I:$I,input_eurostat_fec_RAW!$G:$G,H$2,input_eurostat_fec_RAW!$D:$D,$A92,input_eurostat_fec_RAW!$E:$E,$C92)</f>
        <v>0</v>
      </c>
      <c r="I92">
        <f>SUMIFS(input_eurostat_fec_RAW!$I:$I,input_eurostat_fec_RAW!$G:$G,I$2,input_eurostat_fec_RAW!$D:$D,$A92,input_eurostat_fec_RAW!$E:$E,$C92)</f>
        <v>0</v>
      </c>
      <c r="J92">
        <f>SUMIFS(input_eurostat_fec_RAW!$I:$I,input_eurostat_fec_RAW!$G:$G,J$2,input_eurostat_fec_RAW!$D:$D,$A92,input_eurostat_fec_RAW!$E:$E,$C92)</f>
        <v>0</v>
      </c>
      <c r="K92">
        <f>SUMIFS(input_eurostat_fec_RAW!$I:$I,input_eurostat_fec_RAW!$G:$G,K$2,input_eurostat_fec_RAW!$D:$D,$A92,input_eurostat_fec_RAW!$E:$E,$C92)</f>
        <v>0</v>
      </c>
      <c r="L92">
        <f>SUMIFS(input_eurostat_fec_RAW!$I:$I,input_eurostat_fec_RAW!$G:$G,L$2,input_eurostat_fec_RAW!$D:$D,$A92,input_eurostat_fec_RAW!$E:$E,$C92)</f>
        <v>27.506</v>
      </c>
      <c r="M92">
        <f>SUMIFS(input_eurostat_fec_RAW!$I:$I,input_eurostat_fec_RAW!$G:$G,M$2,input_eurostat_fec_RAW!$D:$D,$A92,input_eurostat_fec_RAW!$E:$E,$C92)</f>
        <v>0</v>
      </c>
      <c r="N92">
        <f>SUMIFS(input_eurostat_fec_RAW!$I:$I,input_eurostat_fec_RAW!$G:$G,N$2,input_eurostat_fec_RAW!$D:$D,$A92,input_eurostat_fec_RAW!$E:$E,$C92)</f>
        <v>0</v>
      </c>
      <c r="O92">
        <f>SUMIFS(input_eurostat_fec_RAW!$I:$I,input_eurostat_fec_RAW!$G:$G,O$2,input_eurostat_fec_RAW!$D:$D,$A92,input_eurostat_fec_RAW!$E:$E,$C92)</f>
        <v>72.558000000000007</v>
      </c>
      <c r="P92">
        <f>SUMIFS(input_eurostat_fec_RAW!$I:$I,input_eurostat_fec_RAW!$G:$G,P$2,input_eurostat_fec_RAW!$D:$D,$A92,input_eurostat_fec_RAW!$E:$E,$C92)</f>
        <v>8089.1409999999996</v>
      </c>
      <c r="Q92">
        <f>SUMIFS(input_eurostat_fec_RAW!$I:$I,input_eurostat_fec_RAW!$G:$G,Q$2,input_eurostat_fec_RAW!$D:$D,$A92,input_eurostat_fec_RAW!$E:$E,$C92)</f>
        <v>0</v>
      </c>
      <c r="R92">
        <f>SUMIFS(input_eurostat_fec_RAW!$I:$I,input_eurostat_fec_RAW!$G:$G,R$2,input_eurostat_fec_RAW!$D:$D,$A92,input_eurostat_fec_RAW!$E:$E,$C92)</f>
        <v>0</v>
      </c>
      <c r="S92">
        <f>SUMIFS(input_eurostat_fec_RAW!$I:$I,input_eurostat_fec_RAW!$G:$G,S$2,input_eurostat_fec_RAW!$D:$D,$A92,input_eurostat_fec_RAW!$E:$E,$C92)</f>
        <v>0</v>
      </c>
      <c r="T92">
        <f>SUMIFS(input_eurostat_fec_RAW!$I:$I,input_eurostat_fec_RAW!$G:$G,T$2,input_eurostat_fec_RAW!$D:$D,$A92,input_eurostat_fec_RAW!$E:$E,$C92)</f>
        <v>8161.6989999999996</v>
      </c>
      <c r="U92">
        <f>SUMIFS(input_eurostat_fec_RAW!$I:$I,input_eurostat_fec_RAW!$G:$G,U$2,input_eurostat_fec_RAW!$D:$D,$A92,input_eurostat_fec_RAW!$E:$E,$C92)</f>
        <v>0</v>
      </c>
      <c r="V92">
        <f>SUMIFS(input_eurostat_fec_RAW!$I:$I,input_eurostat_fec_RAW!$G:$G,V$2,input_eurostat_fec_RAW!$D:$D,$A92,input_eurostat_fec_RAW!$E:$E,$C92)</f>
        <v>0</v>
      </c>
      <c r="W92">
        <f>SUMIFS(input_eurostat_fec_RAW!$I:$I,input_eurostat_fec_RAW!$G:$G,W$2,input_eurostat_fec_RAW!$D:$D,$A92,input_eurostat_fec_RAW!$E:$E,$C92)</f>
        <v>0</v>
      </c>
      <c r="X92">
        <f>SUMIFS(input_eurostat_fec_RAW!$I:$I,input_eurostat_fec_RAW!$G:$G,X$2,input_eurostat_fec_RAW!$D:$D,$A92,input_eurostat_fec_RAW!$E:$E,$C92)</f>
        <v>0</v>
      </c>
      <c r="Y92">
        <f>SUMIFS(input_eurostat_fec_RAW!$I:$I,input_eurostat_fec_RAW!$G:$G,Y$2,input_eurostat_fec_RAW!$D:$D,$A92,input_eurostat_fec_RAW!$E:$E,$C92)</f>
        <v>0</v>
      </c>
      <c r="Z92">
        <f>SUMIFS(input_eurostat_fec_RAW!$I:$I,input_eurostat_fec_RAW!$G:$G,Z$2,input_eurostat_fec_RAW!$D:$D,$A92,input_eurostat_fec_RAW!$E:$E,$C92)</f>
        <v>8061.634</v>
      </c>
      <c r="AA92">
        <f>SUMIFS(input_eurostat_fec_RAW!$I:$I,input_eurostat_fec_RAW!$G:$G,AA$2,input_eurostat_fec_RAW!$D:$D,$A92,input_eurostat_fec_RAW!$E:$E,$C92)</f>
        <v>0</v>
      </c>
      <c r="AB92">
        <f>SUMIFS(input_eurostat_fec_RAW!$I:$I,input_eurostat_fec_RAW!$G:$G,AB$2,input_eurostat_fec_RAW!$D:$D,$A92,input_eurostat_fec_RAW!$E:$E,$C92)</f>
        <v>0</v>
      </c>
      <c r="AC92">
        <f>SUMIFS(input_eurostat_fec_RAW!$I:$I,input_eurostat_fec_RAW!$G:$G,AC$2,input_eurostat_fec_RAW!$D:$D,$A92,input_eurostat_fec_RAW!$E:$E,$C92)</f>
        <v>0</v>
      </c>
      <c r="AD92">
        <f>SUMIFS(input_eurostat_fec_RAW!$I:$I,input_eurostat_fec_RAW!$G:$G,AD$2,input_eurostat_fec_RAW!$D:$D,$A92,input_eurostat_fec_RAW!$E:$E,$C92)</f>
        <v>0</v>
      </c>
      <c r="AE92">
        <f>SUMIFS(input_eurostat_fec_RAW!$I:$I,input_eurostat_fec_RAW!$G:$G,AE$2,input_eurostat_fec_RAW!$D:$D,$A92,input_eurostat_fec_RAW!$E:$E,$C92)</f>
        <v>0</v>
      </c>
      <c r="AF92">
        <f>SUMIFS(input_eurostat_fec_RAW!$I:$I,input_eurostat_fec_RAW!$G:$G,AF$2,input_eurostat_fec_RAW!$D:$D,$A92,input_eurostat_fec_RAW!$E:$E,$C92)</f>
        <v>0</v>
      </c>
      <c r="AG92">
        <f>SUMIFS(input_eurostat_fec_RAW!$I:$I,input_eurostat_fec_RAW!$G:$G,AG$2,input_eurostat_fec_RAW!$D:$D,$A92,input_eurostat_fec_RAW!$E:$E,$C92)</f>
        <v>0</v>
      </c>
      <c r="AH92">
        <f>SUMIFS(input_eurostat_fec_RAW!$I:$I,input_eurostat_fec_RAW!$G:$G,AH$2,input_eurostat_fec_RAW!$D:$D,$A92,input_eurostat_fec_RAW!$E:$E,$C92)</f>
        <v>0</v>
      </c>
      <c r="AI92">
        <f>SUMIFS(input_eurostat_fec_RAW!$I:$I,input_eurostat_fec_RAW!$G:$G,AI$2,input_eurostat_fec_RAW!$D:$D,$A92,input_eurostat_fec_RAW!$E:$E,$C92)</f>
        <v>0</v>
      </c>
      <c r="AJ92">
        <f>SUMIFS(input_eurostat_fec_RAW!$I:$I,input_eurostat_fec_RAW!$G:$G,AJ$2,input_eurostat_fec_RAW!$D:$D,$A92,input_eurostat_fec_RAW!$E:$E,$C92)</f>
        <v>0</v>
      </c>
      <c r="AK92">
        <f>SUMIFS(input_eurostat_fec_RAW!$I:$I,input_eurostat_fec_RAW!$G:$G,AK$2,input_eurostat_fec_RAW!$D:$D,$A92,input_eurostat_fec_RAW!$E:$E,$C92)</f>
        <v>0</v>
      </c>
      <c r="AL92">
        <f>SUMIFS(input_eurostat_fec_RAW!$I:$I,input_eurostat_fec_RAW!$G:$G,AL$2,input_eurostat_fec_RAW!$D:$D,$A92,input_eurostat_fec_RAW!$E:$E,$C92)</f>
        <v>0</v>
      </c>
      <c r="AM92">
        <f>SUMIFS(input_eurostat_fec_RAW!$I:$I,input_eurostat_fec_RAW!$G:$G,AM$2,input_eurostat_fec_RAW!$D:$D,$A92,input_eurostat_fec_RAW!$E:$E,$C92)</f>
        <v>0</v>
      </c>
      <c r="AN92">
        <f>SUMIFS(input_eurostat_fec_RAW!$I:$I,input_eurostat_fec_RAW!$G:$G,AN$2,input_eurostat_fec_RAW!$D:$D,$A92,input_eurostat_fec_RAW!$E:$E,$C92)</f>
        <v>0</v>
      </c>
      <c r="AO92">
        <f>SUMIFS(input_eurostat_fec_RAW!$I:$I,input_eurostat_fec_RAW!$G:$G,AO$2,input_eurostat_fec_RAW!$D:$D,$A92,input_eurostat_fec_RAW!$E:$E,$C92)</f>
        <v>0</v>
      </c>
      <c r="AP92">
        <f>SUMIFS(input_eurostat_fec_RAW!$I:$I,input_eurostat_fec_RAW!$G:$G,AP$2,input_eurostat_fec_RAW!$D:$D,$A92,input_eurostat_fec_RAW!$E:$E,$C92)</f>
        <v>0</v>
      </c>
      <c r="AQ92">
        <f>SUMIFS(input_eurostat_fec_RAW!$I:$I,input_eurostat_fec_RAW!$G:$G,AQ$2,input_eurostat_fec_RAW!$D:$D,$A92,input_eurostat_fec_RAW!$E:$E,$C92)</f>
        <v>0</v>
      </c>
      <c r="AR92">
        <f>SUMIFS(input_eurostat_fec_RAW!$I:$I,input_eurostat_fec_RAW!$G:$G,AR$2,input_eurostat_fec_RAW!$D:$D,$A92,input_eurostat_fec_RAW!$E:$E,$C92)</f>
        <v>0</v>
      </c>
      <c r="AS92">
        <f>SUMIFS(input_eurostat_fec_RAW!$I:$I,input_eurostat_fec_RAW!$G:$G,AS$2,input_eurostat_fec_RAW!$D:$D,$A92,input_eurostat_fec_RAW!$E:$E,$C92)</f>
        <v>0</v>
      </c>
      <c r="AT92">
        <f>SUMIFS(input_eurostat_fec_RAW!$I:$I,input_eurostat_fec_RAW!$G:$G,AT$2,input_eurostat_fec_RAW!$D:$D,$A92,input_eurostat_fec_RAW!$E:$E,$C92)</f>
        <v>15642.235000000001</v>
      </c>
    </row>
    <row r="93" spans="1:46" x14ac:dyDescent="0.2">
      <c r="A93" s="4" t="s">
        <v>73</v>
      </c>
      <c r="B93" t="s">
        <v>91</v>
      </c>
      <c r="C93" s="4" t="s">
        <v>60</v>
      </c>
      <c r="D93" t="s">
        <v>79</v>
      </c>
      <c r="F93" t="b">
        <f>INDEX('1_input_general_information'!$A$44:$E$58,MATCH($C93,'1_input_general_information'!$A$44:$A$58,0),3)</f>
        <v>0</v>
      </c>
      <c r="G93" t="str">
        <f>INDEX('1_input_general_information'!$A$44:$E$58,MATCH($C93,'1_input_general_information'!$A$44:$A$58,0),4)</f>
        <v>Complete</v>
      </c>
      <c r="H93">
        <f>SUMIFS(input_eurostat_fec_RAW!$I:$I,input_eurostat_fec_RAW!$G:$G,H$2,input_eurostat_fec_RAW!$D:$D,$A93,input_eurostat_fec_RAW!$E:$E,$C93)</f>
        <v>3791.81</v>
      </c>
      <c r="I93">
        <f>SUMIFS(input_eurostat_fec_RAW!$I:$I,input_eurostat_fec_RAW!$G:$G,I$2,input_eurostat_fec_RAW!$D:$D,$A93,input_eurostat_fec_RAW!$E:$E,$C93)</f>
        <v>0</v>
      </c>
      <c r="J93">
        <f>SUMIFS(input_eurostat_fec_RAW!$I:$I,input_eurostat_fec_RAW!$G:$G,J$2,input_eurostat_fec_RAW!$D:$D,$A93,input_eurostat_fec_RAW!$E:$E,$C93)</f>
        <v>5346.3</v>
      </c>
      <c r="K93">
        <f>SUMIFS(input_eurostat_fec_RAW!$I:$I,input_eurostat_fec_RAW!$G:$G,K$2,input_eurostat_fec_RAW!$D:$D,$A93,input_eurostat_fec_RAW!$E:$E,$C93)</f>
        <v>0</v>
      </c>
      <c r="L93">
        <f>SUMIFS(input_eurostat_fec_RAW!$I:$I,input_eurostat_fec_RAW!$G:$G,L$2,input_eurostat_fec_RAW!$D:$D,$A93,input_eurostat_fec_RAW!$E:$E,$C93)</f>
        <v>259.84899999999999</v>
      </c>
      <c r="M93">
        <f>SUMIFS(input_eurostat_fec_RAW!$I:$I,input_eurostat_fec_RAW!$G:$G,M$2,input_eurostat_fec_RAW!$D:$D,$A93,input_eurostat_fec_RAW!$E:$E,$C93)</f>
        <v>0</v>
      </c>
      <c r="N93">
        <f>SUMIFS(input_eurostat_fec_RAW!$I:$I,input_eurostat_fec_RAW!$G:$G,N$2,input_eurostat_fec_RAW!$D:$D,$A93,input_eurostat_fec_RAW!$E:$E,$C93)</f>
        <v>71239.53</v>
      </c>
      <c r="O93">
        <f>SUMIFS(input_eurostat_fec_RAW!$I:$I,input_eurostat_fec_RAW!$G:$G,O$2,input_eurostat_fec_RAW!$D:$D,$A93,input_eurostat_fec_RAW!$E:$E,$C93)</f>
        <v>3101.6</v>
      </c>
      <c r="P93">
        <f>SUMIFS(input_eurostat_fec_RAW!$I:$I,input_eurostat_fec_RAW!$G:$G,P$2,input_eurostat_fec_RAW!$D:$D,$A93,input_eurostat_fec_RAW!$E:$E,$C93)</f>
        <v>117772.577</v>
      </c>
      <c r="Q93">
        <f>SUMIFS(input_eurostat_fec_RAW!$I:$I,input_eurostat_fec_RAW!$G:$G,Q$2,input_eurostat_fec_RAW!$D:$D,$A93,input_eurostat_fec_RAW!$E:$E,$C93)</f>
        <v>8.4600000000000009</v>
      </c>
      <c r="R93">
        <f>SUMIFS(input_eurostat_fec_RAW!$I:$I,input_eurostat_fec_RAW!$G:$G,R$2,input_eurostat_fec_RAW!$D:$D,$A93,input_eurostat_fec_RAW!$E:$E,$C93)</f>
        <v>1925.989</v>
      </c>
      <c r="S93">
        <f>SUMIFS(input_eurostat_fec_RAW!$I:$I,input_eurostat_fec_RAW!$G:$G,S$2,input_eurostat_fec_RAW!$D:$D,$A93,input_eurostat_fec_RAW!$E:$E,$C93)</f>
        <v>5148.4430000000002</v>
      </c>
      <c r="T93">
        <f>SUMIFS(input_eurostat_fec_RAW!$I:$I,input_eurostat_fec_RAW!$G:$G,T$2,input_eurostat_fec_RAW!$D:$D,$A93,input_eurostat_fec_RAW!$E:$E,$C93)</f>
        <v>121809.69100000001</v>
      </c>
      <c r="U93">
        <f>SUMIFS(input_eurostat_fec_RAW!$I:$I,input_eurostat_fec_RAW!$G:$G,U$2,input_eurostat_fec_RAW!$D:$D,$A93,input_eurostat_fec_RAW!$E:$E,$C93)</f>
        <v>2116.8000000000002</v>
      </c>
      <c r="V93">
        <f>SUMIFS(input_eurostat_fec_RAW!$I:$I,input_eurostat_fec_RAW!$G:$G,V$2,input_eurostat_fec_RAW!$D:$D,$A93,input_eurostat_fec_RAW!$E:$E,$C93)</f>
        <v>18382.562999999998</v>
      </c>
      <c r="W93">
        <f>SUMIFS(input_eurostat_fec_RAW!$I:$I,input_eurostat_fec_RAW!$G:$G,W$2,input_eurostat_fec_RAW!$D:$D,$A93,input_eurostat_fec_RAW!$E:$E,$C93)</f>
        <v>0</v>
      </c>
      <c r="X93">
        <f>SUMIFS(input_eurostat_fec_RAW!$I:$I,input_eurostat_fec_RAW!$G:$G,X$2,input_eurostat_fec_RAW!$D:$D,$A93,input_eurostat_fec_RAW!$E:$E,$C93)</f>
        <v>110.611</v>
      </c>
      <c r="Y93">
        <f>SUMIFS(input_eurostat_fec_RAW!$I:$I,input_eurostat_fec_RAW!$G:$G,Y$2,input_eurostat_fec_RAW!$D:$D,$A93,input_eurostat_fec_RAW!$E:$E,$C93)</f>
        <v>0</v>
      </c>
      <c r="Z93">
        <f>SUMIFS(input_eurostat_fec_RAW!$I:$I,input_eurostat_fec_RAW!$G:$G,Z$2,input_eurostat_fec_RAW!$D:$D,$A93,input_eurostat_fec_RAW!$E:$E,$C93)</f>
        <v>3300.1329999999998</v>
      </c>
      <c r="AA93">
        <f>SUMIFS(input_eurostat_fec_RAW!$I:$I,input_eurostat_fec_RAW!$G:$G,AA$2,input_eurostat_fec_RAW!$D:$D,$A93,input_eurostat_fec_RAW!$E:$E,$C93)</f>
        <v>3882.8620000000001</v>
      </c>
      <c r="AB93">
        <f>SUMIFS(input_eurostat_fec_RAW!$I:$I,input_eurostat_fec_RAW!$G:$G,AB$2,input_eurostat_fec_RAW!$D:$D,$A93,input_eurostat_fec_RAW!$E:$E,$C93)</f>
        <v>206.078</v>
      </c>
      <c r="AC93">
        <f>SUMIFS(input_eurostat_fec_RAW!$I:$I,input_eurostat_fec_RAW!$G:$G,AC$2,input_eurostat_fec_RAW!$D:$D,$A93,input_eurostat_fec_RAW!$E:$E,$C93)</f>
        <v>394.89800000000002</v>
      </c>
      <c r="AD93">
        <f>SUMIFS(input_eurostat_fec_RAW!$I:$I,input_eurostat_fec_RAW!$G:$G,AD$2,input_eurostat_fec_RAW!$D:$D,$A93,input_eurostat_fec_RAW!$E:$E,$C93)</f>
        <v>327.85300000000001</v>
      </c>
      <c r="AE93">
        <f>SUMIFS(input_eurostat_fec_RAW!$I:$I,input_eurostat_fec_RAW!$G:$G,AE$2,input_eurostat_fec_RAW!$D:$D,$A93,input_eurostat_fec_RAW!$E:$E,$C93)</f>
        <v>0</v>
      </c>
      <c r="AF93">
        <f>SUMIFS(input_eurostat_fec_RAW!$I:$I,input_eurostat_fec_RAW!$G:$G,AF$2,input_eurostat_fec_RAW!$D:$D,$A93,input_eurostat_fec_RAW!$E:$E,$C93)</f>
        <v>0</v>
      </c>
      <c r="AG93">
        <f>SUMIFS(input_eurostat_fec_RAW!$I:$I,input_eurostat_fec_RAW!$G:$G,AG$2,input_eurostat_fec_RAW!$D:$D,$A93,input_eurostat_fec_RAW!$E:$E,$C93)</f>
        <v>0</v>
      </c>
      <c r="AH93">
        <f>SUMIFS(input_eurostat_fec_RAW!$I:$I,input_eurostat_fec_RAW!$G:$G,AH$2,input_eurostat_fec_RAW!$D:$D,$A93,input_eurostat_fec_RAW!$E:$E,$C93)</f>
        <v>0</v>
      </c>
      <c r="AI93">
        <f>SUMIFS(input_eurostat_fec_RAW!$I:$I,input_eurostat_fec_RAW!$G:$G,AI$2,input_eurostat_fec_RAW!$D:$D,$A93,input_eurostat_fec_RAW!$E:$E,$C93)</f>
        <v>0</v>
      </c>
      <c r="AJ93">
        <f>SUMIFS(input_eurostat_fec_RAW!$I:$I,input_eurostat_fec_RAW!$G:$G,AJ$2,input_eurostat_fec_RAW!$D:$D,$A93,input_eurostat_fec_RAW!$E:$E,$C93)</f>
        <v>344</v>
      </c>
      <c r="AK93">
        <f>SUMIFS(input_eurostat_fec_RAW!$I:$I,input_eurostat_fec_RAW!$G:$G,AK$2,input_eurostat_fec_RAW!$D:$D,$A93,input_eurostat_fec_RAW!$E:$E,$C93)</f>
        <v>836.92</v>
      </c>
      <c r="AL93">
        <f>SUMIFS(input_eurostat_fec_RAW!$I:$I,input_eurostat_fec_RAW!$G:$G,AL$2,input_eurostat_fec_RAW!$D:$D,$A93,input_eurostat_fec_RAW!$E:$E,$C93)</f>
        <v>0</v>
      </c>
      <c r="AM93">
        <f>SUMIFS(input_eurostat_fec_RAW!$I:$I,input_eurostat_fec_RAW!$G:$G,AM$2,input_eurostat_fec_RAW!$D:$D,$A93,input_eurostat_fec_RAW!$E:$E,$C93)</f>
        <v>0</v>
      </c>
      <c r="AN93">
        <f>SUMIFS(input_eurostat_fec_RAW!$I:$I,input_eurostat_fec_RAW!$G:$G,AN$2,input_eurostat_fec_RAW!$D:$D,$A93,input_eurostat_fec_RAW!$E:$E,$C93)</f>
        <v>591.51400000000001</v>
      </c>
      <c r="AO93">
        <f>SUMIFS(input_eurostat_fec_RAW!$I:$I,input_eurostat_fec_RAW!$G:$G,AO$2,input_eurostat_fec_RAW!$D:$D,$A93,input_eurostat_fec_RAW!$E:$E,$C93)</f>
        <v>493.47800000000001</v>
      </c>
      <c r="AP93">
        <f>SUMIFS(input_eurostat_fec_RAW!$I:$I,input_eurostat_fec_RAW!$G:$G,AP$2,input_eurostat_fec_RAW!$D:$D,$A93,input_eurostat_fec_RAW!$E:$E,$C93)</f>
        <v>0</v>
      </c>
      <c r="AQ93">
        <f>SUMIFS(input_eurostat_fec_RAW!$I:$I,input_eurostat_fec_RAW!$G:$G,AQ$2,input_eurostat_fec_RAW!$D:$D,$A93,input_eurostat_fec_RAW!$E:$E,$C93)</f>
        <v>0</v>
      </c>
      <c r="AR93">
        <f>SUMIFS(input_eurostat_fec_RAW!$I:$I,input_eurostat_fec_RAW!$G:$G,AR$2,input_eurostat_fec_RAW!$D:$D,$A93,input_eurostat_fec_RAW!$E:$E,$C93)</f>
        <v>0</v>
      </c>
      <c r="AS93">
        <f>SUMIFS(input_eurostat_fec_RAW!$I:$I,input_eurostat_fec_RAW!$G:$G,AS$2,input_eurostat_fec_RAW!$D:$D,$A93,input_eurostat_fec_RAW!$E:$E,$C93)</f>
        <v>0</v>
      </c>
      <c r="AT93">
        <f>SUMIFS(input_eurostat_fec_RAW!$I:$I,input_eurostat_fec_RAW!$G:$G,AT$2,input_eurostat_fec_RAW!$D:$D,$A93,input_eurostat_fec_RAW!$E:$E,$C93)</f>
        <v>1261.1220000000001</v>
      </c>
    </row>
    <row r="94" spans="1:46" x14ac:dyDescent="0.2">
      <c r="A94" s="4" t="s">
        <v>73</v>
      </c>
      <c r="B94" t="s">
        <v>91</v>
      </c>
      <c r="C94" s="4" t="s">
        <v>61</v>
      </c>
      <c r="D94" t="s">
        <v>83</v>
      </c>
      <c r="E94" t="str">
        <f>INDEX('1_input_general_information'!$B$45:$E$58,MATCH($D94,'1_input_general_information'!$B$45:$B$58,0),MATCH($E$2,'1_input_general_information'!$B$44:$E$44,0))</f>
        <v>wood_pellets</v>
      </c>
      <c r="F94" t="b">
        <f>INDEX('1_input_general_information'!$A$44:$E$58,MATCH($C94,'1_input_general_information'!$A$44:$A$58,0),3)</f>
        <v>1</v>
      </c>
      <c r="G94" t="str">
        <f>INDEX('1_input_general_information'!$A$44:$E$58,MATCH($C94,'1_input_general_information'!$A$44:$A$58,0),4)</f>
        <v>Complete</v>
      </c>
      <c r="H94">
        <f>SUMIFS(input_eurostat_fec_RAW!$I:$I,input_eurostat_fec_RAW!$G:$G,H$2,input_eurostat_fec_RAW!$D:$D,$A94,input_eurostat_fec_RAW!$E:$E,$C94)</f>
        <v>7060.5429999999997</v>
      </c>
      <c r="I94">
        <f>SUMIFS(input_eurostat_fec_RAW!$I:$I,input_eurostat_fec_RAW!$G:$G,I$2,input_eurostat_fec_RAW!$D:$D,$A94,input_eurostat_fec_RAW!$E:$E,$C94)</f>
        <v>409.32499999999999</v>
      </c>
      <c r="J94">
        <f>SUMIFS(input_eurostat_fec_RAW!$I:$I,input_eurostat_fec_RAW!$G:$G,J$2,input_eurostat_fec_RAW!$D:$D,$A94,input_eurostat_fec_RAW!$E:$E,$C94)</f>
        <v>170.1</v>
      </c>
      <c r="K94">
        <f>SUMIFS(input_eurostat_fec_RAW!$I:$I,input_eurostat_fec_RAW!$G:$G,K$2,input_eurostat_fec_RAW!$D:$D,$A94,input_eurostat_fec_RAW!$E:$E,$C94)</f>
        <v>624.01700000000005</v>
      </c>
      <c r="L94">
        <f>SUMIFS(input_eurostat_fec_RAW!$I:$I,input_eurostat_fec_RAW!$G:$G,L$2,input_eurostat_fec_RAW!$D:$D,$A94,input_eurostat_fec_RAW!$E:$E,$C94)</f>
        <v>6.47</v>
      </c>
      <c r="M94">
        <f>SUMIFS(input_eurostat_fec_RAW!$I:$I,input_eurostat_fec_RAW!$G:$G,M$2,input_eurostat_fec_RAW!$D:$D,$A94,input_eurostat_fec_RAW!$E:$E,$C94)</f>
        <v>3495.7689999999998</v>
      </c>
      <c r="N94">
        <f>SUMIFS(input_eurostat_fec_RAW!$I:$I,input_eurostat_fec_RAW!$G:$G,N$2,input_eurostat_fec_RAW!$D:$D,$A94,input_eurostat_fec_RAW!$E:$E,$C94)</f>
        <v>29754.045999999998</v>
      </c>
      <c r="O94">
        <f>SUMIFS(input_eurostat_fec_RAW!$I:$I,input_eurostat_fec_RAW!$G:$G,O$2,input_eurostat_fec_RAW!$D:$D,$A94,input_eurostat_fec_RAW!$E:$E,$C94)</f>
        <v>2355.7109999999998</v>
      </c>
      <c r="P94">
        <f>SUMIFS(input_eurostat_fec_RAW!$I:$I,input_eurostat_fec_RAW!$G:$G,P$2,input_eurostat_fec_RAW!$D:$D,$A94,input_eurostat_fec_RAW!$E:$E,$C94)</f>
        <v>62253.374000000003</v>
      </c>
      <c r="Q94">
        <f>SUMIFS(input_eurostat_fec_RAW!$I:$I,input_eurostat_fec_RAW!$G:$G,Q$2,input_eurostat_fec_RAW!$D:$D,$A94,input_eurostat_fec_RAW!$E:$E,$C94)</f>
        <v>1252.2370000000001</v>
      </c>
      <c r="R94">
        <f>SUMIFS(input_eurostat_fec_RAW!$I:$I,input_eurostat_fec_RAW!$G:$G,R$2,input_eurostat_fec_RAW!$D:$D,$A94,input_eurostat_fec_RAW!$E:$E,$C94)</f>
        <v>0</v>
      </c>
      <c r="S94">
        <f>SUMIFS(input_eurostat_fec_RAW!$I:$I,input_eurostat_fec_RAW!$G:$G,S$2,input_eurostat_fec_RAW!$D:$D,$A94,input_eurostat_fec_RAW!$E:$E,$C94)</f>
        <v>1567.335</v>
      </c>
      <c r="T94">
        <f>SUMIFS(input_eurostat_fec_RAW!$I:$I,input_eurostat_fec_RAW!$G:$G,T$2,input_eurostat_fec_RAW!$D:$D,$A94,input_eurostat_fec_RAW!$E:$E,$C94)</f>
        <v>107845.74400000001</v>
      </c>
      <c r="U94">
        <f>SUMIFS(input_eurostat_fec_RAW!$I:$I,input_eurostat_fec_RAW!$G:$G,U$2,input_eurostat_fec_RAW!$D:$D,$A94,input_eurostat_fec_RAW!$E:$E,$C94)</f>
        <v>1520</v>
      </c>
      <c r="V94">
        <f>SUMIFS(input_eurostat_fec_RAW!$I:$I,input_eurostat_fec_RAW!$G:$G,V$2,input_eurostat_fec_RAW!$D:$D,$A94,input_eurostat_fec_RAW!$E:$E,$C94)</f>
        <v>1320.915</v>
      </c>
      <c r="W94">
        <f>SUMIFS(input_eurostat_fec_RAW!$I:$I,input_eurostat_fec_RAW!$G:$G,W$2,input_eurostat_fec_RAW!$D:$D,$A94,input_eurostat_fec_RAW!$E:$E,$C94)</f>
        <v>454.37</v>
      </c>
      <c r="X94">
        <f>SUMIFS(input_eurostat_fec_RAW!$I:$I,input_eurostat_fec_RAW!$G:$G,X$2,input_eurostat_fec_RAW!$D:$D,$A94,input_eurostat_fec_RAW!$E:$E,$C94)</f>
        <v>651.88099999999997</v>
      </c>
      <c r="Y94">
        <f>SUMIFS(input_eurostat_fec_RAW!$I:$I,input_eurostat_fec_RAW!$G:$G,Y$2,input_eurostat_fec_RAW!$D:$D,$A94,input_eurostat_fec_RAW!$E:$E,$C94)</f>
        <v>900.74800000000005</v>
      </c>
      <c r="Z94">
        <f>SUMIFS(input_eurostat_fec_RAW!$I:$I,input_eurostat_fec_RAW!$G:$G,Z$2,input_eurostat_fec_RAW!$D:$D,$A94,input_eurostat_fec_RAW!$E:$E,$C94)</f>
        <v>158.46799999999999</v>
      </c>
      <c r="AA94">
        <f>SUMIFS(input_eurostat_fec_RAW!$I:$I,input_eurostat_fec_RAW!$G:$G,AA$2,input_eurostat_fec_RAW!$D:$D,$A94,input_eurostat_fec_RAW!$E:$E,$C94)</f>
        <v>9436.2000000000007</v>
      </c>
      <c r="AB94">
        <f>SUMIFS(input_eurostat_fec_RAW!$I:$I,input_eurostat_fec_RAW!$G:$G,AB$2,input_eurostat_fec_RAW!$D:$D,$A94,input_eurostat_fec_RAW!$E:$E,$C94)</f>
        <v>869</v>
      </c>
      <c r="AC94">
        <f>SUMIFS(input_eurostat_fec_RAW!$I:$I,input_eurostat_fec_RAW!$G:$G,AC$2,input_eurostat_fec_RAW!$D:$D,$A94,input_eurostat_fec_RAW!$E:$E,$C94)</f>
        <v>36.204000000000001</v>
      </c>
      <c r="AD94">
        <f>SUMIFS(input_eurostat_fec_RAW!$I:$I,input_eurostat_fec_RAW!$G:$G,AD$2,input_eurostat_fec_RAW!$D:$D,$A94,input_eurostat_fec_RAW!$E:$E,$C94)</f>
        <v>2616.3249999999998</v>
      </c>
      <c r="AE94">
        <f>SUMIFS(input_eurostat_fec_RAW!$I:$I,input_eurostat_fec_RAW!$G:$G,AE$2,input_eurostat_fec_RAW!$D:$D,$A94,input_eurostat_fec_RAW!$E:$E,$C94)</f>
        <v>2147.4140000000002</v>
      </c>
      <c r="AF94">
        <f>SUMIFS(input_eurostat_fec_RAW!$I:$I,input_eurostat_fec_RAW!$G:$G,AF$2,input_eurostat_fec_RAW!$D:$D,$A94,input_eurostat_fec_RAW!$E:$E,$C94)</f>
        <v>25.125</v>
      </c>
      <c r="AG94">
        <f>SUMIFS(input_eurostat_fec_RAW!$I:$I,input_eurostat_fec_RAW!$G:$G,AG$2,input_eurostat_fec_RAW!$D:$D,$A94,input_eurostat_fec_RAW!$E:$E,$C94)</f>
        <v>0</v>
      </c>
      <c r="AH94">
        <f>SUMIFS(input_eurostat_fec_RAW!$I:$I,input_eurostat_fec_RAW!$G:$G,AH$2,input_eurostat_fec_RAW!$D:$D,$A94,input_eurostat_fec_RAW!$E:$E,$C94)</f>
        <v>0</v>
      </c>
      <c r="AI94">
        <f>SUMIFS(input_eurostat_fec_RAW!$I:$I,input_eurostat_fec_RAW!$G:$G,AI$2,input_eurostat_fec_RAW!$D:$D,$A94,input_eurostat_fec_RAW!$E:$E,$C94)</f>
        <v>0</v>
      </c>
      <c r="AJ94">
        <f>SUMIFS(input_eurostat_fec_RAW!$I:$I,input_eurostat_fec_RAW!$G:$G,AJ$2,input_eurostat_fec_RAW!$D:$D,$A94,input_eurostat_fec_RAW!$E:$E,$C94)</f>
        <v>18310.357</v>
      </c>
      <c r="AK94">
        <f>SUMIFS(input_eurostat_fec_RAW!$I:$I,input_eurostat_fec_RAW!$G:$G,AK$2,input_eurostat_fec_RAW!$D:$D,$A94,input_eurostat_fec_RAW!$E:$E,$C94)</f>
        <v>1956.1</v>
      </c>
      <c r="AL94">
        <f>SUMIFS(input_eurostat_fec_RAW!$I:$I,input_eurostat_fec_RAW!$G:$G,AL$2,input_eurostat_fec_RAW!$D:$D,$A94,input_eurostat_fec_RAW!$E:$E,$C94)</f>
        <v>16294.768</v>
      </c>
      <c r="AM94">
        <f>SUMIFS(input_eurostat_fec_RAW!$I:$I,input_eurostat_fec_RAW!$G:$G,AM$2,input_eurostat_fec_RAW!$D:$D,$A94,input_eurostat_fec_RAW!$E:$E,$C94)</f>
        <v>72.947000000000003</v>
      </c>
      <c r="AN94">
        <f>SUMIFS(input_eurostat_fec_RAW!$I:$I,input_eurostat_fec_RAW!$G:$G,AN$2,input_eurostat_fec_RAW!$D:$D,$A94,input_eurostat_fec_RAW!$E:$E,$C94)</f>
        <v>3611</v>
      </c>
      <c r="AO94">
        <f>SUMIFS(input_eurostat_fec_RAW!$I:$I,input_eurostat_fec_RAW!$G:$G,AO$2,input_eurostat_fec_RAW!$D:$D,$A94,input_eurostat_fec_RAW!$E:$E,$C94)</f>
        <v>1855.85</v>
      </c>
      <c r="AP94">
        <f>SUMIFS(input_eurostat_fec_RAW!$I:$I,input_eurostat_fec_RAW!$G:$G,AP$2,input_eurostat_fec_RAW!$D:$D,$A94,input_eurostat_fec_RAW!$E:$E,$C94)</f>
        <v>2021.7</v>
      </c>
      <c r="AQ94">
        <f>SUMIFS(input_eurostat_fec_RAW!$I:$I,input_eurostat_fec_RAW!$G:$G,AQ$2,input_eurostat_fec_RAW!$D:$D,$A94,input_eurostat_fec_RAW!$E:$E,$C94)</f>
        <v>1531.492</v>
      </c>
      <c r="AR94">
        <f>SUMIFS(input_eurostat_fec_RAW!$I:$I,input_eurostat_fec_RAW!$G:$G,AR$2,input_eurostat_fec_RAW!$D:$D,$A94,input_eurostat_fec_RAW!$E:$E,$C94)</f>
        <v>0</v>
      </c>
      <c r="AS94">
        <f>SUMIFS(input_eurostat_fec_RAW!$I:$I,input_eurostat_fec_RAW!$G:$G,AS$2,input_eurostat_fec_RAW!$D:$D,$A94,input_eurostat_fec_RAW!$E:$E,$C94)</f>
        <v>1120.1659999999999</v>
      </c>
      <c r="AT94">
        <f>SUMIFS(input_eurostat_fec_RAW!$I:$I,input_eurostat_fec_RAW!$G:$G,AT$2,input_eurostat_fec_RAW!$D:$D,$A94,input_eurostat_fec_RAW!$E:$E,$C94)</f>
        <v>4269.3919999999998</v>
      </c>
    </row>
    <row r="95" spans="1:46" x14ac:dyDescent="0.2">
      <c r="A95" s="4" t="s">
        <v>73</v>
      </c>
      <c r="B95" t="s">
        <v>91</v>
      </c>
      <c r="C95" s="4" t="s">
        <v>62</v>
      </c>
      <c r="D95" t="s">
        <v>84</v>
      </c>
      <c r="E95" t="str">
        <f>INDEX('1_input_general_information'!$B$45:$E$58,MATCH($D95,'1_input_general_information'!$B$45:$B$58,0),MATCH($E$2,'1_input_general_information'!$B$44:$E$44,0))</f>
        <v>network_gas</v>
      </c>
      <c r="F95" t="b">
        <f>INDEX('1_input_general_information'!$A$44:$E$58,MATCH($C95,'1_input_general_information'!$A$44:$A$58,0),3)</f>
        <v>1</v>
      </c>
      <c r="G95" t="str">
        <f>INDEX('1_input_general_information'!$A$44:$E$58,MATCH($C95,'1_input_general_information'!$A$44:$A$58,0),4)</f>
        <v>Complete</v>
      </c>
      <c r="H95">
        <f>SUMIFS(input_eurostat_fec_RAW!$I:$I,input_eurostat_fec_RAW!$G:$G,H$2,input_eurostat_fec_RAW!$D:$D,$A95,input_eurostat_fec_RAW!$E:$E,$C95)</f>
        <v>0</v>
      </c>
      <c r="I95">
        <f>SUMIFS(input_eurostat_fec_RAW!$I:$I,input_eurostat_fec_RAW!$G:$G,I$2,input_eurostat_fec_RAW!$D:$D,$A95,input_eurostat_fec_RAW!$E:$E,$C95)</f>
        <v>0</v>
      </c>
      <c r="J95">
        <f>SUMIFS(input_eurostat_fec_RAW!$I:$I,input_eurostat_fec_RAW!$G:$G,J$2,input_eurostat_fec_RAW!$D:$D,$A95,input_eurostat_fec_RAW!$E:$E,$C95)</f>
        <v>0</v>
      </c>
      <c r="K95">
        <f>SUMIFS(input_eurostat_fec_RAW!$I:$I,input_eurostat_fec_RAW!$G:$G,K$2,input_eurostat_fec_RAW!$D:$D,$A95,input_eurostat_fec_RAW!$E:$E,$C95)</f>
        <v>0</v>
      </c>
      <c r="L95">
        <f>SUMIFS(input_eurostat_fec_RAW!$I:$I,input_eurostat_fec_RAW!$G:$G,L$2,input_eurostat_fec_RAW!$D:$D,$A95,input_eurostat_fec_RAW!$E:$E,$C95)</f>
        <v>0</v>
      </c>
      <c r="M95">
        <f>SUMIFS(input_eurostat_fec_RAW!$I:$I,input_eurostat_fec_RAW!$G:$G,M$2,input_eurostat_fec_RAW!$D:$D,$A95,input_eurostat_fec_RAW!$E:$E,$C95)</f>
        <v>0</v>
      </c>
      <c r="N95">
        <f>SUMIFS(input_eurostat_fec_RAW!$I:$I,input_eurostat_fec_RAW!$G:$G,N$2,input_eurostat_fec_RAW!$D:$D,$A95,input_eurostat_fec_RAW!$E:$E,$C95)</f>
        <v>1447.7539999999999</v>
      </c>
      <c r="O95">
        <f>SUMIFS(input_eurostat_fec_RAW!$I:$I,input_eurostat_fec_RAW!$G:$G,O$2,input_eurostat_fec_RAW!$D:$D,$A95,input_eurostat_fec_RAW!$E:$E,$C95)</f>
        <v>0</v>
      </c>
      <c r="P95">
        <f>SUMIFS(input_eurostat_fec_RAW!$I:$I,input_eurostat_fec_RAW!$G:$G,P$2,input_eurostat_fec_RAW!$D:$D,$A95,input_eurostat_fec_RAW!$E:$E,$C95)</f>
        <v>1447.7539999999999</v>
      </c>
      <c r="Q95">
        <f>SUMIFS(input_eurostat_fec_RAW!$I:$I,input_eurostat_fec_RAW!$G:$G,Q$2,input_eurostat_fec_RAW!$D:$D,$A95,input_eurostat_fec_RAW!$E:$E,$C95)</f>
        <v>0</v>
      </c>
      <c r="R95">
        <f>SUMIFS(input_eurostat_fec_RAW!$I:$I,input_eurostat_fec_RAW!$G:$G,R$2,input_eurostat_fec_RAW!$D:$D,$A95,input_eurostat_fec_RAW!$E:$E,$C95)</f>
        <v>0</v>
      </c>
      <c r="S95">
        <f>SUMIFS(input_eurostat_fec_RAW!$I:$I,input_eurostat_fec_RAW!$G:$G,S$2,input_eurostat_fec_RAW!$D:$D,$A95,input_eurostat_fec_RAW!$E:$E,$C95)</f>
        <v>0</v>
      </c>
      <c r="T95">
        <f>SUMIFS(input_eurostat_fec_RAW!$I:$I,input_eurostat_fec_RAW!$G:$G,T$2,input_eurostat_fec_RAW!$D:$D,$A95,input_eurostat_fec_RAW!$E:$E,$C95)</f>
        <v>1569.7539999999999</v>
      </c>
      <c r="U95">
        <f>SUMIFS(input_eurostat_fec_RAW!$I:$I,input_eurostat_fec_RAW!$G:$G,U$2,input_eurostat_fec_RAW!$D:$D,$A95,input_eurostat_fec_RAW!$E:$E,$C95)</f>
        <v>0</v>
      </c>
      <c r="V95">
        <f>SUMIFS(input_eurostat_fec_RAW!$I:$I,input_eurostat_fec_RAW!$G:$G,V$2,input_eurostat_fec_RAW!$D:$D,$A95,input_eurostat_fec_RAW!$E:$E,$C95)</f>
        <v>0</v>
      </c>
      <c r="W95">
        <f>SUMIFS(input_eurostat_fec_RAW!$I:$I,input_eurostat_fec_RAW!$G:$G,W$2,input_eurostat_fec_RAW!$D:$D,$A95,input_eurostat_fec_RAW!$E:$E,$C95)</f>
        <v>0</v>
      </c>
      <c r="X95">
        <f>SUMIFS(input_eurostat_fec_RAW!$I:$I,input_eurostat_fec_RAW!$G:$G,X$2,input_eurostat_fec_RAW!$D:$D,$A95,input_eurostat_fec_RAW!$E:$E,$C95)</f>
        <v>0</v>
      </c>
      <c r="Y95">
        <f>SUMIFS(input_eurostat_fec_RAW!$I:$I,input_eurostat_fec_RAW!$G:$G,Y$2,input_eurostat_fec_RAW!$D:$D,$A95,input_eurostat_fec_RAW!$E:$E,$C95)</f>
        <v>0</v>
      </c>
      <c r="Z95">
        <f>SUMIFS(input_eurostat_fec_RAW!$I:$I,input_eurostat_fec_RAW!$G:$G,Z$2,input_eurostat_fec_RAW!$D:$D,$A95,input_eurostat_fec_RAW!$E:$E,$C95)</f>
        <v>0</v>
      </c>
      <c r="AA95">
        <f>SUMIFS(input_eurostat_fec_RAW!$I:$I,input_eurostat_fec_RAW!$G:$G,AA$2,input_eurostat_fec_RAW!$D:$D,$A95,input_eurostat_fec_RAW!$E:$E,$C95)</f>
        <v>0</v>
      </c>
      <c r="AB95">
        <f>SUMIFS(input_eurostat_fec_RAW!$I:$I,input_eurostat_fec_RAW!$G:$G,AB$2,input_eurostat_fec_RAW!$D:$D,$A95,input_eurostat_fec_RAW!$E:$E,$C95)</f>
        <v>0</v>
      </c>
      <c r="AC95">
        <f>SUMIFS(input_eurostat_fec_RAW!$I:$I,input_eurostat_fec_RAW!$G:$G,AC$2,input_eurostat_fec_RAW!$D:$D,$A95,input_eurostat_fec_RAW!$E:$E,$C95)</f>
        <v>0</v>
      </c>
      <c r="AD95">
        <f>SUMIFS(input_eurostat_fec_RAW!$I:$I,input_eurostat_fec_RAW!$G:$G,AD$2,input_eurostat_fec_RAW!$D:$D,$A95,input_eurostat_fec_RAW!$E:$E,$C95)</f>
        <v>0</v>
      </c>
      <c r="AE95">
        <f>SUMIFS(input_eurostat_fec_RAW!$I:$I,input_eurostat_fec_RAW!$G:$G,AE$2,input_eurostat_fec_RAW!$D:$D,$A95,input_eurostat_fec_RAW!$E:$E,$C95)</f>
        <v>0</v>
      </c>
      <c r="AF95">
        <f>SUMIFS(input_eurostat_fec_RAW!$I:$I,input_eurostat_fec_RAW!$G:$G,AF$2,input_eurostat_fec_RAW!$D:$D,$A95,input_eurostat_fec_RAW!$E:$E,$C95)</f>
        <v>0</v>
      </c>
      <c r="AG95">
        <f>SUMIFS(input_eurostat_fec_RAW!$I:$I,input_eurostat_fec_RAW!$G:$G,AG$2,input_eurostat_fec_RAW!$D:$D,$A95,input_eurostat_fec_RAW!$E:$E,$C95)</f>
        <v>0</v>
      </c>
      <c r="AH95">
        <f>SUMIFS(input_eurostat_fec_RAW!$I:$I,input_eurostat_fec_RAW!$G:$G,AH$2,input_eurostat_fec_RAW!$D:$D,$A95,input_eurostat_fec_RAW!$E:$E,$C95)</f>
        <v>0</v>
      </c>
      <c r="AI95">
        <f>SUMIFS(input_eurostat_fec_RAW!$I:$I,input_eurostat_fec_RAW!$G:$G,AI$2,input_eurostat_fec_RAW!$D:$D,$A95,input_eurostat_fec_RAW!$E:$E,$C95)</f>
        <v>0</v>
      </c>
      <c r="AJ95">
        <f>SUMIFS(input_eurostat_fec_RAW!$I:$I,input_eurostat_fec_RAW!$G:$G,AJ$2,input_eurostat_fec_RAW!$D:$D,$A95,input_eurostat_fec_RAW!$E:$E,$C95)</f>
        <v>0</v>
      </c>
      <c r="AK95">
        <f>SUMIFS(input_eurostat_fec_RAW!$I:$I,input_eurostat_fec_RAW!$G:$G,AK$2,input_eurostat_fec_RAW!$D:$D,$A95,input_eurostat_fec_RAW!$E:$E,$C95)</f>
        <v>0</v>
      </c>
      <c r="AL95">
        <f>SUMIFS(input_eurostat_fec_RAW!$I:$I,input_eurostat_fec_RAW!$G:$G,AL$2,input_eurostat_fec_RAW!$D:$D,$A95,input_eurostat_fec_RAW!$E:$E,$C95)</f>
        <v>0</v>
      </c>
      <c r="AM95">
        <f>SUMIFS(input_eurostat_fec_RAW!$I:$I,input_eurostat_fec_RAW!$G:$G,AM$2,input_eurostat_fec_RAW!$D:$D,$A95,input_eurostat_fec_RAW!$E:$E,$C95)</f>
        <v>0</v>
      </c>
      <c r="AN95">
        <f>SUMIFS(input_eurostat_fec_RAW!$I:$I,input_eurostat_fec_RAW!$G:$G,AN$2,input_eurostat_fec_RAW!$D:$D,$A95,input_eurostat_fec_RAW!$E:$E,$C95)</f>
        <v>122</v>
      </c>
      <c r="AO95">
        <f>SUMIFS(input_eurostat_fec_RAW!$I:$I,input_eurostat_fec_RAW!$G:$G,AO$2,input_eurostat_fec_RAW!$D:$D,$A95,input_eurostat_fec_RAW!$E:$E,$C95)</f>
        <v>0</v>
      </c>
      <c r="AP95">
        <f>SUMIFS(input_eurostat_fec_RAW!$I:$I,input_eurostat_fec_RAW!$G:$G,AP$2,input_eurostat_fec_RAW!$D:$D,$A95,input_eurostat_fec_RAW!$E:$E,$C95)</f>
        <v>0</v>
      </c>
      <c r="AQ95">
        <f>SUMIFS(input_eurostat_fec_RAW!$I:$I,input_eurostat_fec_RAW!$G:$G,AQ$2,input_eurostat_fec_RAW!$D:$D,$A95,input_eurostat_fec_RAW!$E:$E,$C95)</f>
        <v>0</v>
      </c>
      <c r="AR95">
        <f>SUMIFS(input_eurostat_fec_RAW!$I:$I,input_eurostat_fec_RAW!$G:$G,AR$2,input_eurostat_fec_RAW!$D:$D,$A95,input_eurostat_fec_RAW!$E:$E,$C95)</f>
        <v>0</v>
      </c>
      <c r="AS95">
        <f>SUMIFS(input_eurostat_fec_RAW!$I:$I,input_eurostat_fec_RAW!$G:$G,AS$2,input_eurostat_fec_RAW!$D:$D,$A95,input_eurostat_fec_RAW!$E:$E,$C95)</f>
        <v>0</v>
      </c>
      <c r="AT95">
        <f>SUMIFS(input_eurostat_fec_RAW!$I:$I,input_eurostat_fec_RAW!$G:$G,AT$2,input_eurostat_fec_RAW!$D:$D,$A95,input_eurostat_fec_RAW!$E:$E,$C95)</f>
        <v>0</v>
      </c>
    </row>
    <row r="96" spans="1:46" x14ac:dyDescent="0.2">
      <c r="A96" s="4" t="s">
        <v>73</v>
      </c>
      <c r="B96" t="s">
        <v>91</v>
      </c>
      <c r="C96" s="4" t="s">
        <v>63</v>
      </c>
      <c r="D96" t="s">
        <v>80</v>
      </c>
      <c r="F96" t="b">
        <f>INDEX('1_input_general_information'!$A$44:$E$58,MATCH($C96,'1_input_general_information'!$A$44:$A$58,0),3)</f>
        <v>0</v>
      </c>
      <c r="G96" t="str">
        <f>INDEX('1_input_general_information'!$A$44:$E$58,MATCH($C96,'1_input_general_information'!$A$44:$A$58,0),4)</f>
        <v>Simplified</v>
      </c>
      <c r="H96">
        <f>SUMIFS(input_eurostat_fec_RAW!$I:$I,input_eurostat_fec_RAW!$G:$G,H$2,input_eurostat_fec_RAW!$D:$D,$A96,input_eurostat_fec_RAW!$E:$E,$C96)</f>
        <v>13162.328</v>
      </c>
      <c r="I96">
        <f>SUMIFS(input_eurostat_fec_RAW!$I:$I,input_eurostat_fec_RAW!$G:$G,I$2,input_eurostat_fec_RAW!$D:$D,$A96,input_eurostat_fec_RAW!$E:$E,$C96)</f>
        <v>409.32499999999999</v>
      </c>
      <c r="J96">
        <f>SUMIFS(input_eurostat_fec_RAW!$I:$I,input_eurostat_fec_RAW!$G:$G,J$2,input_eurostat_fec_RAW!$D:$D,$A96,input_eurostat_fec_RAW!$E:$E,$C96)</f>
        <v>1370.3</v>
      </c>
      <c r="K96">
        <f>SUMIFS(input_eurostat_fec_RAW!$I:$I,input_eurostat_fec_RAW!$G:$G,K$2,input_eurostat_fec_RAW!$D:$D,$A96,input_eurostat_fec_RAW!$E:$E,$C96)</f>
        <v>1082.6020000000001</v>
      </c>
      <c r="L96">
        <f>SUMIFS(input_eurostat_fec_RAW!$I:$I,input_eurostat_fec_RAW!$G:$G,L$2,input_eurostat_fec_RAW!$D:$D,$A96,input_eurostat_fec_RAW!$E:$E,$C96)</f>
        <v>2598.335</v>
      </c>
      <c r="M96">
        <f>SUMIFS(input_eurostat_fec_RAW!$I:$I,input_eurostat_fec_RAW!$G:$G,M$2,input_eurostat_fec_RAW!$D:$D,$A96,input_eurostat_fec_RAW!$E:$E,$C96)</f>
        <v>6264.6260000000002</v>
      </c>
      <c r="N96">
        <f>SUMIFS(input_eurostat_fec_RAW!$I:$I,input_eurostat_fec_RAW!$G:$G,N$2,input_eurostat_fec_RAW!$D:$D,$A96,input_eurostat_fec_RAW!$E:$E,$C96)</f>
        <v>61007.139000000003</v>
      </c>
      <c r="O96">
        <f>SUMIFS(input_eurostat_fec_RAW!$I:$I,input_eurostat_fec_RAW!$G:$G,O$2,input_eurostat_fec_RAW!$D:$D,$A96,input_eurostat_fec_RAW!$E:$E,$C96)</f>
        <v>2941</v>
      </c>
      <c r="P96">
        <f>SUMIFS(input_eurostat_fec_RAW!$I:$I,input_eurostat_fec_RAW!$G:$G,P$2,input_eurostat_fec_RAW!$D:$D,$A96,input_eurostat_fec_RAW!$E:$E,$C96)</f>
        <v>149679.804</v>
      </c>
      <c r="Q96">
        <f>SUMIFS(input_eurostat_fec_RAW!$I:$I,input_eurostat_fec_RAW!$G:$G,Q$2,input_eurostat_fec_RAW!$D:$D,$A96,input_eurostat_fec_RAW!$E:$E,$C96)</f>
        <v>1252.2370000000001</v>
      </c>
      <c r="R96">
        <f>SUMIFS(input_eurostat_fec_RAW!$I:$I,input_eurostat_fec_RAW!$G:$G,R$2,input_eurostat_fec_RAW!$D:$D,$A96,input_eurostat_fec_RAW!$E:$E,$C96)</f>
        <v>11033.696</v>
      </c>
      <c r="S96">
        <f>SUMIFS(input_eurostat_fec_RAW!$I:$I,input_eurostat_fec_RAW!$G:$G,S$2,input_eurostat_fec_RAW!$D:$D,$A96,input_eurostat_fec_RAW!$E:$E,$C96)</f>
        <v>13651.477999999999</v>
      </c>
      <c r="T96">
        <f>SUMIFS(input_eurostat_fec_RAW!$I:$I,input_eurostat_fec_RAW!$G:$G,T$2,input_eurostat_fec_RAW!$D:$D,$A96,input_eurostat_fec_RAW!$E:$E,$C96)</f>
        <v>205403.617</v>
      </c>
      <c r="U96">
        <f>SUMIFS(input_eurostat_fec_RAW!$I:$I,input_eurostat_fec_RAW!$G:$G,U$2,input_eurostat_fec_RAW!$D:$D,$A96,input_eurostat_fec_RAW!$E:$E,$C96)</f>
        <v>4757</v>
      </c>
      <c r="V96">
        <f>SUMIFS(input_eurostat_fec_RAW!$I:$I,input_eurostat_fec_RAW!$G:$G,V$2,input_eurostat_fec_RAW!$D:$D,$A96,input_eurostat_fec_RAW!$E:$E,$C96)</f>
        <v>7876.9040000000005</v>
      </c>
      <c r="W96">
        <f>SUMIFS(input_eurostat_fec_RAW!$I:$I,input_eurostat_fec_RAW!$G:$G,W$2,input_eurostat_fec_RAW!$D:$D,$A96,input_eurostat_fec_RAW!$E:$E,$C96)</f>
        <v>458.07</v>
      </c>
      <c r="X96">
        <f>SUMIFS(input_eurostat_fec_RAW!$I:$I,input_eurostat_fec_RAW!$G:$G,X$2,input_eurostat_fec_RAW!$D:$D,$A96,input_eurostat_fec_RAW!$E:$E,$C96)</f>
        <v>1082.0409999999999</v>
      </c>
      <c r="Y96">
        <f>SUMIFS(input_eurostat_fec_RAW!$I:$I,input_eurostat_fec_RAW!$G:$G,Y$2,input_eurostat_fec_RAW!$D:$D,$A96,input_eurostat_fec_RAW!$E:$E,$C96)</f>
        <v>1449.748</v>
      </c>
      <c r="Z96">
        <f>SUMIFS(input_eurostat_fec_RAW!$I:$I,input_eurostat_fec_RAW!$G:$G,Z$2,input_eurostat_fec_RAW!$D:$D,$A96,input_eurostat_fec_RAW!$E:$E,$C96)</f>
        <v>1416.105</v>
      </c>
      <c r="AA96">
        <f>SUMIFS(input_eurostat_fec_RAW!$I:$I,input_eurostat_fec_RAW!$G:$G,AA$2,input_eurostat_fec_RAW!$D:$D,$A96,input_eurostat_fec_RAW!$E:$E,$C96)</f>
        <v>16077.347</v>
      </c>
      <c r="AB96">
        <f>SUMIFS(input_eurostat_fec_RAW!$I:$I,input_eurostat_fec_RAW!$G:$G,AB$2,input_eurostat_fec_RAW!$D:$D,$A96,input_eurostat_fec_RAW!$E:$E,$C96)</f>
        <v>996</v>
      </c>
      <c r="AC96">
        <f>SUMIFS(input_eurostat_fec_RAW!$I:$I,input_eurostat_fec_RAW!$G:$G,AC$2,input_eurostat_fec_RAW!$D:$D,$A96,input_eurostat_fec_RAW!$E:$E,$C96)</f>
        <v>137.17400000000001</v>
      </c>
      <c r="AD96">
        <f>SUMIFS(input_eurostat_fec_RAW!$I:$I,input_eurostat_fec_RAW!$G:$G,AD$2,input_eurostat_fec_RAW!$D:$D,$A96,input_eurostat_fec_RAW!$E:$E,$C96)</f>
        <v>2616.3249999999998</v>
      </c>
      <c r="AE96">
        <f>SUMIFS(input_eurostat_fec_RAW!$I:$I,input_eurostat_fec_RAW!$G:$G,AE$2,input_eurostat_fec_RAW!$D:$D,$A96,input_eurostat_fec_RAW!$E:$E,$C96)</f>
        <v>2147.4140000000002</v>
      </c>
      <c r="AF96">
        <f>SUMIFS(input_eurostat_fec_RAW!$I:$I,input_eurostat_fec_RAW!$G:$G,AF$2,input_eurostat_fec_RAW!$D:$D,$A96,input_eurostat_fec_RAW!$E:$E,$C96)</f>
        <v>25.125</v>
      </c>
      <c r="AG96">
        <f>SUMIFS(input_eurostat_fec_RAW!$I:$I,input_eurostat_fec_RAW!$G:$G,AG$2,input_eurostat_fec_RAW!$D:$D,$A96,input_eurostat_fec_RAW!$E:$E,$C96)</f>
        <v>212.19200000000001</v>
      </c>
      <c r="AH96">
        <f>SUMIFS(input_eurostat_fec_RAW!$I:$I,input_eurostat_fec_RAW!$G:$G,AH$2,input_eurostat_fec_RAW!$D:$D,$A96,input_eurostat_fec_RAW!$E:$E,$C96)</f>
        <v>944</v>
      </c>
      <c r="AI96">
        <f>SUMIFS(input_eurostat_fec_RAW!$I:$I,input_eurostat_fec_RAW!$G:$G,AI$2,input_eurostat_fec_RAW!$D:$D,$A96,input_eurostat_fec_RAW!$E:$E,$C96)</f>
        <v>0</v>
      </c>
      <c r="AJ96">
        <f>SUMIFS(input_eurostat_fec_RAW!$I:$I,input_eurostat_fec_RAW!$G:$G,AJ$2,input_eurostat_fec_RAW!$D:$D,$A96,input_eurostat_fec_RAW!$E:$E,$C96)</f>
        <v>23908.069</v>
      </c>
      <c r="AK96">
        <f>SUMIFS(input_eurostat_fec_RAW!$I:$I,input_eurostat_fec_RAW!$G:$G,AK$2,input_eurostat_fec_RAW!$D:$D,$A96,input_eurostat_fec_RAW!$E:$E,$C96)</f>
        <v>4308.34</v>
      </c>
      <c r="AL96">
        <f>SUMIFS(input_eurostat_fec_RAW!$I:$I,input_eurostat_fec_RAW!$G:$G,AL$2,input_eurostat_fec_RAW!$D:$D,$A96,input_eurostat_fec_RAW!$E:$E,$C96)</f>
        <v>16294.768</v>
      </c>
      <c r="AM96">
        <f>SUMIFS(input_eurostat_fec_RAW!$I:$I,input_eurostat_fec_RAW!$G:$G,AM$2,input_eurostat_fec_RAW!$D:$D,$A96,input_eurostat_fec_RAW!$E:$E,$C96)</f>
        <v>72.95</v>
      </c>
      <c r="AN96">
        <f>SUMIFS(input_eurostat_fec_RAW!$I:$I,input_eurostat_fec_RAW!$G:$G,AN$2,input_eurostat_fec_RAW!$D:$D,$A96,input_eurostat_fec_RAW!$E:$E,$C96)</f>
        <v>3783</v>
      </c>
      <c r="AO96">
        <f>SUMIFS(input_eurostat_fec_RAW!$I:$I,input_eurostat_fec_RAW!$G:$G,AO$2,input_eurostat_fec_RAW!$D:$D,$A96,input_eurostat_fec_RAW!$E:$E,$C96)</f>
        <v>2907.163</v>
      </c>
      <c r="AP96">
        <f>SUMIFS(input_eurostat_fec_RAW!$I:$I,input_eurostat_fec_RAW!$G:$G,AP$2,input_eurostat_fec_RAW!$D:$D,$A96,input_eurostat_fec_RAW!$E:$E,$C96)</f>
        <v>2273.6999999999998</v>
      </c>
      <c r="AQ96">
        <f>SUMIFS(input_eurostat_fec_RAW!$I:$I,input_eurostat_fec_RAW!$G:$G,AQ$2,input_eurostat_fec_RAW!$D:$D,$A96,input_eurostat_fec_RAW!$E:$E,$C96)</f>
        <v>2256.4029999999998</v>
      </c>
      <c r="AR96">
        <f>SUMIFS(input_eurostat_fec_RAW!$I:$I,input_eurostat_fec_RAW!$G:$G,AR$2,input_eurostat_fec_RAW!$D:$D,$A96,input_eurostat_fec_RAW!$E:$E,$C96)</f>
        <v>0</v>
      </c>
      <c r="AS96">
        <f>SUMIFS(input_eurostat_fec_RAW!$I:$I,input_eurostat_fec_RAW!$G:$G,AS$2,input_eurostat_fec_RAW!$D:$D,$A96,input_eurostat_fec_RAW!$E:$E,$C96)</f>
        <v>1446.7360000000001</v>
      </c>
      <c r="AT96">
        <f>SUMIFS(input_eurostat_fec_RAW!$I:$I,input_eurostat_fec_RAW!$G:$G,AT$2,input_eurostat_fec_RAW!$D:$D,$A96,input_eurostat_fec_RAW!$E:$E,$C96)</f>
        <v>4601.8329999999996</v>
      </c>
    </row>
    <row r="97" spans="1:46" x14ac:dyDescent="0.2">
      <c r="A97" s="4" t="s">
        <v>73</v>
      </c>
      <c r="B97" t="s">
        <v>91</v>
      </c>
      <c r="C97" s="4" t="s">
        <v>64</v>
      </c>
      <c r="D97" t="s">
        <v>81</v>
      </c>
      <c r="F97" t="b">
        <f>INDEX('1_input_general_information'!$A$44:$E$58,MATCH($C97,'1_input_general_information'!$A$44:$A$58,0),3)</f>
        <v>0</v>
      </c>
      <c r="G97" t="str">
        <f>INDEX('1_input_general_information'!$A$44:$E$58,MATCH($C97,'1_input_general_information'!$A$44:$A$58,0),4)</f>
        <v>Complete</v>
      </c>
      <c r="H97">
        <f>SUMIFS(input_eurostat_fec_RAW!$I:$I,input_eurostat_fec_RAW!$G:$G,H$2,input_eurostat_fec_RAW!$D:$D,$A97,input_eurostat_fec_RAW!$E:$E,$C97)</f>
        <v>3149.25</v>
      </c>
      <c r="I97">
        <f>SUMIFS(input_eurostat_fec_RAW!$I:$I,input_eurostat_fec_RAW!$G:$G,I$2,input_eurostat_fec_RAW!$D:$D,$A97,input_eurostat_fec_RAW!$E:$E,$C97)</f>
        <v>0</v>
      </c>
      <c r="J97">
        <f>SUMIFS(input_eurostat_fec_RAW!$I:$I,input_eurostat_fec_RAW!$G:$G,J$2,input_eurostat_fec_RAW!$D:$D,$A97,input_eurostat_fec_RAW!$E:$E,$C97)</f>
        <v>829.6</v>
      </c>
      <c r="K97">
        <f>SUMIFS(input_eurostat_fec_RAW!$I:$I,input_eurostat_fec_RAW!$G:$G,K$2,input_eurostat_fec_RAW!$D:$D,$A97,input_eurostat_fec_RAW!$E:$E,$C97)</f>
        <v>458.58499999999998</v>
      </c>
      <c r="L97">
        <f>SUMIFS(input_eurostat_fec_RAW!$I:$I,input_eurostat_fec_RAW!$G:$G,L$2,input_eurostat_fec_RAW!$D:$D,$A97,input_eurostat_fec_RAW!$E:$E,$C97)</f>
        <v>2588.665</v>
      </c>
      <c r="M97">
        <f>SUMIFS(input_eurostat_fec_RAW!$I:$I,input_eurostat_fec_RAW!$G:$G,M$2,input_eurostat_fec_RAW!$D:$D,$A97,input_eurostat_fec_RAW!$E:$E,$C97)</f>
        <v>446.99299999999999</v>
      </c>
      <c r="N97">
        <f>SUMIFS(input_eurostat_fec_RAW!$I:$I,input_eurostat_fec_RAW!$G:$G,N$2,input_eurostat_fec_RAW!$D:$D,$A97,input_eurostat_fec_RAW!$E:$E,$C97)</f>
        <v>25384.359</v>
      </c>
      <c r="O97">
        <f>SUMIFS(input_eurostat_fec_RAW!$I:$I,input_eurostat_fec_RAW!$G:$G,O$2,input_eurostat_fec_RAW!$D:$D,$A97,input_eurostat_fec_RAW!$E:$E,$C97)</f>
        <v>34.622999999999998</v>
      </c>
      <c r="P97">
        <f>SUMIFS(input_eurostat_fec_RAW!$I:$I,input_eurostat_fec_RAW!$G:$G,P$2,input_eurostat_fec_RAW!$D:$D,$A97,input_eurostat_fec_RAW!$E:$E,$C97)</f>
        <v>71310.842999999993</v>
      </c>
      <c r="Q97">
        <f>SUMIFS(input_eurostat_fec_RAW!$I:$I,input_eurostat_fec_RAW!$G:$G,Q$2,input_eurostat_fec_RAW!$D:$D,$A97,input_eurostat_fec_RAW!$E:$E,$C97)</f>
        <v>0</v>
      </c>
      <c r="R97">
        <f>SUMIFS(input_eurostat_fec_RAW!$I:$I,input_eurostat_fec_RAW!$G:$G,R$2,input_eurostat_fec_RAW!$D:$D,$A97,input_eurostat_fec_RAW!$E:$E,$C97)</f>
        <v>11033.696</v>
      </c>
      <c r="S97">
        <f>SUMIFS(input_eurostat_fec_RAW!$I:$I,input_eurostat_fec_RAW!$G:$G,S$2,input_eurostat_fec_RAW!$D:$D,$A97,input_eurostat_fec_RAW!$E:$E,$C97)</f>
        <v>9853.4889999999996</v>
      </c>
      <c r="T97">
        <f>SUMIFS(input_eurostat_fec_RAW!$I:$I,input_eurostat_fec_RAW!$G:$G,T$2,input_eurostat_fec_RAW!$D:$D,$A97,input_eurostat_fec_RAW!$E:$E,$C97)</f>
        <v>75475.751000000004</v>
      </c>
      <c r="U97">
        <f>SUMIFS(input_eurostat_fec_RAW!$I:$I,input_eurostat_fec_RAW!$G:$G,U$2,input_eurostat_fec_RAW!$D:$D,$A97,input_eurostat_fec_RAW!$E:$E,$C97)</f>
        <v>0</v>
      </c>
      <c r="V97">
        <f>SUMIFS(input_eurostat_fec_RAW!$I:$I,input_eurostat_fec_RAW!$G:$G,V$2,input_eurostat_fec_RAW!$D:$D,$A97,input_eurostat_fec_RAW!$E:$E,$C97)</f>
        <v>6555.9889999999996</v>
      </c>
      <c r="W97">
        <f>SUMIFS(input_eurostat_fec_RAW!$I:$I,input_eurostat_fec_RAW!$G:$G,W$2,input_eurostat_fec_RAW!$D:$D,$A97,input_eurostat_fec_RAW!$E:$E,$C97)</f>
        <v>3.7</v>
      </c>
      <c r="X97">
        <f>SUMIFS(input_eurostat_fec_RAW!$I:$I,input_eurostat_fec_RAW!$G:$G,X$2,input_eurostat_fec_RAW!$D:$D,$A97,input_eurostat_fec_RAW!$E:$E,$C97)</f>
        <v>430.16</v>
      </c>
      <c r="Y97">
        <f>SUMIFS(input_eurostat_fec_RAW!$I:$I,input_eurostat_fec_RAW!$G:$G,Y$2,input_eurostat_fec_RAW!$D:$D,$A97,input_eurostat_fec_RAW!$E:$E,$C97)</f>
        <v>549</v>
      </c>
      <c r="Z97">
        <f>SUMIFS(input_eurostat_fec_RAW!$I:$I,input_eurostat_fec_RAW!$G:$G,Z$2,input_eurostat_fec_RAW!$D:$D,$A97,input_eurostat_fec_RAW!$E:$E,$C97)</f>
        <v>549.154</v>
      </c>
      <c r="AA97">
        <f>SUMIFS(input_eurostat_fec_RAW!$I:$I,input_eurostat_fec_RAW!$G:$G,AA$2,input_eurostat_fec_RAW!$D:$D,$A97,input_eurostat_fec_RAW!$E:$E,$C97)</f>
        <v>6641.1459999999997</v>
      </c>
      <c r="AB97">
        <f>SUMIFS(input_eurostat_fec_RAW!$I:$I,input_eurostat_fec_RAW!$G:$G,AB$2,input_eurostat_fec_RAW!$D:$D,$A97,input_eurostat_fec_RAW!$E:$E,$C97)</f>
        <v>0</v>
      </c>
      <c r="AC97">
        <f>SUMIFS(input_eurostat_fec_RAW!$I:$I,input_eurostat_fec_RAW!$G:$G,AC$2,input_eurostat_fec_RAW!$D:$D,$A97,input_eurostat_fec_RAW!$E:$E,$C97)</f>
        <v>100.97</v>
      </c>
      <c r="AD97">
        <f>SUMIFS(input_eurostat_fec_RAW!$I:$I,input_eurostat_fec_RAW!$G:$G,AD$2,input_eurostat_fec_RAW!$D:$D,$A97,input_eurostat_fec_RAW!$E:$E,$C97)</f>
        <v>0</v>
      </c>
      <c r="AE97">
        <f>SUMIFS(input_eurostat_fec_RAW!$I:$I,input_eurostat_fec_RAW!$G:$G,AE$2,input_eurostat_fec_RAW!$D:$D,$A97,input_eurostat_fec_RAW!$E:$E,$C97)</f>
        <v>0</v>
      </c>
      <c r="AF97">
        <f>SUMIFS(input_eurostat_fec_RAW!$I:$I,input_eurostat_fec_RAW!$G:$G,AF$2,input_eurostat_fec_RAW!$D:$D,$A97,input_eurostat_fec_RAW!$E:$E,$C97)</f>
        <v>0</v>
      </c>
      <c r="AG97">
        <f>SUMIFS(input_eurostat_fec_RAW!$I:$I,input_eurostat_fec_RAW!$G:$G,AG$2,input_eurostat_fec_RAW!$D:$D,$A97,input_eurostat_fec_RAW!$E:$E,$C97)</f>
        <v>212.19200000000001</v>
      </c>
      <c r="AH97">
        <f>SUMIFS(input_eurostat_fec_RAW!$I:$I,input_eurostat_fec_RAW!$G:$G,AH$2,input_eurostat_fec_RAW!$D:$D,$A97,input_eurostat_fec_RAW!$E:$E,$C97)</f>
        <v>944</v>
      </c>
      <c r="AI97">
        <f>SUMIFS(input_eurostat_fec_RAW!$I:$I,input_eurostat_fec_RAW!$G:$G,AI$2,input_eurostat_fec_RAW!$D:$D,$A97,input_eurostat_fec_RAW!$E:$E,$C97)</f>
        <v>0</v>
      </c>
      <c r="AJ97">
        <f>SUMIFS(input_eurostat_fec_RAW!$I:$I,input_eurostat_fec_RAW!$G:$G,AJ$2,input_eurostat_fec_RAW!$D:$D,$A97,input_eurostat_fec_RAW!$E:$E,$C97)</f>
        <v>2625.7069999999999</v>
      </c>
      <c r="AK97">
        <f>SUMIFS(input_eurostat_fec_RAW!$I:$I,input_eurostat_fec_RAW!$G:$G,AK$2,input_eurostat_fec_RAW!$D:$D,$A97,input_eurostat_fec_RAW!$E:$E,$C97)</f>
        <v>2352.2399999999998</v>
      </c>
      <c r="AL97">
        <f>SUMIFS(input_eurostat_fec_RAW!$I:$I,input_eurostat_fec_RAW!$G:$G,AL$2,input_eurostat_fec_RAW!$D:$D,$A97,input_eurostat_fec_RAW!$E:$E,$C97)</f>
        <v>0</v>
      </c>
      <c r="AM97">
        <f>SUMIFS(input_eurostat_fec_RAW!$I:$I,input_eurostat_fec_RAW!$G:$G,AM$2,input_eurostat_fec_RAW!$D:$D,$A97,input_eurostat_fec_RAW!$E:$E,$C97)</f>
        <v>0</v>
      </c>
      <c r="AN97">
        <f>SUMIFS(input_eurostat_fec_RAW!$I:$I,input_eurostat_fec_RAW!$G:$G,AN$2,input_eurostat_fec_RAW!$D:$D,$A97,input_eurostat_fec_RAW!$E:$E,$C97)</f>
        <v>50</v>
      </c>
      <c r="AO97">
        <f>SUMIFS(input_eurostat_fec_RAW!$I:$I,input_eurostat_fec_RAW!$G:$G,AO$2,input_eurostat_fec_RAW!$D:$D,$A97,input_eurostat_fec_RAW!$E:$E,$C97)</f>
        <v>433.93299999999999</v>
      </c>
      <c r="AP97">
        <f>SUMIFS(input_eurostat_fec_RAW!$I:$I,input_eurostat_fec_RAW!$G:$G,AP$2,input_eurostat_fec_RAW!$D:$D,$A97,input_eurostat_fec_RAW!$E:$E,$C97)</f>
        <v>252</v>
      </c>
      <c r="AQ97">
        <f>SUMIFS(input_eurostat_fec_RAW!$I:$I,input_eurostat_fec_RAW!$G:$G,AQ$2,input_eurostat_fec_RAW!$D:$D,$A97,input_eurostat_fec_RAW!$E:$E,$C97)</f>
        <v>0</v>
      </c>
      <c r="AR97">
        <f>SUMIFS(input_eurostat_fec_RAW!$I:$I,input_eurostat_fec_RAW!$G:$G,AR$2,input_eurostat_fec_RAW!$D:$D,$A97,input_eurostat_fec_RAW!$E:$E,$C97)</f>
        <v>0</v>
      </c>
      <c r="AS97">
        <f>SUMIFS(input_eurostat_fec_RAW!$I:$I,input_eurostat_fec_RAW!$G:$G,AS$2,input_eurostat_fec_RAW!$D:$D,$A97,input_eurostat_fec_RAW!$E:$E,$C97)</f>
        <v>326.57</v>
      </c>
      <c r="AT97">
        <f>SUMIFS(input_eurostat_fec_RAW!$I:$I,input_eurostat_fec_RAW!$G:$G,AT$2,input_eurostat_fec_RAW!$D:$D,$A97,input_eurostat_fec_RAW!$E:$E,$C97)</f>
        <v>119.724</v>
      </c>
    </row>
    <row r="98" spans="1:46" x14ac:dyDescent="0.2">
      <c r="A98" s="4" t="s">
        <v>73</v>
      </c>
      <c r="B98" t="s">
        <v>91</v>
      </c>
      <c r="C98" s="4" t="s">
        <v>65</v>
      </c>
      <c r="D98" t="s">
        <v>82</v>
      </c>
      <c r="F98" t="b">
        <f>INDEX('1_input_general_information'!$A$44:$E$58,MATCH($C98,'1_input_general_information'!$A$44:$A$58,0),3)</f>
        <v>0</v>
      </c>
      <c r="G98" t="str">
        <f>INDEX('1_input_general_information'!$A$44:$E$58,MATCH($C98,'1_input_general_information'!$A$44:$A$58,0),4)</f>
        <v>Complete</v>
      </c>
      <c r="H98">
        <f>SUMIFS(input_eurostat_fec_RAW!$I:$I,input_eurostat_fec_RAW!$G:$G,H$2,input_eurostat_fec_RAW!$D:$D,$A98,input_eurostat_fec_RAW!$E:$E,$C98)</f>
        <v>2952.5360000000001</v>
      </c>
      <c r="I98">
        <f>SUMIFS(input_eurostat_fec_RAW!$I:$I,input_eurostat_fec_RAW!$G:$G,I$2,input_eurostat_fec_RAW!$D:$D,$A98,input_eurostat_fec_RAW!$E:$E,$C98)</f>
        <v>0</v>
      </c>
      <c r="J98">
        <f>SUMIFS(input_eurostat_fec_RAW!$I:$I,input_eurostat_fec_RAW!$G:$G,J$2,input_eurostat_fec_RAW!$D:$D,$A98,input_eurostat_fec_RAW!$E:$E,$C98)</f>
        <v>370.6</v>
      </c>
      <c r="K98">
        <f>SUMIFS(input_eurostat_fec_RAW!$I:$I,input_eurostat_fec_RAW!$G:$G,K$2,input_eurostat_fec_RAW!$D:$D,$A98,input_eurostat_fec_RAW!$E:$E,$C98)</f>
        <v>0</v>
      </c>
      <c r="L98">
        <f>SUMIFS(input_eurostat_fec_RAW!$I:$I,input_eurostat_fec_RAW!$G:$G,L$2,input_eurostat_fec_RAW!$D:$D,$A98,input_eurostat_fec_RAW!$E:$E,$C98)</f>
        <v>0</v>
      </c>
      <c r="M98">
        <f>SUMIFS(input_eurostat_fec_RAW!$I:$I,input_eurostat_fec_RAW!$G:$G,M$2,input_eurostat_fec_RAW!$D:$D,$A98,input_eurostat_fec_RAW!$E:$E,$C98)</f>
        <v>2321.864</v>
      </c>
      <c r="N98">
        <f>SUMIFS(input_eurostat_fec_RAW!$I:$I,input_eurostat_fec_RAW!$G:$G,N$2,input_eurostat_fec_RAW!$D:$D,$A98,input_eurostat_fec_RAW!$E:$E,$C98)</f>
        <v>4325.58</v>
      </c>
      <c r="O98">
        <f>SUMIFS(input_eurostat_fec_RAW!$I:$I,input_eurostat_fec_RAW!$G:$G,O$2,input_eurostat_fec_RAW!$D:$D,$A98,input_eurostat_fec_RAW!$E:$E,$C98)</f>
        <v>550.66600000000005</v>
      </c>
      <c r="P98">
        <f>SUMIFS(input_eurostat_fec_RAW!$I:$I,input_eurostat_fec_RAW!$G:$G,P$2,input_eurostat_fec_RAW!$D:$D,$A98,input_eurostat_fec_RAW!$E:$E,$C98)</f>
        <v>14568.137000000001</v>
      </c>
      <c r="Q98">
        <f>SUMIFS(input_eurostat_fec_RAW!$I:$I,input_eurostat_fec_RAW!$G:$G,Q$2,input_eurostat_fec_RAW!$D:$D,$A98,input_eurostat_fec_RAW!$E:$E,$C98)</f>
        <v>0</v>
      </c>
      <c r="R98">
        <f>SUMIFS(input_eurostat_fec_RAW!$I:$I,input_eurostat_fec_RAW!$G:$G,R$2,input_eurostat_fec_RAW!$D:$D,$A98,input_eurostat_fec_RAW!$E:$E,$C98)</f>
        <v>0</v>
      </c>
      <c r="S98">
        <f>SUMIFS(input_eurostat_fec_RAW!$I:$I,input_eurostat_fec_RAW!$G:$G,S$2,input_eurostat_fec_RAW!$D:$D,$A98,input_eurostat_fec_RAW!$E:$E,$C98)</f>
        <v>2229.5590000000002</v>
      </c>
      <c r="T98">
        <f>SUMIFS(input_eurostat_fec_RAW!$I:$I,input_eurostat_fec_RAW!$G:$G,T$2,input_eurostat_fec_RAW!$D:$D,$A98,input_eurostat_fec_RAW!$E:$E,$C98)</f>
        <v>20412.671999999999</v>
      </c>
      <c r="U98">
        <f>SUMIFS(input_eurostat_fec_RAW!$I:$I,input_eurostat_fec_RAW!$G:$G,U$2,input_eurostat_fec_RAW!$D:$D,$A98,input_eurostat_fec_RAW!$E:$E,$C98)</f>
        <v>3237</v>
      </c>
      <c r="V98">
        <f>SUMIFS(input_eurostat_fec_RAW!$I:$I,input_eurostat_fec_RAW!$G:$G,V$2,input_eurostat_fec_RAW!$D:$D,$A98,input_eurostat_fec_RAW!$E:$E,$C98)</f>
        <v>0</v>
      </c>
      <c r="W98">
        <f>SUMIFS(input_eurostat_fec_RAW!$I:$I,input_eurostat_fec_RAW!$G:$G,W$2,input_eurostat_fec_RAW!$D:$D,$A98,input_eurostat_fec_RAW!$E:$E,$C98)</f>
        <v>0</v>
      </c>
      <c r="X98">
        <f>SUMIFS(input_eurostat_fec_RAW!$I:$I,input_eurostat_fec_RAW!$G:$G,X$2,input_eurostat_fec_RAW!$D:$D,$A98,input_eurostat_fec_RAW!$E:$E,$C98)</f>
        <v>0</v>
      </c>
      <c r="Y98">
        <f>SUMIFS(input_eurostat_fec_RAW!$I:$I,input_eurostat_fec_RAW!$G:$G,Y$2,input_eurostat_fec_RAW!$D:$D,$A98,input_eurostat_fec_RAW!$E:$E,$C98)</f>
        <v>0</v>
      </c>
      <c r="Z98">
        <f>SUMIFS(input_eurostat_fec_RAW!$I:$I,input_eurostat_fec_RAW!$G:$G,Z$2,input_eurostat_fec_RAW!$D:$D,$A98,input_eurostat_fec_RAW!$E:$E,$C98)</f>
        <v>708.48199999999997</v>
      </c>
      <c r="AA98">
        <f>SUMIFS(input_eurostat_fec_RAW!$I:$I,input_eurostat_fec_RAW!$G:$G,AA$2,input_eurostat_fec_RAW!$D:$D,$A98,input_eurostat_fec_RAW!$E:$E,$C98)</f>
        <v>0</v>
      </c>
      <c r="AB98">
        <f>SUMIFS(input_eurostat_fec_RAW!$I:$I,input_eurostat_fec_RAW!$G:$G,AB$2,input_eurostat_fec_RAW!$D:$D,$A98,input_eurostat_fec_RAW!$E:$E,$C98)</f>
        <v>127</v>
      </c>
      <c r="AC98">
        <f>SUMIFS(input_eurostat_fec_RAW!$I:$I,input_eurostat_fec_RAW!$G:$G,AC$2,input_eurostat_fec_RAW!$D:$D,$A98,input_eurostat_fec_RAW!$E:$E,$C98)</f>
        <v>0</v>
      </c>
      <c r="AD98">
        <f>SUMIFS(input_eurostat_fec_RAW!$I:$I,input_eurostat_fec_RAW!$G:$G,AD$2,input_eurostat_fec_RAW!$D:$D,$A98,input_eurostat_fec_RAW!$E:$E,$C98)</f>
        <v>0</v>
      </c>
      <c r="AE98">
        <f>SUMIFS(input_eurostat_fec_RAW!$I:$I,input_eurostat_fec_RAW!$G:$G,AE$2,input_eurostat_fec_RAW!$D:$D,$A98,input_eurostat_fec_RAW!$E:$E,$C98)</f>
        <v>0</v>
      </c>
      <c r="AF98">
        <f>SUMIFS(input_eurostat_fec_RAW!$I:$I,input_eurostat_fec_RAW!$G:$G,AF$2,input_eurostat_fec_RAW!$D:$D,$A98,input_eurostat_fec_RAW!$E:$E,$C98)</f>
        <v>0</v>
      </c>
      <c r="AG98">
        <f>SUMIFS(input_eurostat_fec_RAW!$I:$I,input_eurostat_fec_RAW!$G:$G,AG$2,input_eurostat_fec_RAW!$D:$D,$A98,input_eurostat_fec_RAW!$E:$E,$C98)</f>
        <v>0</v>
      </c>
      <c r="AH98">
        <f>SUMIFS(input_eurostat_fec_RAW!$I:$I,input_eurostat_fec_RAW!$G:$G,AH$2,input_eurostat_fec_RAW!$D:$D,$A98,input_eurostat_fec_RAW!$E:$E,$C98)</f>
        <v>0</v>
      </c>
      <c r="AI98">
        <f>SUMIFS(input_eurostat_fec_RAW!$I:$I,input_eurostat_fec_RAW!$G:$G,AI$2,input_eurostat_fec_RAW!$D:$D,$A98,input_eurostat_fec_RAW!$E:$E,$C98)</f>
        <v>0</v>
      </c>
      <c r="AJ98">
        <f>SUMIFS(input_eurostat_fec_RAW!$I:$I,input_eurostat_fec_RAW!$G:$G,AJ$2,input_eurostat_fec_RAW!$D:$D,$A98,input_eurostat_fec_RAW!$E:$E,$C98)</f>
        <v>2972.0050000000001</v>
      </c>
      <c r="AK98">
        <f>SUMIFS(input_eurostat_fec_RAW!$I:$I,input_eurostat_fec_RAW!$G:$G,AK$2,input_eurostat_fec_RAW!$D:$D,$A98,input_eurostat_fec_RAW!$E:$E,$C98)</f>
        <v>0</v>
      </c>
      <c r="AL98">
        <f>SUMIFS(input_eurostat_fec_RAW!$I:$I,input_eurostat_fec_RAW!$G:$G,AL$2,input_eurostat_fec_RAW!$D:$D,$A98,input_eurostat_fec_RAW!$E:$E,$C98)</f>
        <v>0</v>
      </c>
      <c r="AM98">
        <f>SUMIFS(input_eurostat_fec_RAW!$I:$I,input_eurostat_fec_RAW!$G:$G,AM$2,input_eurostat_fec_RAW!$D:$D,$A98,input_eurostat_fec_RAW!$E:$E,$C98)</f>
        <v>0</v>
      </c>
      <c r="AN98">
        <f>SUMIFS(input_eurostat_fec_RAW!$I:$I,input_eurostat_fec_RAW!$G:$G,AN$2,input_eurostat_fec_RAW!$D:$D,$A98,input_eurostat_fec_RAW!$E:$E,$C98)</f>
        <v>0</v>
      </c>
      <c r="AO98">
        <f>SUMIFS(input_eurostat_fec_RAW!$I:$I,input_eurostat_fec_RAW!$G:$G,AO$2,input_eurostat_fec_RAW!$D:$D,$A98,input_eurostat_fec_RAW!$E:$E,$C98)</f>
        <v>617.38</v>
      </c>
      <c r="AP98">
        <f>SUMIFS(input_eurostat_fec_RAW!$I:$I,input_eurostat_fec_RAW!$G:$G,AP$2,input_eurostat_fec_RAW!$D:$D,$A98,input_eurostat_fec_RAW!$E:$E,$C98)</f>
        <v>0</v>
      </c>
      <c r="AQ98">
        <f>SUMIFS(input_eurostat_fec_RAW!$I:$I,input_eurostat_fec_RAW!$G:$G,AQ$2,input_eurostat_fec_RAW!$D:$D,$A98,input_eurostat_fec_RAW!$E:$E,$C98)</f>
        <v>0</v>
      </c>
      <c r="AR98">
        <f>SUMIFS(input_eurostat_fec_RAW!$I:$I,input_eurostat_fec_RAW!$G:$G,AR$2,input_eurostat_fec_RAW!$D:$D,$A98,input_eurostat_fec_RAW!$E:$E,$C98)</f>
        <v>0</v>
      </c>
      <c r="AS98">
        <f>SUMIFS(input_eurostat_fec_RAW!$I:$I,input_eurostat_fec_RAW!$G:$G,AS$2,input_eurostat_fec_RAW!$D:$D,$A98,input_eurostat_fec_RAW!$E:$E,$C98)</f>
        <v>0</v>
      </c>
      <c r="AT98">
        <f>SUMIFS(input_eurostat_fec_RAW!$I:$I,input_eurostat_fec_RAW!$G:$G,AT$2,input_eurostat_fec_RAW!$D:$D,$A98,input_eurostat_fec_RAW!$E:$E,$C98)</f>
        <v>211.82300000000001</v>
      </c>
    </row>
    <row r="99" spans="1:46" x14ac:dyDescent="0.2">
      <c r="A99" s="4" t="s">
        <v>73</v>
      </c>
      <c r="B99" t="s">
        <v>91</v>
      </c>
      <c r="C99" s="4" t="s">
        <v>66</v>
      </c>
      <c r="D99" t="s">
        <v>87</v>
      </c>
      <c r="E99" t="str">
        <f>INDEX('1_input_general_information'!$B$45:$E$58,MATCH($D99,'1_input_general_information'!$B$45:$B$58,0),MATCH($E$2,'1_input_general_information'!$B$44:$E$44,0))</f>
        <v>coal</v>
      </c>
      <c r="F99" t="b">
        <f>INDEX('1_input_general_information'!$A$44:$E$58,MATCH($C99,'1_input_general_information'!$A$44:$A$58,0),3)</f>
        <v>1</v>
      </c>
      <c r="G99" t="str">
        <f>INDEX('1_input_general_information'!$A$44:$E$58,MATCH($C99,'1_input_general_information'!$A$44:$A$58,0),4)</f>
        <v>Simplified</v>
      </c>
      <c r="H99">
        <f>SUMIFS(input_eurostat_fec_RAW!$I:$I,input_eurostat_fec_RAW!$G:$G,H$2,input_eurostat_fec_RAW!$D:$D,$A99,input_eurostat_fec_RAW!$E:$E,$C99)</f>
        <v>32.939</v>
      </c>
      <c r="I99">
        <f>SUMIFS(input_eurostat_fec_RAW!$I:$I,input_eurostat_fec_RAW!$G:$G,I$2,input_eurostat_fec_RAW!$D:$D,$A99,input_eurostat_fec_RAW!$E:$E,$C99)</f>
        <v>1.1399999999999999</v>
      </c>
      <c r="J99">
        <f>SUMIFS(input_eurostat_fec_RAW!$I:$I,input_eurostat_fec_RAW!$G:$G,J$2,input_eurostat_fec_RAW!$D:$D,$A99,input_eurostat_fec_RAW!$E:$E,$C99)</f>
        <v>10.750999999999999</v>
      </c>
      <c r="K99">
        <f>SUMIFS(input_eurostat_fec_RAW!$I:$I,input_eurostat_fec_RAW!$G:$G,K$2,input_eurostat_fec_RAW!$D:$D,$A99,input_eurostat_fec_RAW!$E:$E,$C99)</f>
        <v>74.69</v>
      </c>
      <c r="L99">
        <f>SUMIFS(input_eurostat_fec_RAW!$I:$I,input_eurostat_fec_RAW!$G:$G,L$2,input_eurostat_fec_RAW!$D:$D,$A99,input_eurostat_fec_RAW!$E:$E,$C99)</f>
        <v>0</v>
      </c>
      <c r="M99">
        <f>SUMIFS(input_eurostat_fec_RAW!$I:$I,input_eurostat_fec_RAW!$G:$G,M$2,input_eurostat_fec_RAW!$D:$D,$A99,input_eurostat_fec_RAW!$E:$E,$C99)</f>
        <v>894.69399999999996</v>
      </c>
      <c r="N99">
        <f>SUMIFS(input_eurostat_fec_RAW!$I:$I,input_eurostat_fec_RAW!$G:$G,N$2,input_eurostat_fec_RAW!$D:$D,$A99,input_eurostat_fec_RAW!$E:$E,$C99)</f>
        <v>0</v>
      </c>
      <c r="O99">
        <f>SUMIFS(input_eurostat_fec_RAW!$I:$I,input_eurostat_fec_RAW!$G:$G,O$2,input_eurostat_fec_RAW!$D:$D,$A99,input_eurostat_fec_RAW!$E:$E,$C99)</f>
        <v>0</v>
      </c>
      <c r="P99">
        <f>SUMIFS(input_eurostat_fec_RAW!$I:$I,input_eurostat_fec_RAW!$G:$G,P$2,input_eurostat_fec_RAW!$D:$D,$A99,input_eurostat_fec_RAW!$E:$E,$C99)</f>
        <v>2103.2689999999998</v>
      </c>
      <c r="Q99">
        <f>SUMIFS(input_eurostat_fec_RAW!$I:$I,input_eurostat_fec_RAW!$G:$G,Q$2,input_eurostat_fec_RAW!$D:$D,$A99,input_eurostat_fec_RAW!$E:$E,$C99)</f>
        <v>4.4000000000000004</v>
      </c>
      <c r="R99">
        <f>SUMIFS(input_eurostat_fec_RAW!$I:$I,input_eurostat_fec_RAW!$G:$G,R$2,input_eurostat_fec_RAW!$D:$D,$A99,input_eurostat_fec_RAW!$E:$E,$C99)</f>
        <v>0</v>
      </c>
      <c r="S99">
        <f>SUMIFS(input_eurostat_fec_RAW!$I:$I,input_eurostat_fec_RAW!$G:$G,S$2,input_eurostat_fec_RAW!$D:$D,$A99,input_eurostat_fec_RAW!$E:$E,$C99)</f>
        <v>172.74299999999999</v>
      </c>
      <c r="T99">
        <f>SUMIFS(input_eurostat_fec_RAW!$I:$I,input_eurostat_fec_RAW!$G:$G,T$2,input_eurostat_fec_RAW!$D:$D,$A99,input_eurostat_fec_RAW!$E:$E,$C99)</f>
        <v>22064.799999999999</v>
      </c>
      <c r="U99">
        <f>SUMIFS(input_eurostat_fec_RAW!$I:$I,input_eurostat_fec_RAW!$G:$G,U$2,input_eurostat_fec_RAW!$D:$D,$A99,input_eurostat_fec_RAW!$E:$E,$C99)</f>
        <v>53.375</v>
      </c>
      <c r="V99">
        <f>SUMIFS(input_eurostat_fec_RAW!$I:$I,input_eurostat_fec_RAW!$G:$G,V$2,input_eurostat_fec_RAW!$D:$D,$A99,input_eurostat_fec_RAW!$E:$E,$C99)</f>
        <v>54.226999999999997</v>
      </c>
      <c r="W99">
        <f>SUMIFS(input_eurostat_fec_RAW!$I:$I,input_eurostat_fec_RAW!$G:$G,W$2,input_eurostat_fec_RAW!$D:$D,$A99,input_eurostat_fec_RAW!$E:$E,$C99)</f>
        <v>0.11899999999999999</v>
      </c>
      <c r="X99">
        <f>SUMIFS(input_eurostat_fec_RAW!$I:$I,input_eurostat_fec_RAW!$G:$G,X$2,input_eurostat_fec_RAW!$D:$D,$A99,input_eurostat_fec_RAW!$E:$E,$C99)</f>
        <v>3.7690000000000001</v>
      </c>
      <c r="Y99">
        <f>SUMIFS(input_eurostat_fec_RAW!$I:$I,input_eurostat_fec_RAW!$G:$G,Y$2,input_eurostat_fec_RAW!$D:$D,$A99,input_eurostat_fec_RAW!$E:$E,$C99)</f>
        <v>0</v>
      </c>
      <c r="Z99">
        <f>SUMIFS(input_eurostat_fec_RAW!$I:$I,input_eurostat_fec_RAW!$G:$G,Z$2,input_eurostat_fec_RAW!$D:$D,$A99,input_eurostat_fec_RAW!$E:$E,$C99)</f>
        <v>1349.5820000000001</v>
      </c>
      <c r="AA99">
        <f>SUMIFS(input_eurostat_fec_RAW!$I:$I,input_eurostat_fec_RAW!$G:$G,AA$2,input_eurostat_fec_RAW!$D:$D,$A99,input_eurostat_fec_RAW!$E:$E,$C99)</f>
        <v>0</v>
      </c>
      <c r="AB99">
        <f>SUMIFS(input_eurostat_fec_RAW!$I:$I,input_eurostat_fec_RAW!$G:$G,AB$2,input_eurostat_fec_RAW!$D:$D,$A99,input_eurostat_fec_RAW!$E:$E,$C99)</f>
        <v>108.262</v>
      </c>
      <c r="AC99">
        <f>SUMIFS(input_eurostat_fec_RAW!$I:$I,input_eurostat_fec_RAW!$G:$G,AC$2,input_eurostat_fec_RAW!$D:$D,$A99,input_eurostat_fec_RAW!$E:$E,$C99)</f>
        <v>0</v>
      </c>
      <c r="AD99">
        <f>SUMIFS(input_eurostat_fec_RAW!$I:$I,input_eurostat_fec_RAW!$G:$G,AD$2,input_eurostat_fec_RAW!$D:$D,$A99,input_eurostat_fec_RAW!$E:$E,$C99)</f>
        <v>25.187999999999999</v>
      </c>
      <c r="AE99">
        <f>SUMIFS(input_eurostat_fec_RAW!$I:$I,input_eurostat_fec_RAW!$G:$G,AE$2,input_eurostat_fec_RAW!$D:$D,$A99,input_eurostat_fec_RAW!$E:$E,$C99)</f>
        <v>391.69400000000002</v>
      </c>
      <c r="AF99">
        <f>SUMIFS(input_eurostat_fec_RAW!$I:$I,input_eurostat_fec_RAW!$G:$G,AF$2,input_eurostat_fec_RAW!$D:$D,$A99,input_eurostat_fec_RAW!$E:$E,$C99)</f>
        <v>0</v>
      </c>
      <c r="AG99">
        <f>SUMIFS(input_eurostat_fec_RAW!$I:$I,input_eurostat_fec_RAW!$G:$G,AG$2,input_eurostat_fec_RAW!$D:$D,$A99,input_eurostat_fec_RAW!$E:$E,$C99)</f>
        <v>0</v>
      </c>
      <c r="AH99">
        <f>SUMIFS(input_eurostat_fec_RAW!$I:$I,input_eurostat_fec_RAW!$G:$G,AH$2,input_eurostat_fec_RAW!$D:$D,$A99,input_eurostat_fec_RAW!$E:$E,$C99)</f>
        <v>0</v>
      </c>
      <c r="AI99">
        <f>SUMIFS(input_eurostat_fec_RAW!$I:$I,input_eurostat_fec_RAW!$G:$G,AI$2,input_eurostat_fec_RAW!$D:$D,$A99,input_eurostat_fec_RAW!$E:$E,$C99)</f>
        <v>0</v>
      </c>
      <c r="AJ99">
        <f>SUMIFS(input_eurostat_fec_RAW!$I:$I,input_eurostat_fec_RAW!$G:$G,AJ$2,input_eurostat_fec_RAW!$D:$D,$A99,input_eurostat_fec_RAW!$E:$E,$C99)</f>
        <v>18603</v>
      </c>
      <c r="AK99">
        <f>SUMIFS(input_eurostat_fec_RAW!$I:$I,input_eurostat_fec_RAW!$G:$G,AK$2,input_eurostat_fec_RAW!$D:$D,$A99,input_eurostat_fec_RAW!$E:$E,$C99)</f>
        <v>0</v>
      </c>
      <c r="AL99">
        <f>SUMIFS(input_eurostat_fec_RAW!$I:$I,input_eurostat_fec_RAW!$G:$G,AL$2,input_eurostat_fec_RAW!$D:$D,$A99,input_eurostat_fec_RAW!$E:$E,$C99)</f>
        <v>389.14800000000002</v>
      </c>
      <c r="AM99">
        <f>SUMIFS(input_eurostat_fec_RAW!$I:$I,input_eurostat_fec_RAW!$G:$G,AM$2,input_eurostat_fec_RAW!$D:$D,$A99,input_eurostat_fec_RAW!$E:$E,$C99)</f>
        <v>75.872</v>
      </c>
      <c r="AN99">
        <f>SUMIFS(input_eurostat_fec_RAW!$I:$I,input_eurostat_fec_RAW!$G:$G,AN$2,input_eurostat_fec_RAW!$D:$D,$A99,input_eurostat_fec_RAW!$E:$E,$C99)</f>
        <v>0</v>
      </c>
      <c r="AO99">
        <f>SUMIFS(input_eurostat_fec_RAW!$I:$I,input_eurostat_fec_RAW!$G:$G,AO$2,input_eurostat_fec_RAW!$D:$D,$A99,input_eurostat_fec_RAW!$E:$E,$C99)</f>
        <v>3.2000000000000001E-2</v>
      </c>
      <c r="AP99">
        <f>SUMIFS(input_eurostat_fec_RAW!$I:$I,input_eurostat_fec_RAW!$G:$G,AP$2,input_eurostat_fec_RAW!$D:$D,$A99,input_eurostat_fec_RAW!$E:$E,$C99)</f>
        <v>288</v>
      </c>
      <c r="AQ99">
        <f>SUMIFS(input_eurostat_fec_RAW!$I:$I,input_eurostat_fec_RAW!$G:$G,AQ$2,input_eurostat_fec_RAW!$D:$D,$A99,input_eurostat_fec_RAW!$E:$E,$C99)</f>
        <v>657.25199999999995</v>
      </c>
      <c r="AR99">
        <f>SUMIFS(input_eurostat_fec_RAW!$I:$I,input_eurostat_fec_RAW!$G:$G,AR$2,input_eurostat_fec_RAW!$D:$D,$A99,input_eurostat_fec_RAW!$E:$E,$C99)</f>
        <v>0</v>
      </c>
      <c r="AS99">
        <f>SUMIFS(input_eurostat_fec_RAW!$I:$I,input_eurostat_fec_RAW!$G:$G,AS$2,input_eurostat_fec_RAW!$D:$D,$A99,input_eurostat_fec_RAW!$E:$E,$C99)</f>
        <v>0</v>
      </c>
      <c r="AT99">
        <f>SUMIFS(input_eurostat_fec_RAW!$I:$I,input_eurostat_fec_RAW!$G:$G,AT$2,input_eurostat_fec_RAW!$D:$D,$A99,input_eurostat_fec_RAW!$E:$E,$C99)</f>
        <v>838.02300000000002</v>
      </c>
    </row>
    <row r="100" spans="1:46" x14ac:dyDescent="0.2">
      <c r="A100" s="4" t="s">
        <v>73</v>
      </c>
      <c r="B100" t="s">
        <v>91</v>
      </c>
      <c r="C100" s="4" t="s">
        <v>67</v>
      </c>
      <c r="D100" t="s">
        <v>74</v>
      </c>
      <c r="F100" t="str">
        <f>INDEX('1_input_general_information'!$A$44:$E$58,MATCH($C100,'1_input_general_information'!$A$44:$A$58,0),3)</f>
        <v>Total</v>
      </c>
      <c r="G100" t="str">
        <f>INDEX('1_input_general_information'!$A$44:$E$58,MATCH($C100,'1_input_general_information'!$A$44:$A$58,0),4)</f>
        <v>Total</v>
      </c>
      <c r="H100">
        <f>SUMIFS(input_eurostat_fec_RAW!$I:$I,input_eurostat_fec_RAW!$G:$G,H$2,input_eurostat_fec_RAW!$D:$D,$A100,input_eurostat_fec_RAW!$E:$E,$C100)</f>
        <v>39873.553999999996</v>
      </c>
      <c r="I100">
        <f>SUMIFS(input_eurostat_fec_RAW!$I:$I,input_eurostat_fec_RAW!$G:$G,I$2,input_eurostat_fec_RAW!$D:$D,$A100,input_eurostat_fec_RAW!$E:$E,$C100)</f>
        <v>6957.0690000000004</v>
      </c>
      <c r="J100">
        <f>SUMIFS(input_eurostat_fec_RAW!$I:$I,input_eurostat_fec_RAW!$G:$G,J$2,input_eurostat_fec_RAW!$D:$D,$A100,input_eurostat_fec_RAW!$E:$E,$C100)</f>
        <v>39506.027999999998</v>
      </c>
      <c r="K100">
        <f>SUMIFS(input_eurostat_fec_RAW!$I:$I,input_eurostat_fec_RAW!$G:$G,K$2,input_eurostat_fec_RAW!$D:$D,$A100,input_eurostat_fec_RAW!$E:$E,$C100)</f>
        <v>16428.524000000001</v>
      </c>
      <c r="L100">
        <f>SUMIFS(input_eurostat_fec_RAW!$I:$I,input_eurostat_fec_RAW!$G:$G,L$2,input_eurostat_fec_RAW!$D:$D,$A100,input_eurostat_fec_RAW!$E:$E,$C100)</f>
        <v>3370.26</v>
      </c>
      <c r="M100">
        <f>SUMIFS(input_eurostat_fec_RAW!$I:$I,input_eurostat_fec_RAW!$G:$G,M$2,input_eurostat_fec_RAW!$D:$D,$A100,input_eurostat_fec_RAW!$E:$E,$C100)</f>
        <v>49607.56</v>
      </c>
      <c r="N100">
        <f>SUMIFS(input_eurostat_fec_RAW!$I:$I,input_eurostat_fec_RAW!$G:$G,N$2,input_eurostat_fec_RAW!$D:$D,$A100,input_eurostat_fec_RAW!$E:$E,$C100)</f>
        <v>403006.83199999999</v>
      </c>
      <c r="O100">
        <f>SUMIFS(input_eurostat_fec_RAW!$I:$I,input_eurostat_fec_RAW!$G:$G,O$2,input_eurostat_fec_RAW!$D:$D,$A100,input_eurostat_fec_RAW!$E:$E,$C100)</f>
        <v>41420.523000000001</v>
      </c>
      <c r="P100">
        <f>SUMIFS(input_eurostat_fec_RAW!$I:$I,input_eurostat_fec_RAW!$G:$G,P$2,input_eurostat_fec_RAW!$D:$D,$A100,input_eurostat_fec_RAW!$E:$E,$C100)</f>
        <v>1163811.4029999999</v>
      </c>
      <c r="Q100">
        <f>SUMIFS(input_eurostat_fec_RAW!$I:$I,input_eurostat_fec_RAW!$G:$G,Q$2,input_eurostat_fec_RAW!$D:$D,$A100,input_eurostat_fec_RAW!$E:$E,$C100)</f>
        <v>4676.3280000000004</v>
      </c>
      <c r="R100">
        <f>SUMIFS(input_eurostat_fec_RAW!$I:$I,input_eurostat_fec_RAW!$G:$G,R$2,input_eurostat_fec_RAW!$D:$D,$A100,input_eurostat_fec_RAW!$E:$E,$C100)</f>
        <v>22852.264999999999</v>
      </c>
      <c r="S100">
        <f>SUMIFS(input_eurostat_fec_RAW!$I:$I,input_eurostat_fec_RAW!$G:$G,S$2,input_eurostat_fec_RAW!$D:$D,$A100,input_eurostat_fec_RAW!$E:$E,$C100)</f>
        <v>115581.399</v>
      </c>
      <c r="T100">
        <f>SUMIFS(input_eurostat_fec_RAW!$I:$I,input_eurostat_fec_RAW!$G:$G,T$2,input_eurostat_fec_RAW!$D:$D,$A100,input_eurostat_fec_RAW!$E:$E,$C100)</f>
        <v>1532401.1459999999</v>
      </c>
      <c r="U100">
        <f>SUMIFS(input_eurostat_fec_RAW!$I:$I,input_eurostat_fec_RAW!$G:$G,U$2,input_eurostat_fec_RAW!$D:$D,$A100,input_eurostat_fec_RAW!$E:$E,$C100)</f>
        <v>36086.574000000001</v>
      </c>
      <c r="V100">
        <f>SUMIFS(input_eurostat_fec_RAW!$I:$I,input_eurostat_fec_RAW!$G:$G,V$2,input_eurostat_fec_RAW!$D:$D,$A100,input_eurostat_fec_RAW!$E:$E,$C100)</f>
        <v>180531.152</v>
      </c>
      <c r="W100">
        <f>SUMIFS(input_eurostat_fec_RAW!$I:$I,input_eurostat_fec_RAW!$G:$G,W$2,input_eurostat_fec_RAW!$D:$D,$A100,input_eurostat_fec_RAW!$E:$E,$C100)</f>
        <v>7006.9229999999998</v>
      </c>
      <c r="X100">
        <f>SUMIFS(input_eurostat_fec_RAW!$I:$I,input_eurostat_fec_RAW!$G:$G,X$2,input_eurostat_fec_RAW!$D:$D,$A100,input_eurostat_fec_RAW!$E:$E,$C100)</f>
        <v>9293.6919999999991</v>
      </c>
      <c r="Y100">
        <f>SUMIFS(input_eurostat_fec_RAW!$I:$I,input_eurostat_fec_RAW!$G:$G,Y$2,input_eurostat_fec_RAW!$D:$D,$A100,input_eurostat_fec_RAW!$E:$E,$C100)</f>
        <v>31226.280999999999</v>
      </c>
      <c r="Z100">
        <f>SUMIFS(input_eurostat_fec_RAW!$I:$I,input_eurostat_fec_RAW!$G:$G,Z$2,input_eurostat_fec_RAW!$D:$D,$A100,input_eurostat_fec_RAW!$E:$E,$C100)</f>
        <v>24653.302</v>
      </c>
      <c r="AA100">
        <f>SUMIFS(input_eurostat_fec_RAW!$I:$I,input_eurostat_fec_RAW!$G:$G,AA$2,input_eurostat_fec_RAW!$D:$D,$A100,input_eurostat_fec_RAW!$E:$E,$C100)</f>
        <v>157029.826</v>
      </c>
      <c r="AB100">
        <f>SUMIFS(input_eurostat_fec_RAW!$I:$I,input_eurostat_fec_RAW!$G:$G,AB$2,input_eurostat_fec_RAW!$D:$D,$A100,input_eurostat_fec_RAW!$E:$E,$C100)</f>
        <v>5229.1019999999999</v>
      </c>
      <c r="AC100">
        <f>SUMIFS(input_eurostat_fec_RAW!$I:$I,input_eurostat_fec_RAW!$G:$G,AC$2,input_eurostat_fec_RAW!$D:$D,$A100,input_eurostat_fec_RAW!$E:$E,$C100)</f>
        <v>1512.106</v>
      </c>
      <c r="AD100">
        <f>SUMIFS(input_eurostat_fec_RAW!$I:$I,input_eurostat_fec_RAW!$G:$G,AD$2,input_eurostat_fec_RAW!$D:$D,$A100,input_eurostat_fec_RAW!$E:$E,$C100)</f>
        <v>9225.8529999999992</v>
      </c>
      <c r="AE100">
        <f>SUMIFS(input_eurostat_fec_RAW!$I:$I,input_eurostat_fec_RAW!$G:$G,AE$2,input_eurostat_fec_RAW!$D:$D,$A100,input_eurostat_fec_RAW!$E:$E,$C100)</f>
        <v>5260.2759999999998</v>
      </c>
      <c r="AF100">
        <f>SUMIFS(input_eurostat_fec_RAW!$I:$I,input_eurostat_fec_RAW!$G:$G,AF$2,input_eurostat_fec_RAW!$D:$D,$A100,input_eurostat_fec_RAW!$E:$E,$C100)</f>
        <v>1898.5650000000001</v>
      </c>
      <c r="AG100">
        <f>SUMIFS(input_eurostat_fec_RAW!$I:$I,input_eurostat_fec_RAW!$G:$G,AG$2,input_eurostat_fec_RAW!$D:$D,$A100,input_eurostat_fec_RAW!$E:$E,$C100)</f>
        <v>1124.5260000000001</v>
      </c>
      <c r="AH100">
        <f>SUMIFS(input_eurostat_fec_RAW!$I:$I,input_eurostat_fec_RAW!$G:$G,AH$2,input_eurostat_fec_RAW!$D:$D,$A100,input_eurostat_fec_RAW!$E:$E,$C100)</f>
        <v>67654.778000000006</v>
      </c>
      <c r="AI100">
        <f>SUMIFS(input_eurostat_fec_RAW!$I:$I,input_eurostat_fec_RAW!$G:$G,AI$2,input_eurostat_fec_RAW!$D:$D,$A100,input_eurostat_fec_RAW!$E:$E,$C100)</f>
        <v>24708.249</v>
      </c>
      <c r="AJ100">
        <f>SUMIFS(input_eurostat_fec_RAW!$I:$I,input_eurostat_fec_RAW!$G:$G,AJ$2,input_eurostat_fec_RAW!$D:$D,$A100,input_eurostat_fec_RAW!$E:$E,$C100)</f>
        <v>141782.272</v>
      </c>
      <c r="AK100">
        <f>SUMIFS(input_eurostat_fec_RAW!$I:$I,input_eurostat_fec_RAW!$G:$G,AK$2,input_eurostat_fec_RAW!$D:$D,$A100,input_eurostat_fec_RAW!$E:$E,$C100)</f>
        <v>21287.06</v>
      </c>
      <c r="AL100">
        <f>SUMIFS(input_eurostat_fec_RAW!$I:$I,input_eurostat_fec_RAW!$G:$G,AL$2,input_eurostat_fec_RAW!$D:$D,$A100,input_eurostat_fec_RAW!$E:$E,$C100)</f>
        <v>44283.148000000001</v>
      </c>
      <c r="AM100">
        <f>SUMIFS(input_eurostat_fec_RAW!$I:$I,input_eurostat_fec_RAW!$G:$G,AM$2,input_eurostat_fec_RAW!$D:$D,$A100,input_eurostat_fec_RAW!$E:$E,$C100)</f>
        <v>16748.859</v>
      </c>
      <c r="AN100">
        <f>SUMIFS(input_eurostat_fec_RAW!$I:$I,input_eurostat_fec_RAW!$G:$G,AN$2,input_eurostat_fec_RAW!$D:$D,$A100,input_eurostat_fec_RAW!$E:$E,$C100)</f>
        <v>43841.434000000001</v>
      </c>
      <c r="AO100">
        <f>SUMIFS(input_eurostat_fec_RAW!$I:$I,input_eurostat_fec_RAW!$G:$G,AO$2,input_eurostat_fec_RAW!$D:$D,$A100,input_eurostat_fec_RAW!$E:$E,$C100)</f>
        <v>7418.3289999999997</v>
      </c>
      <c r="AP100">
        <f>SUMIFS(input_eurostat_fec_RAW!$I:$I,input_eurostat_fec_RAW!$G:$G,AP$2,input_eurostat_fec_RAW!$D:$D,$A100,input_eurostat_fec_RAW!$E:$E,$C100)</f>
        <v>13898.44</v>
      </c>
      <c r="AQ100">
        <f>SUMIFS(input_eurostat_fec_RAW!$I:$I,input_eurostat_fec_RAW!$G:$G,AQ$2,input_eurostat_fec_RAW!$D:$D,$A100,input_eurostat_fec_RAW!$E:$E,$C100)</f>
        <v>82417.604999999996</v>
      </c>
      <c r="AR100">
        <f>SUMIFS(input_eurostat_fec_RAW!$I:$I,input_eurostat_fec_RAW!$G:$G,AR$2,input_eurostat_fec_RAW!$D:$D,$A100,input_eurostat_fec_RAW!$E:$E,$C100)</f>
        <v>1738.6130000000001</v>
      </c>
      <c r="AS100">
        <f>SUMIFS(input_eurostat_fec_RAW!$I:$I,input_eurostat_fec_RAW!$G:$G,AS$2,input_eurostat_fec_RAW!$D:$D,$A100,input_eurostat_fec_RAW!$E:$E,$C100)</f>
        <v>4934.1989999999996</v>
      </c>
      <c r="AT100">
        <f>SUMIFS(input_eurostat_fec_RAW!$I:$I,input_eurostat_fec_RAW!$G:$G,AT$2,input_eurostat_fec_RAW!$D:$D,$A100,input_eurostat_fec_RAW!$E:$E,$C100)</f>
        <v>262199.95400000003</v>
      </c>
    </row>
  </sheetData>
  <autoFilter ref="A2:AS100" xr:uid="{69F31EC6-EDF8-AB43-9DE7-E4957F632AC9}"/>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398A1-960F-DF48-92F4-818F811F534B}">
  <sheetPr codeName="Sheet10">
    <tabColor theme="8"/>
  </sheetPr>
  <dimension ref="A1:AAA152"/>
  <sheetViews>
    <sheetView topLeftCell="A32" workbookViewId="0">
      <selection activeCell="A3" sqref="A3"/>
    </sheetView>
  </sheetViews>
  <sheetFormatPr baseColWidth="10" defaultRowHeight="16" x14ac:dyDescent="0.2"/>
  <cols>
    <col min="2" max="2" width="51.6640625" bestFit="1" customWidth="1"/>
    <col min="3" max="63" width="11" bestFit="1" customWidth="1"/>
    <col min="64" max="68" width="12.6640625" bestFit="1" customWidth="1"/>
    <col min="69" max="69" width="11" bestFit="1" customWidth="1"/>
    <col min="70" max="70" width="12.6640625" bestFit="1" customWidth="1"/>
    <col min="71" max="71" width="13.6640625" bestFit="1" customWidth="1"/>
    <col min="72" max="420" width="11" bestFit="1" customWidth="1"/>
    <col min="421" max="421" width="11.6640625" bestFit="1" customWidth="1"/>
    <col min="422" max="591" width="11" bestFit="1" customWidth="1"/>
    <col min="593" max="603" width="11" bestFit="1" customWidth="1"/>
    <col min="605" max="607" width="11" bestFit="1" customWidth="1"/>
    <col min="609" max="611" width="11" bestFit="1" customWidth="1"/>
    <col min="613" max="614" width="11" bestFit="1" customWidth="1"/>
    <col min="616" max="616" width="11" bestFit="1" customWidth="1"/>
    <col min="618" max="618" width="11" bestFit="1" customWidth="1"/>
    <col min="620" max="620" width="11" bestFit="1" customWidth="1"/>
    <col min="622" max="622" width="11" bestFit="1" customWidth="1"/>
    <col min="624" max="624" width="11" bestFit="1" customWidth="1"/>
    <col min="626" max="626" width="11" bestFit="1" customWidth="1"/>
    <col min="628" max="628" width="11" bestFit="1" customWidth="1"/>
    <col min="630" max="650" width="11" bestFit="1" customWidth="1"/>
    <col min="651" max="651" width="11.6640625" bestFit="1" customWidth="1"/>
    <col min="652" max="700" width="11" bestFit="1" customWidth="1"/>
  </cols>
  <sheetData>
    <row r="1" spans="1:2" x14ac:dyDescent="0.2">
      <c r="A1" s="1" t="s">
        <v>134</v>
      </c>
      <c r="B1" s="1" t="s">
        <v>132</v>
      </c>
    </row>
    <row r="2" spans="1:2" x14ac:dyDescent="0.2">
      <c r="A2" t="s">
        <v>18</v>
      </c>
      <c r="B2" t="s">
        <v>114</v>
      </c>
    </row>
    <row r="3" spans="1:2" x14ac:dyDescent="0.2">
      <c r="A3" t="s">
        <v>19</v>
      </c>
      <c r="B3" t="s">
        <v>124</v>
      </c>
    </row>
    <row r="4" spans="1:2" x14ac:dyDescent="0.2">
      <c r="A4" t="s">
        <v>20</v>
      </c>
      <c r="B4" t="s">
        <v>96</v>
      </c>
    </row>
    <row r="5" spans="1:2" x14ac:dyDescent="0.2">
      <c r="A5" t="s">
        <v>21</v>
      </c>
      <c r="B5" t="s">
        <v>911</v>
      </c>
    </row>
    <row r="6" spans="1:2" x14ac:dyDescent="0.2">
      <c r="A6" t="s">
        <v>22</v>
      </c>
      <c r="B6" t="s">
        <v>107</v>
      </c>
    </row>
    <row r="7" spans="1:2" x14ac:dyDescent="0.2">
      <c r="A7" t="s">
        <v>23</v>
      </c>
      <c r="B7" t="s">
        <v>97</v>
      </c>
    </row>
    <row r="8" spans="1:2" x14ac:dyDescent="0.2">
      <c r="A8" t="s">
        <v>24</v>
      </c>
      <c r="B8" t="s">
        <v>99</v>
      </c>
    </row>
    <row r="9" spans="1:2" x14ac:dyDescent="0.2">
      <c r="A9" t="s">
        <v>25</v>
      </c>
      <c r="B9" t="s">
        <v>98</v>
      </c>
    </row>
    <row r="10" spans="1:2" x14ac:dyDescent="0.2">
      <c r="A10" t="s">
        <v>26</v>
      </c>
      <c r="B10" t="s">
        <v>912</v>
      </c>
    </row>
    <row r="11" spans="1:2" x14ac:dyDescent="0.2">
      <c r="A11" t="s">
        <v>27</v>
      </c>
      <c r="B11" t="s">
        <v>100</v>
      </c>
    </row>
    <row r="12" spans="1:2" x14ac:dyDescent="0.2">
      <c r="A12" t="s">
        <v>28</v>
      </c>
      <c r="B12" t="s">
        <v>102</v>
      </c>
    </row>
    <row r="13" spans="1:2" x14ac:dyDescent="0.2">
      <c r="A13" t="s">
        <v>29</v>
      </c>
      <c r="B13" t="s">
        <v>103</v>
      </c>
    </row>
    <row r="14" spans="1:2" x14ac:dyDescent="0.2">
      <c r="A14" t="s">
        <v>30</v>
      </c>
      <c r="B14" t="s">
        <v>95</v>
      </c>
    </row>
    <row r="15" spans="1:2" x14ac:dyDescent="0.2">
      <c r="A15" t="s">
        <v>31</v>
      </c>
      <c r="B15" t="s">
        <v>119</v>
      </c>
    </row>
    <row r="16" spans="1:2" x14ac:dyDescent="0.2">
      <c r="A16" t="s">
        <v>32</v>
      </c>
      <c r="B16" t="s">
        <v>104</v>
      </c>
    </row>
    <row r="17" spans="1:2" x14ac:dyDescent="0.2">
      <c r="A17" t="s">
        <v>33</v>
      </c>
      <c r="B17" t="s">
        <v>130</v>
      </c>
    </row>
    <row r="18" spans="1:2" x14ac:dyDescent="0.2">
      <c r="A18" t="s">
        <v>34</v>
      </c>
      <c r="B18" t="s">
        <v>105</v>
      </c>
    </row>
    <row r="19" spans="1:2" x14ac:dyDescent="0.2">
      <c r="A19" t="s">
        <v>35</v>
      </c>
      <c r="B19" t="s">
        <v>111</v>
      </c>
    </row>
    <row r="20" spans="1:2" x14ac:dyDescent="0.2">
      <c r="A20" t="s">
        <v>36</v>
      </c>
      <c r="B20" t="s">
        <v>101</v>
      </c>
    </row>
    <row r="21" spans="1:2" x14ac:dyDescent="0.2">
      <c r="A21" t="s">
        <v>37</v>
      </c>
      <c r="B21" t="s">
        <v>106</v>
      </c>
    </row>
    <row r="22" spans="1:2" x14ac:dyDescent="0.2">
      <c r="A22" t="s">
        <v>38</v>
      </c>
      <c r="B22" t="s">
        <v>109</v>
      </c>
    </row>
    <row r="23" spans="1:2" x14ac:dyDescent="0.2">
      <c r="A23" t="s">
        <v>39</v>
      </c>
      <c r="B23" t="s">
        <v>110</v>
      </c>
    </row>
    <row r="24" spans="1:2" x14ac:dyDescent="0.2">
      <c r="A24" t="s">
        <v>40</v>
      </c>
      <c r="B24" t="s">
        <v>108</v>
      </c>
    </row>
    <row r="25" spans="1:2" x14ac:dyDescent="0.2">
      <c r="A25" t="s">
        <v>41</v>
      </c>
      <c r="B25" t="s">
        <v>125</v>
      </c>
    </row>
    <row r="26" spans="1:2" x14ac:dyDescent="0.2">
      <c r="A26" t="s">
        <v>42</v>
      </c>
      <c r="B26" t="s">
        <v>126</v>
      </c>
    </row>
    <row r="27" spans="1:2" x14ac:dyDescent="0.2">
      <c r="A27" t="s">
        <v>43</v>
      </c>
      <c r="B27" t="s">
        <v>112</v>
      </c>
    </row>
    <row r="28" spans="1:2" x14ac:dyDescent="0.2">
      <c r="A28" t="s">
        <v>44</v>
      </c>
      <c r="B28" t="s">
        <v>113</v>
      </c>
    </row>
    <row r="29" spans="1:2" x14ac:dyDescent="0.2">
      <c r="A29" t="s">
        <v>45</v>
      </c>
      <c r="B29" t="s">
        <v>121</v>
      </c>
    </row>
    <row r="30" spans="1:2" x14ac:dyDescent="0.2">
      <c r="A30" t="s">
        <v>46</v>
      </c>
      <c r="B30" t="s">
        <v>115</v>
      </c>
    </row>
    <row r="31" spans="1:2" x14ac:dyDescent="0.2">
      <c r="A31" t="s">
        <v>47</v>
      </c>
      <c r="B31" t="s">
        <v>913</v>
      </c>
    </row>
    <row r="32" spans="1:2" x14ac:dyDescent="0.2">
      <c r="A32" t="s">
        <v>48</v>
      </c>
      <c r="B32" t="s">
        <v>116</v>
      </c>
    </row>
    <row r="33" spans="1:5" x14ac:dyDescent="0.2">
      <c r="A33" t="s">
        <v>49</v>
      </c>
      <c r="B33" t="s">
        <v>128</v>
      </c>
    </row>
    <row r="34" spans="1:5" x14ac:dyDescent="0.2">
      <c r="A34" t="s">
        <v>50</v>
      </c>
      <c r="B34" t="s">
        <v>120</v>
      </c>
    </row>
    <row r="35" spans="1:5" x14ac:dyDescent="0.2">
      <c r="A35" t="s">
        <v>51</v>
      </c>
      <c r="B35" t="s">
        <v>117</v>
      </c>
    </row>
    <row r="36" spans="1:5" x14ac:dyDescent="0.2">
      <c r="A36" t="s">
        <v>52</v>
      </c>
      <c r="B36" t="s">
        <v>118</v>
      </c>
    </row>
    <row r="37" spans="1:5" x14ac:dyDescent="0.2">
      <c r="A37" t="s">
        <v>53</v>
      </c>
      <c r="B37" t="s">
        <v>129</v>
      </c>
    </row>
    <row r="38" spans="1:5" x14ac:dyDescent="0.2">
      <c r="A38" t="s">
        <v>54</v>
      </c>
      <c r="B38" t="s">
        <v>914</v>
      </c>
    </row>
    <row r="39" spans="1:5" x14ac:dyDescent="0.2">
      <c r="A39" t="s">
        <v>17</v>
      </c>
      <c r="B39" t="s">
        <v>127</v>
      </c>
    </row>
    <row r="40" spans="1:5" x14ac:dyDescent="0.2">
      <c r="A40" t="s">
        <v>122</v>
      </c>
      <c r="B40" t="s">
        <v>123</v>
      </c>
    </row>
    <row r="43" spans="1:5" x14ac:dyDescent="0.2">
      <c r="A43" s="1"/>
      <c r="B43" s="1"/>
      <c r="C43" s="1"/>
      <c r="D43" s="1"/>
      <c r="E43" s="1"/>
    </row>
    <row r="44" spans="1:5" x14ac:dyDescent="0.2">
      <c r="A44" s="1" t="s">
        <v>135</v>
      </c>
      <c r="B44" s="1" t="s">
        <v>136</v>
      </c>
      <c r="C44" s="1" t="s">
        <v>141</v>
      </c>
      <c r="D44" s="1" t="s">
        <v>162</v>
      </c>
      <c r="E44" s="1" t="s">
        <v>139</v>
      </c>
    </row>
    <row r="45" spans="1:5" x14ac:dyDescent="0.2">
      <c r="A45" t="s">
        <v>15</v>
      </c>
      <c r="B45" t="s">
        <v>85</v>
      </c>
      <c r="C45" t="b">
        <v>1</v>
      </c>
      <c r="D45" t="s">
        <v>163</v>
      </c>
      <c r="E45" t="s">
        <v>151</v>
      </c>
    </row>
    <row r="46" spans="1:5" x14ac:dyDescent="0.2">
      <c r="A46" t="s">
        <v>55</v>
      </c>
      <c r="B46" t="s">
        <v>75</v>
      </c>
      <c r="C46" t="b">
        <v>1</v>
      </c>
      <c r="D46" t="s">
        <v>163</v>
      </c>
      <c r="E46" t="s">
        <v>150</v>
      </c>
    </row>
    <row r="47" spans="1:5" x14ac:dyDescent="0.2">
      <c r="A47" t="s">
        <v>56</v>
      </c>
      <c r="B47" t="s">
        <v>76</v>
      </c>
      <c r="C47" t="b">
        <v>0</v>
      </c>
      <c r="D47" t="s">
        <v>164</v>
      </c>
    </row>
    <row r="48" spans="1:5" x14ac:dyDescent="0.2">
      <c r="A48" t="s">
        <v>57</v>
      </c>
      <c r="B48" t="s">
        <v>86</v>
      </c>
      <c r="C48" s="7" t="b">
        <v>1</v>
      </c>
      <c r="D48" t="s">
        <v>163</v>
      </c>
      <c r="E48" t="s">
        <v>149</v>
      </c>
    </row>
    <row r="49" spans="1:5" x14ac:dyDescent="0.2">
      <c r="A49" t="s">
        <v>58</v>
      </c>
      <c r="B49" t="s">
        <v>77</v>
      </c>
      <c r="C49" t="b">
        <v>1</v>
      </c>
      <c r="D49" t="s">
        <v>163</v>
      </c>
      <c r="E49" t="s">
        <v>152</v>
      </c>
    </row>
    <row r="50" spans="1:5" x14ac:dyDescent="0.2">
      <c r="A50" t="s">
        <v>59</v>
      </c>
      <c r="B50" t="s">
        <v>78</v>
      </c>
      <c r="C50" t="b">
        <v>0</v>
      </c>
      <c r="D50" t="s">
        <v>164</v>
      </c>
      <c r="E50" t="s">
        <v>152</v>
      </c>
    </row>
    <row r="51" spans="1:5" x14ac:dyDescent="0.2">
      <c r="A51" t="s">
        <v>60</v>
      </c>
      <c r="B51" t="s">
        <v>79</v>
      </c>
      <c r="C51" t="b">
        <v>0</v>
      </c>
      <c r="D51" t="s">
        <v>164</v>
      </c>
    </row>
    <row r="52" spans="1:5" x14ac:dyDescent="0.2">
      <c r="A52" t="s">
        <v>61</v>
      </c>
      <c r="B52" t="s">
        <v>83</v>
      </c>
      <c r="C52" t="b">
        <v>1</v>
      </c>
      <c r="D52" t="s">
        <v>164</v>
      </c>
      <c r="E52" t="s">
        <v>153</v>
      </c>
    </row>
    <row r="53" spans="1:5" x14ac:dyDescent="0.2">
      <c r="A53" t="s">
        <v>62</v>
      </c>
      <c r="B53" t="s">
        <v>84</v>
      </c>
      <c r="C53" t="b">
        <v>1</v>
      </c>
      <c r="D53" t="s">
        <v>164</v>
      </c>
      <c r="E53" t="s">
        <v>150</v>
      </c>
    </row>
    <row r="54" spans="1:5" x14ac:dyDescent="0.2">
      <c r="A54" t="s">
        <v>63</v>
      </c>
      <c r="B54" t="s">
        <v>80</v>
      </c>
      <c r="C54" t="b">
        <v>0</v>
      </c>
      <c r="D54" t="s">
        <v>163</v>
      </c>
    </row>
    <row r="55" spans="1:5" x14ac:dyDescent="0.2">
      <c r="A55" t="s">
        <v>64</v>
      </c>
      <c r="B55" t="s">
        <v>81</v>
      </c>
      <c r="C55" t="b">
        <v>0</v>
      </c>
      <c r="D55" t="s">
        <v>164</v>
      </c>
    </row>
    <row r="56" spans="1:5" x14ac:dyDescent="0.2">
      <c r="A56" t="s">
        <v>65</v>
      </c>
      <c r="B56" t="s">
        <v>82</v>
      </c>
      <c r="C56" t="b">
        <v>0</v>
      </c>
      <c r="D56" t="s">
        <v>164</v>
      </c>
    </row>
    <row r="57" spans="1:5" x14ac:dyDescent="0.2">
      <c r="A57" t="s">
        <v>66</v>
      </c>
      <c r="B57" t="s">
        <v>87</v>
      </c>
      <c r="C57" t="b">
        <v>1</v>
      </c>
      <c r="D57" t="s">
        <v>163</v>
      </c>
      <c r="E57" t="s">
        <v>902</v>
      </c>
    </row>
    <row r="58" spans="1:5" x14ac:dyDescent="0.2">
      <c r="A58" t="s">
        <v>67</v>
      </c>
      <c r="B58" t="s">
        <v>74</v>
      </c>
      <c r="C58" t="s">
        <v>74</v>
      </c>
      <c r="D58" t="s">
        <v>74</v>
      </c>
    </row>
    <row r="101" spans="8:21" x14ac:dyDescent="0.2">
      <c r="U101" s="1" t="s">
        <v>140</v>
      </c>
    </row>
    <row r="102" spans="8:21" x14ac:dyDescent="0.2">
      <c r="U102" t="s">
        <v>142</v>
      </c>
    </row>
    <row r="111" spans="8:21" x14ac:dyDescent="0.2">
      <c r="H111" s="6" t="s">
        <v>143</v>
      </c>
    </row>
    <row r="112" spans="8:21" x14ac:dyDescent="0.2">
      <c r="H112" s="6" t="s">
        <v>144</v>
      </c>
    </row>
    <row r="113" spans="1:703" x14ac:dyDescent="0.2">
      <c r="H113" s="6" t="s">
        <v>145</v>
      </c>
    </row>
    <row r="114" spans="1:703" x14ac:dyDescent="0.2">
      <c r="H114" s="6" t="s">
        <v>146</v>
      </c>
    </row>
    <row r="115" spans="1:703" x14ac:dyDescent="0.2">
      <c r="H115" s="6" t="s">
        <v>147</v>
      </c>
    </row>
    <row r="116" spans="1:703" x14ac:dyDescent="0.2">
      <c r="H116" s="6" t="s">
        <v>148</v>
      </c>
    </row>
    <row r="119" spans="1:703" x14ac:dyDescent="0.2">
      <c r="A119" s="1" t="s">
        <v>176</v>
      </c>
    </row>
    <row r="120" spans="1:703" x14ac:dyDescent="0.2">
      <c r="A120" s="2" t="s">
        <v>177</v>
      </c>
      <c r="B120" s="2" t="s">
        <v>178</v>
      </c>
      <c r="C120" s="2" t="s">
        <v>179</v>
      </c>
      <c r="D120" s="2" t="s">
        <v>180</v>
      </c>
      <c r="E120" s="2" t="s">
        <v>181</v>
      </c>
      <c r="F120" s="2" t="s">
        <v>182</v>
      </c>
      <c r="G120" s="2" t="s">
        <v>183</v>
      </c>
      <c r="H120" s="2" t="s">
        <v>184</v>
      </c>
      <c r="I120" s="2" t="s">
        <v>185</v>
      </c>
      <c r="J120" s="2" t="s">
        <v>186</v>
      </c>
      <c r="K120" s="2" t="s">
        <v>187</v>
      </c>
      <c r="L120" s="2" t="s">
        <v>188</v>
      </c>
      <c r="M120" s="2" t="s">
        <v>189</v>
      </c>
      <c r="N120" s="2" t="s">
        <v>190</v>
      </c>
      <c r="O120" s="2" t="s">
        <v>191</v>
      </c>
      <c r="P120" s="2" t="s">
        <v>192</v>
      </c>
      <c r="Q120" s="2" t="s">
        <v>193</v>
      </c>
      <c r="R120" s="2" t="s">
        <v>194</v>
      </c>
      <c r="S120" s="2" t="s">
        <v>195</v>
      </c>
      <c r="T120" s="2" t="s">
        <v>196</v>
      </c>
      <c r="U120" s="2" t="s">
        <v>197</v>
      </c>
      <c r="V120" s="2" t="s">
        <v>198</v>
      </c>
      <c r="W120" s="2" t="s">
        <v>199</v>
      </c>
      <c r="X120" s="2" t="s">
        <v>200</v>
      </c>
      <c r="Y120" s="2" t="s">
        <v>201</v>
      </c>
      <c r="Z120" s="2" t="s">
        <v>202</v>
      </c>
      <c r="AA120" s="2" t="s">
        <v>203</v>
      </c>
      <c r="AB120" s="2" t="s">
        <v>204</v>
      </c>
      <c r="AC120" s="2" t="s">
        <v>205</v>
      </c>
      <c r="AD120" s="2" t="s">
        <v>206</v>
      </c>
      <c r="AE120" s="2" t="s">
        <v>207</v>
      </c>
      <c r="AF120" s="2" t="s">
        <v>208</v>
      </c>
      <c r="AG120" s="2" t="s">
        <v>209</v>
      </c>
      <c r="AH120" s="2" t="s">
        <v>210</v>
      </c>
      <c r="AI120" s="2" t="s">
        <v>211</v>
      </c>
      <c r="AJ120" s="2" t="s">
        <v>212</v>
      </c>
      <c r="AK120" s="2" t="s">
        <v>213</v>
      </c>
      <c r="AL120" s="2" t="s">
        <v>214</v>
      </c>
      <c r="AM120" s="2" t="s">
        <v>215</v>
      </c>
      <c r="AN120" s="2" t="s">
        <v>216</v>
      </c>
      <c r="AO120" s="2" t="s">
        <v>217</v>
      </c>
      <c r="AP120" s="2" t="s">
        <v>218</v>
      </c>
      <c r="AQ120" s="2" t="s">
        <v>219</v>
      </c>
      <c r="AR120" s="2" t="s">
        <v>220</v>
      </c>
      <c r="AS120" s="2" t="s">
        <v>221</v>
      </c>
      <c r="AT120" s="2" t="s">
        <v>222</v>
      </c>
      <c r="AU120" s="2" t="s">
        <v>223</v>
      </c>
      <c r="AV120" s="2" t="s">
        <v>224</v>
      </c>
      <c r="AW120" s="2" t="s">
        <v>225</v>
      </c>
      <c r="AX120" s="2" t="s">
        <v>226</v>
      </c>
      <c r="AY120" s="2" t="s">
        <v>227</v>
      </c>
      <c r="AZ120" s="2" t="s">
        <v>228</v>
      </c>
      <c r="BA120" s="2" t="s">
        <v>229</v>
      </c>
      <c r="BB120" s="2" t="s">
        <v>230</v>
      </c>
      <c r="BC120" s="2" t="s">
        <v>231</v>
      </c>
      <c r="BD120" s="2" t="s">
        <v>232</v>
      </c>
      <c r="BE120" s="2" t="s">
        <v>233</v>
      </c>
      <c r="BF120" s="2" t="s">
        <v>234</v>
      </c>
      <c r="BG120" s="2" t="s">
        <v>235</v>
      </c>
      <c r="BH120" s="2" t="s">
        <v>236</v>
      </c>
      <c r="BI120" s="2" t="s">
        <v>237</v>
      </c>
      <c r="BJ120" s="2" t="s">
        <v>238</v>
      </c>
      <c r="BK120" s="2" t="s">
        <v>239</v>
      </c>
      <c r="BL120" s="2" t="s">
        <v>240</v>
      </c>
      <c r="BM120" s="2" t="s">
        <v>241</v>
      </c>
      <c r="BN120" s="2" t="s">
        <v>242</v>
      </c>
      <c r="BO120" s="2" t="s">
        <v>243</v>
      </c>
      <c r="BP120" s="2" t="s">
        <v>244</v>
      </c>
      <c r="BQ120" s="2" t="s">
        <v>245</v>
      </c>
      <c r="BR120" s="2" t="s">
        <v>246</v>
      </c>
      <c r="BS120" s="2" t="s">
        <v>247</v>
      </c>
      <c r="BT120" s="2" t="s">
        <v>248</v>
      </c>
      <c r="BU120" s="2" t="s">
        <v>249</v>
      </c>
      <c r="BV120" s="2" t="s">
        <v>250</v>
      </c>
      <c r="BW120" s="2" t="s">
        <v>251</v>
      </c>
      <c r="BX120" s="2" t="s">
        <v>252</v>
      </c>
      <c r="BY120" s="2" t="s">
        <v>253</v>
      </c>
      <c r="BZ120" s="2" t="s">
        <v>254</v>
      </c>
      <c r="CA120" s="2" t="s">
        <v>255</v>
      </c>
      <c r="CB120" s="2" t="s">
        <v>256</v>
      </c>
      <c r="CC120" s="2" t="s">
        <v>257</v>
      </c>
      <c r="CD120" s="2" t="s">
        <v>258</v>
      </c>
      <c r="CE120" s="2" t="s">
        <v>259</v>
      </c>
      <c r="CF120" s="2" t="s">
        <v>260</v>
      </c>
      <c r="CG120" s="2" t="s">
        <v>261</v>
      </c>
      <c r="CH120" s="2" t="s">
        <v>262</v>
      </c>
      <c r="CI120" s="2" t="s">
        <v>263</v>
      </c>
      <c r="CJ120" s="2" t="s">
        <v>264</v>
      </c>
      <c r="CK120" s="2" t="s">
        <v>265</v>
      </c>
      <c r="CL120" s="2" t="s">
        <v>266</v>
      </c>
      <c r="CM120" s="2" t="s">
        <v>267</v>
      </c>
      <c r="CN120" s="2" t="s">
        <v>268</v>
      </c>
      <c r="CO120" s="2" t="s">
        <v>269</v>
      </c>
      <c r="CP120" s="2" t="s">
        <v>270</v>
      </c>
      <c r="CQ120" s="2" t="s">
        <v>271</v>
      </c>
      <c r="CR120" s="2" t="s">
        <v>272</v>
      </c>
      <c r="CS120" s="2" t="s">
        <v>273</v>
      </c>
      <c r="CT120" s="2" t="s">
        <v>274</v>
      </c>
      <c r="CU120" s="2" t="s">
        <v>275</v>
      </c>
      <c r="CV120" s="2" t="s">
        <v>276</v>
      </c>
      <c r="CW120" s="2" t="s">
        <v>277</v>
      </c>
      <c r="CX120" s="2" t="s">
        <v>278</v>
      </c>
      <c r="CY120" s="2" t="s">
        <v>279</v>
      </c>
      <c r="CZ120" s="2" t="s">
        <v>280</v>
      </c>
      <c r="DA120" s="2" t="s">
        <v>281</v>
      </c>
      <c r="DB120" s="2" t="s">
        <v>282</v>
      </c>
      <c r="DC120" s="2" t="s">
        <v>283</v>
      </c>
      <c r="DD120" s="2" t="s">
        <v>284</v>
      </c>
      <c r="DE120" s="2" t="s">
        <v>285</v>
      </c>
      <c r="DF120" s="2" t="s">
        <v>286</v>
      </c>
      <c r="DG120" s="2" t="s">
        <v>287</v>
      </c>
      <c r="DH120" s="2" t="s">
        <v>288</v>
      </c>
      <c r="DI120" s="2" t="s">
        <v>289</v>
      </c>
      <c r="DJ120" s="2" t="s">
        <v>290</v>
      </c>
      <c r="DK120" s="2" t="s">
        <v>291</v>
      </c>
      <c r="DL120" s="2" t="s">
        <v>292</v>
      </c>
      <c r="DM120" s="2" t="s">
        <v>293</v>
      </c>
      <c r="DN120" s="2" t="s">
        <v>294</v>
      </c>
      <c r="DO120" s="2" t="s">
        <v>295</v>
      </c>
      <c r="DP120" s="2" t="s">
        <v>296</v>
      </c>
      <c r="DQ120" s="2" t="s">
        <v>297</v>
      </c>
      <c r="DR120" s="2" t="s">
        <v>298</v>
      </c>
      <c r="DS120" s="2" t="s">
        <v>299</v>
      </c>
      <c r="DT120" s="2" t="s">
        <v>300</v>
      </c>
      <c r="DU120" s="2" t="s">
        <v>301</v>
      </c>
      <c r="DV120" s="2" t="s">
        <v>302</v>
      </c>
      <c r="DW120" s="2" t="s">
        <v>303</v>
      </c>
      <c r="DX120" s="2" t="s">
        <v>304</v>
      </c>
      <c r="DY120" s="2" t="s">
        <v>305</v>
      </c>
      <c r="DZ120" s="2" t="s">
        <v>306</v>
      </c>
      <c r="EA120" s="2" t="s">
        <v>307</v>
      </c>
      <c r="EB120" s="2" t="s">
        <v>308</v>
      </c>
      <c r="EC120" s="2" t="s">
        <v>309</v>
      </c>
      <c r="ED120" s="2" t="s">
        <v>310</v>
      </c>
      <c r="EE120" s="2" t="s">
        <v>311</v>
      </c>
      <c r="EF120" s="2" t="s">
        <v>312</v>
      </c>
      <c r="EG120" s="2" t="s">
        <v>313</v>
      </c>
      <c r="EH120" s="2" t="s">
        <v>314</v>
      </c>
      <c r="EI120" s="2" t="s">
        <v>315</v>
      </c>
      <c r="EJ120" s="2" t="s">
        <v>316</v>
      </c>
      <c r="EK120" s="2" t="s">
        <v>317</v>
      </c>
      <c r="EL120" s="2" t="s">
        <v>318</v>
      </c>
      <c r="EM120" s="2" t="s">
        <v>319</v>
      </c>
      <c r="EN120" s="2" t="s">
        <v>320</v>
      </c>
      <c r="EO120" s="2" t="s">
        <v>321</v>
      </c>
      <c r="EP120" s="2" t="s">
        <v>322</v>
      </c>
      <c r="EQ120" s="2" t="s">
        <v>323</v>
      </c>
      <c r="ER120" s="2" t="s">
        <v>324</v>
      </c>
      <c r="ES120" s="2" t="s">
        <v>325</v>
      </c>
      <c r="ET120" s="2" t="s">
        <v>326</v>
      </c>
      <c r="EU120" s="2" t="s">
        <v>327</v>
      </c>
      <c r="EV120" s="2" t="s">
        <v>328</v>
      </c>
      <c r="EW120" s="2" t="s">
        <v>329</v>
      </c>
      <c r="EX120" s="2" t="s">
        <v>330</v>
      </c>
      <c r="EY120" s="2" t="s">
        <v>331</v>
      </c>
      <c r="EZ120" s="2" t="s">
        <v>332</v>
      </c>
      <c r="FA120" s="2" t="s">
        <v>333</v>
      </c>
      <c r="FB120" s="2" t="s">
        <v>334</v>
      </c>
      <c r="FC120" s="2" t="s">
        <v>335</v>
      </c>
      <c r="FD120" s="2" t="s">
        <v>336</v>
      </c>
      <c r="FE120" s="2" t="s">
        <v>337</v>
      </c>
      <c r="FF120" s="2" t="s">
        <v>338</v>
      </c>
      <c r="FG120" s="2" t="s">
        <v>339</v>
      </c>
      <c r="FH120" s="2" t="s">
        <v>340</v>
      </c>
      <c r="FI120" s="2" t="s">
        <v>341</v>
      </c>
      <c r="FJ120" s="2" t="s">
        <v>342</v>
      </c>
      <c r="FK120" s="2" t="s">
        <v>343</v>
      </c>
      <c r="FL120" s="2" t="s">
        <v>344</v>
      </c>
      <c r="FM120" s="2" t="s">
        <v>345</v>
      </c>
      <c r="FN120" s="2" t="s">
        <v>346</v>
      </c>
      <c r="FO120" s="2" t="s">
        <v>347</v>
      </c>
      <c r="FP120" s="2" t="s">
        <v>348</v>
      </c>
      <c r="FQ120" s="2" t="s">
        <v>349</v>
      </c>
      <c r="FR120" s="2" t="s">
        <v>350</v>
      </c>
      <c r="FS120" s="2" t="s">
        <v>351</v>
      </c>
      <c r="FT120" s="2" t="s">
        <v>352</v>
      </c>
      <c r="FU120" s="2" t="s">
        <v>353</v>
      </c>
      <c r="FV120" s="2" t="s">
        <v>354</v>
      </c>
      <c r="FW120" s="2" t="s">
        <v>355</v>
      </c>
      <c r="FX120" s="2" t="s">
        <v>356</v>
      </c>
      <c r="FY120" s="2" t="s">
        <v>357</v>
      </c>
      <c r="FZ120" s="2" t="s">
        <v>358</v>
      </c>
      <c r="GA120" s="2" t="s">
        <v>359</v>
      </c>
      <c r="GB120" s="2" t="s">
        <v>360</v>
      </c>
      <c r="GC120" s="2" t="s">
        <v>361</v>
      </c>
      <c r="GD120" s="2" t="s">
        <v>362</v>
      </c>
      <c r="GE120" s="2" t="s">
        <v>363</v>
      </c>
      <c r="GF120" s="2" t="s">
        <v>364</v>
      </c>
      <c r="GG120" s="2" t="s">
        <v>365</v>
      </c>
      <c r="GH120" s="2" t="s">
        <v>366</v>
      </c>
      <c r="GI120" s="2" t="s">
        <v>367</v>
      </c>
      <c r="GJ120" s="2" t="s">
        <v>368</v>
      </c>
      <c r="GK120" s="2" t="s">
        <v>369</v>
      </c>
      <c r="GL120" s="2" t="s">
        <v>370</v>
      </c>
      <c r="GM120" s="2" t="s">
        <v>371</v>
      </c>
      <c r="GN120" s="2" t="s">
        <v>372</v>
      </c>
      <c r="GO120" s="2" t="s">
        <v>373</v>
      </c>
      <c r="GP120" s="2" t="s">
        <v>374</v>
      </c>
      <c r="GQ120" s="2" t="s">
        <v>375</v>
      </c>
      <c r="GR120" s="2" t="s">
        <v>376</v>
      </c>
      <c r="GS120" s="2" t="s">
        <v>377</v>
      </c>
      <c r="GT120" s="2" t="s">
        <v>378</v>
      </c>
      <c r="GU120" s="2" t="s">
        <v>379</v>
      </c>
      <c r="GV120" s="2" t="s">
        <v>380</v>
      </c>
      <c r="GW120" s="2" t="s">
        <v>381</v>
      </c>
      <c r="GX120" s="2" t="s">
        <v>382</v>
      </c>
      <c r="GY120" s="2" t="s">
        <v>383</v>
      </c>
      <c r="GZ120" s="2" t="s">
        <v>384</v>
      </c>
      <c r="HA120" s="2" t="s">
        <v>385</v>
      </c>
      <c r="HB120" s="2" t="s">
        <v>386</v>
      </c>
      <c r="HC120" s="2" t="s">
        <v>387</v>
      </c>
      <c r="HD120" s="2" t="s">
        <v>388</v>
      </c>
      <c r="HE120" s="2" t="s">
        <v>389</v>
      </c>
      <c r="HF120" s="2" t="s">
        <v>390</v>
      </c>
      <c r="HG120" s="2" t="s">
        <v>391</v>
      </c>
      <c r="HH120" s="2" t="s">
        <v>392</v>
      </c>
      <c r="HI120" s="2" t="s">
        <v>393</v>
      </c>
      <c r="HJ120" s="2" t="s">
        <v>394</v>
      </c>
      <c r="HK120" s="2" t="s">
        <v>395</v>
      </c>
      <c r="HL120" s="2" t="s">
        <v>396</v>
      </c>
      <c r="HM120" s="2" t="s">
        <v>397</v>
      </c>
      <c r="HN120" s="2" t="s">
        <v>398</v>
      </c>
      <c r="HO120" s="2" t="s">
        <v>399</v>
      </c>
      <c r="HP120" s="2" t="s">
        <v>400</v>
      </c>
      <c r="HQ120" s="2" t="s">
        <v>401</v>
      </c>
      <c r="HR120" s="2" t="s">
        <v>402</v>
      </c>
      <c r="HS120" s="2" t="s">
        <v>403</v>
      </c>
      <c r="HT120" s="2" t="s">
        <v>404</v>
      </c>
      <c r="HU120" s="2" t="s">
        <v>405</v>
      </c>
      <c r="HV120" s="2" t="s">
        <v>406</v>
      </c>
      <c r="HW120" s="2" t="s">
        <v>407</v>
      </c>
      <c r="HX120" s="2" t="s">
        <v>408</v>
      </c>
      <c r="HY120" s="2" t="s">
        <v>409</v>
      </c>
      <c r="HZ120" s="2" t="s">
        <v>410</v>
      </c>
      <c r="IA120" s="2" t="s">
        <v>411</v>
      </c>
      <c r="IB120" s="2" t="s">
        <v>412</v>
      </c>
      <c r="IC120" s="2" t="s">
        <v>413</v>
      </c>
      <c r="ID120" s="2" t="s">
        <v>414</v>
      </c>
      <c r="IE120" s="2" t="s">
        <v>415</v>
      </c>
      <c r="IF120" s="2" t="s">
        <v>416</v>
      </c>
      <c r="IG120" s="2" t="s">
        <v>417</v>
      </c>
      <c r="IH120" s="2" t="s">
        <v>418</v>
      </c>
      <c r="II120" s="2" t="s">
        <v>419</v>
      </c>
      <c r="IJ120" s="2" t="s">
        <v>420</v>
      </c>
      <c r="IK120" s="2" t="s">
        <v>421</v>
      </c>
      <c r="IL120" s="2" t="s">
        <v>422</v>
      </c>
      <c r="IM120" s="2" t="s">
        <v>423</v>
      </c>
      <c r="IN120" s="2" t="s">
        <v>424</v>
      </c>
      <c r="IO120" s="2" t="s">
        <v>425</v>
      </c>
      <c r="IP120" s="2" t="s">
        <v>426</v>
      </c>
      <c r="IQ120" s="2" t="s">
        <v>427</v>
      </c>
      <c r="IR120" s="2" t="s">
        <v>428</v>
      </c>
      <c r="IS120" s="2" t="s">
        <v>429</v>
      </c>
      <c r="IT120" s="2" t="s">
        <v>430</v>
      </c>
      <c r="IU120" s="2" t="s">
        <v>431</v>
      </c>
      <c r="IV120" s="2" t="s">
        <v>432</v>
      </c>
      <c r="IW120" s="2" t="s">
        <v>433</v>
      </c>
      <c r="IX120" s="2" t="s">
        <v>434</v>
      </c>
      <c r="IY120" s="2" t="s">
        <v>435</v>
      </c>
      <c r="IZ120" s="2" t="s">
        <v>436</v>
      </c>
      <c r="JA120" s="2" t="s">
        <v>437</v>
      </c>
      <c r="JB120" s="2" t="s">
        <v>438</v>
      </c>
      <c r="JC120" s="2" t="s">
        <v>439</v>
      </c>
      <c r="JD120" s="2" t="s">
        <v>440</v>
      </c>
      <c r="JE120" s="2" t="s">
        <v>441</v>
      </c>
      <c r="JF120" s="2" t="s">
        <v>442</v>
      </c>
      <c r="JG120" s="2" t="s">
        <v>443</v>
      </c>
      <c r="JH120" s="2" t="s">
        <v>444</v>
      </c>
      <c r="JI120" s="2" t="s">
        <v>445</v>
      </c>
      <c r="JJ120" s="2" t="s">
        <v>446</v>
      </c>
      <c r="JK120" s="2" t="s">
        <v>447</v>
      </c>
      <c r="JL120" s="2" t="s">
        <v>448</v>
      </c>
      <c r="JM120" s="2" t="s">
        <v>449</v>
      </c>
      <c r="JN120" s="2" t="s">
        <v>450</v>
      </c>
      <c r="JO120" s="2" t="s">
        <v>451</v>
      </c>
      <c r="JP120" s="2" t="s">
        <v>452</v>
      </c>
      <c r="JQ120" s="2" t="s">
        <v>453</v>
      </c>
      <c r="JR120" s="2" t="s">
        <v>454</v>
      </c>
      <c r="JS120" s="2" t="s">
        <v>455</v>
      </c>
      <c r="JT120" s="2" t="s">
        <v>456</v>
      </c>
      <c r="JU120" s="2" t="s">
        <v>457</v>
      </c>
      <c r="JV120" s="2" t="s">
        <v>458</v>
      </c>
      <c r="JW120" s="2" t="s">
        <v>459</v>
      </c>
      <c r="JX120" s="2" t="s">
        <v>460</v>
      </c>
      <c r="JY120" s="2" t="s">
        <v>461</v>
      </c>
      <c r="JZ120" s="2" t="s">
        <v>462</v>
      </c>
      <c r="KA120" s="2" t="s">
        <v>463</v>
      </c>
      <c r="KB120" s="2" t="s">
        <v>464</v>
      </c>
      <c r="KC120" s="2" t="s">
        <v>465</v>
      </c>
      <c r="KD120" s="2" t="s">
        <v>466</v>
      </c>
      <c r="KE120" s="2" t="s">
        <v>467</v>
      </c>
      <c r="KF120" s="2" t="s">
        <v>468</v>
      </c>
      <c r="KG120" s="2" t="s">
        <v>469</v>
      </c>
      <c r="KH120" s="2" t="s">
        <v>470</v>
      </c>
      <c r="KI120" s="2" t="s">
        <v>471</v>
      </c>
      <c r="KJ120" s="2" t="s">
        <v>472</v>
      </c>
      <c r="KK120" s="2" t="s">
        <v>473</v>
      </c>
      <c r="KL120" s="2" t="s">
        <v>474</v>
      </c>
      <c r="KM120" s="2" t="s">
        <v>475</v>
      </c>
      <c r="KN120" s="2" t="s">
        <v>476</v>
      </c>
      <c r="KO120" s="2" t="s">
        <v>477</v>
      </c>
      <c r="KP120" s="2" t="s">
        <v>478</v>
      </c>
      <c r="KQ120" s="2" t="s">
        <v>479</v>
      </c>
      <c r="KR120" s="2" t="s">
        <v>480</v>
      </c>
      <c r="KS120" s="2" t="s">
        <v>481</v>
      </c>
      <c r="KT120" s="2" t="s">
        <v>482</v>
      </c>
      <c r="KU120" s="2" t="s">
        <v>483</v>
      </c>
      <c r="KV120" s="2" t="s">
        <v>484</v>
      </c>
      <c r="KW120" s="2" t="s">
        <v>485</v>
      </c>
      <c r="KX120" s="2" t="s">
        <v>486</v>
      </c>
      <c r="KY120" s="2" t="s">
        <v>487</v>
      </c>
      <c r="KZ120" s="2" t="s">
        <v>488</v>
      </c>
      <c r="LA120" s="2" t="s">
        <v>489</v>
      </c>
      <c r="LB120" s="2" t="s">
        <v>490</v>
      </c>
      <c r="LC120" s="2" t="s">
        <v>491</v>
      </c>
      <c r="LD120" s="2" t="s">
        <v>492</v>
      </c>
      <c r="LE120" s="2" t="s">
        <v>493</v>
      </c>
      <c r="LF120" s="2" t="s">
        <v>494</v>
      </c>
      <c r="LG120" s="2" t="s">
        <v>495</v>
      </c>
      <c r="LH120" s="2" t="s">
        <v>496</v>
      </c>
      <c r="LI120" s="2" t="s">
        <v>497</v>
      </c>
      <c r="LJ120" s="2" t="s">
        <v>498</v>
      </c>
      <c r="LK120" s="2" t="s">
        <v>499</v>
      </c>
      <c r="LL120" s="2" t="s">
        <v>500</v>
      </c>
      <c r="LM120" s="2" t="s">
        <v>501</v>
      </c>
      <c r="LN120" s="2" t="s">
        <v>502</v>
      </c>
      <c r="LO120" s="2" t="s">
        <v>503</v>
      </c>
      <c r="LP120" s="2" t="s">
        <v>504</v>
      </c>
      <c r="LQ120" s="2" t="s">
        <v>505</v>
      </c>
      <c r="LR120" s="2" t="s">
        <v>506</v>
      </c>
      <c r="LS120" s="2" t="s">
        <v>507</v>
      </c>
      <c r="LT120" s="2" t="s">
        <v>508</v>
      </c>
      <c r="LU120" s="2" t="s">
        <v>509</v>
      </c>
      <c r="LV120" s="2" t="s">
        <v>510</v>
      </c>
      <c r="LW120" s="2" t="s">
        <v>511</v>
      </c>
      <c r="LX120" s="2" t="s">
        <v>512</v>
      </c>
      <c r="LY120" s="2" t="s">
        <v>513</v>
      </c>
      <c r="LZ120" s="2" t="s">
        <v>514</v>
      </c>
      <c r="MA120" s="2" t="s">
        <v>515</v>
      </c>
      <c r="MB120" s="2" t="s">
        <v>516</v>
      </c>
      <c r="MC120" s="2" t="s">
        <v>517</v>
      </c>
      <c r="MD120" s="2" t="s">
        <v>518</v>
      </c>
      <c r="ME120" s="2" t="s">
        <v>519</v>
      </c>
      <c r="MF120" s="2" t="s">
        <v>520</v>
      </c>
      <c r="MG120" s="2" t="s">
        <v>521</v>
      </c>
      <c r="MH120" s="2" t="s">
        <v>522</v>
      </c>
      <c r="MI120" s="2" t="s">
        <v>523</v>
      </c>
      <c r="MJ120" s="2" t="s">
        <v>524</v>
      </c>
      <c r="MK120" s="2" t="s">
        <v>525</v>
      </c>
      <c r="ML120" s="2" t="s">
        <v>526</v>
      </c>
      <c r="MM120" s="2" t="s">
        <v>527</v>
      </c>
      <c r="MN120" s="2" t="s">
        <v>528</v>
      </c>
      <c r="MO120" s="2" t="s">
        <v>529</v>
      </c>
      <c r="MP120" s="2" t="s">
        <v>530</v>
      </c>
      <c r="MQ120" s="2" t="s">
        <v>531</v>
      </c>
      <c r="MR120" s="2" t="s">
        <v>532</v>
      </c>
      <c r="MS120" s="2" t="s">
        <v>533</v>
      </c>
      <c r="MT120" s="2" t="s">
        <v>534</v>
      </c>
      <c r="MU120" s="2" t="s">
        <v>535</v>
      </c>
      <c r="MV120" s="2" t="s">
        <v>156</v>
      </c>
      <c r="MW120" s="2" t="s">
        <v>157</v>
      </c>
      <c r="MX120" s="2" t="s">
        <v>158</v>
      </c>
      <c r="MY120" s="2" t="s">
        <v>159</v>
      </c>
      <c r="MZ120" s="2" t="s">
        <v>160</v>
      </c>
      <c r="NA120" s="2" t="s">
        <v>169</v>
      </c>
      <c r="NB120" s="2" t="s">
        <v>172</v>
      </c>
      <c r="NC120" s="2" t="s">
        <v>173</v>
      </c>
      <c r="ND120" s="2" t="s">
        <v>174</v>
      </c>
      <c r="NE120" s="2" t="s">
        <v>175</v>
      </c>
      <c r="NF120" s="2" t="s">
        <v>536</v>
      </c>
      <c r="NG120" s="2" t="s">
        <v>537</v>
      </c>
      <c r="NH120" s="2" t="s">
        <v>538</v>
      </c>
      <c r="NI120" s="2" t="s">
        <v>539</v>
      </c>
      <c r="NJ120" s="2" t="s">
        <v>540</v>
      </c>
      <c r="NK120" s="2" t="s">
        <v>541</v>
      </c>
      <c r="NL120" s="2" t="s">
        <v>542</v>
      </c>
      <c r="NM120" s="2" t="s">
        <v>543</v>
      </c>
      <c r="NN120" s="2" t="s">
        <v>544</v>
      </c>
      <c r="NO120" s="2" t="s">
        <v>545</v>
      </c>
      <c r="NP120" s="2" t="s">
        <v>546</v>
      </c>
      <c r="NQ120" s="2" t="s">
        <v>547</v>
      </c>
      <c r="NR120" s="2" t="s">
        <v>548</v>
      </c>
      <c r="NS120" s="2" t="s">
        <v>549</v>
      </c>
      <c r="NT120" s="2" t="s">
        <v>550</v>
      </c>
      <c r="NU120" s="2" t="s">
        <v>551</v>
      </c>
      <c r="NV120" s="2" t="s">
        <v>552</v>
      </c>
      <c r="NW120" s="2" t="s">
        <v>553</v>
      </c>
      <c r="NX120" s="2" t="s">
        <v>554</v>
      </c>
      <c r="NY120" s="2" t="s">
        <v>555</v>
      </c>
      <c r="NZ120" s="2" t="s">
        <v>556</v>
      </c>
      <c r="OA120" s="2" t="s">
        <v>557</v>
      </c>
      <c r="OB120" s="2" t="s">
        <v>558</v>
      </c>
      <c r="OC120" s="2" t="s">
        <v>559</v>
      </c>
      <c r="OD120" s="2" t="s">
        <v>560</v>
      </c>
      <c r="OE120" s="2" t="s">
        <v>561</v>
      </c>
      <c r="OF120" s="2" t="s">
        <v>562</v>
      </c>
      <c r="OG120" s="2" t="s">
        <v>563</v>
      </c>
      <c r="OH120" s="2" t="s">
        <v>564</v>
      </c>
      <c r="OI120" s="2" t="s">
        <v>565</v>
      </c>
      <c r="OJ120" s="2" t="s">
        <v>566</v>
      </c>
      <c r="OK120" s="2" t="s">
        <v>567</v>
      </c>
      <c r="OL120" s="2" t="s">
        <v>568</v>
      </c>
      <c r="OM120" s="2" t="s">
        <v>161</v>
      </c>
      <c r="ON120" s="2" t="s">
        <v>569</v>
      </c>
      <c r="OO120" s="2" t="s">
        <v>570</v>
      </c>
      <c r="OP120" s="2" t="s">
        <v>571</v>
      </c>
      <c r="OQ120" s="2" t="s">
        <v>572</v>
      </c>
      <c r="OR120" s="2" t="s">
        <v>573</v>
      </c>
      <c r="OS120" s="2" t="s">
        <v>574</v>
      </c>
      <c r="OT120" s="2" t="s">
        <v>575</v>
      </c>
      <c r="OU120" s="2" t="s">
        <v>576</v>
      </c>
      <c r="OV120" s="2" t="s">
        <v>577</v>
      </c>
      <c r="OW120" s="2" t="s">
        <v>578</v>
      </c>
      <c r="OX120" s="2" t="s">
        <v>579</v>
      </c>
      <c r="OY120" s="2" t="s">
        <v>580</v>
      </c>
      <c r="OZ120" s="2" t="s">
        <v>581</v>
      </c>
      <c r="PA120" s="2" t="s">
        <v>582</v>
      </c>
      <c r="PB120" s="2" t="s">
        <v>583</v>
      </c>
      <c r="PC120" s="2" t="s">
        <v>584</v>
      </c>
      <c r="PD120" s="2" t="s">
        <v>585</v>
      </c>
      <c r="PE120" s="2" t="s">
        <v>586</v>
      </c>
      <c r="PF120" s="2" t="s">
        <v>587</v>
      </c>
      <c r="PG120" s="2" t="s">
        <v>588</v>
      </c>
      <c r="PH120" s="2" t="s">
        <v>589</v>
      </c>
      <c r="PI120" s="2" t="s">
        <v>590</v>
      </c>
      <c r="PJ120" s="2" t="s">
        <v>591</v>
      </c>
      <c r="PK120" s="2" t="s">
        <v>592</v>
      </c>
      <c r="PL120" s="2" t="s">
        <v>593</v>
      </c>
      <c r="PM120" s="2" t="s">
        <v>594</v>
      </c>
      <c r="PN120" s="2" t="s">
        <v>595</v>
      </c>
      <c r="PO120" s="2" t="s">
        <v>596</v>
      </c>
      <c r="PP120" s="2" t="s">
        <v>597</v>
      </c>
      <c r="PQ120" s="2" t="s">
        <v>598</v>
      </c>
      <c r="PR120" s="2" t="s">
        <v>599</v>
      </c>
      <c r="PS120" s="2" t="s">
        <v>600</v>
      </c>
      <c r="PT120" s="2" t="s">
        <v>601</v>
      </c>
      <c r="PU120" s="2" t="s">
        <v>602</v>
      </c>
      <c r="PV120" s="2" t="s">
        <v>603</v>
      </c>
      <c r="PW120" s="2" t="s">
        <v>604</v>
      </c>
      <c r="PX120" s="2" t="s">
        <v>605</v>
      </c>
      <c r="PY120" s="2" t="s">
        <v>606</v>
      </c>
      <c r="PZ120" s="2" t="s">
        <v>607</v>
      </c>
      <c r="QA120" s="2" t="s">
        <v>608</v>
      </c>
      <c r="QB120" s="2" t="s">
        <v>609</v>
      </c>
      <c r="QC120" s="2" t="s">
        <v>610</v>
      </c>
      <c r="QD120" s="2" t="s">
        <v>611</v>
      </c>
      <c r="QE120" s="2" t="s">
        <v>612</v>
      </c>
      <c r="QF120" s="2" t="s">
        <v>613</v>
      </c>
      <c r="QG120" s="2" t="s">
        <v>614</v>
      </c>
      <c r="QH120" s="2" t="s">
        <v>615</v>
      </c>
      <c r="QI120" s="2" t="s">
        <v>616</v>
      </c>
      <c r="QJ120" s="2" t="s">
        <v>617</v>
      </c>
      <c r="QK120" s="2" t="s">
        <v>618</v>
      </c>
      <c r="QL120" s="2" t="s">
        <v>619</v>
      </c>
      <c r="QM120" s="2" t="s">
        <v>620</v>
      </c>
      <c r="QN120" s="2" t="s">
        <v>621</v>
      </c>
      <c r="QO120" s="2" t="s">
        <v>622</v>
      </c>
      <c r="QP120" s="2" t="s">
        <v>623</v>
      </c>
      <c r="QQ120" s="2" t="s">
        <v>624</v>
      </c>
      <c r="QR120" s="2" t="s">
        <v>625</v>
      </c>
      <c r="QS120" s="2" t="s">
        <v>626</v>
      </c>
      <c r="QT120" s="2" t="s">
        <v>627</v>
      </c>
      <c r="QU120" s="2" t="s">
        <v>628</v>
      </c>
      <c r="QV120" s="2" t="s">
        <v>629</v>
      </c>
      <c r="QW120" s="2" t="s">
        <v>630</v>
      </c>
      <c r="QX120" s="2" t="s">
        <v>631</v>
      </c>
      <c r="QY120" s="2" t="s">
        <v>632</v>
      </c>
      <c r="QZ120" s="2" t="s">
        <v>633</v>
      </c>
      <c r="RA120" s="2" t="s">
        <v>634</v>
      </c>
      <c r="RB120" s="2" t="s">
        <v>635</v>
      </c>
      <c r="RC120" s="2" t="s">
        <v>636</v>
      </c>
      <c r="RD120" s="2" t="s">
        <v>637</v>
      </c>
      <c r="RE120" s="2" t="s">
        <v>638</v>
      </c>
      <c r="RF120" s="2" t="s">
        <v>639</v>
      </c>
      <c r="RG120" s="2" t="s">
        <v>640</v>
      </c>
      <c r="RH120" s="2" t="s">
        <v>641</v>
      </c>
      <c r="RI120" s="2" t="s">
        <v>642</v>
      </c>
      <c r="RJ120" s="2" t="s">
        <v>643</v>
      </c>
      <c r="RK120" s="2" t="s">
        <v>644</v>
      </c>
      <c r="RL120" s="2" t="s">
        <v>645</v>
      </c>
      <c r="RM120" s="2" t="s">
        <v>646</v>
      </c>
      <c r="RN120" s="2" t="s">
        <v>647</v>
      </c>
      <c r="RO120" s="2" t="s">
        <v>648</v>
      </c>
      <c r="RP120" s="2" t="s">
        <v>649</v>
      </c>
      <c r="RQ120" s="2" t="s">
        <v>650</v>
      </c>
      <c r="RR120" s="2" t="s">
        <v>651</v>
      </c>
      <c r="RS120" s="2" t="s">
        <v>652</v>
      </c>
      <c r="RT120" s="2" t="s">
        <v>653</v>
      </c>
      <c r="RU120" s="2" t="s">
        <v>654</v>
      </c>
      <c r="RV120" s="2" t="s">
        <v>655</v>
      </c>
      <c r="RW120" s="2" t="s">
        <v>656</v>
      </c>
      <c r="RX120" s="2" t="s">
        <v>657</v>
      </c>
      <c r="RY120" s="2" t="s">
        <v>658</v>
      </c>
      <c r="RZ120" s="2" t="s">
        <v>659</v>
      </c>
      <c r="SA120" s="2" t="s">
        <v>660</v>
      </c>
      <c r="SB120" s="2" t="s">
        <v>661</v>
      </c>
      <c r="SC120" s="2" t="s">
        <v>662</v>
      </c>
      <c r="SD120" s="2" t="s">
        <v>663</v>
      </c>
      <c r="SE120" s="2" t="s">
        <v>664</v>
      </c>
      <c r="SF120" s="2" t="s">
        <v>665</v>
      </c>
      <c r="SG120" s="2" t="s">
        <v>666</v>
      </c>
      <c r="SH120" s="2" t="s">
        <v>667</v>
      </c>
      <c r="SI120" s="2" t="s">
        <v>668</v>
      </c>
      <c r="SJ120" s="2" t="s">
        <v>669</v>
      </c>
      <c r="SK120" s="2" t="s">
        <v>670</v>
      </c>
      <c r="SL120" s="2" t="s">
        <v>671</v>
      </c>
      <c r="SM120" s="2" t="s">
        <v>672</v>
      </c>
      <c r="SN120" s="2" t="s">
        <v>673</v>
      </c>
      <c r="SO120" s="2" t="s">
        <v>674</v>
      </c>
      <c r="SP120" s="2" t="s">
        <v>675</v>
      </c>
      <c r="SQ120" s="2" t="s">
        <v>676</v>
      </c>
      <c r="SR120" s="2" t="s">
        <v>677</v>
      </c>
      <c r="SS120" s="2" t="s">
        <v>678</v>
      </c>
      <c r="ST120" s="2" t="s">
        <v>679</v>
      </c>
      <c r="SU120" s="2" t="s">
        <v>680</v>
      </c>
      <c r="SV120" s="2" t="s">
        <v>681</v>
      </c>
      <c r="SW120" s="2" t="s">
        <v>682</v>
      </c>
      <c r="SX120" s="2" t="s">
        <v>683</v>
      </c>
      <c r="SY120" s="2" t="s">
        <v>684</v>
      </c>
      <c r="SZ120" s="2" t="s">
        <v>685</v>
      </c>
      <c r="TA120" s="2" t="s">
        <v>686</v>
      </c>
      <c r="TB120" s="2" t="s">
        <v>687</v>
      </c>
      <c r="TC120" s="2" t="s">
        <v>688</v>
      </c>
      <c r="TD120" s="2" t="s">
        <v>689</v>
      </c>
      <c r="TE120" s="2" t="s">
        <v>690</v>
      </c>
      <c r="TF120" s="2" t="s">
        <v>691</v>
      </c>
      <c r="TG120" s="2" t="s">
        <v>692</v>
      </c>
      <c r="TH120" s="2" t="s">
        <v>693</v>
      </c>
      <c r="TI120" s="2" t="s">
        <v>694</v>
      </c>
      <c r="TJ120" s="2" t="s">
        <v>695</v>
      </c>
      <c r="TK120" s="2" t="s">
        <v>696</v>
      </c>
      <c r="TL120" s="2" t="s">
        <v>697</v>
      </c>
      <c r="TM120" s="2" t="s">
        <v>698</v>
      </c>
      <c r="TN120" s="2" t="s">
        <v>699</v>
      </c>
      <c r="TO120" s="2" t="s">
        <v>700</v>
      </c>
      <c r="TP120" s="2" t="s">
        <v>701</v>
      </c>
      <c r="TQ120" s="2" t="s">
        <v>702</v>
      </c>
      <c r="TR120" s="2" t="s">
        <v>703</v>
      </c>
      <c r="TS120" s="2" t="s">
        <v>704</v>
      </c>
      <c r="TT120" s="2" t="s">
        <v>705</v>
      </c>
      <c r="TU120" s="2" t="s">
        <v>706</v>
      </c>
      <c r="TV120" s="2" t="s">
        <v>707</v>
      </c>
      <c r="TW120" s="2" t="s">
        <v>708</v>
      </c>
      <c r="TX120" s="2" t="s">
        <v>709</v>
      </c>
      <c r="TY120" s="2" t="s">
        <v>710</v>
      </c>
      <c r="TZ120" s="2" t="s">
        <v>711</v>
      </c>
      <c r="UA120" s="2" t="s">
        <v>712</v>
      </c>
      <c r="UB120" s="2" t="s">
        <v>713</v>
      </c>
      <c r="UC120" s="2" t="s">
        <v>714</v>
      </c>
      <c r="UD120" s="2" t="s">
        <v>715</v>
      </c>
      <c r="UE120" s="2" t="s">
        <v>716</v>
      </c>
      <c r="UF120" s="2" t="s">
        <v>717</v>
      </c>
      <c r="UG120" s="2" t="s">
        <v>718</v>
      </c>
      <c r="UH120" s="2" t="s">
        <v>719</v>
      </c>
      <c r="UI120" s="2" t="s">
        <v>720</v>
      </c>
      <c r="UJ120" s="2" t="s">
        <v>721</v>
      </c>
      <c r="UK120" s="2" t="s">
        <v>722</v>
      </c>
      <c r="UL120" s="2" t="s">
        <v>723</v>
      </c>
      <c r="UM120" s="2" t="s">
        <v>724</v>
      </c>
      <c r="UN120" s="2" t="s">
        <v>725</v>
      </c>
      <c r="UO120" s="2" t="s">
        <v>726</v>
      </c>
      <c r="UP120" s="2" t="s">
        <v>727</v>
      </c>
      <c r="UQ120" s="2" t="s">
        <v>728</v>
      </c>
      <c r="UR120" s="2" t="s">
        <v>729</v>
      </c>
      <c r="US120" s="2" t="s">
        <v>730</v>
      </c>
      <c r="UT120" s="2" t="s">
        <v>731</v>
      </c>
      <c r="UU120" s="2" t="s">
        <v>732</v>
      </c>
      <c r="UV120" s="2" t="s">
        <v>733</v>
      </c>
      <c r="UW120" s="2" t="s">
        <v>734</v>
      </c>
      <c r="UX120" s="2" t="s">
        <v>735</v>
      </c>
      <c r="UY120" s="2" t="s">
        <v>736</v>
      </c>
      <c r="UZ120" s="2" t="s">
        <v>737</v>
      </c>
      <c r="VA120" s="2" t="s">
        <v>738</v>
      </c>
      <c r="VB120" s="2" t="s">
        <v>739</v>
      </c>
      <c r="VC120" s="2" t="s">
        <v>740</v>
      </c>
      <c r="VD120" s="2" t="s">
        <v>741</v>
      </c>
      <c r="VE120" s="2" t="s">
        <v>742</v>
      </c>
      <c r="VF120" s="2" t="s">
        <v>743</v>
      </c>
      <c r="VG120" s="2" t="s">
        <v>744</v>
      </c>
      <c r="VH120" s="2" t="s">
        <v>745</v>
      </c>
      <c r="VI120" s="2" t="s">
        <v>746</v>
      </c>
      <c r="VJ120" s="2" t="s">
        <v>747</v>
      </c>
      <c r="VK120" s="2" t="s">
        <v>748</v>
      </c>
      <c r="VL120" s="2" t="s">
        <v>749</v>
      </c>
      <c r="VM120" s="2" t="s">
        <v>750</v>
      </c>
      <c r="VN120" s="2" t="s">
        <v>751</v>
      </c>
      <c r="VO120" s="2" t="s">
        <v>752</v>
      </c>
      <c r="VP120" s="2" t="s">
        <v>753</v>
      </c>
      <c r="VQ120" s="2" t="s">
        <v>754</v>
      </c>
      <c r="VR120" s="2" t="s">
        <v>755</v>
      </c>
      <c r="VS120" s="2" t="s">
        <v>756</v>
      </c>
      <c r="VT120" s="2" t="s">
        <v>757</v>
      </c>
      <c r="VU120" s="2" t="s">
        <v>758</v>
      </c>
      <c r="VV120" s="2" t="s">
        <v>759</v>
      </c>
      <c r="VW120" s="2" t="s">
        <v>760</v>
      </c>
      <c r="VX120" s="2" t="s">
        <v>761</v>
      </c>
      <c r="VY120" s="2" t="s">
        <v>762</v>
      </c>
      <c r="VZ120" s="2" t="s">
        <v>763</v>
      </c>
      <c r="WA120" s="2" t="s">
        <v>764</v>
      </c>
      <c r="WB120" s="2" t="s">
        <v>765</v>
      </c>
      <c r="WC120" s="2" t="s">
        <v>766</v>
      </c>
      <c r="WD120" s="2" t="s">
        <v>767</v>
      </c>
      <c r="WE120" s="2" t="s">
        <v>768</v>
      </c>
      <c r="WF120" s="2" t="s">
        <v>769</v>
      </c>
      <c r="WG120" s="2" t="s">
        <v>770</v>
      </c>
      <c r="WH120" s="2" t="s">
        <v>771</v>
      </c>
      <c r="WI120" s="2" t="s">
        <v>772</v>
      </c>
      <c r="WJ120" s="2" t="s">
        <v>773</v>
      </c>
      <c r="WK120" s="2" t="s">
        <v>774</v>
      </c>
      <c r="WL120" s="2" t="s">
        <v>775</v>
      </c>
      <c r="WM120" s="2" t="s">
        <v>776</v>
      </c>
      <c r="WN120" s="2" t="s">
        <v>777</v>
      </c>
      <c r="WO120" s="2" t="s">
        <v>778</v>
      </c>
      <c r="WP120" s="2" t="s">
        <v>779</v>
      </c>
      <c r="WQ120" s="2" t="s">
        <v>780</v>
      </c>
      <c r="WR120" s="2" t="s">
        <v>781</v>
      </c>
      <c r="WS120" s="2" t="s">
        <v>782</v>
      </c>
      <c r="WT120" s="2" t="s">
        <v>783</v>
      </c>
      <c r="WU120" s="2" t="s">
        <v>784</v>
      </c>
      <c r="WV120" s="2" t="s">
        <v>785</v>
      </c>
      <c r="WW120" s="2" t="s">
        <v>786</v>
      </c>
      <c r="WX120" s="2" t="s">
        <v>787</v>
      </c>
      <c r="WY120" s="2" t="s">
        <v>788</v>
      </c>
      <c r="WZ120" s="2" t="s">
        <v>789</v>
      </c>
      <c r="XA120" s="2" t="s">
        <v>790</v>
      </c>
      <c r="XB120" s="2" t="s">
        <v>791</v>
      </c>
      <c r="XC120" s="2" t="s">
        <v>792</v>
      </c>
      <c r="XD120" s="2" t="s">
        <v>793</v>
      </c>
      <c r="XE120" s="2" t="s">
        <v>794</v>
      </c>
      <c r="XF120" s="2" t="s">
        <v>795</v>
      </c>
      <c r="XG120" s="2" t="s">
        <v>796</v>
      </c>
      <c r="XH120" s="2" t="s">
        <v>797</v>
      </c>
      <c r="XI120" s="2" t="s">
        <v>798</v>
      </c>
      <c r="XJ120" s="2" t="s">
        <v>799</v>
      </c>
      <c r="XK120" s="2" t="s">
        <v>800</v>
      </c>
      <c r="XL120" s="2" t="s">
        <v>801</v>
      </c>
      <c r="XM120" s="2" t="s">
        <v>802</v>
      </c>
      <c r="XN120" s="2" t="s">
        <v>803</v>
      </c>
      <c r="XO120" s="2" t="s">
        <v>804</v>
      </c>
      <c r="XP120" s="2" t="s">
        <v>805</v>
      </c>
      <c r="XQ120" s="2" t="s">
        <v>806</v>
      </c>
      <c r="XR120" s="2" t="s">
        <v>807</v>
      </c>
      <c r="XS120" s="2" t="s">
        <v>808</v>
      </c>
      <c r="XT120" s="2" t="s">
        <v>809</v>
      </c>
      <c r="XU120" s="2" t="s">
        <v>810</v>
      </c>
      <c r="XV120" s="2" t="s">
        <v>811</v>
      </c>
      <c r="XW120" s="2" t="s">
        <v>812</v>
      </c>
      <c r="XX120" s="2" t="s">
        <v>813</v>
      </c>
      <c r="XY120" s="2" t="s">
        <v>814</v>
      </c>
      <c r="XZ120" s="2" t="s">
        <v>815</v>
      </c>
      <c r="YA120" s="2" t="s">
        <v>816</v>
      </c>
      <c r="YB120" s="2" t="s">
        <v>817</v>
      </c>
      <c r="YC120" s="2" t="s">
        <v>818</v>
      </c>
      <c r="YD120" s="2" t="s">
        <v>819</v>
      </c>
      <c r="YE120" s="2" t="s">
        <v>820</v>
      </c>
      <c r="YF120" s="2" t="s">
        <v>821</v>
      </c>
      <c r="YG120" s="2" t="s">
        <v>822</v>
      </c>
      <c r="YH120" s="2" t="s">
        <v>823</v>
      </c>
      <c r="YI120" s="2" t="s">
        <v>824</v>
      </c>
      <c r="YJ120" s="2" t="s">
        <v>825</v>
      </c>
      <c r="YK120" s="2" t="s">
        <v>826</v>
      </c>
      <c r="YL120" s="2" t="s">
        <v>827</v>
      </c>
      <c r="YM120" s="2" t="s">
        <v>828</v>
      </c>
      <c r="YN120" s="2" t="s">
        <v>829</v>
      </c>
      <c r="YO120" s="2" t="s">
        <v>830</v>
      </c>
      <c r="YP120" s="2" t="s">
        <v>831</v>
      </c>
      <c r="YQ120" s="2" t="s">
        <v>832</v>
      </c>
      <c r="YR120" s="2" t="s">
        <v>833</v>
      </c>
      <c r="YS120" s="2" t="s">
        <v>834</v>
      </c>
      <c r="YT120" s="2" t="s">
        <v>835</v>
      </c>
      <c r="YU120" s="2" t="s">
        <v>836</v>
      </c>
      <c r="YV120" s="2" t="s">
        <v>837</v>
      </c>
      <c r="YW120" s="2" t="s">
        <v>838</v>
      </c>
      <c r="YX120" s="2" t="s">
        <v>839</v>
      </c>
      <c r="YY120" s="2" t="s">
        <v>840</v>
      </c>
      <c r="YZ120" s="2" t="s">
        <v>841</v>
      </c>
      <c r="ZA120" s="2" t="s">
        <v>842</v>
      </c>
      <c r="ZB120" s="2" t="s">
        <v>843</v>
      </c>
      <c r="ZC120" s="2" t="s">
        <v>844</v>
      </c>
      <c r="ZD120" s="2" t="s">
        <v>845</v>
      </c>
      <c r="ZE120" s="2" t="s">
        <v>846</v>
      </c>
      <c r="ZF120" s="2" t="s">
        <v>847</v>
      </c>
      <c r="ZG120" s="2" t="s">
        <v>848</v>
      </c>
      <c r="ZH120" s="2" t="s">
        <v>849</v>
      </c>
      <c r="ZI120" s="2" t="s">
        <v>850</v>
      </c>
      <c r="ZJ120" s="2" t="s">
        <v>851</v>
      </c>
      <c r="ZK120" s="2" t="s">
        <v>852</v>
      </c>
      <c r="ZL120" s="2" t="s">
        <v>853</v>
      </c>
      <c r="ZM120" s="2" t="s">
        <v>854</v>
      </c>
      <c r="ZN120" s="2" t="s">
        <v>855</v>
      </c>
      <c r="ZO120" s="2" t="s">
        <v>856</v>
      </c>
      <c r="ZP120" s="2" t="s">
        <v>857</v>
      </c>
      <c r="ZQ120" s="2" t="s">
        <v>858</v>
      </c>
      <c r="ZR120" s="2" t="s">
        <v>859</v>
      </c>
      <c r="ZS120" s="2" t="s">
        <v>860</v>
      </c>
      <c r="ZT120" s="2" t="s">
        <v>861</v>
      </c>
      <c r="ZU120" s="2" t="s">
        <v>862</v>
      </c>
      <c r="ZV120" s="2" t="s">
        <v>863</v>
      </c>
      <c r="ZW120" s="2" t="s">
        <v>864</v>
      </c>
      <c r="ZX120" s="2" t="s">
        <v>865</v>
      </c>
      <c r="ZY120" s="2" t="s">
        <v>866</v>
      </c>
      <c r="ZZ120" s="2" t="s">
        <v>867</v>
      </c>
      <c r="AAA120" s="2" t="s">
        <v>868</v>
      </c>
    </row>
    <row r="121" spans="1:703" x14ac:dyDescent="0.2">
      <c r="A121" s="2" t="s">
        <v>18</v>
      </c>
      <c r="B121" s="2">
        <v>4380.1989999999996</v>
      </c>
      <c r="C121" s="2">
        <v>1095.4169999999999</v>
      </c>
      <c r="D121" s="2">
        <v>454.11900000000003</v>
      </c>
      <c r="E121" s="2">
        <v>6201.4059999999999</v>
      </c>
      <c r="F121" s="2">
        <v>9619.3919999999998</v>
      </c>
      <c r="G121" s="2">
        <v>0</v>
      </c>
      <c r="H121" s="2">
        <v>0</v>
      </c>
      <c r="I121" s="2">
        <v>1</v>
      </c>
      <c r="J121" s="2">
        <v>0</v>
      </c>
      <c r="K121" s="2">
        <v>0.93195744595916197</v>
      </c>
      <c r="L121" s="2">
        <v>5.46227869703199E-2</v>
      </c>
      <c r="M121" s="2">
        <v>0</v>
      </c>
      <c r="N121" s="2">
        <v>0</v>
      </c>
      <c r="O121" s="2">
        <v>1.3419767070517501E-2</v>
      </c>
      <c r="P121" s="2">
        <v>0</v>
      </c>
      <c r="Q121" s="2">
        <v>0</v>
      </c>
      <c r="R121" s="2">
        <v>0</v>
      </c>
      <c r="S121" s="2">
        <v>0</v>
      </c>
      <c r="T121" s="2">
        <v>0</v>
      </c>
      <c r="U121" s="2">
        <v>2019</v>
      </c>
      <c r="V121" s="2">
        <v>6.6666666666666596E-2</v>
      </c>
      <c r="W121" s="2">
        <v>8.5000000000000006E-2</v>
      </c>
      <c r="X121" s="2">
        <v>0.102777777777777</v>
      </c>
      <c r="Y121" s="2">
        <v>0.10416666666666601</v>
      </c>
      <c r="Z121" s="2">
        <v>8.1944444444444403E-2</v>
      </c>
      <c r="AA121" s="2">
        <v>6.4479999999999996E-2</v>
      </c>
      <c r="AB121" s="2">
        <v>8.5000000000000006E-2</v>
      </c>
      <c r="AC121" s="2">
        <v>8.7222222222222201E-2</v>
      </c>
      <c r="AD121" s="2">
        <v>7.7399999999999997E-2</v>
      </c>
      <c r="AE121" s="2">
        <v>7.1499999999999994E-2</v>
      </c>
      <c r="AF121" s="2">
        <v>7.8055555555555503E-2</v>
      </c>
      <c r="AG121" s="2">
        <v>6.6699999999999995E-2</v>
      </c>
      <c r="AH121" s="2">
        <v>0</v>
      </c>
      <c r="AI121" s="2">
        <v>0</v>
      </c>
      <c r="AJ121" s="2">
        <v>7.8E-2</v>
      </c>
      <c r="AK121" s="2">
        <v>9.6774193999999994E-2</v>
      </c>
      <c r="AL121" s="2">
        <v>57.872232629999999</v>
      </c>
      <c r="AM121" s="2">
        <v>0.88044025999999997</v>
      </c>
      <c r="AN121" s="2">
        <v>4.5897380000000002E-2</v>
      </c>
      <c r="AO121" s="2">
        <v>0.30482757999999999</v>
      </c>
      <c r="AP121" s="2">
        <v>1.3064509999999901E-2</v>
      </c>
      <c r="AQ121" s="2">
        <v>0.300129379999999</v>
      </c>
      <c r="AR121" s="2">
        <v>9.659073E-2</v>
      </c>
      <c r="AS121" s="2">
        <v>0.14273995</v>
      </c>
      <c r="AT121" s="2">
        <v>0.35030711999999897</v>
      </c>
      <c r="AU121" s="2">
        <v>0.21149807999999901</v>
      </c>
      <c r="AV121" s="2">
        <v>2.052E-3</v>
      </c>
      <c r="AW121" s="2">
        <v>13.25312776</v>
      </c>
      <c r="AX121" s="2">
        <v>4.3843269999999997E-2</v>
      </c>
      <c r="AY121" s="2">
        <v>9.9396169999999895E-2</v>
      </c>
      <c r="AZ121" s="2">
        <v>0</v>
      </c>
      <c r="BA121" s="2">
        <v>0.1276708</v>
      </c>
      <c r="BB121" s="2">
        <v>1.25753486</v>
      </c>
      <c r="BC121" s="2">
        <v>2.2785415899999899</v>
      </c>
      <c r="BD121" s="2">
        <v>0.97410547999999997</v>
      </c>
      <c r="BE121" s="2">
        <v>1.97137132</v>
      </c>
      <c r="BF121" s="2">
        <v>4.0623872499999996</v>
      </c>
      <c r="BG121" s="2">
        <v>5.6999999999999998E-4</v>
      </c>
      <c r="BH121" s="2">
        <v>83878</v>
      </c>
      <c r="BI121" s="2">
        <v>27458</v>
      </c>
      <c r="BJ121" s="2">
        <v>0</v>
      </c>
      <c r="BK121" s="2">
        <v>0</v>
      </c>
      <c r="BL121" s="2">
        <v>37239553.576848798</v>
      </c>
      <c r="BM121" s="2">
        <v>32002741.353231501</v>
      </c>
      <c r="BN121" s="2">
        <v>18805974.556819201</v>
      </c>
      <c r="BO121" s="2">
        <v>13266590.9620576</v>
      </c>
      <c r="BP121" s="2">
        <v>11171866.072610701</v>
      </c>
      <c r="BQ121" s="2">
        <v>0</v>
      </c>
      <c r="BR121" s="2">
        <v>236877333.10512799</v>
      </c>
      <c r="BS121" s="2">
        <v>409138170.30000001</v>
      </c>
      <c r="BT121" s="2">
        <v>0.25</v>
      </c>
      <c r="BU121" s="2">
        <v>0.25</v>
      </c>
      <c r="BV121" s="2">
        <v>0.25</v>
      </c>
      <c r="BW121" s="2">
        <v>0.25</v>
      </c>
      <c r="BX121" s="2">
        <v>0.25</v>
      </c>
      <c r="BY121" s="2">
        <v>9930</v>
      </c>
      <c r="BZ121" s="2">
        <v>0.02</v>
      </c>
      <c r="CA121" s="2">
        <v>18320</v>
      </c>
      <c r="CB121" s="2">
        <v>0.2</v>
      </c>
      <c r="CC121" s="2">
        <v>138000</v>
      </c>
      <c r="CD121" s="2">
        <v>0.2</v>
      </c>
      <c r="CE121" s="2">
        <v>72800</v>
      </c>
      <c r="CF121" s="2">
        <v>0.02</v>
      </c>
      <c r="CG121" s="2">
        <v>4000</v>
      </c>
      <c r="CH121" s="2">
        <v>0.2</v>
      </c>
      <c r="CI121" s="2">
        <v>50000</v>
      </c>
      <c r="CJ121" s="2">
        <v>1.3</v>
      </c>
      <c r="CK121" s="2">
        <v>1.7</v>
      </c>
      <c r="CL121" s="2">
        <v>2</v>
      </c>
      <c r="CM121" s="2">
        <v>2.2999999999999998</v>
      </c>
      <c r="CN121" s="2">
        <v>3.4</v>
      </c>
      <c r="CO121" s="2">
        <v>0.1</v>
      </c>
      <c r="CP121" s="2">
        <v>0.4</v>
      </c>
      <c r="CQ121" s="2">
        <v>0.7</v>
      </c>
      <c r="CR121" s="2">
        <v>1.1000000000000001</v>
      </c>
      <c r="CS121" s="2">
        <v>2</v>
      </c>
      <c r="CT121" s="2">
        <v>0.350799582684164</v>
      </c>
      <c r="CU121" s="2">
        <v>5.9271386445268803E-2</v>
      </c>
      <c r="CV121" s="2">
        <v>0.54252001336508004</v>
      </c>
      <c r="CW121" s="2">
        <v>4.7409017505486602E-2</v>
      </c>
      <c r="CX121" s="2">
        <v>0.41102250007191998</v>
      </c>
      <c r="CY121" s="2">
        <v>0.58827848240915404</v>
      </c>
      <c r="CZ121" s="2">
        <v>6.9901751892558102E-4</v>
      </c>
      <c r="DA121" s="2">
        <v>0.81708584215800495</v>
      </c>
      <c r="DB121" s="2">
        <v>0.182914157841994</v>
      </c>
      <c r="DC121" s="2">
        <v>1</v>
      </c>
      <c r="DD121" s="2">
        <v>0</v>
      </c>
      <c r="DE121" s="2">
        <v>0.87629454658049899</v>
      </c>
      <c r="DF121" s="2">
        <v>0.1237054534195</v>
      </c>
      <c r="DG121" s="2">
        <v>0</v>
      </c>
      <c r="DH121" s="2">
        <v>0</v>
      </c>
      <c r="DI121" s="2">
        <v>1</v>
      </c>
      <c r="DJ121" s="2">
        <v>7.5676616826321805E-2</v>
      </c>
      <c r="DK121" s="2">
        <v>0.24128917706787401</v>
      </c>
      <c r="DL121" s="2">
        <v>0</v>
      </c>
      <c r="DM121" s="2">
        <v>0.68303420610580401</v>
      </c>
      <c r="DN121" s="2">
        <v>0.05</v>
      </c>
      <c r="DO121" s="2">
        <v>0.94</v>
      </c>
      <c r="DP121" s="2">
        <v>0.01</v>
      </c>
      <c r="DQ121" s="2">
        <v>0.99</v>
      </c>
      <c r="DR121" s="2">
        <v>0</v>
      </c>
      <c r="DS121" s="2">
        <v>0.01</v>
      </c>
      <c r="DT121" s="2">
        <v>1228535.1299999999</v>
      </c>
      <c r="DU121" s="2">
        <v>41.901987366459998</v>
      </c>
      <c r="DV121" s="2">
        <v>131.79138589999999</v>
      </c>
      <c r="DW121" s="2">
        <v>131.79138589999999</v>
      </c>
      <c r="DX121" s="2">
        <v>40028.006000000001</v>
      </c>
      <c r="DY121" s="2">
        <v>15202.192999999999</v>
      </c>
      <c r="DZ121" s="2">
        <v>28996.128999999899</v>
      </c>
      <c r="EA121" s="2">
        <v>3421.6770000000001</v>
      </c>
      <c r="EB121" s="2">
        <v>0</v>
      </c>
      <c r="EC121" s="2">
        <v>7436.1819999999998</v>
      </c>
      <c r="ED121" s="2">
        <v>2615.2919999999999</v>
      </c>
      <c r="EE121" s="2">
        <v>0</v>
      </c>
      <c r="EF121" s="2">
        <v>0</v>
      </c>
      <c r="EG121" s="2">
        <v>1</v>
      </c>
      <c r="EH121" s="2">
        <v>0.94667465105076698</v>
      </c>
      <c r="EI121" s="2">
        <v>6.3204477781743304E-3</v>
      </c>
      <c r="EJ121" s="2">
        <v>0</v>
      </c>
      <c r="EK121" s="2">
        <v>0</v>
      </c>
      <c r="EL121" s="2">
        <v>4.2757291308900103E-2</v>
      </c>
      <c r="EM121" s="2">
        <v>0</v>
      </c>
      <c r="EN121" s="2">
        <v>4.24760986215775E-3</v>
      </c>
      <c r="EO121" s="2">
        <v>2954.6550964386201</v>
      </c>
      <c r="EP121" s="2">
        <v>0</v>
      </c>
      <c r="EQ121" s="2">
        <v>0</v>
      </c>
      <c r="ER121" s="2">
        <v>1</v>
      </c>
      <c r="ES121" s="2">
        <v>0.34389909029389198</v>
      </c>
      <c r="ET121" s="2">
        <v>0.65610090970610702</v>
      </c>
      <c r="EU121" s="2">
        <v>51030</v>
      </c>
      <c r="EV121" s="2">
        <v>31662.1692</v>
      </c>
      <c r="EW121" s="2">
        <v>38047.060799999999</v>
      </c>
      <c r="EX121" s="2">
        <v>44.963220702158502</v>
      </c>
      <c r="EY121" s="2">
        <v>46</v>
      </c>
      <c r="EZ121" s="2">
        <v>36.1</v>
      </c>
      <c r="FA121" s="2">
        <v>42</v>
      </c>
      <c r="FB121" s="2">
        <v>45.3</v>
      </c>
      <c r="FC121" s="2">
        <v>37.299999999999997</v>
      </c>
      <c r="FD121" s="2">
        <v>40</v>
      </c>
      <c r="FE121" s="2">
        <v>30.5</v>
      </c>
      <c r="FF121" s="2">
        <v>37</v>
      </c>
      <c r="FG121" s="2">
        <v>14</v>
      </c>
      <c r="FH121" s="2">
        <v>21.181410699037201</v>
      </c>
      <c r="FI121" s="2">
        <v>55.197013204807</v>
      </c>
      <c r="FJ121" s="2">
        <v>21.181410699037201</v>
      </c>
      <c r="FK121" s="2">
        <v>55.197013204807</v>
      </c>
      <c r="FL121" s="2">
        <v>35</v>
      </c>
      <c r="FM121" s="2">
        <v>15</v>
      </c>
      <c r="FN121" s="2">
        <v>42.132885619053603</v>
      </c>
      <c r="FO121" s="2">
        <v>58.496009369634798</v>
      </c>
      <c r="FP121" s="2">
        <v>49</v>
      </c>
      <c r="FQ121" s="2">
        <v>41.990423237930401</v>
      </c>
      <c r="FR121" s="2">
        <v>48</v>
      </c>
      <c r="FS121" s="2">
        <v>38.679353454262497</v>
      </c>
      <c r="FT121" s="2">
        <v>33.197882837424103</v>
      </c>
      <c r="FU121" s="2">
        <v>37.964723367347702</v>
      </c>
      <c r="FV121" s="2">
        <v>47</v>
      </c>
      <c r="FW121" s="2">
        <v>37.964723367347702</v>
      </c>
      <c r="FX121" s="2">
        <v>48</v>
      </c>
      <c r="FY121" s="2">
        <v>43</v>
      </c>
      <c r="FZ121" s="2">
        <v>47</v>
      </c>
      <c r="GA121" s="2">
        <v>24.118765433373799</v>
      </c>
      <c r="GB121" s="2">
        <v>37.603712506976997</v>
      </c>
      <c r="GC121" s="2">
        <v>38.679353454262497</v>
      </c>
      <c r="GD121" s="2">
        <v>33.197882837424103</v>
      </c>
      <c r="GE121" s="2">
        <v>44.0539613252717</v>
      </c>
      <c r="GF121" s="2">
        <v>38</v>
      </c>
      <c r="GG121" s="2">
        <v>23.992397109920599</v>
      </c>
      <c r="GH121" s="2">
        <v>27</v>
      </c>
      <c r="GI121" s="2">
        <v>32</v>
      </c>
      <c r="GJ121" s="2">
        <v>36</v>
      </c>
      <c r="GK121" s="2">
        <v>33.061388191753402</v>
      </c>
      <c r="GL121" s="2">
        <v>47.024255074607701</v>
      </c>
      <c r="GM121" s="2">
        <v>33.061388191753402</v>
      </c>
      <c r="GN121" s="2">
        <v>47.024255074607701</v>
      </c>
      <c r="GO121" s="2">
        <v>43</v>
      </c>
      <c r="GP121" s="2">
        <v>47</v>
      </c>
      <c r="GQ121" s="2">
        <v>30.098364303552501</v>
      </c>
      <c r="GR121" s="2">
        <v>31.566179845152199</v>
      </c>
      <c r="GS121" s="2">
        <v>28.9</v>
      </c>
      <c r="GT121" s="2">
        <v>83.5</v>
      </c>
      <c r="GU121" s="2">
        <v>16.9040663642513</v>
      </c>
      <c r="GV121" s="2">
        <v>63.0139856561333</v>
      </c>
      <c r="GW121" s="2">
        <v>33.445</v>
      </c>
      <c r="GX121" s="2">
        <v>41.472000000000001</v>
      </c>
      <c r="GY121" s="2">
        <v>86.167479215143402</v>
      </c>
      <c r="GZ121" s="2">
        <v>72</v>
      </c>
      <c r="HA121" s="2">
        <v>110</v>
      </c>
      <c r="HB121" s="2">
        <v>87.628784237156196</v>
      </c>
      <c r="HC121" s="2">
        <v>89.754658837353702</v>
      </c>
      <c r="HD121" s="2">
        <v>73.542522404272802</v>
      </c>
      <c r="HE121" s="2">
        <v>99.5</v>
      </c>
      <c r="HF121" s="2">
        <v>72</v>
      </c>
      <c r="HG121" s="2">
        <v>72</v>
      </c>
      <c r="HH121" s="2">
        <v>87.628784237156196</v>
      </c>
      <c r="HI121" s="2">
        <v>100</v>
      </c>
      <c r="HJ121" s="2">
        <v>11279.433999999999</v>
      </c>
      <c r="HK121" s="2">
        <v>11896.337</v>
      </c>
      <c r="HL121" s="2">
        <v>8437.6626849999993</v>
      </c>
      <c r="HM121" s="2">
        <v>0</v>
      </c>
      <c r="HN121" s="2">
        <v>111.027</v>
      </c>
      <c r="HO121" s="2">
        <v>16.846793427234001</v>
      </c>
      <c r="HP121" s="2">
        <v>16.846793427234001</v>
      </c>
      <c r="HQ121" s="2">
        <v>16.846793427234001</v>
      </c>
      <c r="HR121" s="2">
        <v>0</v>
      </c>
      <c r="HS121" s="2">
        <v>4057.8919999999998</v>
      </c>
      <c r="HT121" s="2">
        <v>0</v>
      </c>
      <c r="HU121" s="2">
        <v>0</v>
      </c>
      <c r="HV121" s="2">
        <v>0</v>
      </c>
      <c r="HW121" s="2">
        <v>0</v>
      </c>
      <c r="HX121" s="2">
        <v>1095.93297337642</v>
      </c>
      <c r="HY121" s="2">
        <v>0</v>
      </c>
      <c r="HZ121" s="2">
        <v>0</v>
      </c>
      <c r="IA121" s="2">
        <v>0</v>
      </c>
      <c r="IB121" s="2">
        <v>0</v>
      </c>
      <c r="IC121" s="2">
        <v>0</v>
      </c>
      <c r="ID121" s="2">
        <v>0</v>
      </c>
      <c r="IE121" s="2">
        <v>0</v>
      </c>
      <c r="IF121" s="2">
        <v>6168.1290238520196</v>
      </c>
      <c r="IG121" s="2">
        <v>199.001633199135</v>
      </c>
      <c r="IH121" s="2">
        <v>0</v>
      </c>
      <c r="II121" s="2">
        <v>16413.4713429488</v>
      </c>
      <c r="IJ121" s="2">
        <v>0</v>
      </c>
      <c r="IK121" s="2">
        <v>15826.9562759824</v>
      </c>
      <c r="IL121" s="2">
        <v>0</v>
      </c>
      <c r="IM121" s="2">
        <v>905.48775483523104</v>
      </c>
      <c r="IN121" s="2">
        <v>0</v>
      </c>
      <c r="IO121" s="2">
        <v>0</v>
      </c>
      <c r="IP121" s="2">
        <v>0</v>
      </c>
      <c r="IQ121" s="2">
        <v>948.88400000000001</v>
      </c>
      <c r="IR121" s="2">
        <v>0</v>
      </c>
      <c r="IS121" s="2">
        <v>0</v>
      </c>
      <c r="IT121" s="2">
        <v>0</v>
      </c>
      <c r="IU121" s="2">
        <v>27643.233</v>
      </c>
      <c r="IV121" s="2">
        <v>32236.843000000001</v>
      </c>
      <c r="IW121" s="2">
        <v>0</v>
      </c>
      <c r="IX121" s="2">
        <v>1489.979284</v>
      </c>
      <c r="IY121" s="2">
        <v>1489.979284</v>
      </c>
      <c r="IZ121" s="2">
        <v>1489.979284</v>
      </c>
      <c r="JA121" s="2">
        <v>1126</v>
      </c>
      <c r="JB121" s="2">
        <v>8000</v>
      </c>
      <c r="JC121" s="2">
        <v>1789</v>
      </c>
      <c r="JD121" s="2">
        <v>4000</v>
      </c>
      <c r="JE121" s="2">
        <v>8000</v>
      </c>
      <c r="JF121" s="2">
        <v>5400</v>
      </c>
      <c r="JG121" s="2">
        <v>8000</v>
      </c>
      <c r="JH121" s="2">
        <v>7500</v>
      </c>
      <c r="JI121" s="2">
        <v>4000</v>
      </c>
      <c r="JJ121" s="2">
        <v>1611.0588170000001</v>
      </c>
      <c r="JK121" s="2">
        <v>8000</v>
      </c>
      <c r="JL121" s="2">
        <v>8000</v>
      </c>
      <c r="JM121" s="2">
        <v>2413.5576000000001</v>
      </c>
      <c r="JN121" s="2">
        <v>2413.5576000000001</v>
      </c>
      <c r="JO121" s="2">
        <v>2413.5576000000001</v>
      </c>
      <c r="JP121" s="2">
        <v>948.77754416993002</v>
      </c>
      <c r="JQ121" s="2">
        <v>218.57923500000001</v>
      </c>
      <c r="JR121" s="2">
        <v>3523.0666550000001</v>
      </c>
      <c r="JS121" s="2">
        <v>2204.3231259999998</v>
      </c>
      <c r="JT121" s="2">
        <v>604.76874350000003</v>
      </c>
      <c r="JU121" s="2">
        <v>4100</v>
      </c>
      <c r="JV121" s="2">
        <v>1361.35634547</v>
      </c>
      <c r="JW121" s="2">
        <v>5320</v>
      </c>
      <c r="JX121" s="2">
        <v>1306.502563</v>
      </c>
      <c r="JY121" s="2">
        <v>1306.502563</v>
      </c>
      <c r="JZ121" s="2">
        <v>1306.502563</v>
      </c>
      <c r="KA121" s="2">
        <v>3920</v>
      </c>
      <c r="KB121" s="2">
        <v>1306.502563</v>
      </c>
      <c r="KC121" s="2">
        <v>1306.502563</v>
      </c>
      <c r="KD121" s="2">
        <v>5350</v>
      </c>
      <c r="KE121" s="2">
        <v>2299.461464</v>
      </c>
      <c r="KF121" s="2">
        <v>8000</v>
      </c>
      <c r="KG121" s="2">
        <v>2299.461464</v>
      </c>
      <c r="KH121" s="2">
        <v>2299.461464</v>
      </c>
      <c r="KI121" s="2">
        <v>2299.461464</v>
      </c>
      <c r="KJ121" s="2">
        <v>6500</v>
      </c>
      <c r="KK121" s="2">
        <v>8500</v>
      </c>
      <c r="KL121" s="2">
        <v>4200</v>
      </c>
      <c r="KM121" s="2">
        <v>2299.461464</v>
      </c>
      <c r="KN121" s="2">
        <v>8300</v>
      </c>
      <c r="KO121" s="2">
        <v>6000</v>
      </c>
      <c r="KP121" s="2">
        <v>6000</v>
      </c>
      <c r="KQ121" s="2">
        <v>6000</v>
      </c>
      <c r="KR121" s="2">
        <v>6000</v>
      </c>
      <c r="KS121" s="2">
        <v>6000</v>
      </c>
      <c r="KT121" s="2">
        <v>6000</v>
      </c>
      <c r="KU121" s="2">
        <v>6000</v>
      </c>
      <c r="KV121" s="2">
        <v>1012.3</v>
      </c>
      <c r="KW121" s="2">
        <v>6000</v>
      </c>
      <c r="KX121" s="2">
        <v>6000</v>
      </c>
      <c r="KY121" s="2">
        <v>7900</v>
      </c>
      <c r="KZ121" s="2">
        <v>0</v>
      </c>
      <c r="LA121" s="2">
        <v>0</v>
      </c>
      <c r="LB121" s="2">
        <v>0</v>
      </c>
      <c r="LC121" s="2">
        <v>22428.366000000002</v>
      </c>
      <c r="LD121" s="2">
        <v>0</v>
      </c>
      <c r="LE121" s="2">
        <v>0</v>
      </c>
      <c r="LF121" s="2">
        <v>0</v>
      </c>
      <c r="LG121" s="2">
        <v>64.460788637295806</v>
      </c>
      <c r="LH121" s="2">
        <v>0</v>
      </c>
      <c r="LI121" s="2">
        <v>0</v>
      </c>
      <c r="LJ121" s="2">
        <v>0</v>
      </c>
      <c r="LK121" s="2">
        <v>0</v>
      </c>
      <c r="LL121" s="2">
        <v>0</v>
      </c>
      <c r="LM121" s="2">
        <v>0</v>
      </c>
      <c r="LN121" s="2">
        <v>0</v>
      </c>
      <c r="LO121" s="2">
        <v>0</v>
      </c>
      <c r="LP121" s="2">
        <v>0</v>
      </c>
      <c r="LQ121" s="2">
        <v>0</v>
      </c>
      <c r="LR121" s="2">
        <v>0</v>
      </c>
      <c r="LS121" s="2">
        <v>0</v>
      </c>
      <c r="LT121" s="2">
        <v>0</v>
      </c>
      <c r="LU121" s="2">
        <v>0</v>
      </c>
      <c r="LV121" s="2">
        <v>6970.6779999999999</v>
      </c>
      <c r="LW121" s="2">
        <v>0</v>
      </c>
      <c r="LX121" s="2">
        <v>91.125</v>
      </c>
      <c r="LY121" s="2">
        <v>0</v>
      </c>
      <c r="LZ121" s="2">
        <v>0</v>
      </c>
      <c r="MA121" s="2">
        <v>1693.2069999999901</v>
      </c>
      <c r="MB121" s="2">
        <v>0</v>
      </c>
      <c r="MC121" s="2">
        <v>0</v>
      </c>
      <c r="MD121" s="2">
        <v>0</v>
      </c>
      <c r="ME121" s="2">
        <v>0</v>
      </c>
      <c r="MF121" s="2">
        <v>26820.274000000001</v>
      </c>
      <c r="MG121" s="2">
        <v>0</v>
      </c>
      <c r="MH121" s="2">
        <v>0</v>
      </c>
      <c r="MI121" s="2">
        <v>218.22480712276001</v>
      </c>
      <c r="MJ121" s="2">
        <v>0</v>
      </c>
      <c r="MK121" s="2">
        <v>2132.4920000000002</v>
      </c>
      <c r="ML121" s="2">
        <v>1991.90299999999</v>
      </c>
      <c r="MM121" s="2">
        <v>0</v>
      </c>
      <c r="MN121" s="2">
        <v>0</v>
      </c>
      <c r="MO121" s="2">
        <v>8602.5932206529105</v>
      </c>
      <c r="MP121" s="2">
        <v>0</v>
      </c>
      <c r="MQ121" s="2">
        <v>151.495</v>
      </c>
      <c r="MR121" s="2">
        <v>0</v>
      </c>
      <c r="MS121" s="2">
        <v>43461.9134062515</v>
      </c>
      <c r="MT121" s="2">
        <v>115672.55859374801</v>
      </c>
      <c r="MU121" s="2">
        <v>0</v>
      </c>
      <c r="MV121" s="2">
        <v>0.14412121262796701</v>
      </c>
      <c r="MW121" s="2">
        <v>5.6710914821514902E-3</v>
      </c>
      <c r="MX121" s="2">
        <v>0.124733991985802</v>
      </c>
      <c r="MY121" s="2">
        <v>2.7520333496846999E-2</v>
      </c>
      <c r="MZ121" s="2">
        <v>0.22264757792380699</v>
      </c>
      <c r="NA121" s="2">
        <v>0.47530579248342297</v>
      </c>
      <c r="NB121" s="2">
        <v>8.5705538586389393E-2</v>
      </c>
      <c r="NC121" s="2">
        <v>0.13742670335922699</v>
      </c>
      <c r="ND121" s="2">
        <v>0.77686775805438202</v>
      </c>
      <c r="NE121" s="2">
        <v>0</v>
      </c>
      <c r="NF121" s="2">
        <v>0.112583168643634</v>
      </c>
      <c r="NG121" s="2">
        <v>0.88741683135636495</v>
      </c>
      <c r="NH121" s="2">
        <v>8.2440021941577804E-2</v>
      </c>
      <c r="NI121" s="2">
        <v>0.91355983181342104</v>
      </c>
      <c r="NJ121" s="2">
        <v>4.0001462450006903E-3</v>
      </c>
      <c r="NK121" s="2">
        <v>0.866508184651407</v>
      </c>
      <c r="NL121" s="2">
        <v>0.133491815348593</v>
      </c>
      <c r="NM121" s="2">
        <v>0.91506976477922697</v>
      </c>
      <c r="NN121" s="2">
        <v>8.4930235220772601E-2</v>
      </c>
      <c r="NO121" s="2">
        <v>1</v>
      </c>
      <c r="NP121" s="2">
        <v>0</v>
      </c>
      <c r="NQ121" s="2">
        <v>0</v>
      </c>
      <c r="NR121" s="2">
        <v>0.29913973513645797</v>
      </c>
      <c r="NS121" s="2">
        <v>0.50595380037265503</v>
      </c>
      <c r="NT121" s="2">
        <v>0</v>
      </c>
      <c r="NU121" s="2">
        <v>0.194906464490885</v>
      </c>
      <c r="NV121" s="2">
        <v>0.71</v>
      </c>
      <c r="NW121" s="2">
        <v>0.19</v>
      </c>
      <c r="NX121" s="2">
        <v>0.1</v>
      </c>
      <c r="NY121" s="2">
        <v>0.83</v>
      </c>
      <c r="NZ121" s="2">
        <v>0.16</v>
      </c>
      <c r="OA121" s="2">
        <v>0.01</v>
      </c>
      <c r="OB121" s="2">
        <v>7.39513371718937E-2</v>
      </c>
      <c r="OC121" s="2">
        <v>8.9914028875181906E-2</v>
      </c>
      <c r="OD121" s="2">
        <v>7.9711725596732397E-2</v>
      </c>
      <c r="OE121" s="2">
        <v>0.267667558533142</v>
      </c>
      <c r="OF121" s="2">
        <v>6.7560143706648298E-2</v>
      </c>
      <c r="OG121" s="2">
        <v>0.26852021599438097</v>
      </c>
      <c r="OH121" s="2">
        <v>7.0000000000000007E-2</v>
      </c>
      <c r="OI121" s="2">
        <v>8.2674990122019204E-2</v>
      </c>
      <c r="OJ121" s="2">
        <v>0.98</v>
      </c>
      <c r="OK121" s="2">
        <v>0.02</v>
      </c>
      <c r="OL121" s="2">
        <v>0</v>
      </c>
      <c r="OM121" s="2">
        <v>66011.551000000007</v>
      </c>
      <c r="ON121" s="2">
        <v>59719.332999999999</v>
      </c>
      <c r="OO121" s="2">
        <v>32094.526000000002</v>
      </c>
      <c r="OP121" s="2">
        <v>70192.365999999995</v>
      </c>
      <c r="OQ121" s="2">
        <v>826.19</v>
      </c>
      <c r="OR121" s="2">
        <v>38504.974999999999</v>
      </c>
      <c r="OS121" s="2">
        <v>4721.38</v>
      </c>
      <c r="OT121" s="2">
        <v>0</v>
      </c>
      <c r="OU121" s="2">
        <v>0</v>
      </c>
      <c r="OV121" s="2">
        <v>1</v>
      </c>
      <c r="OW121" s="2">
        <v>0.96728659088857905</v>
      </c>
      <c r="OX121" s="2">
        <v>0</v>
      </c>
      <c r="OY121" s="2">
        <v>0</v>
      </c>
      <c r="OZ121" s="2">
        <v>0</v>
      </c>
      <c r="PA121" s="2">
        <v>3.2713409111419997E-2</v>
      </c>
      <c r="PB121" s="2">
        <v>0</v>
      </c>
      <c r="PC121" s="2">
        <v>0</v>
      </c>
      <c r="PD121" s="2">
        <v>2954.6550964386201</v>
      </c>
      <c r="PE121" s="2">
        <v>8858775</v>
      </c>
      <c r="PF121" s="2">
        <v>37.800674251851198</v>
      </c>
      <c r="PG121" s="2">
        <v>394707.94929999998</v>
      </c>
      <c r="PH121" s="2">
        <v>188345.75</v>
      </c>
      <c r="PI121" s="2">
        <v>412698.45500000002</v>
      </c>
      <c r="PJ121" s="2">
        <v>203514.40210000001</v>
      </c>
      <c r="PK121" s="2">
        <v>90733.443650000001</v>
      </c>
      <c r="PL121" s="2">
        <v>744493.99620000005</v>
      </c>
      <c r="PM121" s="2">
        <v>478707.73060000001</v>
      </c>
      <c r="PN121" s="2">
        <v>1308536.132</v>
      </c>
      <c r="PO121" s="2">
        <v>843551.40859999997</v>
      </c>
      <c r="PP121" s="2">
        <v>179214.26550000001</v>
      </c>
      <c r="PQ121" s="2">
        <v>0</v>
      </c>
      <c r="PR121" s="2">
        <v>0</v>
      </c>
      <c r="PS121" s="2">
        <v>0</v>
      </c>
      <c r="PT121" s="2">
        <v>0</v>
      </c>
      <c r="PU121" s="2">
        <v>0</v>
      </c>
      <c r="PV121" s="2">
        <v>266449.5514</v>
      </c>
      <c r="PW121" s="2">
        <v>113778.84600000001</v>
      </c>
      <c r="PX121" s="2">
        <v>243116.80420000001</v>
      </c>
      <c r="PY121" s="2">
        <v>214892.59890000001</v>
      </c>
      <c r="PZ121" s="2">
        <v>67258.666119999994</v>
      </c>
      <c r="QA121" s="2">
        <v>107.9189092</v>
      </c>
      <c r="QB121" s="2">
        <v>111.82767939999999</v>
      </c>
      <c r="QC121" s="2">
        <v>101.23649140000001</v>
      </c>
      <c r="QD121" s="2">
        <v>77.737806939999999</v>
      </c>
      <c r="QE121" s="2">
        <v>64.694315200000005</v>
      </c>
      <c r="QF121" s="2">
        <v>64.694315200000005</v>
      </c>
      <c r="QG121" s="2">
        <v>173.2531012</v>
      </c>
      <c r="QH121" s="2">
        <v>175.7847701</v>
      </c>
      <c r="QI121" s="2">
        <v>158.39233239999999</v>
      </c>
      <c r="QJ121" s="2">
        <v>119.12589149999999</v>
      </c>
      <c r="QK121" s="2">
        <v>97.541709060000002</v>
      </c>
      <c r="QL121" s="2">
        <v>97.541709060000002</v>
      </c>
      <c r="QM121" s="2">
        <v>0</v>
      </c>
      <c r="QN121" s="2">
        <v>0</v>
      </c>
      <c r="QO121" s="2">
        <v>0</v>
      </c>
      <c r="QP121" s="2">
        <v>0</v>
      </c>
      <c r="QQ121" s="2">
        <v>0</v>
      </c>
      <c r="QR121" s="2">
        <v>0</v>
      </c>
      <c r="QS121" s="2">
        <v>103.5682745</v>
      </c>
      <c r="QT121" s="2">
        <v>120.919157</v>
      </c>
      <c r="QU121" s="2">
        <v>109.55018750000001</v>
      </c>
      <c r="QV121" s="2">
        <v>83.956305060000005</v>
      </c>
      <c r="QW121" s="2">
        <v>70.818493950000004</v>
      </c>
      <c r="QX121" s="2">
        <v>70.818493950000004</v>
      </c>
      <c r="QY121" s="2">
        <v>4.8208517999999999E-2</v>
      </c>
      <c r="QZ121" s="2">
        <v>2.4977303999999999E-2</v>
      </c>
      <c r="RA121" s="2">
        <v>9.0446822999999996E-2</v>
      </c>
      <c r="RB121" s="2">
        <v>6.9452601000000003E-2</v>
      </c>
      <c r="RC121" s="2">
        <v>4.3349451999999997E-2</v>
      </c>
      <c r="RD121" s="2">
        <v>7.7393992999999994E-2</v>
      </c>
      <c r="RE121" s="2">
        <v>3.9262458E-2</v>
      </c>
      <c r="RF121" s="2">
        <v>0.14151106099999999</v>
      </c>
      <c r="RG121" s="2">
        <v>0.106429592</v>
      </c>
      <c r="RH121" s="2">
        <v>6.535937E-2</v>
      </c>
      <c r="RI121" s="2">
        <v>0</v>
      </c>
      <c r="RJ121" s="2">
        <v>0</v>
      </c>
      <c r="RK121" s="2">
        <v>0</v>
      </c>
      <c r="RL121" s="2">
        <v>0</v>
      </c>
      <c r="RM121" s="2">
        <v>0</v>
      </c>
      <c r="RN121" s="2">
        <v>4.6265043999999998E-2</v>
      </c>
      <c r="RO121" s="2">
        <v>2.7007932999999901E-2</v>
      </c>
      <c r="RP121" s="2">
        <v>9.7874454999999999E-2</v>
      </c>
      <c r="RQ121" s="2">
        <v>7.5008340000000007E-2</v>
      </c>
      <c r="RR121" s="2">
        <v>4.7453056E-2</v>
      </c>
      <c r="RS121" s="2">
        <v>5295</v>
      </c>
      <c r="RT121" s="2">
        <v>0</v>
      </c>
      <c r="RU121" s="2">
        <v>1</v>
      </c>
      <c r="RV121" s="2"/>
      <c r="RW121" s="2">
        <v>0</v>
      </c>
      <c r="RX121" s="2">
        <v>0</v>
      </c>
      <c r="RY121" s="2">
        <v>1</v>
      </c>
      <c r="RZ121" s="2"/>
      <c r="SA121" s="2">
        <v>1</v>
      </c>
      <c r="SB121" s="2"/>
      <c r="SC121" s="2">
        <v>17630.355646624099</v>
      </c>
      <c r="SD121" s="2">
        <v>16971.289973617801</v>
      </c>
      <c r="SE121" s="2">
        <v>2631.1640000000002</v>
      </c>
      <c r="SF121" s="2">
        <v>2287.4250000000002</v>
      </c>
      <c r="SG121" s="2">
        <v>540.75800000000004</v>
      </c>
      <c r="SH121" s="2">
        <v>134.982</v>
      </c>
      <c r="SI121" s="2">
        <v>8208.2171730945593</v>
      </c>
      <c r="SJ121" s="2">
        <v>0</v>
      </c>
      <c r="SK121" s="2">
        <v>50316.444170495</v>
      </c>
      <c r="SL121" s="2">
        <v>0</v>
      </c>
      <c r="SM121" s="2">
        <v>312.59135337584098</v>
      </c>
      <c r="SN121" s="2">
        <v>2991.61502638212</v>
      </c>
      <c r="SO121" s="2">
        <v>0</v>
      </c>
      <c r="SP121" s="2">
        <v>0</v>
      </c>
      <c r="SQ121" s="2">
        <v>0</v>
      </c>
      <c r="SR121" s="2">
        <v>0</v>
      </c>
      <c r="SS121" s="2">
        <v>6658.1958269054303</v>
      </c>
      <c r="ST121" s="2">
        <v>0</v>
      </c>
      <c r="SU121" s="2">
        <v>0</v>
      </c>
      <c r="SV121" s="2">
        <v>0</v>
      </c>
      <c r="SW121" s="2">
        <v>0</v>
      </c>
      <c r="SX121" s="2">
        <v>7529.8069999999998</v>
      </c>
      <c r="SY121" s="2">
        <v>12180.224</v>
      </c>
      <c r="SZ121" s="2">
        <v>1352.337</v>
      </c>
      <c r="TA121" s="2">
        <v>318.94499999999999</v>
      </c>
      <c r="TB121" s="2">
        <v>476.161</v>
      </c>
      <c r="TC121" s="2">
        <v>0</v>
      </c>
      <c r="TD121" s="2">
        <v>1</v>
      </c>
      <c r="TE121" s="2">
        <v>0</v>
      </c>
      <c r="TF121" s="2">
        <v>9120.6484651165993</v>
      </c>
      <c r="TG121" s="2">
        <v>531.63046784607695</v>
      </c>
      <c r="TH121" s="2">
        <v>4789.1035202093399</v>
      </c>
      <c r="TI121" s="2">
        <v>1153.28497282136</v>
      </c>
      <c r="TJ121" s="2">
        <v>5799.83746667169</v>
      </c>
      <c r="TK121" s="2">
        <v>0</v>
      </c>
      <c r="TL121" s="2">
        <v>0</v>
      </c>
      <c r="TM121" s="2">
        <v>0</v>
      </c>
      <c r="TN121" s="2">
        <v>1.3123495795000999</v>
      </c>
      <c r="TO121" s="2">
        <v>73.561203888029297</v>
      </c>
      <c r="TP121" s="2">
        <v>0</v>
      </c>
      <c r="TQ121" s="2">
        <v>0</v>
      </c>
      <c r="TR121" s="2">
        <v>0.38394911415022498</v>
      </c>
      <c r="TS121" s="2">
        <v>0.61605088584977497</v>
      </c>
      <c r="TT121" s="2">
        <v>0.66430040702468895</v>
      </c>
      <c r="TU121" s="2">
        <v>3.4651631443037102E-2</v>
      </c>
      <c r="TV121" s="2">
        <v>0</v>
      </c>
      <c r="TW121" s="2">
        <v>0</v>
      </c>
      <c r="TX121" s="2">
        <v>7.6399631519898703E-2</v>
      </c>
      <c r="TY121" s="2">
        <v>0</v>
      </c>
      <c r="TZ121" s="2">
        <v>0.224648330012374</v>
      </c>
      <c r="UA121" s="2">
        <v>3849.4479999999999</v>
      </c>
      <c r="UB121" s="2">
        <v>5015.1149999999998</v>
      </c>
      <c r="UC121" s="2">
        <v>95.766000000000005</v>
      </c>
      <c r="UD121" s="2">
        <v>123.172</v>
      </c>
      <c r="UE121" s="2">
        <v>0</v>
      </c>
      <c r="UF121" s="2">
        <v>45726.315999999897</v>
      </c>
      <c r="UG121" s="2">
        <v>38452.8679999999</v>
      </c>
      <c r="UH121" s="2">
        <v>5154.0249999999996</v>
      </c>
      <c r="UI121" s="2">
        <v>14067.013999999899</v>
      </c>
      <c r="UJ121" s="2">
        <v>13502.882</v>
      </c>
      <c r="UK121" s="2">
        <v>2346.6640000000002</v>
      </c>
      <c r="UL121" s="2">
        <v>248.320999999999</v>
      </c>
      <c r="UM121" s="2">
        <v>0</v>
      </c>
      <c r="UN121" s="2">
        <v>0</v>
      </c>
      <c r="UO121" s="2">
        <v>21568.152829504899</v>
      </c>
      <c r="UP121" s="2">
        <v>0</v>
      </c>
      <c r="UQ121" s="2">
        <v>0</v>
      </c>
      <c r="UR121" s="2">
        <v>17608.5</v>
      </c>
      <c r="US121" s="2">
        <v>24379.307999999899</v>
      </c>
      <c r="UT121" s="2">
        <v>777.38400000000001</v>
      </c>
      <c r="UU121" s="2">
        <v>31472.697</v>
      </c>
      <c r="UV121" s="2">
        <v>211.27099999999999</v>
      </c>
      <c r="UW121" s="2">
        <v>2557.3310000000001</v>
      </c>
      <c r="UX121" s="2">
        <v>1</v>
      </c>
      <c r="UY121" s="2">
        <v>0</v>
      </c>
      <c r="UZ121" s="2">
        <v>409566.14399999997</v>
      </c>
      <c r="VA121" s="2">
        <v>0</v>
      </c>
      <c r="VB121" s="2">
        <v>0</v>
      </c>
      <c r="VC121" s="2">
        <v>0</v>
      </c>
      <c r="VD121" s="2">
        <v>3188.0990000000002</v>
      </c>
      <c r="VE121" s="2">
        <v>5226.6570000000002</v>
      </c>
      <c r="VF121" s="2">
        <v>0</v>
      </c>
      <c r="VG121" s="2">
        <v>0</v>
      </c>
      <c r="VH121" s="2">
        <v>0</v>
      </c>
      <c r="VI121" s="2">
        <v>14483.656000000001</v>
      </c>
      <c r="VJ121" s="2">
        <v>66240.531999999905</v>
      </c>
      <c r="VK121" s="2">
        <v>82304.289999999994</v>
      </c>
      <c r="VL121" s="2">
        <v>30439.695</v>
      </c>
      <c r="VM121" s="2">
        <v>39301.108</v>
      </c>
      <c r="VN121" s="2">
        <v>6322.0829999999996</v>
      </c>
      <c r="VO121" s="2">
        <v>9415.0069999999996</v>
      </c>
      <c r="VP121" s="2">
        <v>168530.791</v>
      </c>
      <c r="VQ121" s="2">
        <v>0</v>
      </c>
      <c r="VR121" s="2">
        <v>7.4240000000000004</v>
      </c>
      <c r="VS121" s="2">
        <v>0.90400000000000003</v>
      </c>
      <c r="VT121" s="2"/>
      <c r="VU121" s="2">
        <v>275.349999999999</v>
      </c>
      <c r="VV121" s="2">
        <v>6787.8890000000001</v>
      </c>
      <c r="VW121" s="2">
        <v>21742</v>
      </c>
      <c r="VX121" s="2">
        <v>14338.486999999999</v>
      </c>
      <c r="VY121" s="2">
        <v>19956.825999999899</v>
      </c>
      <c r="VZ121" s="2">
        <v>299.89100000000002</v>
      </c>
      <c r="WA121" s="2">
        <v>81.704999999999998</v>
      </c>
      <c r="WB121" s="2">
        <v>10.991</v>
      </c>
      <c r="WC121" s="2">
        <v>50978.745999999999</v>
      </c>
      <c r="WD121" s="2">
        <v>0.74200465817656602</v>
      </c>
      <c r="WE121" s="2">
        <v>0.18410641171911099</v>
      </c>
      <c r="WF121" s="2"/>
      <c r="WG121" s="2">
        <v>79785.063999999998</v>
      </c>
      <c r="WH121" s="2">
        <v>59535.267999999996</v>
      </c>
      <c r="WI121" s="2">
        <v>0.224957050777053</v>
      </c>
      <c r="WJ121" s="2"/>
      <c r="WK121" s="2">
        <v>16820.315999999999</v>
      </c>
      <c r="WL121" s="2">
        <v>1553.558</v>
      </c>
      <c r="WM121" s="2">
        <v>0.393628395566409</v>
      </c>
      <c r="WN121" s="2"/>
      <c r="WO121" s="2">
        <v>0.17447111726758799</v>
      </c>
      <c r="WP121" s="2">
        <v>0.48883594947855102</v>
      </c>
      <c r="WQ121" s="2"/>
      <c r="WR121" s="2">
        <v>0.98392098049184595</v>
      </c>
      <c r="WS121" s="2"/>
      <c r="WT121" s="2">
        <v>1</v>
      </c>
      <c r="WU121" s="2"/>
      <c r="WV121" s="2">
        <v>1</v>
      </c>
      <c r="WW121" s="2"/>
      <c r="WX121" s="2">
        <v>0.75538896795125698</v>
      </c>
      <c r="WY121" s="2"/>
      <c r="WZ121" s="2">
        <v>0.58332084307024401</v>
      </c>
      <c r="XA121" s="2"/>
      <c r="XB121" s="2">
        <v>1</v>
      </c>
      <c r="XC121" s="2"/>
      <c r="XD121" s="2">
        <v>1</v>
      </c>
      <c r="XE121" s="2"/>
      <c r="XF121" s="2">
        <v>0</v>
      </c>
      <c r="XG121" s="2">
        <v>10610.615</v>
      </c>
      <c r="XH121" s="2">
        <v>0</v>
      </c>
      <c r="XI121" s="2">
        <v>0</v>
      </c>
      <c r="XJ121" s="2">
        <v>0</v>
      </c>
      <c r="XK121" s="2">
        <v>3732.0079999999998</v>
      </c>
      <c r="XL121" s="2">
        <v>615.00299999999902</v>
      </c>
      <c r="XM121" s="2">
        <v>1219.674</v>
      </c>
      <c r="XN121" s="2">
        <v>93.677000000000007</v>
      </c>
      <c r="XO121" s="2">
        <v>0</v>
      </c>
      <c r="XP121" s="2">
        <v>0</v>
      </c>
      <c r="XQ121" s="2">
        <v>39956.243999999999</v>
      </c>
      <c r="XR121" s="2">
        <v>7152.2060000000001</v>
      </c>
      <c r="XS121" s="2">
        <v>1321.652</v>
      </c>
      <c r="XT121" s="2">
        <v>77.013000000000005</v>
      </c>
      <c r="XU121" s="2">
        <v>4.2990000000000004</v>
      </c>
      <c r="XV121" s="2">
        <v>0.31845570210829799</v>
      </c>
      <c r="XW121" s="2">
        <v>0.12989598018221399</v>
      </c>
      <c r="XX121" s="2">
        <v>0.55164831770948697</v>
      </c>
      <c r="XY121" s="2">
        <v>0.282372477074049</v>
      </c>
      <c r="XZ121" s="2">
        <v>0.71762752292595</v>
      </c>
      <c r="YA121" s="2">
        <v>5051039.5989218</v>
      </c>
      <c r="YB121" s="2">
        <v>440582</v>
      </c>
      <c r="YC121" s="2">
        <v>10148</v>
      </c>
      <c r="YD121" s="2">
        <v>54003</v>
      </c>
      <c r="YE121" s="2">
        <v>0</v>
      </c>
      <c r="YF121" s="2">
        <v>65185.152000000002</v>
      </c>
      <c r="YG121" s="2">
        <v>257618.33300000001</v>
      </c>
      <c r="YH121" s="2">
        <v>219.946</v>
      </c>
      <c r="YI121" s="2">
        <v>51.353999999999999</v>
      </c>
      <c r="YJ121" s="2">
        <v>2365.6350000000002</v>
      </c>
      <c r="YK121" s="2">
        <v>17824.482</v>
      </c>
      <c r="YL121" s="2">
        <v>783.98699999999997</v>
      </c>
      <c r="YM121" s="2">
        <v>0</v>
      </c>
      <c r="YN121" s="2">
        <v>0</v>
      </c>
      <c r="YO121" s="2">
        <v>0</v>
      </c>
      <c r="YP121" s="2">
        <v>0.94844462700136001</v>
      </c>
      <c r="YQ121" s="9">
        <v>2.0318223354483699E-5</v>
      </c>
      <c r="YR121" s="9">
        <v>6.7805941592236099E-5</v>
      </c>
      <c r="YS121" s="2">
        <v>1.4972018925775399E-2</v>
      </c>
      <c r="YT121" s="2">
        <v>3.6495229907917197E-2</v>
      </c>
      <c r="YU121" s="2">
        <v>0.62408030343576704</v>
      </c>
      <c r="YV121" s="2">
        <v>4.6095770525604998E-2</v>
      </c>
      <c r="YW121" s="2">
        <v>2.6120370693088101E-2</v>
      </c>
      <c r="YX121" s="2">
        <v>0.303703555345538</v>
      </c>
      <c r="YY121" s="2">
        <v>0.706302599988889</v>
      </c>
      <c r="YZ121" s="2">
        <v>0.105595308749046</v>
      </c>
      <c r="ZA121" s="2">
        <v>0.134994727112143</v>
      </c>
      <c r="ZB121" s="2">
        <v>5.3107364149920303E-2</v>
      </c>
      <c r="ZC121" s="2">
        <v>0</v>
      </c>
      <c r="ZD121" s="2">
        <v>0</v>
      </c>
      <c r="ZE121" s="2">
        <v>0.69857338884797804</v>
      </c>
      <c r="ZF121" s="2">
        <v>0.21543096468300801</v>
      </c>
      <c r="ZG121" s="2">
        <v>6.5528667840535695E-2</v>
      </c>
      <c r="ZH121" s="2">
        <v>2.0466978628477E-2</v>
      </c>
      <c r="ZI121" s="2">
        <v>1</v>
      </c>
      <c r="ZJ121" s="2">
        <v>0</v>
      </c>
      <c r="ZK121" s="2">
        <v>0</v>
      </c>
      <c r="ZL121" s="2">
        <v>0</v>
      </c>
      <c r="ZM121" s="2">
        <v>0</v>
      </c>
      <c r="ZN121" s="2">
        <v>1</v>
      </c>
      <c r="ZO121" s="2">
        <v>0.97182705765542898</v>
      </c>
      <c r="ZP121" s="2">
        <v>2.817294234457E-2</v>
      </c>
      <c r="ZQ121" s="2">
        <v>1034.9949999999999</v>
      </c>
      <c r="ZR121" s="2">
        <v>0</v>
      </c>
      <c r="ZS121" s="2">
        <v>0</v>
      </c>
      <c r="ZT121" s="2">
        <v>0</v>
      </c>
      <c r="ZU121" s="2">
        <v>0</v>
      </c>
      <c r="ZV121" s="2">
        <v>0</v>
      </c>
      <c r="ZW121" s="2">
        <v>0</v>
      </c>
      <c r="ZX121" s="2">
        <v>610.56799999999998</v>
      </c>
      <c r="ZY121" s="2" t="s">
        <v>869</v>
      </c>
      <c r="ZZ121" s="2" t="s">
        <v>870</v>
      </c>
      <c r="AAA121" s="2" t="s">
        <v>871</v>
      </c>
    </row>
    <row r="122" spans="1:703" x14ac:dyDescent="0.2">
      <c r="A122" s="2" t="s">
        <v>20</v>
      </c>
      <c r="B122" s="2">
        <v>6473.16</v>
      </c>
      <c r="C122" s="2">
        <v>13895.611999999999</v>
      </c>
      <c r="D122" s="2">
        <v>244.5</v>
      </c>
      <c r="E122" s="2">
        <v>348.7</v>
      </c>
      <c r="F122" s="2">
        <v>16288.958000000001</v>
      </c>
      <c r="G122" s="2">
        <v>0</v>
      </c>
      <c r="H122" s="2">
        <v>0</v>
      </c>
      <c r="I122" s="2">
        <v>1</v>
      </c>
      <c r="J122" s="2">
        <v>0</v>
      </c>
      <c r="K122" s="2">
        <v>0.95640371839622795</v>
      </c>
      <c r="L122" s="2">
        <v>3.0043665162621199E-3</v>
      </c>
      <c r="M122" s="2">
        <v>1.6366915551013099E-2</v>
      </c>
      <c r="N122" s="2">
        <v>0</v>
      </c>
      <c r="O122" s="2">
        <v>5.93039775779396E-3</v>
      </c>
      <c r="P122" s="2">
        <v>0</v>
      </c>
      <c r="Q122" s="2">
        <v>0.95640371839622795</v>
      </c>
      <c r="R122" s="2">
        <v>0</v>
      </c>
      <c r="S122" s="2">
        <v>0</v>
      </c>
      <c r="T122" s="2">
        <v>0</v>
      </c>
      <c r="U122" s="2">
        <v>2019</v>
      </c>
      <c r="V122" s="2">
        <v>6.6666666666666596E-2</v>
      </c>
      <c r="W122" s="2">
        <v>8.5000000000000006E-2</v>
      </c>
      <c r="X122" s="2">
        <v>0.102777777777777</v>
      </c>
      <c r="Y122" s="2">
        <v>0.10416666666666601</v>
      </c>
      <c r="Z122" s="2">
        <v>8.1944444444444403E-2</v>
      </c>
      <c r="AA122" s="2">
        <v>6.4479999999999996E-2</v>
      </c>
      <c r="AB122" s="2">
        <v>8.5000000000000006E-2</v>
      </c>
      <c r="AC122" s="2">
        <v>8.7222222222222201E-2</v>
      </c>
      <c r="AD122" s="2">
        <v>7.7399999999999997E-2</v>
      </c>
      <c r="AE122" s="2">
        <v>7.1499999999999994E-2</v>
      </c>
      <c r="AF122" s="2">
        <v>7.8055555555555503E-2</v>
      </c>
      <c r="AG122" s="2">
        <v>6.6699999999999995E-2</v>
      </c>
      <c r="AH122" s="2">
        <v>0</v>
      </c>
      <c r="AI122" s="2">
        <v>0</v>
      </c>
      <c r="AJ122" s="2">
        <v>7.8E-2</v>
      </c>
      <c r="AK122" s="2">
        <v>9.6774193999999994E-2</v>
      </c>
      <c r="AL122" s="2">
        <v>111.93299428</v>
      </c>
      <c r="AM122" s="2">
        <v>3.12522111</v>
      </c>
      <c r="AN122" s="2">
        <v>13.312504519999999</v>
      </c>
      <c r="AO122" s="2">
        <v>0.31053409999999998</v>
      </c>
      <c r="AP122" s="2">
        <v>5.0982930000000003E-2</v>
      </c>
      <c r="AQ122" s="2">
        <v>0.29918074</v>
      </c>
      <c r="AR122" s="2">
        <v>0.17064401000000001</v>
      </c>
      <c r="AS122" s="2">
        <v>0.13759309</v>
      </c>
      <c r="AT122" s="2">
        <v>0.73738327999999997</v>
      </c>
      <c r="AU122" s="2">
        <v>5.6088925099999898</v>
      </c>
      <c r="AV122" s="2">
        <v>0.28076927999999901</v>
      </c>
      <c r="AW122" s="2">
        <v>8.7276230899999998</v>
      </c>
      <c r="AX122" s="2">
        <v>5.0323729999999997E-2</v>
      </c>
      <c r="AY122" s="2">
        <v>0.13204679</v>
      </c>
      <c r="AZ122" s="2">
        <v>0</v>
      </c>
      <c r="BA122" s="2">
        <v>2.1775606399999998</v>
      </c>
      <c r="BB122" s="2">
        <v>1.0469292400000001</v>
      </c>
      <c r="BC122" s="2">
        <v>2.7875491299999999</v>
      </c>
      <c r="BD122" s="2">
        <v>1.8355453900000001</v>
      </c>
      <c r="BE122" s="2">
        <v>3.2666819600000001</v>
      </c>
      <c r="BF122" s="2">
        <v>4.0851220000000001</v>
      </c>
      <c r="BG122" s="2">
        <v>0</v>
      </c>
      <c r="BH122" s="2">
        <v>30666</v>
      </c>
      <c r="BI122" s="2">
        <v>15620</v>
      </c>
      <c r="BJ122" s="2">
        <v>2000</v>
      </c>
      <c r="BK122" s="2">
        <v>200</v>
      </c>
      <c r="BL122" s="2">
        <v>37239553.576848798</v>
      </c>
      <c r="BM122" s="2">
        <v>32002741.353231501</v>
      </c>
      <c r="BN122" s="2">
        <v>18805974.556819201</v>
      </c>
      <c r="BO122" s="2">
        <v>13266590.9620576</v>
      </c>
      <c r="BP122" s="2">
        <v>11171866.072610701</v>
      </c>
      <c r="BQ122" s="2">
        <v>10766713.988440899</v>
      </c>
      <c r="BR122" s="2">
        <v>187975164.63931599</v>
      </c>
      <c r="BS122" s="2">
        <v>883445728.10000002</v>
      </c>
      <c r="BT122" s="2">
        <v>0.25</v>
      </c>
      <c r="BU122" s="2">
        <v>0.25</v>
      </c>
      <c r="BV122" s="2">
        <v>0.25</v>
      </c>
      <c r="BW122" s="2">
        <v>0.25</v>
      </c>
      <c r="BX122" s="2">
        <v>0.25</v>
      </c>
      <c r="BY122" s="2">
        <v>7880</v>
      </c>
      <c r="BZ122" s="2">
        <v>0.02</v>
      </c>
      <c r="CA122" s="2">
        <v>18320</v>
      </c>
      <c r="CB122" s="2">
        <v>0.2</v>
      </c>
      <c r="CC122" s="2">
        <v>138000</v>
      </c>
      <c r="CD122" s="2">
        <v>0.2</v>
      </c>
      <c r="CE122" s="2">
        <v>72800</v>
      </c>
      <c r="CF122" s="2">
        <v>0.02</v>
      </c>
      <c r="CG122" s="2">
        <v>4000</v>
      </c>
      <c r="CH122" s="2">
        <v>0.2</v>
      </c>
      <c r="CI122" s="2">
        <v>50000</v>
      </c>
      <c r="CJ122" s="2">
        <v>1.3</v>
      </c>
      <c r="CK122" s="2">
        <v>1.7</v>
      </c>
      <c r="CL122" s="2">
        <v>2</v>
      </c>
      <c r="CM122" s="2">
        <v>2.2999999999999998</v>
      </c>
      <c r="CN122" s="2">
        <v>3.4</v>
      </c>
      <c r="CO122" s="2">
        <v>0.1</v>
      </c>
      <c r="CP122" s="2">
        <v>0.4</v>
      </c>
      <c r="CQ122" s="2">
        <v>0.7</v>
      </c>
      <c r="CR122" s="2">
        <v>1.1000000000000001</v>
      </c>
      <c r="CS122" s="2">
        <v>2</v>
      </c>
      <c r="CT122" s="2">
        <v>0.20030648899237799</v>
      </c>
      <c r="CU122" s="2">
        <v>0.39152711696852699</v>
      </c>
      <c r="CV122" s="2">
        <v>0.35521727579738599</v>
      </c>
      <c r="CW122" s="2">
        <v>5.2949118241706901E-2</v>
      </c>
      <c r="CX122" s="2">
        <v>0.23379800178426999</v>
      </c>
      <c r="CY122" s="2">
        <v>0.76568039099146601</v>
      </c>
      <c r="CZ122" s="2">
        <v>5.2160722426271495E-4</v>
      </c>
      <c r="DA122" s="2">
        <v>0.95902939408793397</v>
      </c>
      <c r="DB122" s="2">
        <v>4.0970605912065701E-2</v>
      </c>
      <c r="DC122" s="2">
        <v>0</v>
      </c>
      <c r="DD122" s="2">
        <v>1</v>
      </c>
      <c r="DE122" s="2">
        <v>0.83792001702656305</v>
      </c>
      <c r="DF122" s="2">
        <v>0.16207998297343601</v>
      </c>
      <c r="DG122" s="2">
        <v>0</v>
      </c>
      <c r="DH122" s="2">
        <v>0</v>
      </c>
      <c r="DI122" s="2">
        <v>1</v>
      </c>
      <c r="DJ122" s="2">
        <v>0</v>
      </c>
      <c r="DK122" s="2">
        <v>9.8746532727281594E-2</v>
      </c>
      <c r="DL122" s="2">
        <v>0</v>
      </c>
      <c r="DM122" s="2">
        <v>0.90125346727271805</v>
      </c>
      <c r="DN122" s="2">
        <v>0.05</v>
      </c>
      <c r="DO122" s="2">
        <v>0.94</v>
      </c>
      <c r="DP122" s="2">
        <v>0.01</v>
      </c>
      <c r="DQ122" s="2">
        <v>0.99</v>
      </c>
      <c r="DR122" s="2">
        <v>0</v>
      </c>
      <c r="DS122" s="2">
        <v>0.01</v>
      </c>
      <c r="DT122" s="2">
        <v>1714580.5460000001</v>
      </c>
      <c r="DU122" s="2">
        <v>56.034389832391</v>
      </c>
      <c r="DV122" s="2">
        <v>152.00919519999999</v>
      </c>
      <c r="DW122" s="2">
        <v>152.00919519999999</v>
      </c>
      <c r="DX122" s="2">
        <v>71203.240000000005</v>
      </c>
      <c r="DY122" s="2">
        <v>80600.338000000003</v>
      </c>
      <c r="DZ122" s="2">
        <v>2063.9</v>
      </c>
      <c r="EA122" s="2">
        <v>989</v>
      </c>
      <c r="EB122" s="2">
        <v>0</v>
      </c>
      <c r="EC122" s="2">
        <v>29551.976999999999</v>
      </c>
      <c r="ED122" s="2">
        <v>62.9</v>
      </c>
      <c r="EE122" s="2">
        <v>0</v>
      </c>
      <c r="EF122" s="2">
        <v>0</v>
      </c>
      <c r="EG122" s="2">
        <v>1</v>
      </c>
      <c r="EH122" s="2">
        <v>0.96495879108189597</v>
      </c>
      <c r="EI122" s="2">
        <v>3.9039689290499901E-4</v>
      </c>
      <c r="EJ122" s="2">
        <v>1.19315198438331E-2</v>
      </c>
      <c r="EK122" s="2">
        <v>0</v>
      </c>
      <c r="EL122" s="2">
        <v>2.2570401973444901E-2</v>
      </c>
      <c r="EM122" s="2">
        <v>0</v>
      </c>
      <c r="EN122" s="2">
        <v>1.4889020792077599E-4</v>
      </c>
      <c r="EO122" s="2">
        <v>4779.9552430660397</v>
      </c>
      <c r="EP122" s="2">
        <v>0</v>
      </c>
      <c r="EQ122" s="2">
        <v>0</v>
      </c>
      <c r="ER122" s="2">
        <v>1</v>
      </c>
      <c r="ES122" s="2">
        <v>0.43164435280513802</v>
      </c>
      <c r="ET122" s="2">
        <v>0.56835564719486198</v>
      </c>
      <c r="EU122" s="2">
        <v>12010.003199999999</v>
      </c>
      <c r="EV122" s="2">
        <v>51654.034800000001</v>
      </c>
      <c r="EW122" s="2">
        <v>62304.868799999997</v>
      </c>
      <c r="EX122" s="2">
        <v>36</v>
      </c>
      <c r="EY122" s="2">
        <v>46</v>
      </c>
      <c r="EZ122" s="2">
        <v>36.1</v>
      </c>
      <c r="FA122" s="2">
        <v>42</v>
      </c>
      <c r="FB122" s="2">
        <v>45.3</v>
      </c>
      <c r="FC122" s="2">
        <v>37.299999999999997</v>
      </c>
      <c r="FD122" s="2">
        <v>40</v>
      </c>
      <c r="FE122" s="2">
        <v>30.5</v>
      </c>
      <c r="FF122" s="2">
        <v>37</v>
      </c>
      <c r="FG122" s="2">
        <v>14</v>
      </c>
      <c r="FH122" s="2">
        <v>40</v>
      </c>
      <c r="FI122" s="2">
        <v>40</v>
      </c>
      <c r="FJ122" s="2">
        <v>86.289505323534598</v>
      </c>
      <c r="FK122" s="2">
        <v>0</v>
      </c>
      <c r="FL122" s="2">
        <v>35</v>
      </c>
      <c r="FM122" s="2">
        <v>15</v>
      </c>
      <c r="FN122" s="2">
        <v>42.193954036286797</v>
      </c>
      <c r="FO122" s="2">
        <v>57.711059696720099</v>
      </c>
      <c r="FP122" s="2">
        <v>49</v>
      </c>
      <c r="FQ122" s="2">
        <v>42.590333908995703</v>
      </c>
      <c r="FR122" s="2">
        <v>48</v>
      </c>
      <c r="FS122" s="2">
        <v>46</v>
      </c>
      <c r="FT122" s="2">
        <v>42</v>
      </c>
      <c r="FU122" s="2">
        <v>43</v>
      </c>
      <c r="FV122" s="2">
        <v>47</v>
      </c>
      <c r="FW122" s="2">
        <v>67.200602853407105</v>
      </c>
      <c r="FX122" s="2">
        <v>28.498481261833401</v>
      </c>
      <c r="FY122" s="2">
        <v>43</v>
      </c>
      <c r="FZ122" s="2">
        <v>47</v>
      </c>
      <c r="GA122" s="2">
        <v>42.692147695105703</v>
      </c>
      <c r="GB122" s="2">
        <v>21.299405189380501</v>
      </c>
      <c r="GC122" s="2">
        <v>68.465555377706593</v>
      </c>
      <c r="GD122" s="2">
        <v>15.6741444323546</v>
      </c>
      <c r="GE122" s="2">
        <v>26.218137679902799</v>
      </c>
      <c r="GF122" s="2">
        <v>38</v>
      </c>
      <c r="GG122" s="2">
        <v>23.021760081821501</v>
      </c>
      <c r="GH122" s="2">
        <v>27</v>
      </c>
      <c r="GI122" s="2">
        <v>35.326757723034099</v>
      </c>
      <c r="GJ122" s="2">
        <v>36</v>
      </c>
      <c r="GK122" s="2">
        <v>28.9</v>
      </c>
      <c r="GL122" s="2">
        <v>82.1</v>
      </c>
      <c r="GM122" s="2">
        <v>56.172570085613501</v>
      </c>
      <c r="GN122" s="2">
        <v>4.0204801074366197</v>
      </c>
      <c r="GO122" s="2">
        <v>43</v>
      </c>
      <c r="GP122" s="2">
        <v>47</v>
      </c>
      <c r="GQ122" s="2">
        <v>65.057987280209503</v>
      </c>
      <c r="GR122" s="2">
        <v>11.215030968117301</v>
      </c>
      <c r="GS122" s="2">
        <v>28.9</v>
      </c>
      <c r="GT122" s="2">
        <v>83.5</v>
      </c>
      <c r="GU122" s="2">
        <v>19.143459608812599</v>
      </c>
      <c r="GV122" s="2">
        <v>15.227223151312399</v>
      </c>
      <c r="GW122" s="2">
        <v>33.445</v>
      </c>
      <c r="GX122" s="2">
        <v>41.472000000000001</v>
      </c>
      <c r="GY122" s="2">
        <v>90</v>
      </c>
      <c r="GZ122" s="2">
        <v>72</v>
      </c>
      <c r="HA122" s="2">
        <v>110</v>
      </c>
      <c r="HB122" s="2">
        <v>72</v>
      </c>
      <c r="HC122" s="2">
        <v>82.7307667252947</v>
      </c>
      <c r="HD122" s="2">
        <v>93.150684931506802</v>
      </c>
      <c r="HE122" s="2">
        <v>99.5</v>
      </c>
      <c r="HF122" s="2">
        <v>72</v>
      </c>
      <c r="HG122" s="2">
        <v>72</v>
      </c>
      <c r="HH122" s="2">
        <v>72</v>
      </c>
      <c r="HI122" s="2">
        <v>100</v>
      </c>
      <c r="HJ122" s="2">
        <v>13415.04</v>
      </c>
      <c r="HK122" s="2">
        <v>12924.72</v>
      </c>
      <c r="HL122" s="2">
        <v>4862.1669999999904</v>
      </c>
      <c r="HM122" s="2">
        <v>0</v>
      </c>
      <c r="HN122" s="2">
        <v>1145.3230000000001</v>
      </c>
      <c r="HO122" s="2">
        <v>9.0911974623314808</v>
      </c>
      <c r="HP122" s="2">
        <v>9.0911974623314808</v>
      </c>
      <c r="HQ122" s="2">
        <v>9.0911974623314808</v>
      </c>
      <c r="HR122" s="2">
        <v>0</v>
      </c>
      <c r="HS122" s="2">
        <v>0</v>
      </c>
      <c r="HT122" s="2">
        <v>0</v>
      </c>
      <c r="HU122" s="2">
        <v>0</v>
      </c>
      <c r="HV122" s="2">
        <v>0</v>
      </c>
      <c r="HW122" s="2">
        <v>0</v>
      </c>
      <c r="HX122" s="2">
        <v>0</v>
      </c>
      <c r="HY122" s="2">
        <v>0</v>
      </c>
      <c r="HZ122" s="2">
        <v>0</v>
      </c>
      <c r="IA122" s="2">
        <v>0</v>
      </c>
      <c r="IB122" s="2">
        <v>0</v>
      </c>
      <c r="IC122" s="2">
        <v>0</v>
      </c>
      <c r="ID122" s="2">
        <v>0</v>
      </c>
      <c r="IE122" s="2">
        <v>0</v>
      </c>
      <c r="IF122" s="2">
        <v>7167.9277548992004</v>
      </c>
      <c r="IG122" s="2">
        <v>2511.76491053677</v>
      </c>
      <c r="IH122" s="2">
        <v>0</v>
      </c>
      <c r="II122" s="2">
        <v>38450.507334563998</v>
      </c>
      <c r="IJ122" s="2">
        <v>0</v>
      </c>
      <c r="IK122" s="2">
        <v>0</v>
      </c>
      <c r="IL122" s="2">
        <v>0</v>
      </c>
      <c r="IM122" s="2">
        <v>0</v>
      </c>
      <c r="IN122" s="2">
        <v>0</v>
      </c>
      <c r="IO122" s="2">
        <v>156684.96</v>
      </c>
      <c r="IP122" s="2">
        <v>0</v>
      </c>
      <c r="IQ122" s="2">
        <v>30.24</v>
      </c>
      <c r="IR122" s="2">
        <v>0</v>
      </c>
      <c r="IS122" s="2">
        <v>0</v>
      </c>
      <c r="IT122" s="2">
        <v>0</v>
      </c>
      <c r="IU122" s="2">
        <v>0</v>
      </c>
      <c r="IV122" s="2">
        <v>122.628</v>
      </c>
      <c r="IW122" s="2">
        <v>0</v>
      </c>
      <c r="IX122" s="2">
        <v>2373.1716839999999</v>
      </c>
      <c r="IY122" s="2">
        <v>2373.1716839999999</v>
      </c>
      <c r="IZ122" s="2">
        <v>2373.1716839999999</v>
      </c>
      <c r="JA122" s="2">
        <v>1126</v>
      </c>
      <c r="JB122" s="2">
        <v>8000</v>
      </c>
      <c r="JC122" s="2">
        <v>1789</v>
      </c>
      <c r="JD122" s="2">
        <v>4000</v>
      </c>
      <c r="JE122" s="2">
        <v>8000</v>
      </c>
      <c r="JF122" s="2">
        <v>5400</v>
      </c>
      <c r="JG122" s="2">
        <v>8000</v>
      </c>
      <c r="JH122" s="2">
        <v>7500</v>
      </c>
      <c r="JI122" s="2">
        <v>4000</v>
      </c>
      <c r="JJ122" s="2">
        <v>53.164556959999999</v>
      </c>
      <c r="JK122" s="2">
        <v>7323.5066459999998</v>
      </c>
      <c r="JL122" s="2">
        <v>8000</v>
      </c>
      <c r="JM122" s="2">
        <v>2205.431</v>
      </c>
      <c r="JN122" s="2">
        <v>2714.7833999999998</v>
      </c>
      <c r="JO122" s="2">
        <v>2714.7833999999998</v>
      </c>
      <c r="JP122" s="2">
        <v>869.45262222302404</v>
      </c>
      <c r="JQ122" s="2">
        <v>8000</v>
      </c>
      <c r="JR122" s="2">
        <v>8000</v>
      </c>
      <c r="JS122" s="2">
        <v>8000</v>
      </c>
      <c r="JT122" s="2">
        <v>3101.4308430000001</v>
      </c>
      <c r="JU122" s="2">
        <v>4100</v>
      </c>
      <c r="JV122" s="2">
        <v>1361.35634547</v>
      </c>
      <c r="JW122" s="2">
        <v>5320</v>
      </c>
      <c r="JX122" s="2">
        <v>5450.5674929999996</v>
      </c>
      <c r="JY122" s="2">
        <v>5450.5674929999996</v>
      </c>
      <c r="JZ122" s="2">
        <v>5450.5674929999996</v>
      </c>
      <c r="KA122" s="2">
        <v>3920</v>
      </c>
      <c r="KB122" s="2">
        <v>5450.5674929999996</v>
      </c>
      <c r="KC122" s="2">
        <v>5450.5674929999996</v>
      </c>
      <c r="KD122" s="2">
        <v>5350</v>
      </c>
      <c r="KE122" s="2">
        <v>4501.0339629999999</v>
      </c>
      <c r="KF122" s="2">
        <v>8000</v>
      </c>
      <c r="KG122" s="2">
        <v>4501.0339629999999</v>
      </c>
      <c r="KH122" s="2">
        <v>4501.0339629999999</v>
      </c>
      <c r="KI122" s="2">
        <v>4501.0339629999999</v>
      </c>
      <c r="KJ122" s="2">
        <v>6500</v>
      </c>
      <c r="KK122" s="2">
        <v>8500</v>
      </c>
      <c r="KL122" s="2">
        <v>4200</v>
      </c>
      <c r="KM122" s="2">
        <v>4501.0339629999999</v>
      </c>
      <c r="KN122" s="2">
        <v>8300</v>
      </c>
      <c r="KO122" s="2">
        <v>6000</v>
      </c>
      <c r="KP122" s="2">
        <v>6000</v>
      </c>
      <c r="KQ122" s="2">
        <v>6000</v>
      </c>
      <c r="KR122" s="2">
        <v>6000</v>
      </c>
      <c r="KS122" s="2">
        <v>6000</v>
      </c>
      <c r="KT122" s="2">
        <v>6000</v>
      </c>
      <c r="KU122" s="2">
        <v>6000</v>
      </c>
      <c r="KV122" s="2">
        <v>938.8</v>
      </c>
      <c r="KW122" s="2">
        <v>6000</v>
      </c>
      <c r="KX122" s="2">
        <v>6000</v>
      </c>
      <c r="KY122" s="2">
        <v>7900</v>
      </c>
      <c r="KZ122" s="2">
        <v>0</v>
      </c>
      <c r="LA122" s="2">
        <v>0</v>
      </c>
      <c r="LB122" s="2">
        <v>0</v>
      </c>
      <c r="LC122" s="2">
        <v>0</v>
      </c>
      <c r="LD122" s="2">
        <v>0</v>
      </c>
      <c r="LE122" s="2">
        <v>0</v>
      </c>
      <c r="LF122" s="2">
        <v>0</v>
      </c>
      <c r="LG122" s="2">
        <v>0</v>
      </c>
      <c r="LH122" s="2">
        <v>0</v>
      </c>
      <c r="LI122" s="2">
        <v>0</v>
      </c>
      <c r="LJ122" s="2">
        <v>0</v>
      </c>
      <c r="LK122" s="2">
        <v>0</v>
      </c>
      <c r="LL122" s="2">
        <v>0</v>
      </c>
      <c r="LM122" s="2">
        <v>0</v>
      </c>
      <c r="LN122" s="2">
        <v>0</v>
      </c>
      <c r="LO122" s="2">
        <v>0</v>
      </c>
      <c r="LP122" s="2">
        <v>0</v>
      </c>
      <c r="LQ122" s="2">
        <v>0</v>
      </c>
      <c r="LR122" s="2">
        <v>0</v>
      </c>
      <c r="LS122" s="2">
        <v>0</v>
      </c>
      <c r="LT122" s="2">
        <v>0</v>
      </c>
      <c r="LU122" s="2">
        <v>0</v>
      </c>
      <c r="LV122" s="2">
        <v>63.5</v>
      </c>
      <c r="LW122" s="2">
        <v>0</v>
      </c>
      <c r="LX122" s="2">
        <v>0</v>
      </c>
      <c r="LY122" s="2">
        <v>0</v>
      </c>
      <c r="LZ122" s="2">
        <v>0</v>
      </c>
      <c r="MA122" s="2">
        <v>6.8</v>
      </c>
      <c r="MB122" s="2">
        <v>0</v>
      </c>
      <c r="MC122" s="2">
        <v>0</v>
      </c>
      <c r="MD122" s="2">
        <v>0</v>
      </c>
      <c r="ME122" s="2">
        <v>0</v>
      </c>
      <c r="MF122" s="2">
        <v>19184.394044485201</v>
      </c>
      <c r="MG122" s="2">
        <v>0</v>
      </c>
      <c r="MH122" s="2">
        <v>15916.3259555147</v>
      </c>
      <c r="MI122" s="2">
        <v>5745.84951386792</v>
      </c>
      <c r="MJ122" s="2">
        <v>0</v>
      </c>
      <c r="MK122" s="2">
        <v>3511.44</v>
      </c>
      <c r="ML122" s="2">
        <v>3949.2</v>
      </c>
      <c r="MM122" s="2">
        <v>0</v>
      </c>
      <c r="MN122" s="2">
        <v>0</v>
      </c>
      <c r="MO122" s="2">
        <v>0</v>
      </c>
      <c r="MP122" s="2">
        <v>0</v>
      </c>
      <c r="MQ122" s="2">
        <v>3130.2</v>
      </c>
      <c r="MR122" s="2">
        <v>0</v>
      </c>
      <c r="MS122" s="2">
        <v>0</v>
      </c>
      <c r="MT122" s="2">
        <v>4252.32</v>
      </c>
      <c r="MU122" s="2">
        <v>0</v>
      </c>
      <c r="MV122" s="2">
        <v>0.138955727324136</v>
      </c>
      <c r="MW122" s="2">
        <v>6.2476805114417598E-3</v>
      </c>
      <c r="MX122" s="2">
        <v>0.121619620074104</v>
      </c>
      <c r="MY122" s="2">
        <v>3.65710408075961E-2</v>
      </c>
      <c r="MZ122" s="2">
        <v>0.17890494385313299</v>
      </c>
      <c r="NA122" s="2">
        <v>0.51770098742958703</v>
      </c>
      <c r="NB122" s="2">
        <v>8.5719491083076693E-2</v>
      </c>
      <c r="NC122" s="2">
        <v>0.16553759268547599</v>
      </c>
      <c r="ND122" s="2">
        <v>0.74842385465049899</v>
      </c>
      <c r="NE122" s="2">
        <v>3.19061580947256E-4</v>
      </c>
      <c r="NF122" s="2">
        <v>0.152166460099356</v>
      </c>
      <c r="NG122" s="2">
        <v>0.84783353990064303</v>
      </c>
      <c r="NH122" s="2">
        <v>0.120944410080094</v>
      </c>
      <c r="NI122" s="2">
        <v>0.87322315534900197</v>
      </c>
      <c r="NJ122" s="2">
        <v>5.8324345709032397E-3</v>
      </c>
      <c r="NK122" s="2">
        <v>0.82593781616612105</v>
      </c>
      <c r="NL122" s="2">
        <v>0.174062183833879</v>
      </c>
      <c r="NM122" s="2">
        <v>0.98442353112858605</v>
      </c>
      <c r="NN122" s="2">
        <v>1.5576468871413E-2</v>
      </c>
      <c r="NO122" s="2">
        <v>0.98102357316901201</v>
      </c>
      <c r="NP122" s="2">
        <v>0</v>
      </c>
      <c r="NQ122" s="2">
        <v>1.8976426830987599E-2</v>
      </c>
      <c r="NR122" s="2">
        <v>0.66449774498522096</v>
      </c>
      <c r="NS122" s="2">
        <v>3.1638424357273202E-2</v>
      </c>
      <c r="NT122" s="2">
        <v>0.303863830657505</v>
      </c>
      <c r="NU122" s="2">
        <v>0</v>
      </c>
      <c r="NV122" s="2">
        <v>0.71</v>
      </c>
      <c r="NW122" s="2">
        <v>0.19</v>
      </c>
      <c r="NX122" s="2">
        <v>0.1</v>
      </c>
      <c r="NY122" s="2">
        <v>0.83</v>
      </c>
      <c r="NZ122" s="2">
        <v>0.16</v>
      </c>
      <c r="OA122" s="2">
        <v>0.01</v>
      </c>
      <c r="OB122" s="2">
        <v>0.118265964309388</v>
      </c>
      <c r="OC122" s="2">
        <v>8.2093618787137904E-2</v>
      </c>
      <c r="OD122" s="2">
        <v>5.8486320635651103E-2</v>
      </c>
      <c r="OE122" s="2">
        <v>0.250623421030927</v>
      </c>
      <c r="OF122" s="2">
        <v>3.8558345164450301E-2</v>
      </c>
      <c r="OG122" s="2">
        <v>0.30245052481053197</v>
      </c>
      <c r="OH122" s="2">
        <v>7.0000000000000007E-2</v>
      </c>
      <c r="OI122" s="2">
        <v>7.9521805261912396E-2</v>
      </c>
      <c r="OJ122" s="2">
        <v>0.98</v>
      </c>
      <c r="OK122" s="2">
        <v>0.02</v>
      </c>
      <c r="OL122" s="2">
        <v>0</v>
      </c>
      <c r="OM122" s="2">
        <v>66169.8</v>
      </c>
      <c r="ON122" s="2">
        <v>135963.549</v>
      </c>
      <c r="OO122" s="2">
        <v>557.5</v>
      </c>
      <c r="OP122" s="2">
        <v>23214.3</v>
      </c>
      <c r="OQ122" s="2">
        <v>1744.3719999999901</v>
      </c>
      <c r="OR122" s="2">
        <v>95868.959000000003</v>
      </c>
      <c r="OS122" s="2">
        <v>1019.4</v>
      </c>
      <c r="OT122" s="2">
        <v>0</v>
      </c>
      <c r="OU122" s="2">
        <v>0</v>
      </c>
      <c r="OV122" s="2">
        <v>1</v>
      </c>
      <c r="OW122" s="2">
        <v>0.92515033985087902</v>
      </c>
      <c r="OX122" s="9">
        <v>1.9714410375520999E-6</v>
      </c>
      <c r="OY122" s="2">
        <v>9.9573418753822005E-3</v>
      </c>
      <c r="OZ122" s="2">
        <v>0</v>
      </c>
      <c r="PA122" s="2">
        <v>5.0573199610939701E-2</v>
      </c>
      <c r="PB122" s="9">
        <v>3.9324511701436098E-5</v>
      </c>
      <c r="PC122" s="2">
        <v>1.42778227100598E-2</v>
      </c>
      <c r="PD122" s="2">
        <v>4779.9552430660397</v>
      </c>
      <c r="PE122" s="2">
        <v>11455519</v>
      </c>
      <c r="PF122" s="2">
        <v>50.856186328151402</v>
      </c>
      <c r="PG122" s="2">
        <v>8750.2149700000009</v>
      </c>
      <c r="PH122" s="2">
        <v>29601.539140000001</v>
      </c>
      <c r="PI122" s="2">
        <v>148129.06200000001</v>
      </c>
      <c r="PJ122" s="2">
        <v>124039.32950000001</v>
      </c>
      <c r="PK122" s="2">
        <v>77792.844859999997</v>
      </c>
      <c r="PL122" s="2">
        <v>1010071.205</v>
      </c>
      <c r="PM122" s="2">
        <v>245564.08240000001</v>
      </c>
      <c r="PN122" s="2">
        <v>521661.91609999997</v>
      </c>
      <c r="PO122" s="2">
        <v>1031704.657</v>
      </c>
      <c r="PP122" s="2">
        <v>1227622.412</v>
      </c>
      <c r="PQ122" s="2">
        <v>0</v>
      </c>
      <c r="PR122" s="2">
        <v>0</v>
      </c>
      <c r="PS122" s="2">
        <v>0</v>
      </c>
      <c r="PT122" s="2">
        <v>0</v>
      </c>
      <c r="PU122" s="2">
        <v>0</v>
      </c>
      <c r="PV122" s="2">
        <v>203391.75700000001</v>
      </c>
      <c r="PW122" s="2">
        <v>154247.86230000001</v>
      </c>
      <c r="PX122" s="2">
        <v>672532.53269999998</v>
      </c>
      <c r="PY122" s="2">
        <v>593682.55579999997</v>
      </c>
      <c r="PZ122" s="2">
        <v>344572.84179999999</v>
      </c>
      <c r="QA122" s="2">
        <v>195.37504419999999</v>
      </c>
      <c r="QB122" s="2">
        <v>195.37504419999999</v>
      </c>
      <c r="QC122" s="2">
        <v>182.05897970000001</v>
      </c>
      <c r="QD122" s="2">
        <v>116.25633740000001</v>
      </c>
      <c r="QE122" s="2">
        <v>84.280500900000007</v>
      </c>
      <c r="QF122" s="2">
        <v>84.280500900000007</v>
      </c>
      <c r="QG122" s="2">
        <v>410.89882189999997</v>
      </c>
      <c r="QH122" s="2">
        <v>410.89882189999997</v>
      </c>
      <c r="QI122" s="2">
        <v>333.05441889999997</v>
      </c>
      <c r="QJ122" s="2">
        <v>169.14676309999999</v>
      </c>
      <c r="QK122" s="2">
        <v>129.31135599999999</v>
      </c>
      <c r="QL122" s="2">
        <v>129.31135599999999</v>
      </c>
      <c r="QM122" s="2">
        <v>0</v>
      </c>
      <c r="QN122" s="2">
        <v>0</v>
      </c>
      <c r="QO122" s="2">
        <v>0</v>
      </c>
      <c r="QP122" s="2">
        <v>0</v>
      </c>
      <c r="QQ122" s="2">
        <v>0</v>
      </c>
      <c r="QR122" s="2">
        <v>0</v>
      </c>
      <c r="QS122" s="2">
        <v>195.37504419999999</v>
      </c>
      <c r="QT122" s="2">
        <v>195.37504419999999</v>
      </c>
      <c r="QU122" s="2">
        <v>182.05897970000001</v>
      </c>
      <c r="QV122" s="2">
        <v>116.25633740000001</v>
      </c>
      <c r="QW122" s="2">
        <v>84.280500900000007</v>
      </c>
      <c r="QX122" s="2">
        <v>84.280500900000007</v>
      </c>
      <c r="QY122" s="2">
        <v>5.0787057999999899E-2</v>
      </c>
      <c r="QZ122" s="2">
        <v>2.5393528999999901E-2</v>
      </c>
      <c r="RA122" s="2">
        <v>9.4651186999999998E-2</v>
      </c>
      <c r="RB122" s="2">
        <v>6.0440854000000002E-2</v>
      </c>
      <c r="RC122" s="2">
        <v>3.2862631000000003E-2</v>
      </c>
      <c r="RD122" s="2">
        <v>0.10681170800000001</v>
      </c>
      <c r="RE122" s="2">
        <v>5.3405854000000003E-2</v>
      </c>
      <c r="RF122" s="2">
        <v>0.17315265599999999</v>
      </c>
      <c r="RG122" s="2">
        <v>8.7938216E-2</v>
      </c>
      <c r="RH122" s="2">
        <v>5.0421050000000002E-2</v>
      </c>
      <c r="RI122" s="2">
        <v>0</v>
      </c>
      <c r="RJ122" s="2">
        <v>0</v>
      </c>
      <c r="RK122" s="2">
        <v>0</v>
      </c>
      <c r="RL122" s="2">
        <v>0</v>
      </c>
      <c r="RM122" s="2">
        <v>0</v>
      </c>
      <c r="RN122" s="2">
        <v>5.0787057999999899E-2</v>
      </c>
      <c r="RO122" s="2">
        <v>2.5393528999999901E-2</v>
      </c>
      <c r="RP122" s="2">
        <v>9.4651186999999998E-2</v>
      </c>
      <c r="RQ122" s="2">
        <v>6.0440851999999899E-2</v>
      </c>
      <c r="RR122" s="2">
        <v>3.2862631000000003E-2</v>
      </c>
      <c r="RS122" s="2">
        <v>6578</v>
      </c>
      <c r="RT122" s="2">
        <v>0</v>
      </c>
      <c r="RU122" s="2">
        <v>1</v>
      </c>
      <c r="RV122" s="2"/>
      <c r="RW122" s="2">
        <v>0</v>
      </c>
      <c r="RX122" s="2">
        <v>0</v>
      </c>
      <c r="RY122" s="2">
        <v>1</v>
      </c>
      <c r="RZ122" s="2"/>
      <c r="SA122" s="2">
        <v>1</v>
      </c>
      <c r="SB122" s="2"/>
      <c r="SC122" s="2">
        <v>52170.921616560299</v>
      </c>
      <c r="SD122" s="2">
        <v>48029.096434044601</v>
      </c>
      <c r="SE122" s="2">
        <v>13788.8</v>
      </c>
      <c r="SF122" s="2">
        <v>124.8</v>
      </c>
      <c r="SG122" s="2">
        <v>43749.254999999997</v>
      </c>
      <c r="SH122" s="2">
        <v>58.366999999999898</v>
      </c>
      <c r="SI122" s="2">
        <v>26003.8024327364</v>
      </c>
      <c r="SJ122" s="2">
        <v>0</v>
      </c>
      <c r="SK122" s="2">
        <v>236422.02873786399</v>
      </c>
      <c r="SL122" s="2">
        <v>10810.463</v>
      </c>
      <c r="SM122" s="2">
        <v>781.47838343960404</v>
      </c>
      <c r="SN122" s="2">
        <v>7479.0375659553201</v>
      </c>
      <c r="SO122" s="2">
        <v>0</v>
      </c>
      <c r="SP122" s="2">
        <v>0</v>
      </c>
      <c r="SQ122" s="2">
        <v>0</v>
      </c>
      <c r="SR122" s="2">
        <v>0</v>
      </c>
      <c r="SS122" s="2">
        <v>16645.489567263499</v>
      </c>
      <c r="ST122" s="2">
        <v>0</v>
      </c>
      <c r="SU122" s="2">
        <v>0</v>
      </c>
      <c r="SV122" s="2">
        <v>0</v>
      </c>
      <c r="SW122" s="2">
        <v>0</v>
      </c>
      <c r="SX122" s="2">
        <v>22237.919999999998</v>
      </c>
      <c r="SY122" s="2">
        <v>40586.2069999999</v>
      </c>
      <c r="SZ122" s="2">
        <v>1937.6</v>
      </c>
      <c r="TA122" s="2">
        <v>2450.4</v>
      </c>
      <c r="TB122" s="2">
        <v>299.27600000000001</v>
      </c>
      <c r="TC122" s="2">
        <v>1202.921</v>
      </c>
      <c r="TD122" s="2">
        <v>1</v>
      </c>
      <c r="TE122" s="2">
        <v>0</v>
      </c>
      <c r="TF122" s="2">
        <v>24180.786976274401</v>
      </c>
      <c r="TG122" s="2">
        <v>24772.515985957401</v>
      </c>
      <c r="TH122" s="2">
        <v>26542.890037768098</v>
      </c>
      <c r="TI122" s="2">
        <v>391.75099999999998</v>
      </c>
      <c r="TJ122" s="2">
        <v>8339.7999999999993</v>
      </c>
      <c r="TK122" s="2">
        <v>0</v>
      </c>
      <c r="TL122" s="2">
        <v>0</v>
      </c>
      <c r="TM122" s="2">
        <v>0</v>
      </c>
      <c r="TN122" s="2">
        <v>0</v>
      </c>
      <c r="TO122" s="2">
        <v>0</v>
      </c>
      <c r="TP122" s="2">
        <v>0</v>
      </c>
      <c r="TQ122" s="2">
        <v>1.12856419130962E-2</v>
      </c>
      <c r="TR122" s="2">
        <v>4.4363826398504599E-3</v>
      </c>
      <c r="TS122" s="2">
        <v>0.98427797544705298</v>
      </c>
      <c r="TT122" s="2">
        <v>0.13691367512069999</v>
      </c>
      <c r="TU122" s="2">
        <v>1.03892308453931E-3</v>
      </c>
      <c r="TV122" s="2">
        <v>2.5912359287808499E-3</v>
      </c>
      <c r="TW122" s="2">
        <v>0</v>
      </c>
      <c r="TX122" s="2">
        <v>0.19740141219253701</v>
      </c>
      <c r="TY122" s="2">
        <v>1.10150353223439E-3</v>
      </c>
      <c r="TZ122" s="2">
        <v>0.66095325014120698</v>
      </c>
      <c r="UA122" s="2">
        <v>7433.28</v>
      </c>
      <c r="UB122" s="2">
        <v>4875.1229999999996</v>
      </c>
      <c r="UC122" s="2">
        <v>0</v>
      </c>
      <c r="UD122" s="2">
        <v>12.26</v>
      </c>
      <c r="UE122" s="2">
        <v>0</v>
      </c>
      <c r="UF122" s="2">
        <v>34235.999999999898</v>
      </c>
      <c r="UG122" s="2">
        <v>41371.773999999998</v>
      </c>
      <c r="UH122" s="2">
        <v>778.80000000000098</v>
      </c>
      <c r="UI122" s="2">
        <v>12393.5999999999</v>
      </c>
      <c r="UJ122" s="2">
        <v>9722.8619999999901</v>
      </c>
      <c r="UK122" s="2">
        <v>13661.413</v>
      </c>
      <c r="UL122" s="2">
        <v>604.83299999999997</v>
      </c>
      <c r="UM122" s="2">
        <v>0</v>
      </c>
      <c r="UN122" s="2">
        <v>0</v>
      </c>
      <c r="UO122" s="2">
        <v>12587.9912621359</v>
      </c>
      <c r="UP122" s="2">
        <v>0</v>
      </c>
      <c r="UQ122" s="2">
        <v>0</v>
      </c>
      <c r="UR122" s="2">
        <v>7222.32</v>
      </c>
      <c r="US122" s="2">
        <v>5642.0870000000004</v>
      </c>
      <c r="UT122" s="2">
        <v>1129</v>
      </c>
      <c r="UU122" s="2">
        <v>10836.2</v>
      </c>
      <c r="UV122" s="2">
        <v>386.8</v>
      </c>
      <c r="UW122" s="2">
        <v>869.37099999999998</v>
      </c>
      <c r="UX122" s="2">
        <v>1</v>
      </c>
      <c r="UY122" s="2">
        <v>0</v>
      </c>
      <c r="UZ122" s="2">
        <v>1495013.0970000001</v>
      </c>
      <c r="VA122" s="2">
        <v>0</v>
      </c>
      <c r="VB122" s="2">
        <v>0</v>
      </c>
      <c r="VC122" s="2">
        <v>0</v>
      </c>
      <c r="VD122" s="2">
        <v>6002.64</v>
      </c>
      <c r="VE122" s="2">
        <v>33344.587</v>
      </c>
      <c r="VF122" s="2">
        <v>0</v>
      </c>
      <c r="VG122" s="2">
        <v>0</v>
      </c>
      <c r="VH122" s="2">
        <v>0</v>
      </c>
      <c r="VI122" s="2">
        <v>45974.16</v>
      </c>
      <c r="VJ122" s="2">
        <v>308497.2</v>
      </c>
      <c r="VK122" s="2">
        <v>187110</v>
      </c>
      <c r="VL122" s="2">
        <v>183388</v>
      </c>
      <c r="VM122" s="2">
        <v>95477.2</v>
      </c>
      <c r="VN122" s="2">
        <v>49178.6</v>
      </c>
      <c r="VO122" s="2">
        <v>33882.75</v>
      </c>
      <c r="VP122" s="2">
        <v>626024.04</v>
      </c>
      <c r="VQ122" s="2">
        <v>0</v>
      </c>
      <c r="VR122" s="2">
        <v>7.76</v>
      </c>
      <c r="VS122" s="2">
        <v>0.67500000000000004</v>
      </c>
      <c r="VT122" s="2"/>
      <c r="VU122" s="2">
        <v>297.14</v>
      </c>
      <c r="VV122" s="2">
        <v>336.01900000000001</v>
      </c>
      <c r="VW122" s="2">
        <v>17150.7</v>
      </c>
      <c r="VX122" s="2">
        <v>14207.76</v>
      </c>
      <c r="VY122" s="2">
        <v>21293.582999999999</v>
      </c>
      <c r="VZ122" s="2">
        <v>0</v>
      </c>
      <c r="WA122" s="2">
        <v>612.099999999999</v>
      </c>
      <c r="WB122" s="2">
        <v>0</v>
      </c>
      <c r="WC122" s="2">
        <v>46233.061000000002</v>
      </c>
      <c r="WD122" s="2">
        <v>0.76137859442185696</v>
      </c>
      <c r="WE122" s="2">
        <v>0.19282629804675899</v>
      </c>
      <c r="WF122" s="2"/>
      <c r="WG122" s="2">
        <v>88400.989000000001</v>
      </c>
      <c r="WH122" s="2">
        <v>42541.038</v>
      </c>
      <c r="WI122" s="2">
        <v>0.214391823948166</v>
      </c>
      <c r="WJ122" s="2"/>
      <c r="WK122" s="2">
        <v>20418.54</v>
      </c>
      <c r="WL122" s="2">
        <v>0</v>
      </c>
      <c r="WM122" s="2">
        <v>0.42697078243596198</v>
      </c>
      <c r="WN122" s="2"/>
      <c r="WO122" s="2">
        <v>0.4</v>
      </c>
      <c r="WP122" s="2">
        <v>0.4</v>
      </c>
      <c r="WQ122" s="2"/>
      <c r="WR122" s="2">
        <v>0.93101823331695999</v>
      </c>
      <c r="WS122" s="2"/>
      <c r="WT122" s="2">
        <v>1</v>
      </c>
      <c r="WU122" s="2"/>
      <c r="WV122" s="2">
        <v>1</v>
      </c>
      <c r="WW122" s="2"/>
      <c r="WX122" s="2">
        <v>0.405155235790918</v>
      </c>
      <c r="WY122" s="2"/>
      <c r="WZ122" s="2">
        <v>0.235921247263669</v>
      </c>
      <c r="XA122" s="2"/>
      <c r="XB122" s="2">
        <v>1</v>
      </c>
      <c r="XC122" s="2"/>
      <c r="XD122" s="2">
        <v>1</v>
      </c>
      <c r="XE122" s="2"/>
      <c r="XF122" s="2">
        <v>180.72</v>
      </c>
      <c r="XG122" s="2">
        <v>1219.079</v>
      </c>
      <c r="XH122" s="2">
        <v>0</v>
      </c>
      <c r="XI122" s="2">
        <v>0</v>
      </c>
      <c r="XJ122" s="2">
        <v>0</v>
      </c>
      <c r="XK122" s="2">
        <v>1658.239</v>
      </c>
      <c r="XL122" s="2">
        <v>1029</v>
      </c>
      <c r="XM122" s="2">
        <v>120.4</v>
      </c>
      <c r="XN122" s="2">
        <v>26.4</v>
      </c>
      <c r="XO122" s="2">
        <v>0</v>
      </c>
      <c r="XP122" s="2">
        <v>0</v>
      </c>
      <c r="XQ122" s="2">
        <v>71358.5</v>
      </c>
      <c r="XR122" s="2">
        <v>5777.64</v>
      </c>
      <c r="XS122" s="2">
        <v>954.24</v>
      </c>
      <c r="XT122" s="2">
        <v>0</v>
      </c>
      <c r="XU122" s="2">
        <v>2.629</v>
      </c>
      <c r="XV122" s="2">
        <v>0.196994814895086</v>
      </c>
      <c r="XW122" s="2">
        <v>4.8004443238033899E-2</v>
      </c>
      <c r="XX122" s="2">
        <v>0.75500074186687904</v>
      </c>
      <c r="XY122" s="2">
        <v>0.32136890534333201</v>
      </c>
      <c r="XZ122" s="2">
        <v>0.67863109465666704</v>
      </c>
      <c r="YA122" s="2">
        <v>6023369.4955582097</v>
      </c>
      <c r="YB122" s="2">
        <v>789013</v>
      </c>
      <c r="YC122" s="2">
        <v>16542</v>
      </c>
      <c r="YD122" s="2">
        <v>96474</v>
      </c>
      <c r="YE122" s="2">
        <v>0</v>
      </c>
      <c r="YF122" s="2">
        <v>75387.751999999993</v>
      </c>
      <c r="YG122" s="2">
        <v>255897.64600000001</v>
      </c>
      <c r="YH122" s="2">
        <v>2290.8000000000002</v>
      </c>
      <c r="YI122" s="2">
        <v>366.12</v>
      </c>
      <c r="YJ122" s="2">
        <v>5418.38</v>
      </c>
      <c r="YK122" s="2">
        <v>14898.913</v>
      </c>
      <c r="YL122" s="2">
        <v>1169.748</v>
      </c>
      <c r="YM122" s="2">
        <v>0</v>
      </c>
      <c r="YN122" s="2">
        <v>0</v>
      </c>
      <c r="YO122" s="2">
        <v>0</v>
      </c>
      <c r="YP122" s="2">
        <v>0.93997112195098498</v>
      </c>
      <c r="YQ122" s="9">
        <v>4.0230055215860698E-5</v>
      </c>
      <c r="YR122" s="2">
        <v>3.6300240585979902E-4</v>
      </c>
      <c r="YS122" s="2">
        <v>1.6345318395563298E-2</v>
      </c>
      <c r="YT122" s="2">
        <v>4.3280327192376102E-2</v>
      </c>
      <c r="YU122" s="2">
        <v>0.66068314891659796</v>
      </c>
      <c r="YV122" s="2">
        <v>9.0490201754158395E-2</v>
      </c>
      <c r="YW122" s="2">
        <v>3.0703640444372599E-2</v>
      </c>
      <c r="YX122" s="2">
        <v>0.21812300888486999</v>
      </c>
      <c r="YY122" s="2">
        <v>0.735221157416178</v>
      </c>
      <c r="YZ122" s="2">
        <v>7.7206221239612599E-2</v>
      </c>
      <c r="ZA122" s="2">
        <v>0.103469546371564</v>
      </c>
      <c r="ZB122" s="2">
        <v>8.4103074972644895E-2</v>
      </c>
      <c r="ZC122" s="2">
        <v>0</v>
      </c>
      <c r="ZD122" s="2">
        <v>0</v>
      </c>
      <c r="ZE122" s="2">
        <v>0.351066537925387</v>
      </c>
      <c r="ZF122" s="2">
        <v>0.49721359412048</v>
      </c>
      <c r="ZG122" s="2">
        <v>0.109749456580423</v>
      </c>
      <c r="ZH122" s="2">
        <v>4.1970411373709299E-2</v>
      </c>
      <c r="ZI122" s="2">
        <v>0.79080565403089997</v>
      </c>
      <c r="ZJ122" s="2">
        <v>0.209194345969099</v>
      </c>
      <c r="ZK122" s="2">
        <v>0</v>
      </c>
      <c r="ZL122" s="2">
        <v>0</v>
      </c>
      <c r="ZM122" s="2">
        <v>0</v>
      </c>
      <c r="ZN122" s="2">
        <v>1</v>
      </c>
      <c r="ZO122" s="2">
        <v>0.80244281401619999</v>
      </c>
      <c r="ZP122" s="2">
        <v>0.19755718598379901</v>
      </c>
      <c r="ZQ122" s="2">
        <v>6347.4</v>
      </c>
      <c r="ZR122" s="2">
        <v>0</v>
      </c>
      <c r="ZS122" s="2">
        <v>0</v>
      </c>
      <c r="ZT122" s="2">
        <v>0</v>
      </c>
      <c r="ZU122" s="2">
        <v>0</v>
      </c>
      <c r="ZV122" s="2">
        <v>28</v>
      </c>
      <c r="ZW122" s="2">
        <v>0</v>
      </c>
      <c r="ZX122" s="2">
        <v>343212.99800000002</v>
      </c>
      <c r="ZY122" s="2" t="s">
        <v>872</v>
      </c>
      <c r="ZZ122" s="2" t="s">
        <v>870</v>
      </c>
      <c r="AAA122" s="2" t="s">
        <v>871</v>
      </c>
    </row>
    <row r="123" spans="1:703" x14ac:dyDescent="0.2">
      <c r="A123" s="2" t="s">
        <v>21</v>
      </c>
      <c r="B123" s="2">
        <v>1158.1420000000001</v>
      </c>
      <c r="C123" s="2">
        <v>465.11500000000001</v>
      </c>
      <c r="D123" s="2">
        <v>433.995</v>
      </c>
      <c r="E123" s="2">
        <v>152.16900000000001</v>
      </c>
      <c r="F123" s="2">
        <v>5220.2529999999997</v>
      </c>
      <c r="G123" s="2">
        <v>0</v>
      </c>
      <c r="H123" s="2">
        <v>0</v>
      </c>
      <c r="I123" s="2">
        <v>1</v>
      </c>
      <c r="J123" s="2">
        <v>0</v>
      </c>
      <c r="K123" s="2">
        <v>0.98065610996248598</v>
      </c>
      <c r="L123" s="2">
        <v>0</v>
      </c>
      <c r="M123" s="2">
        <v>0</v>
      </c>
      <c r="N123" s="2">
        <v>0</v>
      </c>
      <c r="O123" s="2">
        <v>1.8945441916320901E-2</v>
      </c>
      <c r="P123" s="2">
        <v>0</v>
      </c>
      <c r="Q123" s="2">
        <v>0.98065610996248598</v>
      </c>
      <c r="R123" s="2">
        <v>0</v>
      </c>
      <c r="S123" s="2">
        <v>0</v>
      </c>
      <c r="T123" s="2">
        <v>0</v>
      </c>
      <c r="U123" s="2">
        <v>2019</v>
      </c>
      <c r="V123" s="2">
        <v>6.6666666666666596E-2</v>
      </c>
      <c r="W123" s="2">
        <v>8.5000000000000006E-2</v>
      </c>
      <c r="X123" s="2">
        <v>0.102777777777777</v>
      </c>
      <c r="Y123" s="2">
        <v>0.10416666666666601</v>
      </c>
      <c r="Z123" s="2">
        <v>8.1944444444444403E-2</v>
      </c>
      <c r="AA123" s="2">
        <v>6.4479999999999996E-2</v>
      </c>
      <c r="AB123" s="2">
        <v>8.5000000000000006E-2</v>
      </c>
      <c r="AC123" s="2">
        <v>8.7222222222222201E-2</v>
      </c>
      <c r="AD123" s="2">
        <v>7.7399999999999997E-2</v>
      </c>
      <c r="AE123" s="2">
        <v>7.1499999999999994E-2</v>
      </c>
      <c r="AF123" s="2">
        <v>7.8055555555555503E-2</v>
      </c>
      <c r="AG123" s="2">
        <v>6.6699999999999995E-2</v>
      </c>
      <c r="AH123" s="2">
        <v>0</v>
      </c>
      <c r="AI123" s="2">
        <v>0</v>
      </c>
      <c r="AJ123" s="2">
        <v>7.8E-2</v>
      </c>
      <c r="AK123" s="2">
        <v>9.6774193999999994E-2</v>
      </c>
      <c r="AL123" s="2">
        <v>69.770787549999994</v>
      </c>
      <c r="AM123" s="2">
        <v>0.71328400000000003</v>
      </c>
      <c r="AN123" s="2">
        <v>0.18266399999999999</v>
      </c>
      <c r="AO123" s="2">
        <v>0.29324959</v>
      </c>
      <c r="AP123" s="2">
        <v>4.1748100000000003E-2</v>
      </c>
      <c r="AQ123" s="2">
        <v>0.16199621</v>
      </c>
      <c r="AR123" s="2">
        <v>4.8585929999999999E-2</v>
      </c>
      <c r="AS123" s="2">
        <v>4.702083E-2</v>
      </c>
      <c r="AT123" s="2">
        <v>1.18385639999999</v>
      </c>
      <c r="AU123" s="2">
        <v>0.51926351000000004</v>
      </c>
      <c r="AV123" s="2">
        <v>6.8786300000000002E-3</v>
      </c>
      <c r="AW123" s="2">
        <v>2.6109376899999899</v>
      </c>
      <c r="AX123" s="2">
        <v>3.3044879999999999E-2</v>
      </c>
      <c r="AY123" s="2">
        <v>0</v>
      </c>
      <c r="AZ123" s="2">
        <v>0</v>
      </c>
      <c r="BA123" s="2">
        <v>0.77962164</v>
      </c>
      <c r="BB123" s="2">
        <v>3.11121661</v>
      </c>
      <c r="BC123" s="2">
        <v>1.84925921</v>
      </c>
      <c r="BD123" s="2">
        <v>0.59688909000000001</v>
      </c>
      <c r="BE123" s="2">
        <v>4.1469387600000003</v>
      </c>
      <c r="BF123" s="2">
        <v>1.4348285000000001</v>
      </c>
      <c r="BG123" s="2">
        <v>3.7545370000000002E-2</v>
      </c>
      <c r="BH123" s="2">
        <v>110996</v>
      </c>
      <c r="BI123" s="2">
        <v>47471</v>
      </c>
      <c r="BJ123" s="2">
        <v>3000</v>
      </c>
      <c r="BK123" s="2">
        <v>500</v>
      </c>
      <c r="BL123" s="2">
        <v>37239553.576848798</v>
      </c>
      <c r="BM123" s="2">
        <v>32002741.353231501</v>
      </c>
      <c r="BN123" s="2">
        <v>18805974.556819201</v>
      </c>
      <c r="BO123" s="2">
        <v>13266590.9620576</v>
      </c>
      <c r="BP123" s="2">
        <v>11171866.072610701</v>
      </c>
      <c r="BQ123" s="2">
        <v>47655116.947897002</v>
      </c>
      <c r="BR123" s="2">
        <v>103768016.01282001</v>
      </c>
      <c r="BS123" s="2">
        <v>99450222.920000002</v>
      </c>
      <c r="BT123" s="2">
        <v>0.25</v>
      </c>
      <c r="BU123" s="2">
        <v>0.25</v>
      </c>
      <c r="BV123" s="2">
        <v>0.25</v>
      </c>
      <c r="BW123" s="2">
        <v>0.25</v>
      </c>
      <c r="BX123" s="2">
        <v>0.25</v>
      </c>
      <c r="BY123" s="2">
        <v>4350</v>
      </c>
      <c r="BZ123" s="2">
        <v>0.02</v>
      </c>
      <c r="CA123" s="2">
        <v>18320</v>
      </c>
      <c r="CB123" s="2">
        <v>0.2</v>
      </c>
      <c r="CC123" s="2">
        <v>138000</v>
      </c>
      <c r="CD123" s="2">
        <v>0.2</v>
      </c>
      <c r="CE123" s="2">
        <v>72800</v>
      </c>
      <c r="CF123" s="2">
        <v>0.02</v>
      </c>
      <c r="CG123" s="2">
        <v>4000</v>
      </c>
      <c r="CH123" s="2">
        <v>0.2</v>
      </c>
      <c r="CI123" s="2">
        <v>50000</v>
      </c>
      <c r="CJ123" s="2">
        <v>1.3</v>
      </c>
      <c r="CK123" s="2">
        <v>1.7</v>
      </c>
      <c r="CL123" s="2">
        <v>2</v>
      </c>
      <c r="CM123" s="2">
        <v>2.2999999999999998</v>
      </c>
      <c r="CN123" s="2">
        <v>3.4</v>
      </c>
      <c r="CO123" s="2">
        <v>0.1</v>
      </c>
      <c r="CP123" s="2">
        <v>0.4</v>
      </c>
      <c r="CQ123" s="2">
        <v>0.7</v>
      </c>
      <c r="CR123" s="2">
        <v>1.1000000000000001</v>
      </c>
      <c r="CS123" s="2">
        <v>2</v>
      </c>
      <c r="CT123" s="2">
        <v>0.27220085001625</v>
      </c>
      <c r="CU123" s="2">
        <v>0.26973090544582701</v>
      </c>
      <c r="CV123" s="2">
        <v>0.39864469859313101</v>
      </c>
      <c r="CW123" s="2">
        <v>5.9423545944791302E-2</v>
      </c>
      <c r="CX123" s="2">
        <v>0.319794722029073</v>
      </c>
      <c r="CY123" s="2">
        <v>0.68002098384513898</v>
      </c>
      <c r="CZ123" s="2">
        <v>1.8429412578731001E-4</v>
      </c>
      <c r="DA123" s="2">
        <v>0.85836479832798895</v>
      </c>
      <c r="DB123" s="2">
        <v>0.14163520167200999</v>
      </c>
      <c r="DC123" s="2">
        <v>1</v>
      </c>
      <c r="DD123" s="2">
        <v>0</v>
      </c>
      <c r="DE123" s="2">
        <v>0.90959539531891498</v>
      </c>
      <c r="DF123" s="2">
        <v>9.04046046810843E-2</v>
      </c>
      <c r="DG123" s="2">
        <v>0.17340103853254599</v>
      </c>
      <c r="DH123" s="2">
        <v>0</v>
      </c>
      <c r="DI123" s="2">
        <v>0.82659896146745304</v>
      </c>
      <c r="DJ123" s="2">
        <v>1.79007261412087E-2</v>
      </c>
      <c r="DK123" s="2">
        <v>3.2436500612707697E-2</v>
      </c>
      <c r="DL123" s="2">
        <v>0</v>
      </c>
      <c r="DM123" s="2">
        <v>0.94966277324608295</v>
      </c>
      <c r="DN123" s="2">
        <v>0.05</v>
      </c>
      <c r="DO123" s="2">
        <v>0.94</v>
      </c>
      <c r="DP123" s="2">
        <v>0.01</v>
      </c>
      <c r="DQ123" s="2">
        <v>0.99</v>
      </c>
      <c r="DR123" s="2">
        <v>0</v>
      </c>
      <c r="DS123" s="2">
        <v>0.01</v>
      </c>
      <c r="DT123" s="2">
        <v>671127.56850000005</v>
      </c>
      <c r="DU123" s="2">
        <v>37.734134866248297</v>
      </c>
      <c r="DV123" s="2">
        <v>59.138356659999999</v>
      </c>
      <c r="DW123" s="2">
        <v>59.138356659999999</v>
      </c>
      <c r="DX123" s="2">
        <v>26549.391</v>
      </c>
      <c r="DY123" s="2">
        <v>3857.9609999999998</v>
      </c>
      <c r="DZ123" s="2">
        <v>6518.9809999999998</v>
      </c>
      <c r="EA123" s="2">
        <v>4560.9549999999999</v>
      </c>
      <c r="EB123" s="2">
        <v>160.49299999999999</v>
      </c>
      <c r="EC123" s="2">
        <v>1267.0250000000001</v>
      </c>
      <c r="ED123" s="2">
        <v>633.28300000000002</v>
      </c>
      <c r="EE123" s="2">
        <v>0</v>
      </c>
      <c r="EF123" s="2">
        <v>0</v>
      </c>
      <c r="EG123" s="2">
        <v>1</v>
      </c>
      <c r="EH123" s="2">
        <v>0.62016534796077405</v>
      </c>
      <c r="EI123" s="2">
        <v>0</v>
      </c>
      <c r="EJ123" s="2">
        <v>0</v>
      </c>
      <c r="EK123" s="2">
        <v>0</v>
      </c>
      <c r="EL123" s="2">
        <v>0.34453937372979998</v>
      </c>
      <c r="EM123" s="2">
        <v>0</v>
      </c>
      <c r="EN123" s="2">
        <v>3.5295278309425603E-2</v>
      </c>
      <c r="EO123" s="2">
        <v>2596.4425000000001</v>
      </c>
      <c r="EP123" s="2">
        <v>0</v>
      </c>
      <c r="EQ123" s="2">
        <v>0</v>
      </c>
      <c r="ER123" s="2">
        <v>1</v>
      </c>
      <c r="ES123" s="2">
        <v>0.59788972794041495</v>
      </c>
      <c r="ET123" s="2">
        <v>0.402110272059584</v>
      </c>
      <c r="EU123" s="2">
        <v>13559.997599999901</v>
      </c>
      <c r="EV123" s="2">
        <v>41098.748399999997</v>
      </c>
      <c r="EW123" s="2">
        <v>82453.05</v>
      </c>
      <c r="EX123" s="2">
        <v>26.904623571555401</v>
      </c>
      <c r="EY123" s="2">
        <v>46</v>
      </c>
      <c r="EZ123" s="2">
        <v>36.1</v>
      </c>
      <c r="FA123" s="2">
        <v>42</v>
      </c>
      <c r="FB123" s="2">
        <v>45.3</v>
      </c>
      <c r="FC123" s="2">
        <v>37.299999999999997</v>
      </c>
      <c r="FD123" s="2">
        <v>33.652572710964002</v>
      </c>
      <c r="FE123" s="2">
        <v>30.5</v>
      </c>
      <c r="FF123" s="2">
        <v>37</v>
      </c>
      <c r="FG123" s="2">
        <v>14</v>
      </c>
      <c r="FH123" s="2">
        <v>24.148796567829301</v>
      </c>
      <c r="FI123" s="2">
        <v>51.889764399566999</v>
      </c>
      <c r="FJ123" s="2">
        <v>24.148796567829301</v>
      </c>
      <c r="FK123" s="2">
        <v>51.8897643995669</v>
      </c>
      <c r="FL123" s="2">
        <v>27.782176402849899</v>
      </c>
      <c r="FM123" s="2">
        <v>22.487867757829001</v>
      </c>
      <c r="FN123" s="2">
        <v>47.427373891205001</v>
      </c>
      <c r="FO123" s="2">
        <v>65.494944897378303</v>
      </c>
      <c r="FP123" s="2">
        <v>49</v>
      </c>
      <c r="FQ123" s="2">
        <v>40.652034763890001</v>
      </c>
      <c r="FR123" s="2">
        <v>48</v>
      </c>
      <c r="FS123" s="2">
        <v>31.608815140714299</v>
      </c>
      <c r="FT123" s="2">
        <v>74.993320228215396</v>
      </c>
      <c r="FU123" s="2">
        <v>31.024818556128299</v>
      </c>
      <c r="FV123" s="2">
        <v>22.5849423392911</v>
      </c>
      <c r="FW123" s="2">
        <v>31.024818556128299</v>
      </c>
      <c r="FX123" s="2">
        <v>22.5849423392911</v>
      </c>
      <c r="FY123" s="2">
        <v>43</v>
      </c>
      <c r="FZ123" s="2">
        <v>47</v>
      </c>
      <c r="GA123" s="2">
        <v>20.449240815488</v>
      </c>
      <c r="GB123" s="2">
        <v>50.741887652690899</v>
      </c>
      <c r="GC123" s="2">
        <v>31.608815140714299</v>
      </c>
      <c r="GD123" s="2">
        <v>74.993320228215396</v>
      </c>
      <c r="GE123" s="2">
        <v>29.3345835296548</v>
      </c>
      <c r="GF123" s="2">
        <v>38</v>
      </c>
      <c r="GG123" s="2">
        <v>29.479797979797901</v>
      </c>
      <c r="GH123" s="2">
        <v>27</v>
      </c>
      <c r="GI123" s="2">
        <v>33.457557563212298</v>
      </c>
      <c r="GJ123" s="2">
        <v>36</v>
      </c>
      <c r="GK123" s="2">
        <v>26.147016791848198</v>
      </c>
      <c r="GL123" s="2">
        <v>34.925417953320597</v>
      </c>
      <c r="GM123" s="2">
        <v>26.147016791848198</v>
      </c>
      <c r="GN123" s="2">
        <v>34.925417953320597</v>
      </c>
      <c r="GO123" s="2">
        <v>43</v>
      </c>
      <c r="GP123" s="2">
        <v>47</v>
      </c>
      <c r="GQ123" s="2">
        <v>42.845912882283699</v>
      </c>
      <c r="GR123" s="2">
        <v>17.119226745054998</v>
      </c>
      <c r="GS123" s="2">
        <v>28.9</v>
      </c>
      <c r="GT123" s="2">
        <v>83.5</v>
      </c>
      <c r="GU123" s="2">
        <v>26.4862068965517</v>
      </c>
      <c r="GV123" s="2">
        <v>32.522796934865902</v>
      </c>
      <c r="GW123" s="2">
        <v>33.445</v>
      </c>
      <c r="GX123" s="2">
        <v>41.472000000000001</v>
      </c>
      <c r="GY123" s="2">
        <v>80.789045039584806</v>
      </c>
      <c r="GZ123" s="2">
        <v>72</v>
      </c>
      <c r="HA123" s="2">
        <v>110</v>
      </c>
      <c r="HB123" s="2">
        <v>75.630252100840295</v>
      </c>
      <c r="HC123" s="2">
        <v>94.197750600439406</v>
      </c>
      <c r="HD123" s="2">
        <v>76.289825699229795</v>
      </c>
      <c r="HE123" s="2">
        <v>99.5</v>
      </c>
      <c r="HF123" s="2">
        <v>72</v>
      </c>
      <c r="HG123" s="2">
        <v>72</v>
      </c>
      <c r="HH123" s="2">
        <v>75.630252100840295</v>
      </c>
      <c r="HI123" s="2">
        <v>100</v>
      </c>
      <c r="HJ123" s="2">
        <v>14240.297</v>
      </c>
      <c r="HK123" s="2">
        <v>9959.4650000000001</v>
      </c>
      <c r="HL123" s="2">
        <v>864.49381000000005</v>
      </c>
      <c r="HM123" s="2">
        <v>0</v>
      </c>
      <c r="HN123" s="2">
        <v>316.77</v>
      </c>
      <c r="HO123" s="2">
        <v>26.873783550766898</v>
      </c>
      <c r="HP123" s="2">
        <v>26.873783550766898</v>
      </c>
      <c r="HQ123" s="2">
        <v>26.873783550766898</v>
      </c>
      <c r="HR123" s="2">
        <v>0</v>
      </c>
      <c r="HS123" s="2">
        <v>290.81099999999998</v>
      </c>
      <c r="HT123" s="2">
        <v>0</v>
      </c>
      <c r="HU123" s="2">
        <v>0</v>
      </c>
      <c r="HV123" s="2">
        <v>0</v>
      </c>
      <c r="HW123" s="2">
        <v>0</v>
      </c>
      <c r="HX123" s="2">
        <v>1685.80787677846</v>
      </c>
      <c r="HY123" s="2">
        <v>0</v>
      </c>
      <c r="HZ123" s="2">
        <v>0</v>
      </c>
      <c r="IA123" s="2">
        <v>0</v>
      </c>
      <c r="IB123" s="2">
        <v>56750.544000000002</v>
      </c>
      <c r="IC123" s="2">
        <v>2279.4119999999998</v>
      </c>
      <c r="ID123" s="2">
        <v>0</v>
      </c>
      <c r="IE123" s="2">
        <v>0</v>
      </c>
      <c r="IF123" s="2">
        <v>395.49159247842101</v>
      </c>
      <c r="IG123" s="2">
        <v>5.17320591861899</v>
      </c>
      <c r="IH123" s="2">
        <v>0</v>
      </c>
      <c r="II123" s="2">
        <v>18.882201602959199</v>
      </c>
      <c r="IJ123" s="2">
        <v>0</v>
      </c>
      <c r="IK123" s="2">
        <v>2945.4867656194801</v>
      </c>
      <c r="IL123" s="2">
        <v>0</v>
      </c>
      <c r="IM123" s="2">
        <v>2295.4089425505299</v>
      </c>
      <c r="IN123" s="2">
        <v>0</v>
      </c>
      <c r="IO123" s="2">
        <v>59599.036999999997</v>
      </c>
      <c r="IP123" s="2">
        <v>0</v>
      </c>
      <c r="IQ123" s="2">
        <v>187.399</v>
      </c>
      <c r="IR123" s="2">
        <v>0</v>
      </c>
      <c r="IS123" s="2">
        <v>0</v>
      </c>
      <c r="IT123" s="2">
        <v>195780.503</v>
      </c>
      <c r="IU123" s="2">
        <v>278.726</v>
      </c>
      <c r="IV123" s="2">
        <v>1355.818</v>
      </c>
      <c r="IW123" s="2">
        <v>0</v>
      </c>
      <c r="IX123" s="2">
        <v>71.850082200000003</v>
      </c>
      <c r="IY123" s="2">
        <v>71.850082200000003</v>
      </c>
      <c r="IZ123" s="2">
        <v>71.850082200000003</v>
      </c>
      <c r="JA123" s="2">
        <v>1126</v>
      </c>
      <c r="JB123" s="2">
        <v>362.24588940000001</v>
      </c>
      <c r="JC123" s="2">
        <v>1789</v>
      </c>
      <c r="JD123" s="2">
        <v>4000</v>
      </c>
      <c r="JE123" s="2">
        <v>8000</v>
      </c>
      <c r="JF123" s="2">
        <v>5400</v>
      </c>
      <c r="JG123" s="2">
        <v>4404.5934619999998</v>
      </c>
      <c r="JH123" s="2">
        <v>7500</v>
      </c>
      <c r="JI123" s="2">
        <v>4000</v>
      </c>
      <c r="JJ123" s="2">
        <v>8000</v>
      </c>
      <c r="JK123" s="2">
        <v>8446.5755389999995</v>
      </c>
      <c r="JL123" s="2">
        <v>8000</v>
      </c>
      <c r="JM123" s="2">
        <v>1869.5268000000001</v>
      </c>
      <c r="JN123" s="2">
        <v>1869.5268000000001</v>
      </c>
      <c r="JO123" s="2">
        <v>1869.5268000000001</v>
      </c>
      <c r="JP123" s="2">
        <v>1063.48515998628</v>
      </c>
      <c r="JQ123" s="2">
        <v>8000</v>
      </c>
      <c r="JR123" s="2">
        <v>1345.375544</v>
      </c>
      <c r="JS123" s="2">
        <v>8000</v>
      </c>
      <c r="JT123" s="2">
        <v>8000</v>
      </c>
      <c r="JU123" s="2">
        <v>4100</v>
      </c>
      <c r="JV123" s="2">
        <v>1361.35634547</v>
      </c>
      <c r="JW123" s="2">
        <v>5320</v>
      </c>
      <c r="JX123" s="2">
        <v>6558.4649250000002</v>
      </c>
      <c r="JY123" s="2">
        <v>8000</v>
      </c>
      <c r="JZ123" s="2">
        <v>8000</v>
      </c>
      <c r="KA123" s="2">
        <v>3920</v>
      </c>
      <c r="KB123" s="2">
        <v>8000</v>
      </c>
      <c r="KC123" s="2">
        <v>8000</v>
      </c>
      <c r="KD123" s="2">
        <v>5350</v>
      </c>
      <c r="KE123" s="2">
        <v>2734.9567139999999</v>
      </c>
      <c r="KF123" s="2">
        <v>2734.9567139999999</v>
      </c>
      <c r="KG123" s="2">
        <v>2734.9567139999999</v>
      </c>
      <c r="KH123" s="2">
        <v>2734.9567139999999</v>
      </c>
      <c r="KI123" s="2">
        <v>2734.9567139999999</v>
      </c>
      <c r="KJ123" s="2">
        <v>6500</v>
      </c>
      <c r="KK123" s="2">
        <v>8500</v>
      </c>
      <c r="KL123" s="2">
        <v>4200</v>
      </c>
      <c r="KM123" s="2">
        <v>2734.9567139999999</v>
      </c>
      <c r="KN123" s="2">
        <v>8300</v>
      </c>
      <c r="KO123" s="2">
        <v>6000</v>
      </c>
      <c r="KP123" s="2">
        <v>6000</v>
      </c>
      <c r="KQ123" s="2">
        <v>6000</v>
      </c>
      <c r="KR123" s="2">
        <v>6000</v>
      </c>
      <c r="KS123" s="2">
        <v>6000</v>
      </c>
      <c r="KT123" s="2">
        <v>6000</v>
      </c>
      <c r="KU123" s="2">
        <v>6000</v>
      </c>
      <c r="KV123" s="2">
        <v>1309</v>
      </c>
      <c r="KW123" s="2">
        <v>6000</v>
      </c>
      <c r="KX123" s="2">
        <v>6000</v>
      </c>
      <c r="KY123" s="2">
        <v>7900</v>
      </c>
      <c r="KZ123" s="2">
        <v>0</v>
      </c>
      <c r="LA123" s="2">
        <v>0</v>
      </c>
      <c r="LB123" s="2">
        <v>0</v>
      </c>
      <c r="LC123" s="2">
        <v>383.89499999999998</v>
      </c>
      <c r="LD123" s="2">
        <v>0</v>
      </c>
      <c r="LE123" s="2">
        <v>0</v>
      </c>
      <c r="LF123" s="2">
        <v>0</v>
      </c>
      <c r="LG123" s="2">
        <v>0.50872233858684801</v>
      </c>
      <c r="LH123" s="2">
        <v>0</v>
      </c>
      <c r="LI123" s="2">
        <v>0</v>
      </c>
      <c r="LJ123" s="2">
        <v>0</v>
      </c>
      <c r="LK123" s="2">
        <v>0</v>
      </c>
      <c r="LL123" s="2">
        <v>0</v>
      </c>
      <c r="LM123" s="2">
        <v>0</v>
      </c>
      <c r="LN123" s="2">
        <v>0</v>
      </c>
      <c r="LO123" s="2">
        <v>0</v>
      </c>
      <c r="LP123" s="2">
        <v>0</v>
      </c>
      <c r="LQ123" s="2">
        <v>0</v>
      </c>
      <c r="LR123" s="2">
        <v>0</v>
      </c>
      <c r="LS123" s="2">
        <v>0</v>
      </c>
      <c r="LT123" s="2">
        <v>0</v>
      </c>
      <c r="LU123" s="2">
        <v>0</v>
      </c>
      <c r="LV123" s="2">
        <v>6410.1719999999996</v>
      </c>
      <c r="LW123" s="2">
        <v>0</v>
      </c>
      <c r="LX123" s="2">
        <v>0</v>
      </c>
      <c r="LY123" s="2">
        <v>0</v>
      </c>
      <c r="LZ123" s="2">
        <v>0</v>
      </c>
      <c r="MA123" s="2">
        <v>188.20699999999999</v>
      </c>
      <c r="MB123" s="2">
        <v>0</v>
      </c>
      <c r="MC123" s="2">
        <v>0</v>
      </c>
      <c r="MD123" s="2">
        <v>0</v>
      </c>
      <c r="ME123" s="2">
        <v>0</v>
      </c>
      <c r="MF123" s="2">
        <v>4741.1570000000002</v>
      </c>
      <c r="MG123" s="2">
        <v>0</v>
      </c>
      <c r="MH123" s="2">
        <v>0</v>
      </c>
      <c r="MI123" s="2">
        <v>0</v>
      </c>
      <c r="MJ123" s="2">
        <v>0</v>
      </c>
      <c r="MK123" s="2">
        <v>58.37</v>
      </c>
      <c r="ML123" s="2">
        <v>138.25800000000001</v>
      </c>
      <c r="MM123" s="2">
        <v>0</v>
      </c>
      <c r="MN123" s="2">
        <v>0</v>
      </c>
      <c r="MO123" s="2">
        <v>2867.4136203000598</v>
      </c>
      <c r="MP123" s="2">
        <v>0</v>
      </c>
      <c r="MQ123" s="2">
        <v>541.77499999999998</v>
      </c>
      <c r="MR123" s="2">
        <v>0</v>
      </c>
      <c r="MS123" s="2">
        <v>0</v>
      </c>
      <c r="MT123" s="2">
        <v>12177.882</v>
      </c>
      <c r="MU123" s="2">
        <v>0</v>
      </c>
      <c r="MV123" s="2">
        <v>0.22218156203508199</v>
      </c>
      <c r="MW123" s="2">
        <v>1.38546409875351E-2</v>
      </c>
      <c r="MX123" s="2">
        <v>0.25293159872978299</v>
      </c>
      <c r="MY123" s="2">
        <v>2.7269395016285999E-2</v>
      </c>
      <c r="MZ123" s="2">
        <v>0.12563935521661099</v>
      </c>
      <c r="NA123" s="2">
        <v>0.35812344801469997</v>
      </c>
      <c r="NB123" s="2">
        <v>0.38849011383066501</v>
      </c>
      <c r="NC123" s="2">
        <v>0.206227743589498</v>
      </c>
      <c r="ND123" s="2">
        <v>0.38590497888386299</v>
      </c>
      <c r="NE123" s="2">
        <v>1.9377163695972598E-2</v>
      </c>
      <c r="NF123" s="2">
        <v>0.26242556175218601</v>
      </c>
      <c r="NG123" s="2">
        <v>0.73757443824781299</v>
      </c>
      <c r="NH123" s="2">
        <v>0.13390877734166601</v>
      </c>
      <c r="NI123" s="2">
        <v>0.86369710434922398</v>
      </c>
      <c r="NJ123" s="2">
        <v>2.39411830910897E-3</v>
      </c>
      <c r="NK123" s="2">
        <v>0.44641754147838197</v>
      </c>
      <c r="NL123" s="2">
        <v>0.55358245852161703</v>
      </c>
      <c r="NM123" s="2">
        <v>0.90104735837932404</v>
      </c>
      <c r="NN123" s="2">
        <v>9.8952641620676005E-2</v>
      </c>
      <c r="NO123" s="2">
        <v>0.79376688445936405</v>
      </c>
      <c r="NP123" s="2">
        <v>0</v>
      </c>
      <c r="NQ123" s="2">
        <v>0.206233115540635</v>
      </c>
      <c r="NR123" s="2">
        <v>0.63722197645810297</v>
      </c>
      <c r="NS123" s="2">
        <v>0.27743852537608099</v>
      </c>
      <c r="NT123" s="2">
        <v>4.8871537877966498E-2</v>
      </c>
      <c r="NU123" s="2">
        <v>3.6467960287848697E-2</v>
      </c>
      <c r="NV123" s="2">
        <v>0.71</v>
      </c>
      <c r="NW123" s="2">
        <v>0.19</v>
      </c>
      <c r="NX123" s="2">
        <v>0.1</v>
      </c>
      <c r="NY123" s="2">
        <v>0.83</v>
      </c>
      <c r="NZ123" s="2">
        <v>0.16</v>
      </c>
      <c r="OA123" s="2">
        <v>0.01</v>
      </c>
      <c r="OB123" s="2">
        <v>1.06879926832048E-2</v>
      </c>
      <c r="OC123" s="2">
        <v>0.10371069523379001</v>
      </c>
      <c r="OD123" s="2">
        <v>2.0562338230613798E-2</v>
      </c>
      <c r="OE123" s="2">
        <v>0.29855118507931899</v>
      </c>
      <c r="OF123" s="2">
        <v>2.7474326798057998E-2</v>
      </c>
      <c r="OG123" s="2">
        <v>0.36532371005838099</v>
      </c>
      <c r="OH123" s="2">
        <v>7.0000000000000007E-2</v>
      </c>
      <c r="OI123" s="2">
        <v>0.103689751916631</v>
      </c>
      <c r="OJ123" s="2">
        <v>0.98</v>
      </c>
      <c r="OK123" s="2">
        <v>0.02</v>
      </c>
      <c r="OL123" s="2">
        <v>0</v>
      </c>
      <c r="OM123" s="2">
        <v>39038.010999999999</v>
      </c>
      <c r="ON123" s="2">
        <v>3294.3829999999998</v>
      </c>
      <c r="OO123" s="2">
        <v>12877.289000000001</v>
      </c>
      <c r="OP123" s="2">
        <v>29749.847000000002</v>
      </c>
      <c r="OQ123" s="2">
        <v>4283.1980000000003</v>
      </c>
      <c r="OR123" s="2">
        <v>827.87099999999998</v>
      </c>
      <c r="OS123" s="2">
        <v>458.58499999999998</v>
      </c>
      <c r="OT123" s="2">
        <v>0</v>
      </c>
      <c r="OU123" s="2">
        <v>0</v>
      </c>
      <c r="OV123" s="2">
        <v>1</v>
      </c>
      <c r="OW123" s="2">
        <v>1.5124337004195E-2</v>
      </c>
      <c r="OX123" s="2">
        <v>0</v>
      </c>
      <c r="OY123" s="2">
        <v>0</v>
      </c>
      <c r="OZ123" s="2">
        <v>0</v>
      </c>
      <c r="PA123" s="2">
        <v>0.98487566299580498</v>
      </c>
      <c r="PB123" s="2">
        <v>0</v>
      </c>
      <c r="PC123" s="2">
        <v>0</v>
      </c>
      <c r="PD123" s="2">
        <v>2596.4425000000001</v>
      </c>
      <c r="PE123" s="2">
        <v>7000039</v>
      </c>
      <c r="PF123" s="2">
        <v>34.984033611552903</v>
      </c>
      <c r="PG123" s="2">
        <v>155431.83350000001</v>
      </c>
      <c r="PH123" s="2">
        <v>98213.483420000004</v>
      </c>
      <c r="PI123" s="2">
        <v>313876.27769999998</v>
      </c>
      <c r="PJ123" s="2">
        <v>248366.7635</v>
      </c>
      <c r="PK123" s="2">
        <v>137807.4834</v>
      </c>
      <c r="PL123" s="2">
        <v>901721.27789999999</v>
      </c>
      <c r="PM123" s="2">
        <v>470358.99619999999</v>
      </c>
      <c r="PN123" s="2">
        <v>1277347.838</v>
      </c>
      <c r="PO123" s="2">
        <v>865352.51340000005</v>
      </c>
      <c r="PP123" s="2">
        <v>440415.97749999998</v>
      </c>
      <c r="PQ123" s="2">
        <v>0</v>
      </c>
      <c r="PR123" s="2">
        <v>0</v>
      </c>
      <c r="PS123" s="2">
        <v>0</v>
      </c>
      <c r="PT123" s="2">
        <v>0</v>
      </c>
      <c r="PU123" s="2">
        <v>0</v>
      </c>
      <c r="PV123" s="2">
        <v>29738.469229999999</v>
      </c>
      <c r="PW123" s="2">
        <v>36423.86967</v>
      </c>
      <c r="PX123" s="2">
        <v>188881.92170000001</v>
      </c>
      <c r="PY123" s="2">
        <v>169212.9816</v>
      </c>
      <c r="PZ123" s="2">
        <v>90546.154479999997</v>
      </c>
      <c r="QA123" s="2">
        <v>55.252551339999997</v>
      </c>
      <c r="QB123" s="2">
        <v>54.276070320000002</v>
      </c>
      <c r="QC123" s="2">
        <v>49.800532279999999</v>
      </c>
      <c r="QD123" s="2">
        <v>39.567824870000003</v>
      </c>
      <c r="QE123" s="2">
        <v>30.07019068</v>
      </c>
      <c r="QF123" s="2">
        <v>30.07019068</v>
      </c>
      <c r="QG123" s="2">
        <v>75.986498440000005</v>
      </c>
      <c r="QH123" s="2">
        <v>78.777606700000007</v>
      </c>
      <c r="QI123" s="2">
        <v>67.562315260000005</v>
      </c>
      <c r="QJ123" s="2">
        <v>56.31650879</v>
      </c>
      <c r="QK123" s="2">
        <v>47.291518539999998</v>
      </c>
      <c r="QL123" s="2">
        <v>47.291518539999998</v>
      </c>
      <c r="QM123" s="2">
        <v>0</v>
      </c>
      <c r="QN123" s="2">
        <v>0</v>
      </c>
      <c r="QO123" s="2">
        <v>0</v>
      </c>
      <c r="QP123" s="2">
        <v>0</v>
      </c>
      <c r="QQ123" s="2">
        <v>0</v>
      </c>
      <c r="QR123" s="2">
        <v>0</v>
      </c>
      <c r="QS123" s="2">
        <v>55.252551339999997</v>
      </c>
      <c r="QT123" s="2">
        <v>54.276070320000002</v>
      </c>
      <c r="QU123" s="2">
        <v>49.800532279999999</v>
      </c>
      <c r="QV123" s="2">
        <v>39.567824870000003</v>
      </c>
      <c r="QW123" s="2">
        <v>30.07019068</v>
      </c>
      <c r="QX123" s="2">
        <v>30.07019068</v>
      </c>
      <c r="QY123" s="2">
        <v>5.2795683000000003E-2</v>
      </c>
      <c r="QZ123" s="2">
        <v>2.5931310999999999E-2</v>
      </c>
      <c r="RA123" s="2">
        <v>9.5172188999999893E-2</v>
      </c>
      <c r="RB123" s="2">
        <v>7.5616792000000002E-2</v>
      </c>
      <c r="RC123" s="2">
        <v>4.3099628000000001E-2</v>
      </c>
      <c r="RD123" s="2">
        <v>7.2607670999999999E-2</v>
      </c>
      <c r="RE123" s="2">
        <v>3.7637335000000001E-2</v>
      </c>
      <c r="RF123" s="2">
        <v>0.12911615800000001</v>
      </c>
      <c r="RG123" s="2">
        <v>0.107624661</v>
      </c>
      <c r="RH123" s="2">
        <v>6.7782969999999998E-2</v>
      </c>
      <c r="RI123" s="2">
        <v>0</v>
      </c>
      <c r="RJ123" s="2">
        <v>0</v>
      </c>
      <c r="RK123" s="2">
        <v>0</v>
      </c>
      <c r="RL123" s="2">
        <v>0</v>
      </c>
      <c r="RM123" s="2">
        <v>0</v>
      </c>
      <c r="RN123" s="2">
        <v>5.2795683000000003E-2</v>
      </c>
      <c r="RO123" s="2">
        <v>2.5931310999999999E-2</v>
      </c>
      <c r="RP123" s="2">
        <v>9.5172188999999893E-2</v>
      </c>
      <c r="RQ123" s="2">
        <v>7.5616791000000003E-2</v>
      </c>
      <c r="RR123" s="2">
        <v>4.3099628000000001E-2</v>
      </c>
      <c r="RS123" s="2">
        <v>4967</v>
      </c>
      <c r="RT123" s="2">
        <v>0</v>
      </c>
      <c r="RU123" s="2">
        <v>1</v>
      </c>
      <c r="RV123" s="2"/>
      <c r="RW123" s="2">
        <v>0</v>
      </c>
      <c r="RX123" s="2">
        <v>0</v>
      </c>
      <c r="RY123" s="2">
        <v>1</v>
      </c>
      <c r="RZ123" s="2"/>
      <c r="SA123" s="2">
        <v>1</v>
      </c>
      <c r="SB123" s="2"/>
      <c r="SC123" s="2">
        <v>4295.3344549043504</v>
      </c>
      <c r="SD123" s="2">
        <v>2362.2031906401999</v>
      </c>
      <c r="SE123" s="2">
        <v>1311.509</v>
      </c>
      <c r="SF123" s="2">
        <v>528.85799999999995</v>
      </c>
      <c r="SG123" s="2">
        <v>11366.821</v>
      </c>
      <c r="SH123" s="2">
        <v>5970.9340000000002</v>
      </c>
      <c r="SI123" s="2">
        <v>0</v>
      </c>
      <c r="SJ123" s="2">
        <v>0</v>
      </c>
      <c r="SK123" s="2">
        <v>969.99554416920796</v>
      </c>
      <c r="SL123" s="2">
        <v>0</v>
      </c>
      <c r="SM123" s="2">
        <v>703.33054509564397</v>
      </c>
      <c r="SN123" s="2">
        <v>6731.1338093597897</v>
      </c>
      <c r="SO123" s="2">
        <v>0</v>
      </c>
      <c r="SP123" s="2">
        <v>0</v>
      </c>
      <c r="SQ123" s="2">
        <v>0</v>
      </c>
      <c r="SR123" s="2">
        <v>0</v>
      </c>
      <c r="SS123" s="2">
        <v>6316.5420000000004</v>
      </c>
      <c r="ST123" s="2">
        <v>0</v>
      </c>
      <c r="SU123" s="2">
        <v>0</v>
      </c>
      <c r="SV123" s="2">
        <v>0</v>
      </c>
      <c r="SW123" s="2">
        <v>0</v>
      </c>
      <c r="SX123" s="2">
        <v>4847.4179999999997</v>
      </c>
      <c r="SY123" s="2">
        <v>3667.6610000000001</v>
      </c>
      <c r="SZ123" s="2">
        <v>630.09699999999998</v>
      </c>
      <c r="TA123" s="2">
        <v>531.87199999999996</v>
      </c>
      <c r="TB123" s="2">
        <v>377.18599999999998</v>
      </c>
      <c r="TC123" s="2">
        <v>45.095999999999997</v>
      </c>
      <c r="TD123" s="2">
        <v>1</v>
      </c>
      <c r="TE123" s="2">
        <v>0</v>
      </c>
      <c r="TF123" s="2">
        <v>5090.3832590445199</v>
      </c>
      <c r="TG123" s="2">
        <v>4041.5917443665599</v>
      </c>
      <c r="TH123" s="2">
        <v>3532.4732031539702</v>
      </c>
      <c r="TI123" s="2">
        <v>3813.41621159018</v>
      </c>
      <c r="TJ123" s="2">
        <v>5990.5930843639098</v>
      </c>
      <c r="TK123" s="2">
        <v>0</v>
      </c>
      <c r="TL123" s="2">
        <v>0</v>
      </c>
      <c r="TM123" s="2">
        <v>0</v>
      </c>
      <c r="TN123" s="2">
        <v>0</v>
      </c>
      <c r="TO123" s="2">
        <v>0.67264398102038803</v>
      </c>
      <c r="TP123" s="2">
        <v>0</v>
      </c>
      <c r="TQ123" s="2">
        <v>0</v>
      </c>
      <c r="TR123" s="2">
        <v>0.19425070558737201</v>
      </c>
      <c r="TS123" s="2">
        <v>0.80574929441262699</v>
      </c>
      <c r="TT123" s="2">
        <v>0.10920886224872201</v>
      </c>
      <c r="TU123" s="2">
        <v>0</v>
      </c>
      <c r="TV123" s="2">
        <v>0</v>
      </c>
      <c r="TW123" s="2">
        <v>0</v>
      </c>
      <c r="TX123" s="2">
        <v>3.5237670446927501E-2</v>
      </c>
      <c r="TY123" s="2">
        <v>0</v>
      </c>
      <c r="TZ123" s="2">
        <v>0.855553467304349</v>
      </c>
      <c r="UA123" s="2">
        <v>3731.364</v>
      </c>
      <c r="UB123" s="2">
        <v>2020.9369999999999</v>
      </c>
      <c r="UC123" s="2">
        <v>942.18799999999999</v>
      </c>
      <c r="UD123" s="2">
        <v>656.53399999999999</v>
      </c>
      <c r="UE123" s="2">
        <v>0</v>
      </c>
      <c r="UF123" s="2">
        <v>20264.621999999901</v>
      </c>
      <c r="UG123" s="2">
        <v>16108.191999999999</v>
      </c>
      <c r="UH123" s="2">
        <v>7865.7049999999899</v>
      </c>
      <c r="UI123" s="2">
        <v>1963.864</v>
      </c>
      <c r="UJ123" s="2">
        <v>4461.2599999999902</v>
      </c>
      <c r="UK123" s="2">
        <v>2106.7269999999999</v>
      </c>
      <c r="UL123" s="2">
        <v>70.566000000000003</v>
      </c>
      <c r="UM123" s="2">
        <v>0</v>
      </c>
      <c r="UN123" s="2">
        <v>0</v>
      </c>
      <c r="UO123" s="2">
        <v>9053.4864558307909</v>
      </c>
      <c r="UP123" s="2">
        <v>0</v>
      </c>
      <c r="UQ123" s="2">
        <v>0</v>
      </c>
      <c r="UR123" s="2">
        <v>1610.6079999999999</v>
      </c>
      <c r="US123" s="2">
        <v>1712.347</v>
      </c>
      <c r="UT123" s="2">
        <v>19.408000000000001</v>
      </c>
      <c r="UU123" s="2">
        <v>5318.0910000000003</v>
      </c>
      <c r="UV123" s="2">
        <v>39.908000000000001</v>
      </c>
      <c r="UW123" s="2">
        <v>40.466999999999999</v>
      </c>
      <c r="UX123" s="2">
        <v>1</v>
      </c>
      <c r="UY123" s="2">
        <v>0</v>
      </c>
      <c r="UZ123" s="2">
        <v>313173.92700000003</v>
      </c>
      <c r="VA123" s="2">
        <v>0</v>
      </c>
      <c r="VB123" s="2">
        <v>0</v>
      </c>
      <c r="VC123" s="2">
        <v>0</v>
      </c>
      <c r="VD123" s="2">
        <v>2586.701</v>
      </c>
      <c r="VE123" s="2">
        <v>1851.5250000000001</v>
      </c>
      <c r="VF123" s="2">
        <v>0</v>
      </c>
      <c r="VG123" s="2">
        <v>0</v>
      </c>
      <c r="VH123" s="2">
        <v>0</v>
      </c>
      <c r="VI123" s="2">
        <v>18065.64</v>
      </c>
      <c r="VJ123" s="2">
        <v>28622.106999999902</v>
      </c>
      <c r="VK123" s="2">
        <v>78212.903999999995</v>
      </c>
      <c r="VL123" s="2">
        <v>23238.04</v>
      </c>
      <c r="VM123" s="2">
        <v>10006.254999999999</v>
      </c>
      <c r="VN123" s="2">
        <v>6027.9319999999998</v>
      </c>
      <c r="VO123" s="2">
        <v>17707.111000000001</v>
      </c>
      <c r="VP123" s="2">
        <v>134958.23499999999</v>
      </c>
      <c r="VQ123" s="2">
        <v>65.804000000000002</v>
      </c>
      <c r="VR123" s="2">
        <v>0.56599999999999995</v>
      </c>
      <c r="VS123" s="2">
        <v>0</v>
      </c>
      <c r="VT123" s="2"/>
      <c r="VU123" s="2">
        <v>0</v>
      </c>
      <c r="VV123" s="2">
        <v>0.82699999999999996</v>
      </c>
      <c r="VW123" s="2">
        <v>0</v>
      </c>
      <c r="VX123" s="2">
        <v>2682.3240000000001</v>
      </c>
      <c r="VY123" s="2">
        <v>2161.2800000000002</v>
      </c>
      <c r="VZ123" s="2">
        <v>1.004</v>
      </c>
      <c r="WA123" s="2">
        <v>8.7210000000000001</v>
      </c>
      <c r="WB123" s="2">
        <v>1.294</v>
      </c>
      <c r="WC123" s="2">
        <v>0</v>
      </c>
      <c r="WD123" s="2">
        <v>0.4</v>
      </c>
      <c r="WE123" s="2">
        <v>0.4</v>
      </c>
      <c r="WF123" s="2"/>
      <c r="WG123" s="2">
        <v>0</v>
      </c>
      <c r="WH123" s="2">
        <v>0</v>
      </c>
      <c r="WI123" s="2">
        <v>0.4</v>
      </c>
      <c r="WJ123" s="2"/>
      <c r="WK123" s="2">
        <v>0</v>
      </c>
      <c r="WL123" s="2">
        <v>0</v>
      </c>
      <c r="WM123" s="2">
        <v>0.4</v>
      </c>
      <c r="WN123" s="2"/>
      <c r="WO123" s="2">
        <v>0.4</v>
      </c>
      <c r="WP123" s="2">
        <v>0.4</v>
      </c>
      <c r="WQ123" s="2"/>
      <c r="WR123" s="2">
        <v>0</v>
      </c>
      <c r="WS123" s="2"/>
      <c r="WT123" s="2">
        <v>0</v>
      </c>
      <c r="WU123" s="2"/>
      <c r="WV123" s="2">
        <v>0</v>
      </c>
      <c r="WW123" s="2"/>
      <c r="WX123" s="2">
        <v>0</v>
      </c>
      <c r="WY123" s="2"/>
      <c r="WZ123" s="2">
        <v>0</v>
      </c>
      <c r="XA123" s="2"/>
      <c r="XB123" s="2">
        <v>0</v>
      </c>
      <c r="XC123" s="2"/>
      <c r="XD123" s="2">
        <v>0</v>
      </c>
      <c r="XE123" s="2"/>
      <c r="XF123" s="2">
        <v>0</v>
      </c>
      <c r="XG123" s="2">
        <v>2310.9070000000002</v>
      </c>
      <c r="XH123" s="2">
        <v>0</v>
      </c>
      <c r="XI123" s="2">
        <v>0</v>
      </c>
      <c r="XJ123" s="2">
        <v>0</v>
      </c>
      <c r="XK123" s="2">
        <v>0</v>
      </c>
      <c r="XL123" s="2">
        <v>952.25800000000004</v>
      </c>
      <c r="XM123" s="2">
        <v>465.22199999999998</v>
      </c>
      <c r="XN123" s="2">
        <v>10.78</v>
      </c>
      <c r="XO123" s="2">
        <v>0</v>
      </c>
      <c r="XP123" s="2">
        <v>0</v>
      </c>
      <c r="XQ123" s="2">
        <v>10180.244000000001</v>
      </c>
      <c r="XR123" s="2">
        <v>1120.9000000000001</v>
      </c>
      <c r="XS123" s="2">
        <v>424.26900000000001</v>
      </c>
      <c r="XT123" s="2">
        <v>0</v>
      </c>
      <c r="XU123" s="2">
        <v>0</v>
      </c>
      <c r="XV123" s="2">
        <v>0.30147176073829401</v>
      </c>
      <c r="XW123" s="2">
        <v>0.15867425513324701</v>
      </c>
      <c r="XX123" s="2">
        <v>0.53985398412845798</v>
      </c>
      <c r="XY123" s="2">
        <v>0.53877766650700498</v>
      </c>
      <c r="XZ123" s="2">
        <v>0.46122233349299402</v>
      </c>
      <c r="YA123" s="2">
        <v>3303130.7910627602</v>
      </c>
      <c r="YB123" s="2">
        <v>75347</v>
      </c>
      <c r="YC123" s="2">
        <v>20687</v>
      </c>
      <c r="YD123" s="2">
        <v>401823</v>
      </c>
      <c r="YE123" s="2">
        <v>0</v>
      </c>
      <c r="YF123" s="2">
        <v>19795.776000000002</v>
      </c>
      <c r="YG123" s="2">
        <v>88965.106</v>
      </c>
      <c r="YH123" s="2">
        <v>18359.52</v>
      </c>
      <c r="YI123" s="2">
        <v>128.36199999999999</v>
      </c>
      <c r="YJ123" s="2">
        <v>1332.18</v>
      </c>
      <c r="YK123" s="2">
        <v>6180.3040000000001</v>
      </c>
      <c r="YL123" s="2">
        <v>3657.451</v>
      </c>
      <c r="YM123" s="2">
        <v>0</v>
      </c>
      <c r="YN123" s="2">
        <v>0</v>
      </c>
      <c r="YO123" s="2">
        <v>0</v>
      </c>
      <c r="YP123" s="2">
        <v>0.91781845841945897</v>
      </c>
      <c r="YQ123" s="9">
        <v>3.3893807565472199E-5</v>
      </c>
      <c r="YR123" s="2">
        <v>1.04842758970702E-4</v>
      </c>
      <c r="YS123" s="2">
        <v>2.39605369773618E-2</v>
      </c>
      <c r="YT123" s="2">
        <v>5.8082268036642598E-2</v>
      </c>
      <c r="YU123" s="2">
        <v>0.66621368533917802</v>
      </c>
      <c r="YV123" s="2">
        <v>6.5505770174015099E-2</v>
      </c>
      <c r="YW123" s="2">
        <v>6.5063151649142295E-2</v>
      </c>
      <c r="YX123" s="2">
        <v>0.20321739283766299</v>
      </c>
      <c r="YY123" s="2">
        <v>0.15464631640024301</v>
      </c>
      <c r="YZ123" s="2">
        <v>1.21116854789336E-2</v>
      </c>
      <c r="ZA123" s="2">
        <v>0.80406549222367596</v>
      </c>
      <c r="ZB123" s="2">
        <v>2.9176505897147102E-2</v>
      </c>
      <c r="ZC123" s="2">
        <v>0</v>
      </c>
      <c r="ZD123" s="2">
        <v>0</v>
      </c>
      <c r="ZE123" s="2">
        <v>0.33313424983807799</v>
      </c>
      <c r="ZF123" s="2">
        <v>0.665196090578281</v>
      </c>
      <c r="ZG123" s="2">
        <v>1.21299599920016E-3</v>
      </c>
      <c r="ZH123" s="2">
        <v>4.5666358443963102E-4</v>
      </c>
      <c r="ZI123" s="2">
        <v>1</v>
      </c>
      <c r="ZJ123" s="2">
        <v>0</v>
      </c>
      <c r="ZK123" s="2">
        <v>0</v>
      </c>
      <c r="ZL123" s="2">
        <v>0</v>
      </c>
      <c r="ZM123" s="2">
        <v>0</v>
      </c>
      <c r="ZN123" s="2">
        <v>1</v>
      </c>
      <c r="ZO123" s="2">
        <v>0.99963054005654595</v>
      </c>
      <c r="ZP123" s="2">
        <v>3.6945994345358201E-4</v>
      </c>
      <c r="ZQ123" s="2">
        <v>8.5000000000000006E-2</v>
      </c>
      <c r="ZR123" s="2">
        <v>0</v>
      </c>
      <c r="ZS123" s="2">
        <v>0.61499999999999999</v>
      </c>
      <c r="ZT123" s="2">
        <v>0</v>
      </c>
      <c r="ZU123" s="2">
        <v>0</v>
      </c>
      <c r="ZV123" s="2">
        <v>0</v>
      </c>
      <c r="ZW123" s="2">
        <v>32.576000000000001</v>
      </c>
      <c r="ZX123" s="2">
        <v>3175.53</v>
      </c>
      <c r="ZY123" s="2" t="s">
        <v>873</v>
      </c>
      <c r="ZZ123" s="2" t="s">
        <v>870</v>
      </c>
      <c r="AAA123" s="2" t="s">
        <v>871</v>
      </c>
    </row>
    <row r="124" spans="1:703" x14ac:dyDescent="0.2">
      <c r="A124" s="2" t="s">
        <v>22</v>
      </c>
      <c r="B124" s="2">
        <v>556.39800000000002</v>
      </c>
      <c r="C124" s="2">
        <v>118.749</v>
      </c>
      <c r="D124" s="2">
        <v>51.472000000000001</v>
      </c>
      <c r="E124" s="2">
        <v>0</v>
      </c>
      <c r="F124" s="2">
        <v>1076.7559999999901</v>
      </c>
      <c r="G124" s="2">
        <v>0</v>
      </c>
      <c r="H124" s="2">
        <v>0</v>
      </c>
      <c r="I124" s="2">
        <v>1</v>
      </c>
      <c r="J124" s="2">
        <v>0</v>
      </c>
      <c r="K124" s="2">
        <v>0.874408872576517</v>
      </c>
      <c r="L124" s="2">
        <v>0</v>
      </c>
      <c r="M124" s="2">
        <v>0</v>
      </c>
      <c r="N124" s="2">
        <v>0</v>
      </c>
      <c r="O124" s="2">
        <v>0.125591127423483</v>
      </c>
      <c r="P124" s="2">
        <v>0</v>
      </c>
      <c r="Q124" s="2">
        <v>0</v>
      </c>
      <c r="R124" s="2">
        <v>0</v>
      </c>
      <c r="S124" s="2">
        <v>0</v>
      </c>
      <c r="T124" s="2">
        <v>0</v>
      </c>
      <c r="U124" s="2">
        <v>2019</v>
      </c>
      <c r="V124" s="2">
        <v>6.6666666666666596E-2</v>
      </c>
      <c r="W124" s="2">
        <v>8.5000000000000006E-2</v>
      </c>
      <c r="X124" s="2">
        <v>0.102777777777777</v>
      </c>
      <c r="Y124" s="2">
        <v>0.10416666666666601</v>
      </c>
      <c r="Z124" s="2">
        <v>8.1944444444444403E-2</v>
      </c>
      <c r="AA124" s="2">
        <v>6.4479999999999996E-2</v>
      </c>
      <c r="AB124" s="2">
        <v>8.5000000000000006E-2</v>
      </c>
      <c r="AC124" s="2">
        <v>8.7222222222222201E-2</v>
      </c>
      <c r="AD124" s="2">
        <v>7.7399999999999997E-2</v>
      </c>
      <c r="AE124" s="2">
        <v>7.1499999999999994E-2</v>
      </c>
      <c r="AF124" s="2">
        <v>7.8055555555555503E-2</v>
      </c>
      <c r="AG124" s="2">
        <v>6.6699999999999995E-2</v>
      </c>
      <c r="AH124" s="2">
        <v>0</v>
      </c>
      <c r="AI124" s="2">
        <v>0</v>
      </c>
      <c r="AJ124" s="2">
        <v>7.8E-2</v>
      </c>
      <c r="AK124" s="2">
        <v>9.6774193999999994E-2</v>
      </c>
      <c r="AL124" s="2">
        <v>3.9313658299999998</v>
      </c>
      <c r="AM124" s="2">
        <v>0.71809799999999901</v>
      </c>
      <c r="AN124" s="2">
        <v>0.18278800000000001</v>
      </c>
      <c r="AO124" s="2">
        <v>9.5850299999999996E-3</v>
      </c>
      <c r="AP124" s="2">
        <v>1.70008999999999E-3</v>
      </c>
      <c r="AQ124" s="2">
        <v>2.5111499999999998E-2</v>
      </c>
      <c r="AR124" s="2">
        <v>5.3439000000000004E-4</v>
      </c>
      <c r="AS124" s="2">
        <v>6.3695399999999999E-3</v>
      </c>
      <c r="AT124" s="2">
        <v>1.092421E-2</v>
      </c>
      <c r="AU124" s="2">
        <v>0</v>
      </c>
      <c r="AV124" s="2">
        <v>0</v>
      </c>
      <c r="AW124" s="2">
        <v>0.8179824</v>
      </c>
      <c r="AX124" s="2">
        <v>2.2334000000000001E-4</v>
      </c>
      <c r="AY124" s="2">
        <v>0</v>
      </c>
      <c r="AZ124" s="2">
        <v>8.0724100000000003E-3</v>
      </c>
      <c r="BA124" s="2">
        <v>0</v>
      </c>
      <c r="BB124" s="2">
        <v>0.57198342999999996</v>
      </c>
      <c r="BC124" s="2">
        <v>0.36341243000000001</v>
      </c>
      <c r="BD124" s="2">
        <v>0.118675109999999</v>
      </c>
      <c r="BE124" s="2">
        <v>0.12217404</v>
      </c>
      <c r="BF124" s="2">
        <v>0.27064424999999998</v>
      </c>
      <c r="BG124" s="2">
        <v>5.3165999999999999E-4</v>
      </c>
      <c r="BH124" s="2">
        <v>9253</v>
      </c>
      <c r="BI124" s="2">
        <v>3363</v>
      </c>
      <c r="BJ124" s="2">
        <v>2000</v>
      </c>
      <c r="BK124" s="2">
        <v>1000</v>
      </c>
      <c r="BL124" s="2">
        <v>37239553.576848798</v>
      </c>
      <c r="BM124" s="2">
        <v>32002741.353231501</v>
      </c>
      <c r="BN124" s="2">
        <v>18805974.556819201</v>
      </c>
      <c r="BO124" s="2">
        <v>13266590.9620576</v>
      </c>
      <c r="BP124" s="2">
        <v>11171866.072610701</v>
      </c>
      <c r="BQ124" s="2">
        <v>0</v>
      </c>
      <c r="BR124" s="2">
        <v>0</v>
      </c>
      <c r="BS124" s="2">
        <v>427988.49440000003</v>
      </c>
      <c r="BT124" s="2">
        <v>0.25</v>
      </c>
      <c r="BU124" s="2">
        <v>0.25</v>
      </c>
      <c r="BV124" s="2">
        <v>0.25</v>
      </c>
      <c r="BW124" s="2">
        <v>0.25</v>
      </c>
      <c r="BX124" s="2">
        <v>0.25</v>
      </c>
      <c r="BY124" s="2">
        <v>0</v>
      </c>
      <c r="BZ124" s="2">
        <v>0.02</v>
      </c>
      <c r="CA124" s="2">
        <v>18320</v>
      </c>
      <c r="CB124" s="2">
        <v>0.2</v>
      </c>
      <c r="CC124" s="2">
        <v>138000</v>
      </c>
      <c r="CD124" s="2">
        <v>0.2</v>
      </c>
      <c r="CE124" s="2">
        <v>72800</v>
      </c>
      <c r="CF124" s="2">
        <v>0.02</v>
      </c>
      <c r="CG124" s="2">
        <v>4000</v>
      </c>
      <c r="CH124" s="2">
        <v>0.2</v>
      </c>
      <c r="CI124" s="2">
        <v>50000</v>
      </c>
      <c r="CJ124" s="2">
        <v>1.3</v>
      </c>
      <c r="CK124" s="2">
        <v>1.7</v>
      </c>
      <c r="CL124" s="2">
        <v>2</v>
      </c>
      <c r="CM124" s="2">
        <v>2.2999999999999998</v>
      </c>
      <c r="CN124" s="2">
        <v>3.4</v>
      </c>
      <c r="CO124" s="2">
        <v>0.1</v>
      </c>
      <c r="CP124" s="2">
        <v>0.4</v>
      </c>
      <c r="CQ124" s="2">
        <v>0.7</v>
      </c>
      <c r="CR124" s="2">
        <v>1.1000000000000001</v>
      </c>
      <c r="CS124" s="2">
        <v>2</v>
      </c>
      <c r="CT124" s="2">
        <v>0.231402287621437</v>
      </c>
      <c r="CU124" s="2">
        <v>0.23913695567229601</v>
      </c>
      <c r="CV124" s="2">
        <v>0.31778868023483797</v>
      </c>
      <c r="CW124" s="2">
        <v>0.211672076471427</v>
      </c>
      <c r="CX124" s="2">
        <v>0.98044945326271205</v>
      </c>
      <c r="CY124" s="2">
        <v>1.9550546737287799E-2</v>
      </c>
      <c r="CZ124" s="2">
        <v>0</v>
      </c>
      <c r="DA124" s="2">
        <v>0.14290094227529301</v>
      </c>
      <c r="DB124" s="2">
        <v>0.85709905772470596</v>
      </c>
      <c r="DC124" s="2">
        <v>0</v>
      </c>
      <c r="DD124" s="2">
        <v>1</v>
      </c>
      <c r="DE124" s="2">
        <v>0.81595411529749495</v>
      </c>
      <c r="DF124" s="2">
        <v>0.18404588470250399</v>
      </c>
      <c r="DG124" s="2">
        <v>0</v>
      </c>
      <c r="DH124" s="2">
        <v>0</v>
      </c>
      <c r="DI124" s="2">
        <v>0</v>
      </c>
      <c r="DJ124" s="2">
        <v>0</v>
      </c>
      <c r="DK124" s="2">
        <v>0.30526770881288801</v>
      </c>
      <c r="DL124" s="2">
        <v>0</v>
      </c>
      <c r="DM124" s="2">
        <v>0.694732291187111</v>
      </c>
      <c r="DN124" s="2">
        <v>0.05</v>
      </c>
      <c r="DO124" s="2">
        <v>0.94</v>
      </c>
      <c r="DP124" s="2">
        <v>0.01</v>
      </c>
      <c r="DQ124" s="2">
        <v>0.99</v>
      </c>
      <c r="DR124" s="2">
        <v>0</v>
      </c>
      <c r="DS124" s="2">
        <v>0.01</v>
      </c>
      <c r="DT124" s="2">
        <v>150209.11129999999</v>
      </c>
      <c r="DU124" s="2">
        <v>4.1837493087496798</v>
      </c>
      <c r="DV124" s="2">
        <v>24.341090690000001</v>
      </c>
      <c r="DW124" s="2">
        <v>24.341090690000001</v>
      </c>
      <c r="DX124" s="2">
        <v>7223.2780000000002</v>
      </c>
      <c r="DY124" s="2">
        <v>53.633000000000003</v>
      </c>
      <c r="DZ124" s="2">
        <v>0</v>
      </c>
      <c r="EA124" s="2">
        <v>17</v>
      </c>
      <c r="EB124" s="2">
        <v>0</v>
      </c>
      <c r="EC124" s="2">
        <v>1681.249</v>
      </c>
      <c r="ED124" s="2">
        <v>456.82299999999998</v>
      </c>
      <c r="EE124" s="2">
        <v>0</v>
      </c>
      <c r="EF124" s="2">
        <v>0</v>
      </c>
      <c r="EG124" s="2">
        <v>1</v>
      </c>
      <c r="EH124" s="2">
        <v>0.41822121529886402</v>
      </c>
      <c r="EI124" s="2">
        <v>0</v>
      </c>
      <c r="EJ124" s="2">
        <v>5.77314841525556E-2</v>
      </c>
      <c r="EK124" s="2">
        <v>0</v>
      </c>
      <c r="EL124" s="2">
        <v>0.43705959081611301</v>
      </c>
      <c r="EM124" s="2">
        <v>0</v>
      </c>
      <c r="EN124" s="2">
        <v>8.6987709732466695E-2</v>
      </c>
      <c r="EO124" s="2">
        <v>392.88049999999998</v>
      </c>
      <c r="EP124" s="2">
        <v>0</v>
      </c>
      <c r="EQ124" s="2">
        <v>0</v>
      </c>
      <c r="ER124" s="2">
        <v>1</v>
      </c>
      <c r="ES124" s="2">
        <v>50</v>
      </c>
      <c r="ET124" s="2">
        <v>50</v>
      </c>
      <c r="EU124" s="2">
        <v>0</v>
      </c>
      <c r="EV124" s="2">
        <v>4562.7695999999996</v>
      </c>
      <c r="EW124" s="2">
        <v>1000.0008</v>
      </c>
      <c r="EX124" s="2">
        <v>36</v>
      </c>
      <c r="EY124" s="2">
        <v>46</v>
      </c>
      <c r="EZ124" s="2">
        <v>36.1</v>
      </c>
      <c r="FA124" s="2">
        <v>42</v>
      </c>
      <c r="FB124" s="2">
        <v>45.3</v>
      </c>
      <c r="FC124" s="2">
        <v>37.299999999999997</v>
      </c>
      <c r="FD124" s="2">
        <v>40</v>
      </c>
      <c r="FE124" s="2">
        <v>30.5</v>
      </c>
      <c r="FF124" s="2">
        <v>37</v>
      </c>
      <c r="FG124" s="2">
        <v>14</v>
      </c>
      <c r="FH124" s="2">
        <v>40</v>
      </c>
      <c r="FI124" s="2">
        <v>40</v>
      </c>
      <c r="FJ124" s="2">
        <v>40</v>
      </c>
      <c r="FK124" s="2">
        <v>15</v>
      </c>
      <c r="FL124" s="2">
        <v>35</v>
      </c>
      <c r="FM124" s="2">
        <v>15</v>
      </c>
      <c r="FN124" s="2">
        <v>34</v>
      </c>
      <c r="FO124" s="2">
        <v>60</v>
      </c>
      <c r="FP124" s="2">
        <v>49</v>
      </c>
      <c r="FQ124" s="2">
        <v>40</v>
      </c>
      <c r="FR124" s="2">
        <v>48</v>
      </c>
      <c r="FS124" s="2">
        <v>46</v>
      </c>
      <c r="FT124" s="2">
        <v>42</v>
      </c>
      <c r="FU124" s="2">
        <v>43</v>
      </c>
      <c r="FV124" s="2">
        <v>47</v>
      </c>
      <c r="FW124" s="2">
        <v>42</v>
      </c>
      <c r="FX124" s="2">
        <v>48</v>
      </c>
      <c r="FY124" s="2">
        <v>43</v>
      </c>
      <c r="FZ124" s="2">
        <v>47</v>
      </c>
      <c r="GA124" s="2">
        <v>38</v>
      </c>
      <c r="GB124" s="2">
        <v>42</v>
      </c>
      <c r="GC124" s="2">
        <v>46</v>
      </c>
      <c r="GD124" s="2">
        <v>42</v>
      </c>
      <c r="GE124" s="2">
        <v>39.369211828202303</v>
      </c>
      <c r="GF124" s="2">
        <v>38</v>
      </c>
      <c r="GG124" s="2">
        <v>25</v>
      </c>
      <c r="GH124" s="2">
        <v>27</v>
      </c>
      <c r="GI124" s="2">
        <v>32</v>
      </c>
      <c r="GJ124" s="2">
        <v>36</v>
      </c>
      <c r="GK124" s="2">
        <v>28.9</v>
      </c>
      <c r="GL124" s="2">
        <v>82.1</v>
      </c>
      <c r="GM124" s="2">
        <v>27.9</v>
      </c>
      <c r="GN124" s="2">
        <v>83.5</v>
      </c>
      <c r="GO124" s="2">
        <v>43</v>
      </c>
      <c r="GP124" s="2">
        <v>47</v>
      </c>
      <c r="GQ124" s="2">
        <v>60.446145149367297</v>
      </c>
      <c r="GR124" s="2">
        <v>14.921366555057901</v>
      </c>
      <c r="GS124" s="2">
        <v>28.9</v>
      </c>
      <c r="GT124" s="2">
        <v>83.5</v>
      </c>
      <c r="GU124" s="2">
        <v>27</v>
      </c>
      <c r="GV124" s="2">
        <v>15</v>
      </c>
      <c r="GW124" s="2">
        <v>33.445</v>
      </c>
      <c r="GX124" s="2">
        <v>41.472000000000001</v>
      </c>
      <c r="GY124" s="2">
        <v>90</v>
      </c>
      <c r="GZ124" s="2">
        <v>72</v>
      </c>
      <c r="HA124" s="2">
        <v>110</v>
      </c>
      <c r="HB124" s="2">
        <v>72</v>
      </c>
      <c r="HC124" s="2">
        <v>103</v>
      </c>
      <c r="HD124" s="2">
        <v>105</v>
      </c>
      <c r="HE124" s="2">
        <v>99.5</v>
      </c>
      <c r="HF124" s="2">
        <v>72</v>
      </c>
      <c r="HG124" s="2">
        <v>72</v>
      </c>
      <c r="HH124" s="2">
        <v>72</v>
      </c>
      <c r="HI124" s="2">
        <v>100</v>
      </c>
      <c r="HJ124" s="2">
        <v>819.73099999999999</v>
      </c>
      <c r="HK124" s="2">
        <v>662.029</v>
      </c>
      <c r="HL124" s="2">
        <v>232.64294000000001</v>
      </c>
      <c r="HM124" s="2">
        <v>0</v>
      </c>
      <c r="HN124" s="2">
        <v>0</v>
      </c>
      <c r="HO124" s="2">
        <v>0</v>
      </c>
      <c r="HP124" s="2">
        <v>0</v>
      </c>
      <c r="HQ124" s="2">
        <v>0</v>
      </c>
      <c r="HR124" s="2">
        <v>0</v>
      </c>
      <c r="HS124" s="2">
        <v>0</v>
      </c>
      <c r="HT124" s="2">
        <v>0</v>
      </c>
      <c r="HU124" s="2">
        <v>0</v>
      </c>
      <c r="HV124" s="2">
        <v>0</v>
      </c>
      <c r="HW124" s="2">
        <v>0</v>
      </c>
      <c r="HX124" s="2">
        <v>0</v>
      </c>
      <c r="HY124" s="2">
        <v>0</v>
      </c>
      <c r="HZ124" s="2">
        <v>0</v>
      </c>
      <c r="IA124" s="2">
        <v>0</v>
      </c>
      <c r="IB124" s="2">
        <v>0</v>
      </c>
      <c r="IC124" s="2">
        <v>0</v>
      </c>
      <c r="ID124" s="2">
        <v>0</v>
      </c>
      <c r="IE124" s="2">
        <v>0</v>
      </c>
      <c r="IF124" s="2">
        <v>0</v>
      </c>
      <c r="IG124" s="2">
        <v>0</v>
      </c>
      <c r="IH124" s="2">
        <v>0</v>
      </c>
      <c r="II124" s="2">
        <v>0</v>
      </c>
      <c r="IJ124" s="2">
        <v>0</v>
      </c>
      <c r="IK124" s="2">
        <v>0</v>
      </c>
      <c r="IL124" s="2">
        <v>0</v>
      </c>
      <c r="IM124" s="2">
        <v>0</v>
      </c>
      <c r="IN124" s="2">
        <v>0</v>
      </c>
      <c r="IO124" s="2">
        <v>0</v>
      </c>
      <c r="IP124" s="2">
        <v>0</v>
      </c>
      <c r="IQ124" s="2">
        <v>16656.259999999998</v>
      </c>
      <c r="IR124" s="2">
        <v>0</v>
      </c>
      <c r="IS124" s="2">
        <v>0</v>
      </c>
      <c r="IT124" s="2">
        <v>0</v>
      </c>
      <c r="IU124" s="2">
        <v>0</v>
      </c>
      <c r="IV124" s="2">
        <v>0</v>
      </c>
      <c r="IW124" s="2">
        <v>0</v>
      </c>
      <c r="IX124" s="2">
        <v>8000</v>
      </c>
      <c r="IY124" s="2">
        <v>8000</v>
      </c>
      <c r="IZ124" s="2">
        <v>8000</v>
      </c>
      <c r="JA124" s="2">
        <v>1126</v>
      </c>
      <c r="JB124" s="2">
        <v>8000</v>
      </c>
      <c r="JC124" s="2">
        <v>1789</v>
      </c>
      <c r="JD124" s="2">
        <v>4000</v>
      </c>
      <c r="JE124" s="2">
        <v>8000</v>
      </c>
      <c r="JF124" s="2">
        <v>5400</v>
      </c>
      <c r="JG124" s="2">
        <v>8000</v>
      </c>
      <c r="JH124" s="2">
        <v>7500</v>
      </c>
      <c r="JI124" s="2">
        <v>4000</v>
      </c>
      <c r="JJ124" s="2">
        <v>3131.0407310000001</v>
      </c>
      <c r="JK124" s="2">
        <v>8000</v>
      </c>
      <c r="JL124" s="2">
        <v>8000</v>
      </c>
      <c r="JM124" s="2">
        <v>1037.8416999999999</v>
      </c>
      <c r="JN124" s="2">
        <v>1037.8416999999999</v>
      </c>
      <c r="JO124" s="2">
        <v>1037.8416999999999</v>
      </c>
      <c r="JP124" s="2">
        <v>1199.9111954304999</v>
      </c>
      <c r="JQ124" s="2">
        <v>8000</v>
      </c>
      <c r="JR124" s="2">
        <v>8000</v>
      </c>
      <c r="JS124" s="2">
        <v>8000</v>
      </c>
      <c r="JT124" s="2">
        <v>8000</v>
      </c>
      <c r="JU124" s="2">
        <v>4100</v>
      </c>
      <c r="JV124" s="2">
        <v>1361.35634547</v>
      </c>
      <c r="JW124" s="2">
        <v>5320</v>
      </c>
      <c r="JX124" s="2">
        <v>8000</v>
      </c>
      <c r="JY124" s="2">
        <v>8000</v>
      </c>
      <c r="JZ124" s="2">
        <v>8000</v>
      </c>
      <c r="KA124" s="2">
        <v>3920</v>
      </c>
      <c r="KB124" s="2">
        <v>8000</v>
      </c>
      <c r="KC124" s="2">
        <v>8000</v>
      </c>
      <c r="KD124" s="2">
        <v>5350</v>
      </c>
      <c r="KE124" s="2">
        <v>8000</v>
      </c>
      <c r="KF124" s="2">
        <v>8000</v>
      </c>
      <c r="KG124" s="2">
        <v>8000</v>
      </c>
      <c r="KH124" s="2">
        <v>8000</v>
      </c>
      <c r="KI124" s="2">
        <v>8000</v>
      </c>
      <c r="KJ124" s="2">
        <v>6500</v>
      </c>
      <c r="KK124" s="2">
        <v>8500</v>
      </c>
      <c r="KL124" s="2">
        <v>4200</v>
      </c>
      <c r="KM124" s="2">
        <v>8000</v>
      </c>
      <c r="KN124" s="2">
        <v>8300</v>
      </c>
      <c r="KO124" s="2">
        <v>6000</v>
      </c>
      <c r="KP124" s="2">
        <v>6000</v>
      </c>
      <c r="KQ124" s="2">
        <v>6000</v>
      </c>
      <c r="KR124" s="2">
        <v>6000</v>
      </c>
      <c r="KS124" s="2">
        <v>6000</v>
      </c>
      <c r="KT124" s="2">
        <v>6000</v>
      </c>
      <c r="KU124" s="2">
        <v>6000</v>
      </c>
      <c r="KV124" s="2">
        <v>1475.9</v>
      </c>
      <c r="KW124" s="2">
        <v>6000</v>
      </c>
      <c r="KX124" s="2">
        <v>6000</v>
      </c>
      <c r="KY124" s="2">
        <v>7900</v>
      </c>
      <c r="KZ124" s="2">
        <v>0</v>
      </c>
      <c r="LA124" s="2">
        <v>0</v>
      </c>
      <c r="LB124" s="2">
        <v>0</v>
      </c>
      <c r="LC124" s="2">
        <v>0</v>
      </c>
      <c r="LD124" s="2">
        <v>0</v>
      </c>
      <c r="LE124" s="2">
        <v>0</v>
      </c>
      <c r="LF124" s="2">
        <v>0</v>
      </c>
      <c r="LG124" s="2">
        <v>0</v>
      </c>
      <c r="LH124" s="2">
        <v>0</v>
      </c>
      <c r="LI124" s="2">
        <v>0</v>
      </c>
      <c r="LJ124" s="2">
        <v>0</v>
      </c>
      <c r="LK124" s="2">
        <v>0</v>
      </c>
      <c r="LL124" s="2">
        <v>0</v>
      </c>
      <c r="LM124" s="2">
        <v>0</v>
      </c>
      <c r="LN124" s="2">
        <v>0</v>
      </c>
      <c r="LO124" s="2">
        <v>0</v>
      </c>
      <c r="LP124" s="2">
        <v>0</v>
      </c>
      <c r="LQ124" s="2">
        <v>0</v>
      </c>
      <c r="LR124" s="2">
        <v>0</v>
      </c>
      <c r="LS124" s="2">
        <v>0</v>
      </c>
      <c r="LT124" s="2">
        <v>0</v>
      </c>
      <c r="LU124" s="2">
        <v>0</v>
      </c>
      <c r="LV124" s="2">
        <v>0</v>
      </c>
      <c r="LW124" s="2">
        <v>0</v>
      </c>
      <c r="LX124" s="2">
        <v>0</v>
      </c>
      <c r="LY124" s="2">
        <v>0</v>
      </c>
      <c r="LZ124" s="2">
        <v>0</v>
      </c>
      <c r="MA124" s="2">
        <v>0</v>
      </c>
      <c r="MB124" s="2">
        <v>0</v>
      </c>
      <c r="MC124" s="2">
        <v>0</v>
      </c>
      <c r="MD124" s="2">
        <v>0</v>
      </c>
      <c r="ME124" s="2">
        <v>0</v>
      </c>
      <c r="MF124" s="2">
        <v>858.83399999999995</v>
      </c>
      <c r="MG124" s="2">
        <v>0</v>
      </c>
      <c r="MH124" s="2">
        <v>0</v>
      </c>
      <c r="MI124" s="2">
        <v>0</v>
      </c>
      <c r="MJ124" s="2">
        <v>0</v>
      </c>
      <c r="MK124" s="2">
        <v>0</v>
      </c>
      <c r="ML124" s="2">
        <v>0</v>
      </c>
      <c r="MM124" s="2">
        <v>0</v>
      </c>
      <c r="MN124" s="2">
        <v>0</v>
      </c>
      <c r="MO124" s="2">
        <v>0</v>
      </c>
      <c r="MP124" s="2">
        <v>0</v>
      </c>
      <c r="MQ124" s="2">
        <v>208.512</v>
      </c>
      <c r="MR124" s="2">
        <v>0</v>
      </c>
      <c r="MS124" s="2">
        <v>0</v>
      </c>
      <c r="MT124" s="2">
        <v>0</v>
      </c>
      <c r="MU124" s="2">
        <v>0</v>
      </c>
      <c r="MV124" s="2">
        <v>0.134097414675478</v>
      </c>
      <c r="MW124" s="2">
        <v>0.11760369108061</v>
      </c>
      <c r="MX124" s="2">
        <v>9.3082034139189501E-2</v>
      </c>
      <c r="MY124" s="2">
        <v>2.3782652716585299E-2</v>
      </c>
      <c r="MZ124" s="2">
        <v>0.170540520134116</v>
      </c>
      <c r="NA124" s="2">
        <v>0.46089368725402002</v>
      </c>
      <c r="NB124" s="2">
        <v>0.60036407388215696</v>
      </c>
      <c r="NC124" s="2">
        <v>2.98729130414623E-2</v>
      </c>
      <c r="ND124" s="2">
        <v>0.29893886767380101</v>
      </c>
      <c r="NE124" s="2">
        <v>7.0824145402578406E-2</v>
      </c>
      <c r="NF124" s="2">
        <v>0.17</v>
      </c>
      <c r="NG124" s="2">
        <v>0.83</v>
      </c>
      <c r="NH124" s="2">
        <v>3.10945943733065E-2</v>
      </c>
      <c r="NI124" s="2">
        <v>0.92348520202022999</v>
      </c>
      <c r="NJ124" s="2">
        <v>4.5420203606463198E-2</v>
      </c>
      <c r="NK124" s="2">
        <v>0.94355677514692704</v>
      </c>
      <c r="NL124" s="2">
        <v>5.6443224853072203E-2</v>
      </c>
      <c r="NM124" s="2">
        <v>1</v>
      </c>
      <c r="NN124" s="2">
        <v>0</v>
      </c>
      <c r="NO124" s="2">
        <v>1</v>
      </c>
      <c r="NP124" s="2">
        <v>0</v>
      </c>
      <c r="NQ124" s="2">
        <v>0</v>
      </c>
      <c r="NR124" s="2">
        <v>0.86356324621334501</v>
      </c>
      <c r="NS124" s="2">
        <v>0.13643675378665401</v>
      </c>
      <c r="NT124" s="2">
        <v>0</v>
      </c>
      <c r="NU124" s="2">
        <v>0</v>
      </c>
      <c r="NV124" s="2">
        <v>0.71</v>
      </c>
      <c r="NW124" s="2">
        <v>0.19</v>
      </c>
      <c r="NX124" s="2">
        <v>0.1</v>
      </c>
      <c r="NY124" s="2">
        <v>0.83</v>
      </c>
      <c r="NZ124" s="2">
        <v>0.16</v>
      </c>
      <c r="OA124" s="2">
        <v>0.01</v>
      </c>
      <c r="OB124" s="2">
        <v>7.1666336351994694E-2</v>
      </c>
      <c r="OC124" s="2">
        <v>7.82217308878633E-2</v>
      </c>
      <c r="OD124" s="2">
        <v>6.52354248285614E-2</v>
      </c>
      <c r="OE124" s="2">
        <v>0.22886814868049499</v>
      </c>
      <c r="OF124" s="2">
        <v>2.3229849345735899E-2</v>
      </c>
      <c r="OG124" s="2">
        <v>0.377371756810637</v>
      </c>
      <c r="OH124" s="2">
        <v>7.0000000000000007E-2</v>
      </c>
      <c r="OI124" s="2">
        <v>8.5406753094711602E-2</v>
      </c>
      <c r="OJ124" s="2">
        <v>0.98</v>
      </c>
      <c r="OK124" s="2">
        <v>0.02</v>
      </c>
      <c r="OL124" s="2">
        <v>0</v>
      </c>
      <c r="OM124" s="2">
        <v>6378.0910000000003</v>
      </c>
      <c r="ON124" s="2">
        <v>0</v>
      </c>
      <c r="OO124" s="2">
        <v>0</v>
      </c>
      <c r="OP124" s="2">
        <v>768.56799999999998</v>
      </c>
      <c r="OQ124" s="2">
        <v>0</v>
      </c>
      <c r="OR124" s="2">
        <v>4659.8549999999996</v>
      </c>
      <c r="OS124" s="2">
        <v>2588.665</v>
      </c>
      <c r="OT124" s="2">
        <v>0</v>
      </c>
      <c r="OU124" s="2">
        <v>0</v>
      </c>
      <c r="OV124" s="2">
        <v>1</v>
      </c>
      <c r="OW124" s="2">
        <v>0.55568166820641396</v>
      </c>
      <c r="OX124" s="2">
        <v>0</v>
      </c>
      <c r="OY124" s="2">
        <v>0.11801933751157399</v>
      </c>
      <c r="OZ124" s="2">
        <v>0</v>
      </c>
      <c r="PA124" s="2">
        <v>0.32629899428200998</v>
      </c>
      <c r="PB124" s="2">
        <v>0</v>
      </c>
      <c r="PC124" s="2">
        <v>0</v>
      </c>
      <c r="PD124" s="2">
        <v>392.88049999999998</v>
      </c>
      <c r="PE124" s="2">
        <v>875899</v>
      </c>
      <c r="PF124" s="2">
        <v>4.3398342040317699</v>
      </c>
      <c r="PG124" s="2">
        <v>871.34539889999996</v>
      </c>
      <c r="PH124" s="2">
        <v>9744.6763040000005</v>
      </c>
      <c r="PI124" s="2">
        <v>21498.634829999999</v>
      </c>
      <c r="PJ124" s="2">
        <v>8402.1300719999999</v>
      </c>
      <c r="PK124" s="2">
        <v>12644.667530000001</v>
      </c>
      <c r="PL124" s="2">
        <v>28009.64788</v>
      </c>
      <c r="PM124" s="2">
        <v>65051.309569999998</v>
      </c>
      <c r="PN124" s="2">
        <v>145546.3045</v>
      </c>
      <c r="PO124" s="2">
        <v>73502.856339999998</v>
      </c>
      <c r="PP124" s="2">
        <v>82524.50834</v>
      </c>
      <c r="PQ124" s="2">
        <v>0</v>
      </c>
      <c r="PR124" s="2">
        <v>0</v>
      </c>
      <c r="PS124" s="2">
        <v>0</v>
      </c>
      <c r="PT124" s="2">
        <v>0</v>
      </c>
      <c r="PU124" s="2">
        <v>0</v>
      </c>
      <c r="PV124" s="2">
        <v>6535.0322210000004</v>
      </c>
      <c r="PW124" s="2">
        <v>5815.2395939999997</v>
      </c>
      <c r="PX124" s="2">
        <v>17411.873039999999</v>
      </c>
      <c r="PY124" s="2">
        <v>12156.37348</v>
      </c>
      <c r="PZ124" s="2">
        <v>3446.8550009999999</v>
      </c>
      <c r="QA124" s="2">
        <v>45.586812729999998</v>
      </c>
      <c r="QB124" s="2">
        <v>42.57850474</v>
      </c>
      <c r="QC124" s="2">
        <v>40.56553315</v>
      </c>
      <c r="QD124" s="2">
        <v>39.087732260000003</v>
      </c>
      <c r="QE124" s="2">
        <v>35.164498610000003</v>
      </c>
      <c r="QF124" s="2">
        <v>35.164498610000003</v>
      </c>
      <c r="QG124" s="2">
        <v>56.560528120000001</v>
      </c>
      <c r="QH124" s="2">
        <v>57.068656709999999</v>
      </c>
      <c r="QI124" s="2">
        <v>57.3443507</v>
      </c>
      <c r="QJ124" s="2">
        <v>56.715930569999998</v>
      </c>
      <c r="QK124" s="2">
        <v>56.392936130000002</v>
      </c>
      <c r="QL124" s="2">
        <v>56.392936130000002</v>
      </c>
      <c r="QM124" s="2">
        <v>0</v>
      </c>
      <c r="QN124" s="2">
        <v>0</v>
      </c>
      <c r="QO124" s="2">
        <v>0</v>
      </c>
      <c r="QP124" s="2">
        <v>0</v>
      </c>
      <c r="QQ124" s="2">
        <v>0</v>
      </c>
      <c r="QR124" s="2">
        <v>0</v>
      </c>
      <c r="QS124" s="2">
        <v>45.586812729999998</v>
      </c>
      <c r="QT124" s="2">
        <v>42.57850474</v>
      </c>
      <c r="QU124" s="2">
        <v>40.56553315</v>
      </c>
      <c r="QV124" s="2">
        <v>39.087732260000003</v>
      </c>
      <c r="QW124" s="2">
        <v>35.164498610000003</v>
      </c>
      <c r="QX124" s="2">
        <v>35.164498610000003</v>
      </c>
      <c r="QY124" s="2">
        <v>4.7701739999999999E-2</v>
      </c>
      <c r="QZ124" s="2">
        <v>2.2276932999999999E-2</v>
      </c>
      <c r="RA124" s="2">
        <v>8.4895013000000005E-2</v>
      </c>
      <c r="RB124" s="2">
        <v>8.1802290999999999E-2</v>
      </c>
      <c r="RC124" s="2">
        <v>5.5193849000000003E-2</v>
      </c>
      <c r="RD124" s="2">
        <v>5.9184564000000002E-2</v>
      </c>
      <c r="RE124" s="2">
        <v>2.9858132999999999E-2</v>
      </c>
      <c r="RF124" s="2">
        <v>0.120009501</v>
      </c>
      <c r="RG124" s="2">
        <v>0.118694352</v>
      </c>
      <c r="RH124" s="2">
        <v>8.8513795000000006E-2</v>
      </c>
      <c r="RI124" s="2">
        <v>0</v>
      </c>
      <c r="RJ124" s="2">
        <v>0</v>
      </c>
      <c r="RK124" s="2">
        <v>0</v>
      </c>
      <c r="RL124" s="2">
        <v>0</v>
      </c>
      <c r="RM124" s="2">
        <v>0</v>
      </c>
      <c r="RN124" s="2">
        <v>4.7701739999999999E-2</v>
      </c>
      <c r="RO124" s="2">
        <v>2.2276932999999999E-2</v>
      </c>
      <c r="RP124" s="2">
        <v>8.4895013000000005E-2</v>
      </c>
      <c r="RQ124" s="2">
        <v>8.1802293999999998E-2</v>
      </c>
      <c r="RR124" s="2">
        <v>5.5193849000000003E-2</v>
      </c>
      <c r="RS124" s="2">
        <v>595</v>
      </c>
      <c r="RT124" s="2">
        <v>0</v>
      </c>
      <c r="RU124" s="2">
        <v>1</v>
      </c>
      <c r="RV124" s="2"/>
      <c r="RW124" s="2">
        <v>0</v>
      </c>
      <c r="RX124" s="2">
        <v>0</v>
      </c>
      <c r="RY124" s="2">
        <v>1</v>
      </c>
      <c r="RZ124" s="2"/>
      <c r="SA124" s="2">
        <v>1</v>
      </c>
      <c r="SB124" s="2"/>
      <c r="SC124" s="2">
        <v>169.96</v>
      </c>
      <c r="SD124" s="2">
        <v>0</v>
      </c>
      <c r="SE124" s="2">
        <v>0</v>
      </c>
      <c r="SF124" s="2">
        <v>18</v>
      </c>
      <c r="SG124" s="2">
        <v>110.044</v>
      </c>
      <c r="SH124" s="2">
        <v>0</v>
      </c>
      <c r="SI124" s="2">
        <v>0</v>
      </c>
      <c r="SJ124" s="2">
        <v>0</v>
      </c>
      <c r="SK124" s="2">
        <v>0</v>
      </c>
      <c r="SL124" s="2">
        <v>0</v>
      </c>
      <c r="SM124" s="2">
        <v>0</v>
      </c>
      <c r="SN124" s="2">
        <v>0</v>
      </c>
      <c r="SO124" s="2">
        <v>0</v>
      </c>
      <c r="SP124" s="2">
        <v>0</v>
      </c>
      <c r="SQ124" s="2">
        <v>0</v>
      </c>
      <c r="SR124" s="2">
        <v>0</v>
      </c>
      <c r="SS124" s="2">
        <v>0</v>
      </c>
      <c r="ST124" s="2">
        <v>0</v>
      </c>
      <c r="SU124" s="2">
        <v>0</v>
      </c>
      <c r="SV124" s="2">
        <v>0</v>
      </c>
      <c r="SW124" s="2">
        <v>0</v>
      </c>
      <c r="SX124" s="2">
        <v>659.75800000000004</v>
      </c>
      <c r="SY124" s="2">
        <v>64.844999999999999</v>
      </c>
      <c r="SZ124" s="2">
        <v>0</v>
      </c>
      <c r="TA124" s="2">
        <v>99.147000000000006</v>
      </c>
      <c r="TB124" s="2">
        <v>923.14199999999903</v>
      </c>
      <c r="TC124" s="2">
        <v>0</v>
      </c>
      <c r="TD124" s="2">
        <v>1</v>
      </c>
      <c r="TE124" s="2">
        <v>0</v>
      </c>
      <c r="TF124" s="2">
        <v>0</v>
      </c>
      <c r="TG124" s="2">
        <v>0</v>
      </c>
      <c r="TH124" s="2">
        <v>0</v>
      </c>
      <c r="TI124" s="2">
        <v>0</v>
      </c>
      <c r="TJ124" s="2">
        <v>0</v>
      </c>
      <c r="TK124" s="2">
        <v>0</v>
      </c>
      <c r="TL124" s="2">
        <v>0</v>
      </c>
      <c r="TM124" s="2">
        <v>0</v>
      </c>
      <c r="TN124" s="2">
        <v>0</v>
      </c>
      <c r="TO124" s="2">
        <v>0</v>
      </c>
      <c r="TP124" s="2">
        <v>0</v>
      </c>
      <c r="TQ124" s="2">
        <v>0</v>
      </c>
      <c r="TR124" s="2">
        <v>0</v>
      </c>
      <c r="TS124" s="2">
        <v>1</v>
      </c>
      <c r="TT124" s="2">
        <v>0.231976486107593</v>
      </c>
      <c r="TU124" s="2">
        <v>0</v>
      </c>
      <c r="TV124" s="2">
        <v>1.15841304025171E-3</v>
      </c>
      <c r="TW124" s="2">
        <v>0</v>
      </c>
      <c r="TX124" s="2">
        <v>9.0552287837255802E-2</v>
      </c>
      <c r="TY124" s="2">
        <v>0</v>
      </c>
      <c r="TZ124" s="2">
        <v>0.67631281301489898</v>
      </c>
      <c r="UA124" s="2">
        <v>0</v>
      </c>
      <c r="UB124" s="2">
        <v>0</v>
      </c>
      <c r="UC124" s="2">
        <v>0</v>
      </c>
      <c r="UD124" s="2">
        <v>33.651000000000003</v>
      </c>
      <c r="UE124" s="2">
        <v>0</v>
      </c>
      <c r="UF124" s="2">
        <v>1036.8789999999999</v>
      </c>
      <c r="UG124" s="2">
        <v>0</v>
      </c>
      <c r="UH124" s="2">
        <v>0</v>
      </c>
      <c r="UI124" s="2">
        <v>126.182</v>
      </c>
      <c r="UJ124" s="2">
        <v>3276.3989999999999</v>
      </c>
      <c r="UK124" s="2">
        <v>720.08699999999999</v>
      </c>
      <c r="UL124" s="2">
        <v>0</v>
      </c>
      <c r="UM124" s="2">
        <v>0</v>
      </c>
      <c r="UN124" s="2">
        <v>0</v>
      </c>
      <c r="UO124" s="2">
        <v>1568.7650000000001</v>
      </c>
      <c r="UP124" s="2">
        <v>0</v>
      </c>
      <c r="UQ124" s="2">
        <v>0</v>
      </c>
      <c r="UR124" s="2">
        <v>56.850999999999999</v>
      </c>
      <c r="US124" s="2">
        <v>0</v>
      </c>
      <c r="UT124" s="2">
        <v>0</v>
      </c>
      <c r="UU124" s="2">
        <v>0</v>
      </c>
      <c r="UV124" s="2">
        <v>42.808</v>
      </c>
      <c r="UW124" s="2">
        <v>0</v>
      </c>
      <c r="UX124" s="2">
        <v>1</v>
      </c>
      <c r="UY124" s="2">
        <v>0</v>
      </c>
      <c r="UZ124" s="2">
        <v>0</v>
      </c>
      <c r="VA124" s="2">
        <v>0</v>
      </c>
      <c r="VB124" s="2">
        <v>0</v>
      </c>
      <c r="VC124" s="2">
        <v>0</v>
      </c>
      <c r="VD124" s="2">
        <v>7.9089999999999998</v>
      </c>
      <c r="VE124" s="2">
        <v>0</v>
      </c>
      <c r="VF124" s="2">
        <v>0</v>
      </c>
      <c r="VG124" s="2">
        <v>0</v>
      </c>
      <c r="VH124" s="2">
        <v>0</v>
      </c>
      <c r="VI124" s="2">
        <v>0</v>
      </c>
      <c r="VJ124" s="2">
        <v>0</v>
      </c>
      <c r="VK124" s="2">
        <v>0</v>
      </c>
      <c r="VL124" s="2">
        <v>0</v>
      </c>
      <c r="VM124" s="2">
        <v>0</v>
      </c>
      <c r="VN124" s="2">
        <v>0</v>
      </c>
      <c r="VO124" s="2">
        <v>0</v>
      </c>
      <c r="VP124" s="2">
        <v>0</v>
      </c>
      <c r="VQ124" s="2">
        <v>0</v>
      </c>
      <c r="VR124" s="2">
        <v>0</v>
      </c>
      <c r="VS124" s="2">
        <v>0</v>
      </c>
      <c r="VT124" s="2"/>
      <c r="VU124" s="2">
        <v>0</v>
      </c>
      <c r="VV124" s="2">
        <v>0</v>
      </c>
      <c r="VW124" s="2">
        <v>0</v>
      </c>
      <c r="VX124" s="2">
        <v>8.798</v>
      </c>
      <c r="VY124" s="2">
        <v>0</v>
      </c>
      <c r="VZ124" s="2">
        <v>0</v>
      </c>
      <c r="WA124" s="2">
        <v>0.129</v>
      </c>
      <c r="WB124" s="2">
        <v>0</v>
      </c>
      <c r="WC124" s="2">
        <v>0</v>
      </c>
      <c r="WD124" s="2">
        <v>0.4</v>
      </c>
      <c r="WE124" s="2">
        <v>0.4</v>
      </c>
      <c r="WF124" s="2"/>
      <c r="WG124" s="2">
        <v>0</v>
      </c>
      <c r="WH124" s="2">
        <v>0</v>
      </c>
      <c r="WI124" s="2">
        <v>0.4</v>
      </c>
      <c r="WJ124" s="2"/>
      <c r="WK124" s="2">
        <v>0</v>
      </c>
      <c r="WL124" s="2">
        <v>0</v>
      </c>
      <c r="WM124" s="2">
        <v>0.4</v>
      </c>
      <c r="WN124" s="2"/>
      <c r="WO124" s="2">
        <v>0.4</v>
      </c>
      <c r="WP124" s="2">
        <v>0.4</v>
      </c>
      <c r="WQ124" s="2"/>
      <c r="WR124" s="2">
        <v>1</v>
      </c>
      <c r="WS124" s="2"/>
      <c r="WT124" s="2">
        <v>1</v>
      </c>
      <c r="WU124" s="2"/>
      <c r="WV124" s="2">
        <v>1</v>
      </c>
      <c r="WW124" s="2"/>
      <c r="WX124" s="2">
        <v>1</v>
      </c>
      <c r="WY124" s="2"/>
      <c r="WZ124" s="2">
        <v>1</v>
      </c>
      <c r="XA124" s="2"/>
      <c r="XB124" s="2">
        <v>1</v>
      </c>
      <c r="XC124" s="2"/>
      <c r="XD124" s="2">
        <v>1</v>
      </c>
      <c r="XE124" s="2"/>
      <c r="XF124" s="2">
        <v>324.947</v>
      </c>
      <c r="XG124" s="2">
        <v>0</v>
      </c>
      <c r="XH124" s="2">
        <v>0</v>
      </c>
      <c r="XI124" s="2">
        <v>0</v>
      </c>
      <c r="XJ124" s="2">
        <v>0</v>
      </c>
      <c r="XK124" s="2">
        <v>359.24099999999999</v>
      </c>
      <c r="XL124" s="2">
        <v>97.564999999999998</v>
      </c>
      <c r="XM124" s="2">
        <v>57.551000000000002</v>
      </c>
      <c r="XN124" s="2">
        <v>0</v>
      </c>
      <c r="XO124" s="2">
        <v>0</v>
      </c>
      <c r="XP124" s="2">
        <v>0</v>
      </c>
      <c r="XQ124" s="2">
        <v>13018.761</v>
      </c>
      <c r="XR124" s="2">
        <v>0</v>
      </c>
      <c r="XS124" s="2">
        <v>0</v>
      </c>
      <c r="XT124" s="2">
        <v>0</v>
      </c>
      <c r="XU124" s="2">
        <v>0</v>
      </c>
      <c r="XV124" s="2">
        <v>0.13710391495169899</v>
      </c>
      <c r="XW124" s="2">
        <v>0.104901171247854</v>
      </c>
      <c r="XX124" s="2">
        <v>0.75799491380044703</v>
      </c>
      <c r="XY124" s="2">
        <v>0.48</v>
      </c>
      <c r="XZ124" s="2">
        <v>0.52</v>
      </c>
      <c r="YA124" s="2">
        <v>538121.82363434904</v>
      </c>
      <c r="YB124" s="2">
        <v>101528</v>
      </c>
      <c r="YC124" s="2">
        <v>3151</v>
      </c>
      <c r="YD124" s="2">
        <v>10940</v>
      </c>
      <c r="YE124" s="2">
        <v>0</v>
      </c>
      <c r="YF124" s="2">
        <v>14914.834999999999</v>
      </c>
      <c r="YG124" s="2">
        <v>13502.17</v>
      </c>
      <c r="YH124" s="2">
        <v>22.562000000000001</v>
      </c>
      <c r="YI124" s="2">
        <v>0</v>
      </c>
      <c r="YJ124" s="2">
        <v>0</v>
      </c>
      <c r="YK124" s="2">
        <v>449.62400000000002</v>
      </c>
      <c r="YL124" s="2">
        <v>0</v>
      </c>
      <c r="YM124" s="2">
        <v>0</v>
      </c>
      <c r="YN124" s="2">
        <v>0</v>
      </c>
      <c r="YO124" s="2">
        <v>0</v>
      </c>
      <c r="YP124" s="2">
        <v>0.97681173213561301</v>
      </c>
      <c r="YQ124" s="2">
        <v>0</v>
      </c>
      <c r="YR124" s="2">
        <v>7.2780097523547096E-4</v>
      </c>
      <c r="YS124" s="2">
        <v>9.8625489580424306E-3</v>
      </c>
      <c r="YT124" s="2">
        <v>1.25979179311091E-2</v>
      </c>
      <c r="YU124" s="2">
        <v>0.54851913979130196</v>
      </c>
      <c r="YV124" s="2">
        <v>0.198933079536281</v>
      </c>
      <c r="YW124" s="2">
        <v>0.19444883688312201</v>
      </c>
      <c r="YX124" s="2">
        <v>5.8098943789293901E-2</v>
      </c>
      <c r="YY124" s="2">
        <v>0.26844880981456998</v>
      </c>
      <c r="YZ124" s="2">
        <v>0.18206887483465201</v>
      </c>
      <c r="ZA124" s="2">
        <v>0.463504641759583</v>
      </c>
      <c r="ZB124" s="2">
        <v>8.5977673591193293E-2</v>
      </c>
      <c r="ZC124" s="2">
        <v>0</v>
      </c>
      <c r="ZD124" s="2">
        <v>0</v>
      </c>
      <c r="ZE124" s="2">
        <v>0</v>
      </c>
      <c r="ZF124" s="2">
        <v>8.8937093275488099E-2</v>
      </c>
      <c r="ZG124" s="2">
        <v>0</v>
      </c>
      <c r="ZH124" s="2">
        <v>0.91106290672451196</v>
      </c>
      <c r="ZI124" s="2">
        <v>0</v>
      </c>
      <c r="ZJ124" s="2">
        <v>0</v>
      </c>
      <c r="ZK124" s="2">
        <v>0</v>
      </c>
      <c r="ZL124" s="2">
        <v>1</v>
      </c>
      <c r="ZM124" s="2">
        <v>0</v>
      </c>
      <c r="ZN124" s="2">
        <v>1</v>
      </c>
      <c r="ZO124" s="2">
        <v>0.93152629539791298</v>
      </c>
      <c r="ZP124" s="2">
        <v>6.8473704602086793E-2</v>
      </c>
      <c r="ZQ124" s="2">
        <v>119.495</v>
      </c>
      <c r="ZR124" s="2">
        <v>0</v>
      </c>
      <c r="ZS124" s="2">
        <v>0</v>
      </c>
      <c r="ZT124" s="2">
        <v>0</v>
      </c>
      <c r="ZU124" s="2">
        <v>0</v>
      </c>
      <c r="ZV124" s="2">
        <v>0</v>
      </c>
      <c r="ZW124" s="2">
        <v>11.923</v>
      </c>
      <c r="ZX124" s="2">
        <v>11613.808000000001</v>
      </c>
      <c r="ZY124" s="2" t="s">
        <v>874</v>
      </c>
      <c r="ZZ124" s="2" t="s">
        <v>870</v>
      </c>
      <c r="AAA124" s="2" t="s">
        <v>871</v>
      </c>
    </row>
    <row r="125" spans="1:703" x14ac:dyDescent="0.2">
      <c r="A125" s="2" t="s">
        <v>23</v>
      </c>
      <c r="B125" s="2">
        <v>3497.72</v>
      </c>
      <c r="C125" s="2">
        <v>7896.7669999999998</v>
      </c>
      <c r="D125" s="2">
        <v>368.93700000000001</v>
      </c>
      <c r="E125" s="2">
        <v>413.49599999999998</v>
      </c>
      <c r="F125" s="2">
        <v>14177.411</v>
      </c>
      <c r="G125" s="2">
        <v>0</v>
      </c>
      <c r="H125" s="2">
        <v>0</v>
      </c>
      <c r="I125" s="2">
        <v>1</v>
      </c>
      <c r="J125" s="2">
        <v>0</v>
      </c>
      <c r="K125" s="2">
        <v>0.97867734807151996</v>
      </c>
      <c r="L125" s="2">
        <v>0</v>
      </c>
      <c r="M125" s="2">
        <v>0</v>
      </c>
      <c r="N125" s="2">
        <v>0</v>
      </c>
      <c r="O125" s="2">
        <v>1.8536529695019701E-2</v>
      </c>
      <c r="P125" s="2">
        <v>0</v>
      </c>
      <c r="Q125" s="2">
        <v>0.97867734807151996</v>
      </c>
      <c r="R125" s="2">
        <v>0</v>
      </c>
      <c r="S125" s="2">
        <v>0</v>
      </c>
      <c r="T125" s="2">
        <v>0</v>
      </c>
      <c r="U125" s="2">
        <v>2019</v>
      </c>
      <c r="V125" s="2">
        <v>6.6666666666666596E-2</v>
      </c>
      <c r="W125" s="2">
        <v>8.5000000000000006E-2</v>
      </c>
      <c r="X125" s="2">
        <v>0.102777777777777</v>
      </c>
      <c r="Y125" s="2">
        <v>0.10416666666666601</v>
      </c>
      <c r="Z125" s="2">
        <v>8.1944444444444403E-2</v>
      </c>
      <c r="AA125" s="2">
        <v>6.4479999999999996E-2</v>
      </c>
      <c r="AB125" s="2">
        <v>8.5000000000000006E-2</v>
      </c>
      <c r="AC125" s="2">
        <v>8.7222222222222201E-2</v>
      </c>
      <c r="AD125" s="2">
        <v>7.7399999999999997E-2</v>
      </c>
      <c r="AE125" s="2">
        <v>7.1499999999999994E-2</v>
      </c>
      <c r="AF125" s="2">
        <v>7.8055555555555503E-2</v>
      </c>
      <c r="AG125" s="2">
        <v>6.6699999999999995E-2</v>
      </c>
      <c r="AH125" s="2">
        <v>0</v>
      </c>
      <c r="AI125" s="2">
        <v>0</v>
      </c>
      <c r="AJ125" s="2">
        <v>7.8E-2</v>
      </c>
      <c r="AK125" s="2">
        <v>9.6774193999999994E-2</v>
      </c>
      <c r="AL125" s="2">
        <v>156.45682126</v>
      </c>
      <c r="AM125" s="2">
        <v>0.52372090000000004</v>
      </c>
      <c r="AN125" s="2">
        <v>0</v>
      </c>
      <c r="AO125" s="2">
        <v>1.0164199</v>
      </c>
      <c r="AP125" s="2">
        <v>2.2411339999999998E-2</v>
      </c>
      <c r="AQ125" s="2">
        <v>0.22289172999999901</v>
      </c>
      <c r="AR125" s="2">
        <v>3.1256920000000001E-2</v>
      </c>
      <c r="AS125" s="2">
        <v>9.9322059999999907E-2</v>
      </c>
      <c r="AT125" s="2">
        <v>3.0885495700000001</v>
      </c>
      <c r="AU125" s="2">
        <v>1.22451457</v>
      </c>
      <c r="AV125" s="2">
        <v>0.1033172</v>
      </c>
      <c r="AW125" s="2">
        <v>9.4426852199999995</v>
      </c>
      <c r="AX125" s="2">
        <v>0.14913407000000001</v>
      </c>
      <c r="AY125" s="2">
        <v>0.19279855000000001</v>
      </c>
      <c r="AZ125" s="2">
        <v>0.65905597000000005</v>
      </c>
      <c r="BA125" s="2">
        <v>0.21222113000000001</v>
      </c>
      <c r="BB125" s="2">
        <v>5.2158004299999998</v>
      </c>
      <c r="BC125" s="2">
        <v>4.0605594699999896</v>
      </c>
      <c r="BD125" s="2">
        <v>0.95752659999999901</v>
      </c>
      <c r="BE125" s="2">
        <v>3.8054451</v>
      </c>
      <c r="BF125" s="2">
        <v>3.0937567499999998</v>
      </c>
      <c r="BG125" s="2">
        <v>0</v>
      </c>
      <c r="BH125" s="2">
        <v>78871</v>
      </c>
      <c r="BI125" s="2">
        <v>38739</v>
      </c>
      <c r="BJ125" s="2">
        <v>0</v>
      </c>
      <c r="BK125" s="2">
        <v>0</v>
      </c>
      <c r="BL125" s="2">
        <v>37239553.576848798</v>
      </c>
      <c r="BM125" s="2">
        <v>32002741.353231501</v>
      </c>
      <c r="BN125" s="2">
        <v>18805974.556819201</v>
      </c>
      <c r="BO125" s="2">
        <v>13266590.9620576</v>
      </c>
      <c r="BP125" s="2">
        <v>11171866.072610701</v>
      </c>
      <c r="BQ125" s="2">
        <v>0</v>
      </c>
      <c r="BR125" s="2">
        <v>128815468.153846</v>
      </c>
      <c r="BS125" s="2">
        <v>439565590.10000002</v>
      </c>
      <c r="BT125" s="2">
        <v>0.25</v>
      </c>
      <c r="BU125" s="2">
        <v>0.25</v>
      </c>
      <c r="BV125" s="2">
        <v>0.25</v>
      </c>
      <c r="BW125" s="2">
        <v>0.25</v>
      </c>
      <c r="BX125" s="2">
        <v>0.25</v>
      </c>
      <c r="BY125" s="2">
        <v>5400</v>
      </c>
      <c r="BZ125" s="2">
        <v>0.02</v>
      </c>
      <c r="CA125" s="2">
        <v>18320</v>
      </c>
      <c r="CB125" s="2">
        <v>0.2</v>
      </c>
      <c r="CC125" s="2">
        <v>138000</v>
      </c>
      <c r="CD125" s="2">
        <v>0.2</v>
      </c>
      <c r="CE125" s="2">
        <v>72800</v>
      </c>
      <c r="CF125" s="2">
        <v>0.02</v>
      </c>
      <c r="CG125" s="2">
        <v>4000</v>
      </c>
      <c r="CH125" s="2">
        <v>0.2</v>
      </c>
      <c r="CI125" s="2">
        <v>50000</v>
      </c>
      <c r="CJ125" s="2">
        <v>1.3</v>
      </c>
      <c r="CK125" s="2">
        <v>1.7</v>
      </c>
      <c r="CL125" s="2">
        <v>2</v>
      </c>
      <c r="CM125" s="2">
        <v>2.2999999999999998</v>
      </c>
      <c r="CN125" s="2">
        <v>3.4</v>
      </c>
      <c r="CO125" s="2">
        <v>0.1</v>
      </c>
      <c r="CP125" s="2">
        <v>0.4</v>
      </c>
      <c r="CQ125" s="2">
        <v>0.7</v>
      </c>
      <c r="CR125" s="2">
        <v>1.1000000000000001</v>
      </c>
      <c r="CS125" s="2">
        <v>2</v>
      </c>
      <c r="CT125" s="2">
        <v>0.23482110861751301</v>
      </c>
      <c r="CU125" s="2">
        <v>0.37491735386355901</v>
      </c>
      <c r="CV125" s="2">
        <v>0.36412630609056901</v>
      </c>
      <c r="CW125" s="2">
        <v>2.6135231428357799E-2</v>
      </c>
      <c r="CX125" s="2">
        <v>0.28406892536882999</v>
      </c>
      <c r="CY125" s="2">
        <v>0.71560867935103101</v>
      </c>
      <c r="CZ125" s="2">
        <v>3.2239528013783503E-4</v>
      </c>
      <c r="DA125" s="2">
        <v>0.99725301712354197</v>
      </c>
      <c r="DB125" s="2">
        <v>2.74698287645791E-3</v>
      </c>
      <c r="DC125" s="2">
        <v>1</v>
      </c>
      <c r="DD125" s="2">
        <v>0</v>
      </c>
      <c r="DE125" s="2">
        <v>0.99393467375525202</v>
      </c>
      <c r="DF125" s="2">
        <v>6.0653262447470596E-3</v>
      </c>
      <c r="DG125" s="2">
        <v>2.7009519802740401E-2</v>
      </c>
      <c r="DH125" s="2">
        <v>0</v>
      </c>
      <c r="DI125" s="2">
        <v>0.97299048019725898</v>
      </c>
      <c r="DJ125" s="2">
        <v>6.2297323133600799E-2</v>
      </c>
      <c r="DK125" s="2">
        <v>0.13673825663366601</v>
      </c>
      <c r="DL125" s="2">
        <v>0</v>
      </c>
      <c r="DM125" s="2">
        <v>0.80096442023273196</v>
      </c>
      <c r="DN125" s="2">
        <v>0.05</v>
      </c>
      <c r="DO125" s="2">
        <v>0.94</v>
      </c>
      <c r="DP125" s="2">
        <v>0.01</v>
      </c>
      <c r="DQ125" s="2">
        <v>0.99</v>
      </c>
      <c r="DR125" s="2">
        <v>0</v>
      </c>
      <c r="DS125" s="2">
        <v>0.01</v>
      </c>
      <c r="DT125" s="2">
        <v>758218.25029999996</v>
      </c>
      <c r="DU125" s="2">
        <v>52.097167517331499</v>
      </c>
      <c r="DV125" s="2">
        <v>161.28603799999999</v>
      </c>
      <c r="DW125" s="2">
        <v>161.28603799999999</v>
      </c>
      <c r="DX125" s="2">
        <v>51397.167999999998</v>
      </c>
      <c r="DY125" s="2">
        <v>49900.047999999901</v>
      </c>
      <c r="DZ125" s="2">
        <v>19818.545999999998</v>
      </c>
      <c r="EA125" s="2">
        <v>480.447</v>
      </c>
      <c r="EB125" s="2">
        <v>1140.7909999999999</v>
      </c>
      <c r="EC125" s="2">
        <v>862.426999999999</v>
      </c>
      <c r="ED125" s="2">
        <v>167.57300000000001</v>
      </c>
      <c r="EE125" s="2">
        <v>0</v>
      </c>
      <c r="EF125" s="2">
        <v>0</v>
      </c>
      <c r="EG125" s="2">
        <v>1</v>
      </c>
      <c r="EH125" s="2">
        <v>0.547903764608482</v>
      </c>
      <c r="EI125" s="2">
        <v>0</v>
      </c>
      <c r="EJ125" s="2">
        <v>0</v>
      </c>
      <c r="EK125" s="2">
        <v>0</v>
      </c>
      <c r="EL125" s="2">
        <v>0.40629525745367401</v>
      </c>
      <c r="EM125" s="2">
        <v>0</v>
      </c>
      <c r="EN125" s="2">
        <v>4.5800977937842803E-2</v>
      </c>
      <c r="EO125" s="2">
        <v>360.85797103081597</v>
      </c>
      <c r="EP125" s="2">
        <v>0</v>
      </c>
      <c r="EQ125" s="2">
        <v>0</v>
      </c>
      <c r="ER125" s="2">
        <v>1</v>
      </c>
      <c r="ES125" s="2">
        <v>0.52248203348353595</v>
      </c>
      <c r="ET125" s="2">
        <v>0.477517966516464</v>
      </c>
      <c r="EU125" s="2">
        <v>12980.0015999999</v>
      </c>
      <c r="EV125" s="2">
        <v>93018.891600000003</v>
      </c>
      <c r="EW125" s="2">
        <v>69226.225200000001</v>
      </c>
      <c r="EX125" s="2">
        <v>36.910050256420099</v>
      </c>
      <c r="EY125" s="2">
        <v>46</v>
      </c>
      <c r="EZ125" s="2">
        <v>36.1</v>
      </c>
      <c r="FA125" s="2">
        <v>42</v>
      </c>
      <c r="FB125" s="2">
        <v>45.3</v>
      </c>
      <c r="FC125" s="2">
        <v>37.299999999999997</v>
      </c>
      <c r="FD125" s="2">
        <v>36.918850208692902</v>
      </c>
      <c r="FE125" s="2">
        <v>30.5</v>
      </c>
      <c r="FF125" s="2">
        <v>37</v>
      </c>
      <c r="FG125" s="2">
        <v>14</v>
      </c>
      <c r="FH125" s="2">
        <v>40</v>
      </c>
      <c r="FI125" s="2">
        <v>40</v>
      </c>
      <c r="FJ125" s="2">
        <v>12.5892001205852</v>
      </c>
      <c r="FK125" s="2">
        <v>55.887718642531901</v>
      </c>
      <c r="FL125" s="2">
        <v>20.495471569408</v>
      </c>
      <c r="FM125" s="2">
        <v>46.991188977596401</v>
      </c>
      <c r="FN125" s="2">
        <v>34</v>
      </c>
      <c r="FO125" s="2">
        <v>56.190544893330497</v>
      </c>
      <c r="FP125" s="2">
        <v>49</v>
      </c>
      <c r="FQ125" s="2">
        <v>40</v>
      </c>
      <c r="FR125" s="2">
        <v>48</v>
      </c>
      <c r="FS125" s="2">
        <v>46</v>
      </c>
      <c r="FT125" s="2">
        <v>42</v>
      </c>
      <c r="FU125" s="2">
        <v>43</v>
      </c>
      <c r="FV125" s="2">
        <v>47</v>
      </c>
      <c r="FW125" s="2">
        <v>46.062487079077101</v>
      </c>
      <c r="FX125" s="2">
        <v>89.568630686260093</v>
      </c>
      <c r="FY125" s="2">
        <v>43</v>
      </c>
      <c r="FZ125" s="2">
        <v>47</v>
      </c>
      <c r="GA125" s="2">
        <v>29.263227085531302</v>
      </c>
      <c r="GB125" s="2">
        <v>42</v>
      </c>
      <c r="GC125" s="2">
        <v>46.929545659389099</v>
      </c>
      <c r="GD125" s="2">
        <v>39.861103833106696</v>
      </c>
      <c r="GE125" s="2">
        <v>32.593576870733699</v>
      </c>
      <c r="GF125" s="2">
        <v>38</v>
      </c>
      <c r="GG125" s="2">
        <v>25</v>
      </c>
      <c r="GH125" s="2">
        <v>27</v>
      </c>
      <c r="GI125" s="2">
        <v>34.724505362921697</v>
      </c>
      <c r="GJ125" s="2">
        <v>36</v>
      </c>
      <c r="GK125" s="2">
        <v>28.9</v>
      </c>
      <c r="GL125" s="2">
        <v>82.1</v>
      </c>
      <c r="GM125" s="2">
        <v>29.920920833942098</v>
      </c>
      <c r="GN125" s="2">
        <v>21.1209867413376</v>
      </c>
      <c r="GO125" s="2">
        <v>43</v>
      </c>
      <c r="GP125" s="2">
        <v>47</v>
      </c>
      <c r="GQ125" s="2">
        <v>50.869126224009001</v>
      </c>
      <c r="GR125" s="2">
        <v>4.0491161322759197</v>
      </c>
      <c r="GS125" s="2">
        <v>28.9</v>
      </c>
      <c r="GT125" s="2">
        <v>83.5</v>
      </c>
      <c r="GU125" s="2">
        <v>13.3818679518919</v>
      </c>
      <c r="GV125" s="2">
        <v>56.724032893753503</v>
      </c>
      <c r="GW125" s="2">
        <v>33.445</v>
      </c>
      <c r="GX125" s="2">
        <v>41.472000000000001</v>
      </c>
      <c r="GY125" s="2">
        <v>81.568051843748705</v>
      </c>
      <c r="GZ125" s="2">
        <v>72</v>
      </c>
      <c r="HA125" s="2">
        <v>110</v>
      </c>
      <c r="HB125" s="2">
        <v>72</v>
      </c>
      <c r="HC125" s="2">
        <v>90.392279478828797</v>
      </c>
      <c r="HD125" s="2">
        <v>49.605956911479304</v>
      </c>
      <c r="HE125" s="2">
        <v>99.5</v>
      </c>
      <c r="HF125" s="2">
        <v>99.802229157982794</v>
      </c>
      <c r="HG125" s="2">
        <v>75.672872100526604</v>
      </c>
      <c r="HH125" s="2">
        <v>72.436616290555705</v>
      </c>
      <c r="HI125" s="2">
        <v>100</v>
      </c>
      <c r="HJ125" s="2">
        <v>24891.019</v>
      </c>
      <c r="HK125" s="2">
        <v>15479.888000000001</v>
      </c>
      <c r="HL125" s="2">
        <v>6701.6374299999898</v>
      </c>
      <c r="HM125" s="2">
        <v>0</v>
      </c>
      <c r="HN125" s="2">
        <v>3633.6039999999998</v>
      </c>
      <c r="HO125" s="2">
        <v>9.1984266001008503</v>
      </c>
      <c r="HP125" s="2">
        <v>9.1984266001008503</v>
      </c>
      <c r="HQ125" s="2">
        <v>9.1984266001008503</v>
      </c>
      <c r="HR125" s="2">
        <v>0</v>
      </c>
      <c r="HS125" s="2">
        <v>4633.4740000000002</v>
      </c>
      <c r="HT125" s="2">
        <v>0</v>
      </c>
      <c r="HU125" s="2">
        <v>0</v>
      </c>
      <c r="HV125" s="2">
        <v>0</v>
      </c>
      <c r="HW125" s="2">
        <v>0</v>
      </c>
      <c r="HX125" s="2">
        <v>0</v>
      </c>
      <c r="HY125" s="2">
        <v>0</v>
      </c>
      <c r="HZ125" s="2">
        <v>0</v>
      </c>
      <c r="IA125" s="2">
        <v>0</v>
      </c>
      <c r="IB125" s="2">
        <v>106648.942</v>
      </c>
      <c r="IC125" s="2">
        <v>19970.345000000001</v>
      </c>
      <c r="ID125" s="2">
        <v>0</v>
      </c>
      <c r="IE125" s="2">
        <v>0</v>
      </c>
      <c r="IF125" s="2">
        <v>0</v>
      </c>
      <c r="IG125" s="2">
        <v>0</v>
      </c>
      <c r="IH125" s="2">
        <v>0</v>
      </c>
      <c r="II125" s="2">
        <v>13631.297999999901</v>
      </c>
      <c r="IJ125" s="2">
        <v>0</v>
      </c>
      <c r="IK125" s="2">
        <v>0</v>
      </c>
      <c r="IL125" s="2">
        <v>0</v>
      </c>
      <c r="IM125" s="2">
        <v>0</v>
      </c>
      <c r="IN125" s="2">
        <v>0</v>
      </c>
      <c r="IO125" s="2">
        <v>108886.352</v>
      </c>
      <c r="IP125" s="2">
        <v>0</v>
      </c>
      <c r="IQ125" s="2">
        <v>91.247999999999905</v>
      </c>
      <c r="IR125" s="2">
        <v>0</v>
      </c>
      <c r="IS125" s="2">
        <v>92890.535999999993</v>
      </c>
      <c r="IT125" s="2">
        <v>466516.72600000002</v>
      </c>
      <c r="IU125" s="2">
        <v>6681.5</v>
      </c>
      <c r="IV125" s="2">
        <v>7223.8180000000002</v>
      </c>
      <c r="IW125" s="2">
        <v>0</v>
      </c>
      <c r="IX125" s="2">
        <v>2764.857004</v>
      </c>
      <c r="IY125" s="2">
        <v>8000</v>
      </c>
      <c r="IZ125" s="2">
        <v>8000</v>
      </c>
      <c r="JA125" s="2">
        <v>1126</v>
      </c>
      <c r="JB125" s="2">
        <v>2334.1967920000002</v>
      </c>
      <c r="JC125" s="2">
        <v>1789</v>
      </c>
      <c r="JD125" s="2">
        <v>4000</v>
      </c>
      <c r="JE125" s="2">
        <v>8000</v>
      </c>
      <c r="JF125" s="2">
        <v>5400</v>
      </c>
      <c r="JG125" s="2">
        <v>4527.9365850000004</v>
      </c>
      <c r="JH125" s="2">
        <v>7500</v>
      </c>
      <c r="JI125" s="2">
        <v>4000</v>
      </c>
      <c r="JJ125" s="2">
        <v>1836.714976</v>
      </c>
      <c r="JK125" s="2">
        <v>7458.8071540000001</v>
      </c>
      <c r="JL125" s="2">
        <v>8000</v>
      </c>
      <c r="JM125" s="2">
        <v>2004.8079</v>
      </c>
      <c r="JN125" s="2">
        <v>2004.8079</v>
      </c>
      <c r="JO125" s="2">
        <v>2004.8079</v>
      </c>
      <c r="JP125" s="2">
        <v>927.562948692497</v>
      </c>
      <c r="JQ125" s="2">
        <v>8000</v>
      </c>
      <c r="JR125" s="2">
        <v>2902.6760599999998</v>
      </c>
      <c r="JS125" s="2">
        <v>8000</v>
      </c>
      <c r="JT125" s="2">
        <v>8000</v>
      </c>
      <c r="JU125" s="2">
        <v>4100</v>
      </c>
      <c r="JV125" s="2">
        <v>1361.35634547</v>
      </c>
      <c r="JW125" s="2">
        <v>5320</v>
      </c>
      <c r="JX125" s="2">
        <v>6849.6561540000002</v>
      </c>
      <c r="JY125" s="2">
        <v>6849.6561540000002</v>
      </c>
      <c r="JZ125" s="2">
        <v>6849.6561540000002</v>
      </c>
      <c r="KA125" s="2">
        <v>3920</v>
      </c>
      <c r="KB125" s="2">
        <v>6849.6561540000002</v>
      </c>
      <c r="KC125" s="2">
        <v>6849.6561540000002</v>
      </c>
      <c r="KD125" s="2">
        <v>5350</v>
      </c>
      <c r="KE125" s="2">
        <v>1053.916205</v>
      </c>
      <c r="KF125" s="2">
        <v>1053.916205</v>
      </c>
      <c r="KG125" s="2">
        <v>1053.916205</v>
      </c>
      <c r="KH125" s="2">
        <v>1053.916205</v>
      </c>
      <c r="KI125" s="2">
        <v>1053.916205</v>
      </c>
      <c r="KJ125" s="2">
        <v>6500</v>
      </c>
      <c r="KK125" s="2">
        <v>8500</v>
      </c>
      <c r="KL125" s="2">
        <v>4200</v>
      </c>
      <c r="KM125" s="2">
        <v>1053.916205</v>
      </c>
      <c r="KN125" s="2">
        <v>8300</v>
      </c>
      <c r="KO125" s="2">
        <v>6000</v>
      </c>
      <c r="KP125" s="2">
        <v>6000</v>
      </c>
      <c r="KQ125" s="2">
        <v>6000</v>
      </c>
      <c r="KR125" s="2">
        <v>6000</v>
      </c>
      <c r="KS125" s="2">
        <v>6000</v>
      </c>
      <c r="KT125" s="2">
        <v>6000</v>
      </c>
      <c r="KU125" s="2">
        <v>6000</v>
      </c>
      <c r="KV125" s="2">
        <v>980</v>
      </c>
      <c r="KW125" s="2">
        <v>6000</v>
      </c>
      <c r="KX125" s="2">
        <v>6000</v>
      </c>
      <c r="KY125" s="2">
        <v>7900</v>
      </c>
      <c r="KZ125" s="2">
        <v>0</v>
      </c>
      <c r="LA125" s="2">
        <v>0</v>
      </c>
      <c r="LB125" s="2">
        <v>0</v>
      </c>
      <c r="LC125" s="2">
        <v>1590.462</v>
      </c>
      <c r="LD125" s="2">
        <v>0</v>
      </c>
      <c r="LE125" s="2">
        <v>218.12100000000001</v>
      </c>
      <c r="LF125" s="2">
        <v>0</v>
      </c>
      <c r="LG125" s="2">
        <v>151.79599999999999</v>
      </c>
      <c r="LH125" s="2">
        <v>0</v>
      </c>
      <c r="LI125" s="2">
        <v>0</v>
      </c>
      <c r="LJ125" s="2">
        <v>0</v>
      </c>
      <c r="LK125" s="2">
        <v>0</v>
      </c>
      <c r="LL125" s="2">
        <v>0</v>
      </c>
      <c r="LM125" s="2">
        <v>0</v>
      </c>
      <c r="LN125" s="2">
        <v>0</v>
      </c>
      <c r="LO125" s="2">
        <v>0</v>
      </c>
      <c r="LP125" s="2">
        <v>0</v>
      </c>
      <c r="LQ125" s="2">
        <v>0</v>
      </c>
      <c r="LR125" s="2">
        <v>0</v>
      </c>
      <c r="LS125" s="2">
        <v>0</v>
      </c>
      <c r="LT125" s="2">
        <v>0</v>
      </c>
      <c r="LU125" s="2">
        <v>0</v>
      </c>
      <c r="LV125" s="2">
        <v>23032.365000000002</v>
      </c>
      <c r="LW125" s="2">
        <v>0</v>
      </c>
      <c r="LX125" s="2">
        <v>0</v>
      </c>
      <c r="LY125" s="2">
        <v>0</v>
      </c>
      <c r="LZ125" s="2">
        <v>0</v>
      </c>
      <c r="MA125" s="2">
        <v>204.256</v>
      </c>
      <c r="MB125" s="2">
        <v>0</v>
      </c>
      <c r="MC125" s="2">
        <v>0</v>
      </c>
      <c r="MD125" s="2">
        <v>0</v>
      </c>
      <c r="ME125" s="2">
        <v>0</v>
      </c>
      <c r="MF125" s="2">
        <v>2520.0500000000002</v>
      </c>
      <c r="MG125" s="2">
        <v>0</v>
      </c>
      <c r="MH125" s="2">
        <v>0</v>
      </c>
      <c r="MI125" s="2">
        <v>7599.9500579383603</v>
      </c>
      <c r="MJ125" s="2">
        <v>0</v>
      </c>
      <c r="MK125" s="2">
        <v>0</v>
      </c>
      <c r="ML125" s="2">
        <v>682.255</v>
      </c>
      <c r="MM125" s="2">
        <v>0</v>
      </c>
      <c r="MN125" s="2">
        <v>0</v>
      </c>
      <c r="MO125" s="2">
        <v>0</v>
      </c>
      <c r="MP125" s="2">
        <v>0</v>
      </c>
      <c r="MQ125" s="2">
        <v>8951.2270000000008</v>
      </c>
      <c r="MR125" s="2">
        <v>0</v>
      </c>
      <c r="MS125" s="2">
        <v>0</v>
      </c>
      <c r="MT125" s="2">
        <v>11428.868999999901</v>
      </c>
      <c r="MU125" s="2">
        <v>0</v>
      </c>
      <c r="MV125" s="2">
        <v>0.18943371022378799</v>
      </c>
      <c r="MW125" s="2">
        <v>4.8458924301685103E-3</v>
      </c>
      <c r="MX125" s="2">
        <v>0.23394595047976499</v>
      </c>
      <c r="MY125" s="2">
        <v>2.8272790476800699E-2</v>
      </c>
      <c r="MZ125" s="2">
        <v>0.18214584272718101</v>
      </c>
      <c r="NA125" s="2">
        <v>0.36135581366229402</v>
      </c>
      <c r="NB125" s="2">
        <v>0.11312968287684901</v>
      </c>
      <c r="NC125" s="2">
        <v>0.144378200330922</v>
      </c>
      <c r="ND125" s="2">
        <v>0.74021052206415805</v>
      </c>
      <c r="NE125" s="2">
        <v>2.2815947280698801E-3</v>
      </c>
      <c r="NF125" s="2">
        <v>0.119129152375542</v>
      </c>
      <c r="NG125" s="2">
        <v>0.880870847624457</v>
      </c>
      <c r="NH125" s="2">
        <v>5.7452583912098697E-2</v>
      </c>
      <c r="NI125" s="2">
        <v>0.94134807002636101</v>
      </c>
      <c r="NJ125" s="2">
        <v>1.1993460615395701E-3</v>
      </c>
      <c r="NK125" s="2">
        <v>1</v>
      </c>
      <c r="NL125" s="2">
        <v>0</v>
      </c>
      <c r="NM125" s="2">
        <v>0.92390003291427603</v>
      </c>
      <c r="NN125" s="2">
        <v>7.6099967085723697E-2</v>
      </c>
      <c r="NO125" s="2">
        <v>0.97332177345388604</v>
      </c>
      <c r="NP125" s="2">
        <v>0</v>
      </c>
      <c r="NQ125" s="2">
        <v>2.6678226546113699E-2</v>
      </c>
      <c r="NR125" s="2">
        <v>0.10601503174181599</v>
      </c>
      <c r="NS125" s="2">
        <v>0.54253970712248101</v>
      </c>
      <c r="NT125" s="2">
        <v>0.20126284734242</v>
      </c>
      <c r="NU125" s="2">
        <v>0.15018241379328001</v>
      </c>
      <c r="NV125" s="2">
        <v>0.71</v>
      </c>
      <c r="NW125" s="2">
        <v>0.19</v>
      </c>
      <c r="NX125" s="2">
        <v>0.1</v>
      </c>
      <c r="NY125" s="2">
        <v>0.83</v>
      </c>
      <c r="NZ125" s="2">
        <v>0.16</v>
      </c>
      <c r="OA125" s="2">
        <v>0.01</v>
      </c>
      <c r="OB125" s="2">
        <v>1.8343645371582999E-2</v>
      </c>
      <c r="OC125" s="2">
        <v>0.10903038456427901</v>
      </c>
      <c r="OD125" s="2">
        <v>5.2577094563982102E-2</v>
      </c>
      <c r="OE125" s="2">
        <v>0.30147320206966</v>
      </c>
      <c r="OF125" s="2">
        <v>4.8428649117219301E-2</v>
      </c>
      <c r="OG125" s="2">
        <v>0.29528496830828599</v>
      </c>
      <c r="OH125" s="2">
        <v>7.0000000000000007E-2</v>
      </c>
      <c r="OI125" s="2">
        <v>0.104862056004989</v>
      </c>
      <c r="OJ125" s="2">
        <v>0.98</v>
      </c>
      <c r="OK125" s="2">
        <v>0.02</v>
      </c>
      <c r="OL125" s="2">
        <v>0</v>
      </c>
      <c r="OM125" s="2">
        <v>54924.601999999999</v>
      </c>
      <c r="ON125" s="2">
        <v>75169.282000000007</v>
      </c>
      <c r="OO125" s="2">
        <v>40663.540999999997</v>
      </c>
      <c r="OP125" s="2">
        <v>84439.842999999993</v>
      </c>
      <c r="OQ125" s="2">
        <v>27071.2209999999</v>
      </c>
      <c r="OR125" s="2">
        <v>1883.4</v>
      </c>
      <c r="OS125" s="2">
        <v>599.73299999999995</v>
      </c>
      <c r="OT125" s="2">
        <v>0</v>
      </c>
      <c r="OU125" s="2">
        <v>0</v>
      </c>
      <c r="OV125" s="2">
        <v>1</v>
      </c>
      <c r="OW125" s="2">
        <v>0</v>
      </c>
      <c r="OX125" s="2">
        <v>0</v>
      </c>
      <c r="OY125" s="2">
        <v>0</v>
      </c>
      <c r="OZ125" s="2">
        <v>0</v>
      </c>
      <c r="PA125" s="2">
        <v>1</v>
      </c>
      <c r="PB125" s="2">
        <v>0</v>
      </c>
      <c r="PC125" s="2">
        <v>0</v>
      </c>
      <c r="PD125" s="2">
        <v>360.85797103081597</v>
      </c>
      <c r="PE125" s="2">
        <v>10649800</v>
      </c>
      <c r="PF125" s="2">
        <v>47.7189857542811</v>
      </c>
      <c r="PG125" s="2">
        <v>200776.4902</v>
      </c>
      <c r="PH125" s="2">
        <v>151302.23120000001</v>
      </c>
      <c r="PI125" s="2">
        <v>469089.27039999998</v>
      </c>
      <c r="PJ125" s="2">
        <v>130229.8616</v>
      </c>
      <c r="PK125" s="2">
        <v>55625.820290000003</v>
      </c>
      <c r="PL125" s="2">
        <v>837952.80420000001</v>
      </c>
      <c r="PM125" s="2">
        <v>487735.033</v>
      </c>
      <c r="PN125" s="2">
        <v>1672079.5870000001</v>
      </c>
      <c r="PO125" s="2">
        <v>625278.22629999998</v>
      </c>
      <c r="PP125" s="2">
        <v>348909.81780000002</v>
      </c>
      <c r="PQ125" s="2">
        <v>0</v>
      </c>
      <c r="PR125" s="2">
        <v>0</v>
      </c>
      <c r="PS125" s="2">
        <v>0</v>
      </c>
      <c r="PT125" s="2">
        <v>0</v>
      </c>
      <c r="PU125" s="2">
        <v>0</v>
      </c>
      <c r="PV125" s="2">
        <v>11528.677250000001</v>
      </c>
      <c r="PW125" s="2">
        <v>8931.6336599999995</v>
      </c>
      <c r="PX125" s="2">
        <v>98290.783599999995</v>
      </c>
      <c r="PY125" s="2">
        <v>370425.47739999997</v>
      </c>
      <c r="PZ125" s="2">
        <v>298867.96000000002</v>
      </c>
      <c r="QA125" s="2">
        <v>123.8216516</v>
      </c>
      <c r="QB125" s="2">
        <v>120.959915</v>
      </c>
      <c r="QC125" s="2">
        <v>111.84483040000001</v>
      </c>
      <c r="QD125" s="2">
        <v>90.157073100000005</v>
      </c>
      <c r="QE125" s="2">
        <v>81.888001389999999</v>
      </c>
      <c r="QF125" s="2">
        <v>81.888001389999999</v>
      </c>
      <c r="QG125" s="2">
        <v>190.27494759999999</v>
      </c>
      <c r="QH125" s="2">
        <v>186.27307730000001</v>
      </c>
      <c r="QI125" s="2">
        <v>167.84569690000001</v>
      </c>
      <c r="QJ125" s="2">
        <v>153.22248999999999</v>
      </c>
      <c r="QK125" s="2">
        <v>112.1767754</v>
      </c>
      <c r="QL125" s="2">
        <v>112.1767754</v>
      </c>
      <c r="QM125" s="2">
        <v>0</v>
      </c>
      <c r="QN125" s="2">
        <v>0</v>
      </c>
      <c r="QO125" s="2">
        <v>0</v>
      </c>
      <c r="QP125" s="2">
        <v>0</v>
      </c>
      <c r="QQ125" s="2">
        <v>0</v>
      </c>
      <c r="QR125" s="2">
        <v>0</v>
      </c>
      <c r="QS125" s="2">
        <v>123.8216516</v>
      </c>
      <c r="QT125" s="2">
        <v>120.959915</v>
      </c>
      <c r="QU125" s="2">
        <v>111.84483040000001</v>
      </c>
      <c r="QV125" s="2">
        <v>90.157073100000005</v>
      </c>
      <c r="QW125" s="2">
        <v>81.888001389999999</v>
      </c>
      <c r="QX125" s="2">
        <v>81.888001389999999</v>
      </c>
      <c r="QY125" s="2">
        <v>4.9211974999999998E-2</v>
      </c>
      <c r="QZ125" s="2">
        <v>2.40372999999999E-2</v>
      </c>
      <c r="RA125" s="2">
        <v>8.8903756E-2</v>
      </c>
      <c r="RB125" s="2">
        <v>7.1664486999999999E-2</v>
      </c>
      <c r="RC125" s="2">
        <v>4.8818646E-2</v>
      </c>
      <c r="RD125" s="2">
        <v>7.5623332000000001E-2</v>
      </c>
      <c r="RE125" s="2">
        <v>3.701641E-2</v>
      </c>
      <c r="RF125" s="2">
        <v>0.13341799399999901</v>
      </c>
      <c r="RG125" s="2">
        <v>0.121794229</v>
      </c>
      <c r="RH125" s="2">
        <v>6.6875710000000005E-2</v>
      </c>
      <c r="RI125" s="2">
        <v>0</v>
      </c>
      <c r="RJ125" s="2">
        <v>0</v>
      </c>
      <c r="RK125" s="2">
        <v>0</v>
      </c>
      <c r="RL125" s="2">
        <v>0</v>
      </c>
      <c r="RM125" s="2">
        <v>0</v>
      </c>
      <c r="RN125" s="2">
        <v>4.9211974999999998E-2</v>
      </c>
      <c r="RO125" s="2">
        <v>2.40372999999999E-2</v>
      </c>
      <c r="RP125" s="2">
        <v>8.8903756E-2</v>
      </c>
      <c r="RQ125" s="2">
        <v>7.1664484000000001E-2</v>
      </c>
      <c r="RR125" s="2">
        <v>4.8818646E-2</v>
      </c>
      <c r="RS125" s="2">
        <v>6692</v>
      </c>
      <c r="RT125" s="2">
        <v>0</v>
      </c>
      <c r="RU125" s="2">
        <v>1</v>
      </c>
      <c r="RV125" s="2"/>
      <c r="RW125" s="2">
        <v>0</v>
      </c>
      <c r="RX125" s="2">
        <v>0</v>
      </c>
      <c r="RY125" s="2">
        <v>1</v>
      </c>
      <c r="RZ125" s="2"/>
      <c r="SA125" s="2">
        <v>1</v>
      </c>
      <c r="SB125" s="2"/>
      <c r="SC125" s="2">
        <v>11458.2428082801</v>
      </c>
      <c r="SD125" s="2">
        <v>6498.9262170223301</v>
      </c>
      <c r="SE125" s="2">
        <v>7353.7560000000003</v>
      </c>
      <c r="SF125" s="2">
        <v>0.64200000000000002</v>
      </c>
      <c r="SG125" s="2">
        <v>2777.36</v>
      </c>
      <c r="SH125" s="2">
        <v>10126.789999999901</v>
      </c>
      <c r="SI125" s="2">
        <v>0</v>
      </c>
      <c r="SJ125" s="2">
        <v>0</v>
      </c>
      <c r="SK125" s="2">
        <v>75675.811000000002</v>
      </c>
      <c r="SL125" s="2">
        <v>13605.157999999999</v>
      </c>
      <c r="SM125" s="2">
        <v>390.73919171980202</v>
      </c>
      <c r="SN125" s="2">
        <v>3739.5187829776601</v>
      </c>
      <c r="SO125" s="2">
        <v>0</v>
      </c>
      <c r="SP125" s="2">
        <v>0</v>
      </c>
      <c r="SQ125" s="2">
        <v>0</v>
      </c>
      <c r="SR125" s="2">
        <v>0</v>
      </c>
      <c r="SS125" s="2">
        <v>4071.2559999999999</v>
      </c>
      <c r="ST125" s="2">
        <v>0</v>
      </c>
      <c r="SU125" s="2">
        <v>0</v>
      </c>
      <c r="SV125" s="2">
        <v>0</v>
      </c>
      <c r="SW125" s="2">
        <v>0</v>
      </c>
      <c r="SX125" s="2">
        <v>6617.6859999999997</v>
      </c>
      <c r="SY125" s="2">
        <v>11183.141</v>
      </c>
      <c r="SZ125" s="2">
        <v>3497.3049999999998</v>
      </c>
      <c r="TA125" s="2">
        <v>108.61799999999999</v>
      </c>
      <c r="TB125" s="2">
        <v>213.857</v>
      </c>
      <c r="TC125" s="2">
        <v>1520.3019999999999</v>
      </c>
      <c r="TD125" s="2">
        <v>1</v>
      </c>
      <c r="TE125" s="2">
        <v>0</v>
      </c>
      <c r="TF125" s="2">
        <v>4991.7005839143803</v>
      </c>
      <c r="TG125" s="2">
        <v>17646.938909398101</v>
      </c>
      <c r="TH125" s="2">
        <v>417.113506687442</v>
      </c>
      <c r="TI125" s="2">
        <v>25064.428</v>
      </c>
      <c r="TJ125" s="2">
        <v>28840.466</v>
      </c>
      <c r="TK125" s="2">
        <v>0</v>
      </c>
      <c r="TL125" s="2">
        <v>1475.4449999999999</v>
      </c>
      <c r="TM125" s="2">
        <v>288.241999999999</v>
      </c>
      <c r="TN125" s="2">
        <v>0</v>
      </c>
      <c r="TO125" s="2">
        <v>209.55699999999999</v>
      </c>
      <c r="TP125" s="2">
        <v>0</v>
      </c>
      <c r="TQ125" s="2">
        <v>0</v>
      </c>
      <c r="TR125" s="2">
        <v>6.9975723629585998E-2</v>
      </c>
      <c r="TS125" s="2">
        <v>0.93002427637041396</v>
      </c>
      <c r="TT125" s="2">
        <v>0.33988177916747098</v>
      </c>
      <c r="TU125" s="2">
        <v>0</v>
      </c>
      <c r="TV125" s="2">
        <v>0</v>
      </c>
      <c r="TW125" s="2">
        <v>0</v>
      </c>
      <c r="TX125" s="2">
        <v>0.17696257675827501</v>
      </c>
      <c r="TY125" s="2">
        <v>0</v>
      </c>
      <c r="TZ125" s="2">
        <v>0.48315564407425299</v>
      </c>
      <c r="UA125" s="2">
        <v>1448.0029999999999</v>
      </c>
      <c r="UB125" s="2">
        <v>2142.598</v>
      </c>
      <c r="UC125" s="2">
        <v>42.44</v>
      </c>
      <c r="UD125" s="2">
        <v>0</v>
      </c>
      <c r="UE125" s="2">
        <v>11.250999999999999</v>
      </c>
      <c r="UF125" s="2">
        <v>56468.057000000001</v>
      </c>
      <c r="UG125" s="2">
        <v>49885.679999999898</v>
      </c>
      <c r="UH125" s="2">
        <v>9522.1019999999899</v>
      </c>
      <c r="UI125" s="2">
        <v>5884.1209999999901</v>
      </c>
      <c r="UJ125" s="2">
        <v>3162.9639999999899</v>
      </c>
      <c r="UK125" s="2">
        <v>17967.932999999899</v>
      </c>
      <c r="UL125" s="2">
        <v>1605.826</v>
      </c>
      <c r="UM125" s="2">
        <v>0</v>
      </c>
      <c r="UN125" s="2">
        <v>0</v>
      </c>
      <c r="UO125" s="2">
        <v>23266.9889999999</v>
      </c>
      <c r="UP125" s="2">
        <v>0</v>
      </c>
      <c r="UQ125" s="2">
        <v>0</v>
      </c>
      <c r="UR125" s="2">
        <v>6900.3609999999999</v>
      </c>
      <c r="US125" s="2">
        <v>4615.8609999999999</v>
      </c>
      <c r="UT125" s="2">
        <v>1269.3420000000001</v>
      </c>
      <c r="UU125" s="2">
        <v>13813.824000000001</v>
      </c>
      <c r="UV125" s="2">
        <v>43.8</v>
      </c>
      <c r="UW125" s="2">
        <v>1620.595</v>
      </c>
      <c r="UX125" s="2">
        <v>1</v>
      </c>
      <c r="UY125" s="2">
        <v>0</v>
      </c>
      <c r="UZ125" s="2">
        <v>345434.38400000002</v>
      </c>
      <c r="VA125" s="2">
        <v>0</v>
      </c>
      <c r="VB125" s="2">
        <v>0</v>
      </c>
      <c r="VC125" s="2">
        <v>0</v>
      </c>
      <c r="VD125" s="2">
        <v>1272.942</v>
      </c>
      <c r="VE125" s="2">
        <v>4014.3739999999998</v>
      </c>
      <c r="VF125" s="2">
        <v>419.077</v>
      </c>
      <c r="VG125" s="2">
        <v>0</v>
      </c>
      <c r="VH125" s="2">
        <v>0</v>
      </c>
      <c r="VI125" s="2">
        <v>9653.4750000000004</v>
      </c>
      <c r="VJ125" s="2">
        <v>94653.703999999998</v>
      </c>
      <c r="VK125" s="2">
        <v>66208.535000000003</v>
      </c>
      <c r="VL125" s="2">
        <v>5490.5</v>
      </c>
      <c r="VM125" s="2">
        <v>9352.7999999999993</v>
      </c>
      <c r="VN125" s="2">
        <v>17520</v>
      </c>
      <c r="VO125" s="2">
        <v>6811.4040000000005</v>
      </c>
      <c r="VP125" s="2">
        <v>146440.413</v>
      </c>
      <c r="VQ125" s="2">
        <v>0</v>
      </c>
      <c r="VR125" s="2">
        <v>4.4370000000000003</v>
      </c>
      <c r="VS125" s="2">
        <v>0.94699999999999995</v>
      </c>
      <c r="VT125" s="2"/>
      <c r="VU125" s="2">
        <v>1729.511</v>
      </c>
      <c r="VV125" s="2">
        <v>8166.3559999999998</v>
      </c>
      <c r="VW125" s="2">
        <v>22698.550999999999</v>
      </c>
      <c r="VX125" s="2">
        <v>8665.1989999999896</v>
      </c>
      <c r="VY125" s="2">
        <v>7242.5879999999997</v>
      </c>
      <c r="VZ125" s="2">
        <v>4494.4709999999995</v>
      </c>
      <c r="WA125" s="2">
        <v>0</v>
      </c>
      <c r="WB125" s="2">
        <v>0.52</v>
      </c>
      <c r="WC125" s="2">
        <v>91634.857999999993</v>
      </c>
      <c r="WD125" s="2">
        <v>0.73431410784747397</v>
      </c>
      <c r="WE125" s="2">
        <v>0.186121148351645</v>
      </c>
      <c r="WF125" s="2"/>
      <c r="WG125" s="2">
        <v>53911.883999999998</v>
      </c>
      <c r="WH125" s="2">
        <v>45337.445</v>
      </c>
      <c r="WI125" s="2">
        <v>0.235720646534547</v>
      </c>
      <c r="WJ125" s="2"/>
      <c r="WK125" s="2">
        <v>0</v>
      </c>
      <c r="WL125" s="2">
        <v>12622.841</v>
      </c>
      <c r="WM125" s="2">
        <v>0.4</v>
      </c>
      <c r="WN125" s="2"/>
      <c r="WO125" s="2">
        <v>0.17811941067783299</v>
      </c>
      <c r="WP125" s="2">
        <v>0.41894182141722303</v>
      </c>
      <c r="WQ125" s="2"/>
      <c r="WR125" s="2">
        <v>0.99146117445216497</v>
      </c>
      <c r="WS125" s="2"/>
      <c r="WT125" s="2">
        <v>1</v>
      </c>
      <c r="WU125" s="2"/>
      <c r="WV125" s="2">
        <v>1</v>
      </c>
      <c r="WW125" s="2"/>
      <c r="WX125" s="2">
        <v>0.85421991981515799</v>
      </c>
      <c r="WY125" s="2"/>
      <c r="WZ125" s="2">
        <v>0.72650198655406395</v>
      </c>
      <c r="XA125" s="2"/>
      <c r="XB125" s="2">
        <v>1</v>
      </c>
      <c r="XC125" s="2"/>
      <c r="XD125" s="2">
        <v>1</v>
      </c>
      <c r="XE125" s="2"/>
      <c r="XF125" s="2">
        <v>0</v>
      </c>
      <c r="XG125" s="2">
        <v>2270.5810000000001</v>
      </c>
      <c r="XH125" s="2">
        <v>0</v>
      </c>
      <c r="XI125" s="2">
        <v>0</v>
      </c>
      <c r="XJ125" s="2">
        <v>0</v>
      </c>
      <c r="XK125" s="2">
        <v>472.08199999999999</v>
      </c>
      <c r="XL125" s="2">
        <v>6551.4589999999998</v>
      </c>
      <c r="XM125" s="2">
        <v>1861.9</v>
      </c>
      <c r="XN125" s="2">
        <v>131.37</v>
      </c>
      <c r="XO125" s="2">
        <v>0</v>
      </c>
      <c r="XP125" s="2">
        <v>0</v>
      </c>
      <c r="XQ125" s="2">
        <v>17536.5</v>
      </c>
      <c r="XR125" s="2">
        <v>5895.6909999999998</v>
      </c>
      <c r="XS125" s="2">
        <v>3307.6889999999999</v>
      </c>
      <c r="XT125" s="2">
        <v>185</v>
      </c>
      <c r="XU125" s="2">
        <v>13.163</v>
      </c>
      <c r="XV125" s="2">
        <v>0.197470043113186</v>
      </c>
      <c r="XW125" s="2">
        <v>0.41994879830277898</v>
      </c>
      <c r="XX125" s="2">
        <v>0.38258115858403402</v>
      </c>
      <c r="XY125" s="2">
        <v>0.18304981292145001</v>
      </c>
      <c r="XZ125" s="2">
        <v>0.81695018707854905</v>
      </c>
      <c r="YA125" s="2">
        <v>5532417.2335359696</v>
      </c>
      <c r="YB125" s="2">
        <v>444203</v>
      </c>
      <c r="YC125" s="2">
        <v>22206</v>
      </c>
      <c r="YD125" s="2">
        <v>275484</v>
      </c>
      <c r="YE125" s="2">
        <v>0</v>
      </c>
      <c r="YF125" s="2">
        <v>67056.789999999994</v>
      </c>
      <c r="YG125" s="2">
        <v>182696.12100000001</v>
      </c>
      <c r="YH125" s="2">
        <v>3854.4</v>
      </c>
      <c r="YI125" s="2">
        <v>248.48599999999999</v>
      </c>
      <c r="YJ125" s="2">
        <v>3078</v>
      </c>
      <c r="YK125" s="2">
        <v>10989</v>
      </c>
      <c r="YL125" s="2">
        <v>3156.4520000000002</v>
      </c>
      <c r="YM125" s="2">
        <v>0</v>
      </c>
      <c r="YN125" s="2">
        <v>0</v>
      </c>
      <c r="YO125" s="2">
        <v>0</v>
      </c>
      <c r="YP125" s="2">
        <v>0.92293955457049304</v>
      </c>
      <c r="YQ125" s="9">
        <v>2.05117175675696E-5</v>
      </c>
      <c r="YR125" s="2">
        <v>1.8605100854144499E-3</v>
      </c>
      <c r="YS125" s="2">
        <v>3.7722046188615202E-2</v>
      </c>
      <c r="YT125" s="2">
        <v>3.7457377437908897E-2</v>
      </c>
      <c r="YU125" s="2">
        <v>0.58713696449921804</v>
      </c>
      <c r="YV125" s="2">
        <v>7.5038787077601504E-2</v>
      </c>
      <c r="YW125" s="2">
        <v>4.4270956796652897E-2</v>
      </c>
      <c r="YX125" s="2">
        <v>0.29355329162652699</v>
      </c>
      <c r="YY125" s="2">
        <v>0.22244947473850701</v>
      </c>
      <c r="YZ125" s="2">
        <v>6.1490339159280198E-2</v>
      </c>
      <c r="ZA125" s="2">
        <v>0.52162439402021599</v>
      </c>
      <c r="ZB125" s="2">
        <v>0.19443579208199499</v>
      </c>
      <c r="ZC125" s="2">
        <v>0</v>
      </c>
      <c r="ZD125" s="2">
        <v>0</v>
      </c>
      <c r="ZE125" s="2">
        <v>0.70210332866936898</v>
      </c>
      <c r="ZF125" s="2">
        <v>0.17279144072356101</v>
      </c>
      <c r="ZG125" s="2">
        <v>0.11952234301360599</v>
      </c>
      <c r="ZH125" s="2">
        <v>5.58288759346234E-3</v>
      </c>
      <c r="ZI125" s="2">
        <v>1</v>
      </c>
      <c r="ZJ125" s="2">
        <v>0</v>
      </c>
      <c r="ZK125" s="2">
        <v>0</v>
      </c>
      <c r="ZL125" s="2">
        <v>0</v>
      </c>
      <c r="ZM125" s="2">
        <v>0</v>
      </c>
      <c r="ZN125" s="2">
        <v>1</v>
      </c>
      <c r="ZO125" s="2">
        <v>0.88622244629833102</v>
      </c>
      <c r="ZP125" s="2">
        <v>0.113777553701668</v>
      </c>
      <c r="ZQ125" s="2">
        <v>214.785</v>
      </c>
      <c r="ZR125" s="2">
        <v>0</v>
      </c>
      <c r="ZS125" s="2">
        <v>6.9829999999999997</v>
      </c>
      <c r="ZT125" s="2">
        <v>0</v>
      </c>
      <c r="ZU125" s="2">
        <v>0</v>
      </c>
      <c r="ZV125" s="2">
        <v>0</v>
      </c>
      <c r="ZW125" s="2">
        <v>28.393000000000001</v>
      </c>
      <c r="ZX125" s="2">
        <v>0</v>
      </c>
      <c r="ZY125" s="2" t="s">
        <v>875</v>
      </c>
      <c r="ZZ125" s="2" t="s">
        <v>870</v>
      </c>
      <c r="AAA125" s="2" t="s">
        <v>871</v>
      </c>
    </row>
    <row r="126" spans="1:703" x14ac:dyDescent="0.2">
      <c r="A126" s="2" t="s">
        <v>24</v>
      </c>
      <c r="B126" s="2">
        <v>18212.400000000001</v>
      </c>
      <c r="C126" s="2">
        <v>34262.300000000003</v>
      </c>
      <c r="D126" s="2">
        <v>0</v>
      </c>
      <c r="E126" s="2">
        <v>4242</v>
      </c>
      <c r="F126" s="2">
        <v>92846.716999999902</v>
      </c>
      <c r="G126" s="2">
        <v>0</v>
      </c>
      <c r="H126" s="2">
        <v>0</v>
      </c>
      <c r="I126" s="2">
        <v>1</v>
      </c>
      <c r="J126" s="2">
        <v>0</v>
      </c>
      <c r="K126" s="2">
        <v>0.83175448195976598</v>
      </c>
      <c r="L126" s="2">
        <v>4.1565626924643898E-2</v>
      </c>
      <c r="M126" s="2">
        <v>0</v>
      </c>
      <c r="N126" s="2">
        <v>0</v>
      </c>
      <c r="O126" s="2">
        <v>9.5104816684040597E-2</v>
      </c>
      <c r="P126" s="2">
        <v>6.0735157711607601E-3</v>
      </c>
      <c r="Q126" s="2">
        <v>0.83175448195976598</v>
      </c>
      <c r="R126" s="2">
        <v>0</v>
      </c>
      <c r="S126" s="2">
        <v>0</v>
      </c>
      <c r="T126" s="2">
        <v>0</v>
      </c>
      <c r="U126" s="2">
        <v>2019</v>
      </c>
      <c r="V126" s="2">
        <v>6.6666666666666596E-2</v>
      </c>
      <c r="W126" s="2">
        <v>8.5000000000000006E-2</v>
      </c>
      <c r="X126" s="2">
        <v>0.102777777777777</v>
      </c>
      <c r="Y126" s="2">
        <v>0.10416666666666601</v>
      </c>
      <c r="Z126" s="2">
        <v>8.1944444444444403E-2</v>
      </c>
      <c r="AA126" s="2">
        <v>6.4479999999999996E-2</v>
      </c>
      <c r="AB126" s="2">
        <v>8.5000000000000006E-2</v>
      </c>
      <c r="AC126" s="2">
        <v>8.7222222222222201E-2</v>
      </c>
      <c r="AD126" s="2">
        <v>7.7399999999999997E-2</v>
      </c>
      <c r="AE126" s="2">
        <v>7.1499999999999994E-2</v>
      </c>
      <c r="AF126" s="2">
        <v>7.8055555555555503E-2</v>
      </c>
      <c r="AG126" s="2">
        <v>6.6699999999999995E-2</v>
      </c>
      <c r="AH126" s="2">
        <v>0</v>
      </c>
      <c r="AI126" s="2">
        <v>0</v>
      </c>
      <c r="AJ126" s="2">
        <v>7.8E-2</v>
      </c>
      <c r="AK126" s="2">
        <v>9.6774193999999994E-2</v>
      </c>
      <c r="AL126" s="2">
        <v>1010.8295164899999</v>
      </c>
      <c r="AM126" s="2">
        <v>11.92074433</v>
      </c>
      <c r="AN126" s="2">
        <v>6.4053475999999998</v>
      </c>
      <c r="AO126" s="2">
        <v>1.04268093</v>
      </c>
      <c r="AP126" s="2">
        <v>0.1477107</v>
      </c>
      <c r="AQ126" s="2">
        <v>2.03718742</v>
      </c>
      <c r="AR126" s="2">
        <v>0.31232529999999997</v>
      </c>
      <c r="AS126" s="2">
        <v>1.12368474999999</v>
      </c>
      <c r="AT126" s="2">
        <v>10.01489044</v>
      </c>
      <c r="AU126" s="2">
        <v>1.23994753</v>
      </c>
      <c r="AV126" s="2">
        <v>0</v>
      </c>
      <c r="AW126" s="2">
        <v>40.607070469999996</v>
      </c>
      <c r="AX126" s="2">
        <v>0.71953040000000001</v>
      </c>
      <c r="AY126" s="2">
        <v>2.10156867999999</v>
      </c>
      <c r="AZ126" s="2">
        <v>0</v>
      </c>
      <c r="BA126" s="2">
        <v>1.07991136999999</v>
      </c>
      <c r="BB126" s="2">
        <v>9.2425695500000007</v>
      </c>
      <c r="BC126" s="2">
        <v>14.3519469</v>
      </c>
      <c r="BD126" s="2">
        <v>8.7709767599999999</v>
      </c>
      <c r="BE126" s="2">
        <v>24.963966599999999</v>
      </c>
      <c r="BF126" s="2">
        <v>23.709815249999998</v>
      </c>
      <c r="BG126" s="2">
        <v>1.57306152</v>
      </c>
      <c r="BH126" s="2">
        <v>357569</v>
      </c>
      <c r="BI126" s="2">
        <v>179636</v>
      </c>
      <c r="BJ126" s="2">
        <v>48000</v>
      </c>
      <c r="BK126" s="2">
        <v>3000</v>
      </c>
      <c r="BL126" s="2">
        <v>37239553.576848798</v>
      </c>
      <c r="BM126" s="2">
        <v>32002741.353231501</v>
      </c>
      <c r="BN126" s="2">
        <v>18805974.556819201</v>
      </c>
      <c r="BO126" s="2">
        <v>13266590.9620576</v>
      </c>
      <c r="BP126" s="2">
        <v>11171866.072610701</v>
      </c>
      <c r="BQ126" s="2">
        <v>0</v>
      </c>
      <c r="BR126" s="2">
        <v>754166856.60811901</v>
      </c>
      <c r="BS126" s="2">
        <v>4489867063</v>
      </c>
      <c r="BT126" s="2">
        <v>0.25</v>
      </c>
      <c r="BU126" s="2">
        <v>0.25</v>
      </c>
      <c r="BV126" s="2">
        <v>0.25</v>
      </c>
      <c r="BW126" s="2">
        <v>0.25</v>
      </c>
      <c r="BX126" s="2">
        <v>0.25</v>
      </c>
      <c r="BY126" s="2">
        <v>31615</v>
      </c>
      <c r="BZ126" s="2">
        <v>0.02</v>
      </c>
      <c r="CA126" s="2">
        <v>18320</v>
      </c>
      <c r="CB126" s="2">
        <v>0.2</v>
      </c>
      <c r="CC126" s="2">
        <v>138000</v>
      </c>
      <c r="CD126" s="2">
        <v>0.2</v>
      </c>
      <c r="CE126" s="2">
        <v>72800</v>
      </c>
      <c r="CF126" s="2">
        <v>0.02</v>
      </c>
      <c r="CG126" s="2">
        <v>4000</v>
      </c>
      <c r="CH126" s="2">
        <v>0.2</v>
      </c>
      <c r="CI126" s="2">
        <v>50000</v>
      </c>
      <c r="CJ126" s="2">
        <v>1.3</v>
      </c>
      <c r="CK126" s="2">
        <v>1.7</v>
      </c>
      <c r="CL126" s="2">
        <v>2</v>
      </c>
      <c r="CM126" s="2">
        <v>2.2999999999999998</v>
      </c>
      <c r="CN126" s="2">
        <v>3.4</v>
      </c>
      <c r="CO126" s="2">
        <v>0.1</v>
      </c>
      <c r="CP126" s="2">
        <v>0.4</v>
      </c>
      <c r="CQ126" s="2">
        <v>0.7</v>
      </c>
      <c r="CR126" s="2">
        <v>1.1000000000000001</v>
      </c>
      <c r="CS126" s="2">
        <v>2</v>
      </c>
      <c r="CT126" s="2">
        <v>0.32816716194186701</v>
      </c>
      <c r="CU126" s="2">
        <v>0.123442364956867</v>
      </c>
      <c r="CV126" s="2">
        <v>0.50129716457786999</v>
      </c>
      <c r="CW126" s="2">
        <v>4.7093308523393697E-2</v>
      </c>
      <c r="CX126" s="2">
        <v>0.32267089204735</v>
      </c>
      <c r="CY126" s="2">
        <v>0.67703657613747603</v>
      </c>
      <c r="CZ126" s="2">
        <v>2.92531815172403E-4</v>
      </c>
      <c r="DA126" s="2">
        <v>0.99884135266744301</v>
      </c>
      <c r="DB126" s="2">
        <v>1.15864733255658E-3</v>
      </c>
      <c r="DC126" s="2">
        <v>1</v>
      </c>
      <c r="DD126" s="2">
        <v>0</v>
      </c>
      <c r="DE126" s="2">
        <v>0.83384226548719897</v>
      </c>
      <c r="DF126" s="2">
        <v>0.1661577345128</v>
      </c>
      <c r="DG126" s="2">
        <v>1.8124715126597399E-2</v>
      </c>
      <c r="DH126" s="2">
        <v>0</v>
      </c>
      <c r="DI126" s="2">
        <v>0.98187528487340203</v>
      </c>
      <c r="DJ126" s="2">
        <v>0.19504876231584201</v>
      </c>
      <c r="DK126" s="2">
        <v>0.19313610156968899</v>
      </c>
      <c r="DL126" s="2">
        <v>0</v>
      </c>
      <c r="DM126" s="2">
        <v>0.61181513611446803</v>
      </c>
      <c r="DN126" s="2">
        <v>0.05</v>
      </c>
      <c r="DO126" s="2">
        <v>0.94</v>
      </c>
      <c r="DP126" s="2">
        <v>0.01</v>
      </c>
      <c r="DQ126" s="2">
        <v>0.99</v>
      </c>
      <c r="DR126" s="2">
        <v>0</v>
      </c>
      <c r="DS126" s="2">
        <v>0.01</v>
      </c>
      <c r="DT126" s="2">
        <v>14583086.119999999</v>
      </c>
      <c r="DU126" s="2">
        <v>399.84072438363302</v>
      </c>
      <c r="DV126" s="2">
        <v>87.225510979999996</v>
      </c>
      <c r="DW126" s="2">
        <v>87.225510979999996</v>
      </c>
      <c r="DX126" s="2">
        <v>401886.4</v>
      </c>
      <c r="DY126" s="2">
        <v>413258.46399999998</v>
      </c>
      <c r="DZ126" s="2">
        <v>60524</v>
      </c>
      <c r="EA126" s="2">
        <v>63983</v>
      </c>
      <c r="EB126" s="2">
        <v>76.988</v>
      </c>
      <c r="EC126" s="2">
        <v>141234.788</v>
      </c>
      <c r="ED126" s="2">
        <v>1264</v>
      </c>
      <c r="EE126" s="2">
        <v>0</v>
      </c>
      <c r="EF126" s="2">
        <v>0</v>
      </c>
      <c r="EG126" s="2">
        <v>1</v>
      </c>
      <c r="EH126" s="2">
        <v>0.90179204998700402</v>
      </c>
      <c r="EI126" s="2">
        <v>0</v>
      </c>
      <c r="EJ126" s="2">
        <v>0</v>
      </c>
      <c r="EK126" s="2">
        <v>0</v>
      </c>
      <c r="EL126" s="2">
        <v>5.5201654708470202E-2</v>
      </c>
      <c r="EM126" s="2">
        <v>8.5791186233805192E-3</v>
      </c>
      <c r="EN126" s="2">
        <v>3.4427176681144499E-2</v>
      </c>
      <c r="EO126" s="2">
        <v>19193.251950441601</v>
      </c>
      <c r="EP126" s="2">
        <v>0</v>
      </c>
      <c r="EQ126" s="2">
        <v>0</v>
      </c>
      <c r="ER126" s="2">
        <v>1</v>
      </c>
      <c r="ES126" s="2">
        <v>0.46136856738252002</v>
      </c>
      <c r="ET126" s="2">
        <v>0.53863143261747903</v>
      </c>
      <c r="EU126" s="2">
        <v>128320.001999999</v>
      </c>
      <c r="EV126" s="2">
        <v>329017.25519999902</v>
      </c>
      <c r="EW126" s="2">
        <v>269377.77959999902</v>
      </c>
      <c r="EX126" s="2">
        <v>39.331908374733501</v>
      </c>
      <c r="EY126" s="2">
        <v>47.701631581292098</v>
      </c>
      <c r="EZ126" s="2">
        <v>36.1</v>
      </c>
      <c r="FA126" s="2">
        <v>42</v>
      </c>
      <c r="FB126" s="2">
        <v>45.3</v>
      </c>
      <c r="FC126" s="2">
        <v>37.299999999999997</v>
      </c>
      <c r="FD126" s="2">
        <v>38.972799750049496</v>
      </c>
      <c r="FE126" s="2">
        <v>30.5</v>
      </c>
      <c r="FF126" s="2">
        <v>37</v>
      </c>
      <c r="FG126" s="2">
        <v>14</v>
      </c>
      <c r="FH126" s="2">
        <v>26.560783287011201</v>
      </c>
      <c r="FI126" s="2">
        <v>54.729659604852898</v>
      </c>
      <c r="FJ126" s="2">
        <v>26.560783287011201</v>
      </c>
      <c r="FK126" s="2">
        <v>54.729659604852898</v>
      </c>
      <c r="FL126" s="2">
        <v>31.8562308923863</v>
      </c>
      <c r="FM126" s="2">
        <v>50.910006863699898</v>
      </c>
      <c r="FN126" s="2">
        <v>39.6976106949651</v>
      </c>
      <c r="FO126" s="2">
        <v>51.964096800002302</v>
      </c>
      <c r="FP126" s="2">
        <v>49</v>
      </c>
      <c r="FQ126" s="2">
        <v>38.654624288498397</v>
      </c>
      <c r="FR126" s="2">
        <v>48</v>
      </c>
      <c r="FS126" s="2">
        <v>52.202704296973202</v>
      </c>
      <c r="FT126" s="2">
        <v>23.0326167420661</v>
      </c>
      <c r="FU126" s="2">
        <v>43</v>
      </c>
      <c r="FV126" s="2">
        <v>47</v>
      </c>
      <c r="FW126" s="2">
        <v>42</v>
      </c>
      <c r="FX126" s="2">
        <v>48</v>
      </c>
      <c r="FY126" s="2">
        <v>43</v>
      </c>
      <c r="FZ126" s="2">
        <v>47</v>
      </c>
      <c r="GA126" s="2">
        <v>32.551339861853897</v>
      </c>
      <c r="GB126" s="2">
        <v>27.615750830601399</v>
      </c>
      <c r="GC126" s="2">
        <v>52.202704296973202</v>
      </c>
      <c r="GD126" s="2">
        <v>23.0326167420661</v>
      </c>
      <c r="GE126" s="2">
        <v>37.678191891883301</v>
      </c>
      <c r="GF126" s="2">
        <v>38</v>
      </c>
      <c r="GG126" s="2">
        <v>31.441388726350599</v>
      </c>
      <c r="GH126" s="2">
        <v>27</v>
      </c>
      <c r="GI126" s="2">
        <v>33.389944703394299</v>
      </c>
      <c r="GJ126" s="2">
        <v>36</v>
      </c>
      <c r="GK126" s="2">
        <v>33.913823774814603</v>
      </c>
      <c r="GL126" s="2">
        <v>28.803072999480399</v>
      </c>
      <c r="GM126" s="2">
        <v>33.913823774814603</v>
      </c>
      <c r="GN126" s="2">
        <v>28.803072999480399</v>
      </c>
      <c r="GO126" s="2">
        <v>43</v>
      </c>
      <c r="GP126" s="2">
        <v>47</v>
      </c>
      <c r="GQ126" s="2">
        <v>53.698867588865198</v>
      </c>
      <c r="GR126" s="2">
        <v>9.1334146814309598</v>
      </c>
      <c r="GS126" s="2">
        <v>28.9</v>
      </c>
      <c r="GT126" s="2">
        <v>83.5</v>
      </c>
      <c r="GU126" s="2">
        <v>15.3610839635262</v>
      </c>
      <c r="GV126" s="2">
        <v>52.902050459716598</v>
      </c>
      <c r="GW126" s="2">
        <v>33.445</v>
      </c>
      <c r="GX126" s="2">
        <v>41.472000000000001</v>
      </c>
      <c r="GY126" s="2">
        <v>76.923983500294597</v>
      </c>
      <c r="GZ126" s="2">
        <v>68.140806154467995</v>
      </c>
      <c r="HA126" s="2">
        <v>110</v>
      </c>
      <c r="HB126" s="2">
        <v>83.059354995391104</v>
      </c>
      <c r="HC126" s="2">
        <v>86.9093708062573</v>
      </c>
      <c r="HD126" s="2">
        <v>73.053315681790806</v>
      </c>
      <c r="HE126" s="2">
        <v>99.5</v>
      </c>
      <c r="HF126" s="2">
        <v>51.903563179612199</v>
      </c>
      <c r="HG126" s="2">
        <v>68.140806154467995</v>
      </c>
      <c r="HH126" s="2">
        <v>83.059354995391104</v>
      </c>
      <c r="HI126" s="2">
        <v>100</v>
      </c>
      <c r="HJ126" s="2">
        <v>111790.8</v>
      </c>
      <c r="HK126" s="2">
        <v>98906.4</v>
      </c>
      <c r="HL126" s="2">
        <v>141844.215</v>
      </c>
      <c r="HM126" s="2">
        <v>0</v>
      </c>
      <c r="HN126" s="2">
        <v>3081</v>
      </c>
      <c r="HO126" s="2">
        <v>15.187704411184001</v>
      </c>
      <c r="HP126" s="2">
        <v>15.187704411184001</v>
      </c>
      <c r="HQ126" s="2">
        <v>15.187704411184001</v>
      </c>
      <c r="HR126" s="2">
        <v>53361.390858339597</v>
      </c>
      <c r="HS126" s="2">
        <v>116630.60914166</v>
      </c>
      <c r="HT126" s="2">
        <v>0</v>
      </c>
      <c r="HU126" s="2">
        <v>0</v>
      </c>
      <c r="HV126" s="2">
        <v>0</v>
      </c>
      <c r="HW126" s="2">
        <v>0</v>
      </c>
      <c r="HX126" s="2">
        <v>14798.897774887801</v>
      </c>
      <c r="HY126" s="2">
        <v>0</v>
      </c>
      <c r="HZ126" s="2">
        <v>0</v>
      </c>
      <c r="IA126" s="2">
        <v>0</v>
      </c>
      <c r="IB126" s="2">
        <v>391172.39999999898</v>
      </c>
      <c r="IC126" s="2">
        <v>14238</v>
      </c>
      <c r="ID126" s="2">
        <v>0</v>
      </c>
      <c r="IE126" s="2">
        <v>0</v>
      </c>
      <c r="IF126" s="2">
        <v>22200.849538565701</v>
      </c>
      <c r="IG126" s="2">
        <v>13793.4453147</v>
      </c>
      <c r="IH126" s="2">
        <v>0</v>
      </c>
      <c r="II126" s="2">
        <v>86484.905146734105</v>
      </c>
      <c r="IJ126" s="2">
        <v>0</v>
      </c>
      <c r="IK126" s="2">
        <v>66495.235614227699</v>
      </c>
      <c r="IL126" s="2">
        <v>0</v>
      </c>
      <c r="IM126" s="2">
        <v>0</v>
      </c>
      <c r="IN126" s="2">
        <v>0</v>
      </c>
      <c r="IO126" s="2">
        <v>270255.59999999998</v>
      </c>
      <c r="IP126" s="2">
        <v>0</v>
      </c>
      <c r="IQ126" s="2">
        <v>9345.6</v>
      </c>
      <c r="IR126" s="2">
        <v>0</v>
      </c>
      <c r="IS126" s="2">
        <v>0</v>
      </c>
      <c r="IT126" s="2">
        <v>1189899.973</v>
      </c>
      <c r="IU126" s="2">
        <v>134532.44899999999</v>
      </c>
      <c r="IV126" s="2">
        <v>183113.851</v>
      </c>
      <c r="IW126" s="2">
        <v>0</v>
      </c>
      <c r="IX126" s="2">
        <v>1312.3110529999999</v>
      </c>
      <c r="IY126" s="2">
        <v>1312.3110529999999</v>
      </c>
      <c r="IZ126" s="2">
        <v>1312.3110529999999</v>
      </c>
      <c r="JA126" s="2">
        <v>1126</v>
      </c>
      <c r="JB126" s="2">
        <v>2242.5539090000002</v>
      </c>
      <c r="JC126" s="2">
        <v>1789</v>
      </c>
      <c r="JD126" s="2">
        <v>4000</v>
      </c>
      <c r="JE126" s="2">
        <v>2242.5539090000002</v>
      </c>
      <c r="JF126" s="2">
        <v>5400</v>
      </c>
      <c r="JG126" s="2">
        <v>6014.7841280000002</v>
      </c>
      <c r="JH126" s="2">
        <v>7500</v>
      </c>
      <c r="JI126" s="2">
        <v>4000</v>
      </c>
      <c r="JJ126" s="2">
        <v>799.1749658</v>
      </c>
      <c r="JK126" s="2">
        <v>8000</v>
      </c>
      <c r="JL126" s="2">
        <v>8000</v>
      </c>
      <c r="JM126" s="2">
        <v>1712.2049</v>
      </c>
      <c r="JN126" s="2">
        <v>2951.7815000000001</v>
      </c>
      <c r="JO126" s="2">
        <v>2951.7815000000001</v>
      </c>
      <c r="JP126" s="2">
        <v>867.97087852592404</v>
      </c>
      <c r="JQ126" s="2">
        <v>4925</v>
      </c>
      <c r="JR126" s="2">
        <v>6594.6339379999999</v>
      </c>
      <c r="JS126" s="2">
        <v>4126.1507430000001</v>
      </c>
      <c r="JT126" s="2">
        <v>2616.8831169999999</v>
      </c>
      <c r="JU126" s="2">
        <v>4100</v>
      </c>
      <c r="JV126" s="2">
        <v>1361.35634547</v>
      </c>
      <c r="JW126" s="2">
        <v>5320</v>
      </c>
      <c r="JX126" s="2">
        <v>5229.6685690000004</v>
      </c>
      <c r="JY126" s="2">
        <v>5229.6685690000004</v>
      </c>
      <c r="JZ126" s="2">
        <v>8000</v>
      </c>
      <c r="KA126" s="2">
        <v>3920</v>
      </c>
      <c r="KB126" s="2">
        <v>8000</v>
      </c>
      <c r="KC126" s="2">
        <v>5229.6685690000004</v>
      </c>
      <c r="KD126" s="2">
        <v>5350</v>
      </c>
      <c r="KE126" s="2">
        <v>601.81431350000003</v>
      </c>
      <c r="KF126" s="2">
        <v>601.81431350000003</v>
      </c>
      <c r="KG126" s="2">
        <v>601.81431350000003</v>
      </c>
      <c r="KH126" s="2">
        <v>601.81431350000003</v>
      </c>
      <c r="KI126" s="2">
        <v>601.81431350000003</v>
      </c>
      <c r="KJ126" s="2">
        <v>6500</v>
      </c>
      <c r="KK126" s="2">
        <v>8500</v>
      </c>
      <c r="KL126" s="2">
        <v>4200</v>
      </c>
      <c r="KM126" s="2">
        <v>601.81431350000003</v>
      </c>
      <c r="KN126" s="2">
        <v>8300</v>
      </c>
      <c r="KO126" s="2">
        <v>6000</v>
      </c>
      <c r="KP126" s="2">
        <v>6000</v>
      </c>
      <c r="KQ126" s="2">
        <v>6000</v>
      </c>
      <c r="KR126" s="2">
        <v>6000</v>
      </c>
      <c r="KS126" s="2">
        <v>6000</v>
      </c>
      <c r="KT126" s="2">
        <v>6000</v>
      </c>
      <c r="KU126" s="2">
        <v>6000</v>
      </c>
      <c r="KV126" s="2">
        <v>913.2</v>
      </c>
      <c r="KW126" s="2">
        <v>6000</v>
      </c>
      <c r="KX126" s="2">
        <v>6000</v>
      </c>
      <c r="KY126" s="2">
        <v>7900</v>
      </c>
      <c r="KZ126" s="2">
        <v>0</v>
      </c>
      <c r="LA126" s="2">
        <v>0</v>
      </c>
      <c r="LB126" s="2">
        <v>0</v>
      </c>
      <c r="LC126" s="2">
        <v>6527</v>
      </c>
      <c r="LD126" s="2">
        <v>0</v>
      </c>
      <c r="LE126" s="2">
        <v>4779.2637635625697</v>
      </c>
      <c r="LF126" s="2">
        <v>0</v>
      </c>
      <c r="LG126" s="2">
        <v>2572.1575020606401</v>
      </c>
      <c r="LH126" s="2">
        <v>0</v>
      </c>
      <c r="LI126" s="2">
        <v>0</v>
      </c>
      <c r="LJ126" s="2">
        <v>0</v>
      </c>
      <c r="LK126" s="2">
        <v>0</v>
      </c>
      <c r="LL126" s="2">
        <v>0</v>
      </c>
      <c r="LM126" s="2">
        <v>0</v>
      </c>
      <c r="LN126" s="2">
        <v>0</v>
      </c>
      <c r="LO126" s="2">
        <v>0</v>
      </c>
      <c r="LP126" s="2">
        <v>0</v>
      </c>
      <c r="LQ126" s="2">
        <v>0</v>
      </c>
      <c r="LR126" s="2">
        <v>0</v>
      </c>
      <c r="LS126" s="2">
        <v>0</v>
      </c>
      <c r="LT126" s="2">
        <v>0</v>
      </c>
      <c r="LU126" s="2">
        <v>0</v>
      </c>
      <c r="LV126" s="2">
        <v>60746</v>
      </c>
      <c r="LW126" s="2">
        <v>0</v>
      </c>
      <c r="LX126" s="2">
        <v>13</v>
      </c>
      <c r="LY126" s="2">
        <v>0</v>
      </c>
      <c r="LZ126" s="2">
        <v>0</v>
      </c>
      <c r="MA126" s="2">
        <v>24280</v>
      </c>
      <c r="MB126" s="2">
        <v>0</v>
      </c>
      <c r="MC126" s="2">
        <v>0</v>
      </c>
      <c r="MD126" s="2">
        <v>0</v>
      </c>
      <c r="ME126" s="2">
        <v>0</v>
      </c>
      <c r="MF126" s="2">
        <v>364065.25330806599</v>
      </c>
      <c r="MG126" s="2">
        <v>0</v>
      </c>
      <c r="MH126" s="2">
        <v>89153.1466919331</v>
      </c>
      <c r="MI126" s="2">
        <v>121392.29609911601</v>
      </c>
      <c r="MJ126" s="2">
        <v>0</v>
      </c>
      <c r="MK126" s="2">
        <v>29016</v>
      </c>
      <c r="ML126" s="2">
        <v>16189.2</v>
      </c>
      <c r="MM126" s="2">
        <v>0</v>
      </c>
      <c r="MN126" s="2">
        <v>0</v>
      </c>
      <c r="MO126" s="2">
        <v>7623.6746113058698</v>
      </c>
      <c r="MP126" s="2">
        <v>0</v>
      </c>
      <c r="MQ126" s="2">
        <v>94176</v>
      </c>
      <c r="MR126" s="2">
        <v>0</v>
      </c>
      <c r="MS126" s="2">
        <v>58941.2381298377</v>
      </c>
      <c r="MT126" s="2">
        <v>33474.361870162204</v>
      </c>
      <c r="MU126" s="2">
        <v>0</v>
      </c>
      <c r="MV126" s="2">
        <v>0.120510873453163</v>
      </c>
      <c r="MW126" s="2">
        <v>9.4398218515593692E-3</v>
      </c>
      <c r="MX126" s="2">
        <v>7.2569172153668607E-2</v>
      </c>
      <c r="MY126" s="2">
        <v>3.3013669172724802E-2</v>
      </c>
      <c r="MZ126" s="2">
        <v>0.19337516047022299</v>
      </c>
      <c r="NA126" s="2">
        <v>0.57109130289865895</v>
      </c>
      <c r="NB126" s="2">
        <v>0.105391108439641</v>
      </c>
      <c r="NC126" s="2">
        <v>0.139714109841235</v>
      </c>
      <c r="ND126" s="2">
        <v>0.75465771442281804</v>
      </c>
      <c r="NE126" s="2">
        <v>2.3706729630379499E-4</v>
      </c>
      <c r="NF126" s="2">
        <v>0.14117362097487901</v>
      </c>
      <c r="NG126" s="2">
        <v>0.85882637902512005</v>
      </c>
      <c r="NH126" s="2">
        <v>0.114880243464877</v>
      </c>
      <c r="NI126" s="2">
        <v>0.88383324414964504</v>
      </c>
      <c r="NJ126" s="2">
        <v>1.2865123854775601E-3</v>
      </c>
      <c r="NK126" s="2">
        <v>0.84635666593623704</v>
      </c>
      <c r="NL126" s="2">
        <v>0.15364333406376199</v>
      </c>
      <c r="NM126" s="2">
        <v>0.84580873821084102</v>
      </c>
      <c r="NN126" s="2">
        <v>0.15419126178915801</v>
      </c>
      <c r="NO126" s="2">
        <v>0.99123297544064903</v>
      </c>
      <c r="NP126" s="2">
        <v>0</v>
      </c>
      <c r="NQ126" s="2">
        <v>8.7670245593504809E-3</v>
      </c>
      <c r="NR126" s="2">
        <v>0.38002026148795698</v>
      </c>
      <c r="NS126" s="2">
        <v>0.34476855183101401</v>
      </c>
      <c r="NT126" s="2">
        <v>7.6913359543860998E-2</v>
      </c>
      <c r="NU126" s="2">
        <v>0.19829782713716701</v>
      </c>
      <c r="NV126" s="2">
        <v>0.71</v>
      </c>
      <c r="NW126" s="2">
        <v>0.19</v>
      </c>
      <c r="NX126" s="2">
        <v>0.1</v>
      </c>
      <c r="NY126" s="2">
        <v>0.83</v>
      </c>
      <c r="NZ126" s="2">
        <v>0.16</v>
      </c>
      <c r="OA126" s="2">
        <v>0.01</v>
      </c>
      <c r="OB126" s="2">
        <v>8.6976233115447402E-2</v>
      </c>
      <c r="OC126" s="2">
        <v>8.5737596012022799E-2</v>
      </c>
      <c r="OD126" s="2">
        <v>7.3282328032064498E-2</v>
      </c>
      <c r="OE126" s="2">
        <v>0.29328361598893299</v>
      </c>
      <c r="OF126" s="2">
        <v>2.66414424223325E-2</v>
      </c>
      <c r="OG126" s="2">
        <v>0.27159714839519</v>
      </c>
      <c r="OH126" s="2">
        <v>7.0000000000000007E-2</v>
      </c>
      <c r="OI126" s="2">
        <v>9.2481636034009093E-2</v>
      </c>
      <c r="OJ126" s="2">
        <v>0.98</v>
      </c>
      <c r="OK126" s="2">
        <v>0.02</v>
      </c>
      <c r="OL126" s="2">
        <v>0</v>
      </c>
      <c r="OM126" s="2">
        <v>455540.4</v>
      </c>
      <c r="ON126" s="2">
        <v>949151.82799999998</v>
      </c>
      <c r="OO126" s="2">
        <v>167158</v>
      </c>
      <c r="OP126" s="2">
        <v>250034</v>
      </c>
      <c r="OQ126" s="2">
        <v>14460.716</v>
      </c>
      <c r="OR126" s="2">
        <v>497119.22</v>
      </c>
      <c r="OS126" s="2">
        <v>29211</v>
      </c>
      <c r="OT126" s="2">
        <v>0</v>
      </c>
      <c r="OU126" s="2">
        <v>0</v>
      </c>
      <c r="OV126" s="2">
        <v>1</v>
      </c>
      <c r="OW126" s="2">
        <v>0.92430666430479103</v>
      </c>
      <c r="OX126" s="2">
        <v>2.23938233569001E-4</v>
      </c>
      <c r="OY126" s="2">
        <v>5.1657628526211399E-4</v>
      </c>
      <c r="OZ126" s="2">
        <v>0</v>
      </c>
      <c r="PA126" s="2">
        <v>6.6285125728995101E-2</v>
      </c>
      <c r="PB126" s="2">
        <v>1.6249220860943501E-4</v>
      </c>
      <c r="PC126" s="2">
        <v>8.5052032387723797E-3</v>
      </c>
      <c r="PD126" s="2">
        <v>19193.251950441601</v>
      </c>
      <c r="PE126" s="2">
        <v>83019213</v>
      </c>
      <c r="PF126" s="2">
        <v>343.93770947813601</v>
      </c>
      <c r="PG126" s="2">
        <v>328757.02649999998</v>
      </c>
      <c r="PH126" s="2">
        <v>1315229.9210000001</v>
      </c>
      <c r="PI126" s="2">
        <v>3927122.7620000001</v>
      </c>
      <c r="PJ126" s="2">
        <v>1398478.7080000001</v>
      </c>
      <c r="PK126" s="2">
        <v>390411.58240000001</v>
      </c>
      <c r="PL126" s="2">
        <v>6035125.8329999996</v>
      </c>
      <c r="PM126" s="2">
        <v>3923621.6919999998</v>
      </c>
      <c r="PN126" s="2">
        <v>9819396.8589999992</v>
      </c>
      <c r="PO126" s="2">
        <v>6032401.8760000002</v>
      </c>
      <c r="PP126" s="2">
        <v>2446433.9709999999</v>
      </c>
      <c r="PQ126" s="2">
        <v>0</v>
      </c>
      <c r="PR126" s="2">
        <v>0</v>
      </c>
      <c r="PS126" s="2">
        <v>0</v>
      </c>
      <c r="PT126" s="2">
        <v>0</v>
      </c>
      <c r="PU126" s="2">
        <v>0</v>
      </c>
      <c r="PV126" s="2">
        <v>2774527.8769999999</v>
      </c>
      <c r="PW126" s="2">
        <v>2298596.5279999999</v>
      </c>
      <c r="PX126" s="2">
        <v>4882029.8439999996</v>
      </c>
      <c r="PY126" s="2">
        <v>2085945.267</v>
      </c>
      <c r="PZ126" s="2">
        <v>881920.25379999995</v>
      </c>
      <c r="QA126" s="2">
        <v>155.20124079999999</v>
      </c>
      <c r="QB126" s="2">
        <v>141.30542489999999</v>
      </c>
      <c r="QC126" s="2">
        <v>112.9363657</v>
      </c>
      <c r="QD126" s="2">
        <v>78.539526850000001</v>
      </c>
      <c r="QE126" s="2">
        <v>50.463093479999998</v>
      </c>
      <c r="QF126" s="2">
        <v>50.463093479999998</v>
      </c>
      <c r="QG126" s="2">
        <v>261.917351</v>
      </c>
      <c r="QH126" s="2">
        <v>232.39813129999999</v>
      </c>
      <c r="QI126" s="2">
        <v>204.4562746</v>
      </c>
      <c r="QJ126" s="2">
        <v>121.29732780000001</v>
      </c>
      <c r="QK126" s="2">
        <v>79.406450500000005</v>
      </c>
      <c r="QL126" s="2">
        <v>79.406450500000005</v>
      </c>
      <c r="QM126" s="2">
        <v>0</v>
      </c>
      <c r="QN126" s="2">
        <v>0</v>
      </c>
      <c r="QO126" s="2">
        <v>0</v>
      </c>
      <c r="QP126" s="2">
        <v>0</v>
      </c>
      <c r="QQ126" s="2">
        <v>0</v>
      </c>
      <c r="QR126" s="2">
        <v>0</v>
      </c>
      <c r="QS126" s="2">
        <v>209.24469759999999</v>
      </c>
      <c r="QT126" s="2">
        <v>198.61627630000001</v>
      </c>
      <c r="QU126" s="2">
        <v>155.01345950000001</v>
      </c>
      <c r="QV126" s="2">
        <v>95.590068489999993</v>
      </c>
      <c r="QW126" s="2">
        <v>60.922511640000003</v>
      </c>
      <c r="QX126" s="2">
        <v>60.922511640000003</v>
      </c>
      <c r="QY126" s="2">
        <v>5.6759261999999998E-2</v>
      </c>
      <c r="QZ126" s="2">
        <v>2.5838684000000001E-2</v>
      </c>
      <c r="RA126" s="2">
        <v>8.2604813999999999E-2</v>
      </c>
      <c r="RB126" s="2">
        <v>5.7446004999999897E-2</v>
      </c>
      <c r="RC126" s="2">
        <v>2.76825879999999E-2</v>
      </c>
      <c r="RD126" s="2">
        <v>9.5786835000000001E-2</v>
      </c>
      <c r="RE126" s="2">
        <v>4.2495621999999997E-2</v>
      </c>
      <c r="RF126" s="2">
        <v>0.14954503299999999</v>
      </c>
      <c r="RG126" s="2">
        <v>8.8720254999999998E-2</v>
      </c>
      <c r="RH126" s="2">
        <v>4.3560072999999998E-2</v>
      </c>
      <c r="RI126" s="2">
        <v>0</v>
      </c>
      <c r="RJ126" s="2">
        <v>0</v>
      </c>
      <c r="RK126" s="2">
        <v>0</v>
      </c>
      <c r="RL126" s="2">
        <v>0</v>
      </c>
      <c r="RM126" s="2">
        <v>0</v>
      </c>
      <c r="RN126" s="2">
        <v>7.6523709999999995E-2</v>
      </c>
      <c r="RO126" s="2">
        <v>3.6318374E-2</v>
      </c>
      <c r="RP126" s="2">
        <v>0.113381176</v>
      </c>
      <c r="RQ126" s="2">
        <v>6.9917248000000001E-2</v>
      </c>
      <c r="RR126" s="2">
        <v>3.3420321000000003E-2</v>
      </c>
      <c r="RS126" s="2">
        <v>66020</v>
      </c>
      <c r="RT126" s="2">
        <v>0.54</v>
      </c>
      <c r="RU126" s="2">
        <v>1</v>
      </c>
      <c r="RV126" s="2"/>
      <c r="RW126" s="2">
        <v>31158</v>
      </c>
      <c r="RX126" s="2">
        <v>2196</v>
      </c>
      <c r="RY126" s="2">
        <v>1</v>
      </c>
      <c r="RZ126" s="2"/>
      <c r="SA126" s="2">
        <v>1</v>
      </c>
      <c r="SB126" s="2"/>
      <c r="SC126" s="2">
        <v>186310.29511286499</v>
      </c>
      <c r="SD126" s="2">
        <v>177558.85070979601</v>
      </c>
      <c r="SE126" s="2">
        <v>105172</v>
      </c>
      <c r="SF126" s="2">
        <v>1113</v>
      </c>
      <c r="SG126" s="2">
        <v>35972.716999999997</v>
      </c>
      <c r="SH126" s="2">
        <v>14640.816999999999</v>
      </c>
      <c r="SI126" s="2">
        <v>70419.1959040402</v>
      </c>
      <c r="SJ126" s="2">
        <v>0</v>
      </c>
      <c r="SK126" s="2">
        <v>601347.98199999996</v>
      </c>
      <c r="SL126" s="2">
        <v>723.25400000000002</v>
      </c>
      <c r="SM126" s="2">
        <v>3438.5048871342601</v>
      </c>
      <c r="SN126" s="2">
        <v>32907.765290203402</v>
      </c>
      <c r="SO126" s="2">
        <v>0</v>
      </c>
      <c r="SP126" s="2">
        <v>0</v>
      </c>
      <c r="SQ126" s="2">
        <v>0</v>
      </c>
      <c r="SR126" s="2">
        <v>0</v>
      </c>
      <c r="SS126" s="2">
        <v>73240.154095959704</v>
      </c>
      <c r="ST126" s="2">
        <v>0</v>
      </c>
      <c r="SU126" s="2">
        <v>0</v>
      </c>
      <c r="SV126" s="2">
        <v>0</v>
      </c>
      <c r="SW126" s="2">
        <v>0</v>
      </c>
      <c r="SX126" s="2">
        <v>67237.2</v>
      </c>
      <c r="SY126" s="2">
        <v>117437.553</v>
      </c>
      <c r="SZ126" s="2">
        <v>11956</v>
      </c>
      <c r="TA126" s="2">
        <v>2111</v>
      </c>
      <c r="TB126" s="2">
        <v>6888.4610000000002</v>
      </c>
      <c r="TC126" s="2">
        <v>7127.4749999999904</v>
      </c>
      <c r="TD126" s="2">
        <v>1</v>
      </c>
      <c r="TE126" s="2">
        <v>0</v>
      </c>
      <c r="TF126" s="2">
        <v>232558.72739437901</v>
      </c>
      <c r="TG126" s="2">
        <v>0</v>
      </c>
      <c r="TH126" s="2">
        <v>164905.628815915</v>
      </c>
      <c r="TI126" s="2">
        <v>101724.041543325</v>
      </c>
      <c r="TJ126" s="2">
        <v>41041.451064655703</v>
      </c>
      <c r="TK126" s="2">
        <v>0</v>
      </c>
      <c r="TL126" s="2">
        <v>115.599</v>
      </c>
      <c r="TM126" s="2">
        <v>7013.8057256447501</v>
      </c>
      <c r="TN126" s="2">
        <v>4588.6617884035904</v>
      </c>
      <c r="TO126" s="2">
        <v>3096.7703784882101</v>
      </c>
      <c r="TP126" s="2">
        <v>0</v>
      </c>
      <c r="TQ126" s="2">
        <v>9.3758294090358699E-3</v>
      </c>
      <c r="TR126" s="2">
        <v>3.95165119955809E-2</v>
      </c>
      <c r="TS126" s="2">
        <v>0.95110765859538304</v>
      </c>
      <c r="TT126" s="2">
        <v>0.564789339852239</v>
      </c>
      <c r="TU126" s="2">
        <v>1.40098173949047E-2</v>
      </c>
      <c r="TV126" s="2">
        <v>0</v>
      </c>
      <c r="TW126" s="2">
        <v>0</v>
      </c>
      <c r="TX126" s="2">
        <v>1.9944245781527099E-2</v>
      </c>
      <c r="TY126" s="2">
        <v>5.5486448803165698E-3</v>
      </c>
      <c r="TZ126" s="2">
        <v>0.39570795209101201</v>
      </c>
      <c r="UA126" s="2">
        <v>23795.999999999902</v>
      </c>
      <c r="UB126" s="2">
        <v>33278.179999999898</v>
      </c>
      <c r="UC126" s="2">
        <v>1131</v>
      </c>
      <c r="UD126" s="2">
        <v>1601.681</v>
      </c>
      <c r="UE126" s="2">
        <v>782.39</v>
      </c>
      <c r="UF126" s="2">
        <v>350027.99999999901</v>
      </c>
      <c r="UG126" s="2">
        <v>316097.81099999999</v>
      </c>
      <c r="UH126" s="2">
        <v>41748</v>
      </c>
      <c r="UI126" s="2">
        <v>61566</v>
      </c>
      <c r="UJ126" s="2">
        <v>93826.398999999903</v>
      </c>
      <c r="UK126" s="2">
        <v>70176.03</v>
      </c>
      <c r="UL126" s="2">
        <v>4097.1509999999998</v>
      </c>
      <c r="UM126" s="2">
        <v>0</v>
      </c>
      <c r="UN126" s="2">
        <v>0</v>
      </c>
      <c r="UO126" s="2">
        <v>131872.09099999999</v>
      </c>
      <c r="UP126" s="2">
        <v>0</v>
      </c>
      <c r="UQ126" s="2">
        <v>0</v>
      </c>
      <c r="UR126" s="2">
        <v>71236.800000000003</v>
      </c>
      <c r="US126" s="2">
        <v>79829.357000000004</v>
      </c>
      <c r="UT126" s="2">
        <v>26801</v>
      </c>
      <c r="UU126" s="2">
        <v>21064</v>
      </c>
      <c r="UV126" s="2">
        <v>1779.8109999999999</v>
      </c>
      <c r="UW126" s="2">
        <v>10776.849</v>
      </c>
      <c r="UX126" s="2">
        <v>1</v>
      </c>
      <c r="UY126" s="2">
        <v>0</v>
      </c>
      <c r="UZ126" s="2">
        <v>4237739.1189999999</v>
      </c>
      <c r="VA126" s="2">
        <v>0</v>
      </c>
      <c r="VB126" s="2">
        <v>0</v>
      </c>
      <c r="VC126" s="2">
        <v>0</v>
      </c>
      <c r="VD126" s="2">
        <v>21510</v>
      </c>
      <c r="VE126" s="2">
        <v>53706.921000000002</v>
      </c>
      <c r="VF126" s="2">
        <v>3557</v>
      </c>
      <c r="VG126" s="2">
        <v>130</v>
      </c>
      <c r="VH126" s="2">
        <v>0</v>
      </c>
      <c r="VI126" s="2">
        <v>202425.253</v>
      </c>
      <c r="VJ126" s="2">
        <v>679799.82799999998</v>
      </c>
      <c r="VK126" s="2">
        <v>856993.58900000004</v>
      </c>
      <c r="VL126" s="2">
        <v>283772.66200000001</v>
      </c>
      <c r="VM126" s="2">
        <v>217466.8</v>
      </c>
      <c r="VN126" s="2">
        <v>139215.16800000001</v>
      </c>
      <c r="VO126" s="2">
        <v>174461.82</v>
      </c>
      <c r="VP126" s="2">
        <v>1786192.47</v>
      </c>
      <c r="VQ126" s="2">
        <v>0</v>
      </c>
      <c r="VR126" s="2">
        <v>39.627000000000002</v>
      </c>
      <c r="VS126" s="2">
        <v>0.7</v>
      </c>
      <c r="VT126" s="2"/>
      <c r="VU126" s="2">
        <v>28433.278999999999</v>
      </c>
      <c r="VV126" s="2">
        <v>0</v>
      </c>
      <c r="VW126" s="2">
        <v>118019</v>
      </c>
      <c r="VX126" s="2">
        <v>88747.199999999997</v>
      </c>
      <c r="VY126" s="2">
        <v>86225.79</v>
      </c>
      <c r="VZ126" s="2">
        <v>2499</v>
      </c>
      <c r="WA126" s="2">
        <v>600.34399999999903</v>
      </c>
      <c r="WB126" s="2">
        <v>331</v>
      </c>
      <c r="WC126" s="2">
        <v>337613.21499999898</v>
      </c>
      <c r="WD126" s="2">
        <v>0.74859638417885899</v>
      </c>
      <c r="WE126" s="2">
        <v>0.17101196705229599</v>
      </c>
      <c r="WF126" s="2"/>
      <c r="WG126" s="2">
        <v>402250.81799999898</v>
      </c>
      <c r="WH126" s="2">
        <v>256560.75</v>
      </c>
      <c r="WI126" s="2">
        <v>0.26861246613690298</v>
      </c>
      <c r="WJ126" s="2"/>
      <c r="WK126" s="2">
        <v>89316.9</v>
      </c>
      <c r="WL126" s="2">
        <v>9088.6</v>
      </c>
      <c r="WM126" s="2">
        <v>0.37351497868824302</v>
      </c>
      <c r="WN126" s="2"/>
      <c r="WO126" s="2">
        <v>0.43174966441476098</v>
      </c>
      <c r="WP126" s="2">
        <v>0.21939572651453401</v>
      </c>
      <c r="WQ126" s="2"/>
      <c r="WR126" s="2">
        <v>0.93812964433276302</v>
      </c>
      <c r="WS126" s="2"/>
      <c r="WT126" s="2">
        <v>1</v>
      </c>
      <c r="WU126" s="2"/>
      <c r="WV126" s="2">
        <v>1</v>
      </c>
      <c r="WW126" s="2"/>
      <c r="WX126" s="2">
        <v>0.43349151702514399</v>
      </c>
      <c r="WY126" s="2"/>
      <c r="WZ126" s="2">
        <v>0.257546021179617</v>
      </c>
      <c r="XA126" s="2"/>
      <c r="XB126" s="2">
        <v>1</v>
      </c>
      <c r="XC126" s="2"/>
      <c r="XD126" s="2">
        <v>1</v>
      </c>
      <c r="XE126" s="2"/>
      <c r="XF126" s="2">
        <v>0</v>
      </c>
      <c r="XG126" s="2">
        <v>26834.97</v>
      </c>
      <c r="XH126" s="2">
        <v>0</v>
      </c>
      <c r="XI126" s="2">
        <v>0</v>
      </c>
      <c r="XJ126" s="2">
        <v>0</v>
      </c>
      <c r="XK126" s="2">
        <v>7966.768</v>
      </c>
      <c r="XL126" s="2">
        <v>13130.852000000001</v>
      </c>
      <c r="XM126" s="2">
        <v>30259.599999999999</v>
      </c>
      <c r="XN126" s="2">
        <v>348.12799999999999</v>
      </c>
      <c r="XO126" s="2">
        <v>0</v>
      </c>
      <c r="XP126" s="2">
        <v>0</v>
      </c>
      <c r="XQ126" s="2">
        <v>407969.6</v>
      </c>
      <c r="XR126" s="2">
        <v>40568.400000000001</v>
      </c>
      <c r="XS126" s="2">
        <v>10817.603999999999</v>
      </c>
      <c r="XT126" s="2">
        <v>593.72799999999995</v>
      </c>
      <c r="XU126" s="2">
        <v>0</v>
      </c>
      <c r="XV126" s="2">
        <v>0.30169000138281599</v>
      </c>
      <c r="XW126" s="2">
        <v>7.0410822080342203E-2</v>
      </c>
      <c r="XX126" s="2">
        <v>0.62789917653684102</v>
      </c>
      <c r="XY126" s="2">
        <v>0.217596914435262</v>
      </c>
      <c r="XZ126" s="2">
        <v>0.78240308556473703</v>
      </c>
      <c r="YA126" s="2">
        <v>48362509.355477899</v>
      </c>
      <c r="YB126" s="2">
        <v>2743525</v>
      </c>
      <c r="YC126" s="2">
        <v>81364</v>
      </c>
      <c r="YD126" s="2">
        <v>531309</v>
      </c>
      <c r="YE126" s="2">
        <v>0</v>
      </c>
      <c r="YF126" s="2">
        <v>694380.86300000001</v>
      </c>
      <c r="YG126" s="2">
        <v>1399935.324</v>
      </c>
      <c r="YH126" s="2">
        <v>14602.085999999999</v>
      </c>
      <c r="YI126" s="2">
        <v>1209.5999999999999</v>
      </c>
      <c r="YJ126" s="2">
        <v>30097.493999999999</v>
      </c>
      <c r="YK126" s="2">
        <v>79093.891999999905</v>
      </c>
      <c r="YL126" s="2">
        <v>8336.5479999999898</v>
      </c>
      <c r="YM126" s="2">
        <v>0</v>
      </c>
      <c r="YN126" s="2">
        <v>0</v>
      </c>
      <c r="YO126" s="2">
        <v>0</v>
      </c>
      <c r="YP126" s="2">
        <v>0.96607865141739302</v>
      </c>
      <c r="YQ126" s="9">
        <v>1.6017467974952198E-5</v>
      </c>
      <c r="YR126" s="9">
        <v>3.90286833896436E-5</v>
      </c>
      <c r="YS126" s="2">
        <v>6.1566421103260499E-3</v>
      </c>
      <c r="YT126" s="2">
        <v>2.77096603209156E-2</v>
      </c>
      <c r="YU126" s="2">
        <v>0.63995400059660201</v>
      </c>
      <c r="YV126" s="2">
        <v>4.3194943083651599E-2</v>
      </c>
      <c r="YW126" s="2">
        <v>3.1773381804870798E-2</v>
      </c>
      <c r="YX126" s="2">
        <v>0.28507767451487498</v>
      </c>
      <c r="YY126" s="2">
        <v>0.81381574474105101</v>
      </c>
      <c r="YZ126" s="2">
        <v>5.1288302044083002E-2</v>
      </c>
      <c r="ZA126" s="2">
        <v>6.9297766924337298E-2</v>
      </c>
      <c r="ZB126" s="2">
        <v>6.5562202538880995E-2</v>
      </c>
      <c r="ZC126" s="2">
        <v>0</v>
      </c>
      <c r="ZD126" s="9">
        <v>3.5983751646611201E-5</v>
      </c>
      <c r="ZE126" s="2">
        <v>0.142106014425606</v>
      </c>
      <c r="ZF126" s="2">
        <v>0.68811344195308999</v>
      </c>
      <c r="ZG126" s="2">
        <v>0.162590571373669</v>
      </c>
      <c r="ZH126" s="2">
        <v>7.1899722476337601E-3</v>
      </c>
      <c r="ZI126" s="2">
        <v>0.56030066881492502</v>
      </c>
      <c r="ZJ126" s="2">
        <v>8.5714369195718496E-2</v>
      </c>
      <c r="ZK126" s="2">
        <v>0</v>
      </c>
      <c r="ZL126" s="2">
        <v>0.35398496198935597</v>
      </c>
      <c r="ZM126" s="2">
        <v>0</v>
      </c>
      <c r="ZN126" s="2">
        <v>1</v>
      </c>
      <c r="ZO126" s="2">
        <v>0.97574920777982499</v>
      </c>
      <c r="ZP126" s="2">
        <v>2.4250792220174899E-2</v>
      </c>
      <c r="ZQ126" s="2">
        <v>12019.56</v>
      </c>
      <c r="ZR126" s="2">
        <v>0</v>
      </c>
      <c r="ZS126" s="2">
        <v>0</v>
      </c>
      <c r="ZT126" s="2">
        <v>0</v>
      </c>
      <c r="ZU126" s="2">
        <v>0</v>
      </c>
      <c r="ZV126" s="2">
        <v>0</v>
      </c>
      <c r="ZW126" s="2">
        <v>255.6</v>
      </c>
      <c r="ZX126" s="2">
        <v>57255.586000000003</v>
      </c>
      <c r="ZY126" s="2" t="s">
        <v>876</v>
      </c>
      <c r="ZZ126" s="2" t="s">
        <v>870</v>
      </c>
      <c r="AAA126" s="2" t="s">
        <v>871</v>
      </c>
    </row>
    <row r="127" spans="1:703" x14ac:dyDescent="0.2">
      <c r="A127" s="2" t="s">
        <v>25</v>
      </c>
      <c r="B127" s="2">
        <v>6575.357</v>
      </c>
      <c r="C127" s="2">
        <v>1578.1949999999999</v>
      </c>
      <c r="D127" s="2">
        <v>1547.625</v>
      </c>
      <c r="E127" s="2">
        <v>2160.7890000000002</v>
      </c>
      <c r="F127" s="2">
        <v>12260.136</v>
      </c>
      <c r="G127" s="2">
        <v>0</v>
      </c>
      <c r="H127" s="2">
        <v>0</v>
      </c>
      <c r="I127" s="2">
        <v>1</v>
      </c>
      <c r="J127" s="2">
        <v>0</v>
      </c>
      <c r="K127" s="2">
        <v>0.96536457670616305</v>
      </c>
      <c r="L127" s="2">
        <v>0</v>
      </c>
      <c r="M127" s="2">
        <v>0</v>
      </c>
      <c r="N127" s="2">
        <v>0</v>
      </c>
      <c r="O127" s="2">
        <v>1.96229470863944E-2</v>
      </c>
      <c r="P127" s="2">
        <v>0</v>
      </c>
      <c r="Q127" s="2">
        <v>0.96536457670616305</v>
      </c>
      <c r="R127" s="2">
        <v>0</v>
      </c>
      <c r="S127" s="2">
        <v>0</v>
      </c>
      <c r="T127" s="2">
        <v>0</v>
      </c>
      <c r="U127" s="2">
        <v>2019</v>
      </c>
      <c r="V127" s="2">
        <v>6.6666666666666596E-2</v>
      </c>
      <c r="W127" s="2">
        <v>8.5000000000000006E-2</v>
      </c>
      <c r="X127" s="2">
        <v>0.102777777777777</v>
      </c>
      <c r="Y127" s="2">
        <v>0.10416666666666601</v>
      </c>
      <c r="Z127" s="2">
        <v>8.1944444444444403E-2</v>
      </c>
      <c r="AA127" s="2">
        <v>6.4479999999999996E-2</v>
      </c>
      <c r="AB127" s="2">
        <v>8.5000000000000006E-2</v>
      </c>
      <c r="AC127" s="2">
        <v>8.7222222222222201E-2</v>
      </c>
      <c r="AD127" s="2">
        <v>7.7399999999999997E-2</v>
      </c>
      <c r="AE127" s="2">
        <v>7.1499999999999994E-2</v>
      </c>
      <c r="AF127" s="2">
        <v>7.8055555555555503E-2</v>
      </c>
      <c r="AG127" s="2">
        <v>6.6699999999999995E-2</v>
      </c>
      <c r="AH127" s="2">
        <v>0</v>
      </c>
      <c r="AI127" s="2">
        <v>0</v>
      </c>
      <c r="AJ127" s="2">
        <v>7.8E-2</v>
      </c>
      <c r="AK127" s="2">
        <v>9.6774193999999994E-2</v>
      </c>
      <c r="AL127" s="2">
        <v>51.344291069999997</v>
      </c>
      <c r="AM127" s="2">
        <v>1.7546875799999999</v>
      </c>
      <c r="AN127" s="2">
        <v>3.0122952700000001</v>
      </c>
      <c r="AO127" s="2">
        <v>0.1195925</v>
      </c>
      <c r="AP127" s="2">
        <v>1.8485870000000001E-2</v>
      </c>
      <c r="AQ127" s="2">
        <v>0.14844229</v>
      </c>
      <c r="AR127" s="2">
        <v>4.8254079999999998E-2</v>
      </c>
      <c r="AS127" s="2">
        <v>8.0107719999999993E-2</v>
      </c>
      <c r="AT127" s="2">
        <v>0.30180390999999901</v>
      </c>
      <c r="AU127" s="2">
        <v>1.49136E-3</v>
      </c>
      <c r="AV127" s="2">
        <v>2.299493E-2</v>
      </c>
      <c r="AW127" s="2">
        <v>1.4089267699999899</v>
      </c>
      <c r="AX127" s="2">
        <v>3.8103999999999998E-3</v>
      </c>
      <c r="AY127" s="2">
        <v>0.18139991999999999</v>
      </c>
      <c r="AZ127" s="2">
        <v>0.26999723999999897</v>
      </c>
      <c r="BA127" s="2">
        <v>0</v>
      </c>
      <c r="BB127" s="2">
        <v>1.2147879100000001</v>
      </c>
      <c r="BC127" s="2">
        <v>0.42967274999999999</v>
      </c>
      <c r="BD127" s="2">
        <v>2.7777019999999899</v>
      </c>
      <c r="BE127" s="2">
        <v>4.21079662</v>
      </c>
      <c r="BF127" s="2">
        <v>3.71887525</v>
      </c>
      <c r="BG127" s="2">
        <v>5.0507499999999997E-3</v>
      </c>
      <c r="BH127" s="2">
        <v>42925</v>
      </c>
      <c r="BI127" s="2">
        <v>27363</v>
      </c>
      <c r="BJ127" s="2">
        <v>65000</v>
      </c>
      <c r="BK127" s="2">
        <v>7000</v>
      </c>
      <c r="BL127" s="2">
        <v>37239553.576848798</v>
      </c>
      <c r="BM127" s="2">
        <v>32002741.353231501</v>
      </c>
      <c r="BN127" s="2">
        <v>18805974.556819201</v>
      </c>
      <c r="BO127" s="2">
        <v>13266590.9620576</v>
      </c>
      <c r="BP127" s="2">
        <v>11171866.072610701</v>
      </c>
      <c r="BQ127" s="2">
        <v>0</v>
      </c>
      <c r="BR127" s="2">
        <v>306652378.35512799</v>
      </c>
      <c r="BS127" s="2">
        <v>150242132.30000001</v>
      </c>
      <c r="BT127" s="2">
        <v>0.25</v>
      </c>
      <c r="BU127" s="2">
        <v>0.25</v>
      </c>
      <c r="BV127" s="2">
        <v>0.25</v>
      </c>
      <c r="BW127" s="2">
        <v>0.25</v>
      </c>
      <c r="BX127" s="2">
        <v>0.25</v>
      </c>
      <c r="BY127" s="2">
        <v>12855</v>
      </c>
      <c r="BZ127" s="2">
        <v>0.02</v>
      </c>
      <c r="CA127" s="2">
        <v>18320</v>
      </c>
      <c r="CB127" s="2">
        <v>0.2</v>
      </c>
      <c r="CC127" s="2">
        <v>138000</v>
      </c>
      <c r="CD127" s="2">
        <v>0.2</v>
      </c>
      <c r="CE127" s="2">
        <v>72800</v>
      </c>
      <c r="CF127" s="2">
        <v>0.02</v>
      </c>
      <c r="CG127" s="2">
        <v>4000</v>
      </c>
      <c r="CH127" s="2">
        <v>0.2</v>
      </c>
      <c r="CI127" s="2">
        <v>50000</v>
      </c>
      <c r="CJ127" s="2">
        <v>1.3</v>
      </c>
      <c r="CK127" s="2">
        <v>1.7</v>
      </c>
      <c r="CL127" s="2">
        <v>2</v>
      </c>
      <c r="CM127" s="2">
        <v>2.2999999999999998</v>
      </c>
      <c r="CN127" s="2">
        <v>3.4</v>
      </c>
      <c r="CO127" s="2">
        <v>0.1</v>
      </c>
      <c r="CP127" s="2">
        <v>0.4</v>
      </c>
      <c r="CQ127" s="2">
        <v>0.7</v>
      </c>
      <c r="CR127" s="2">
        <v>1.1000000000000001</v>
      </c>
      <c r="CS127" s="2">
        <v>2</v>
      </c>
      <c r="CT127" s="2">
        <v>0.34248485589920502</v>
      </c>
      <c r="CU127" s="2">
        <v>7.3135050379477498E-2</v>
      </c>
      <c r="CV127" s="2">
        <v>0.52976032499356396</v>
      </c>
      <c r="CW127" s="2">
        <v>5.46197687277526E-2</v>
      </c>
      <c r="CX127" s="2">
        <v>0.215935315011659</v>
      </c>
      <c r="CY127" s="2">
        <v>0.783241440865868</v>
      </c>
      <c r="CZ127" s="2">
        <v>8.2324412247225401E-4</v>
      </c>
      <c r="DA127" s="2">
        <v>0.91514272870819502</v>
      </c>
      <c r="DB127" s="2">
        <v>8.4857271291804204E-2</v>
      </c>
      <c r="DC127" s="2">
        <v>0</v>
      </c>
      <c r="DD127" s="2">
        <v>1</v>
      </c>
      <c r="DE127" s="2">
        <v>0.90554695220652803</v>
      </c>
      <c r="DF127" s="2">
        <v>9.4453047793471898E-2</v>
      </c>
      <c r="DG127" s="2">
        <v>0</v>
      </c>
      <c r="DH127" s="2">
        <v>0</v>
      </c>
      <c r="DI127" s="2">
        <v>1</v>
      </c>
      <c r="DJ127" s="2">
        <v>8.9100652170291395E-2</v>
      </c>
      <c r="DK127" s="2">
        <v>0.12745974971276</v>
      </c>
      <c r="DL127" s="2">
        <v>0</v>
      </c>
      <c r="DM127" s="2">
        <v>0.78343959811694797</v>
      </c>
      <c r="DN127" s="2">
        <v>0.05</v>
      </c>
      <c r="DO127" s="2">
        <v>0.94</v>
      </c>
      <c r="DP127" s="2">
        <v>0.01</v>
      </c>
      <c r="DQ127" s="2">
        <v>0.99</v>
      </c>
      <c r="DR127" s="2">
        <v>0</v>
      </c>
      <c r="DS127" s="2">
        <v>0.01</v>
      </c>
      <c r="DT127" s="2">
        <v>1040912.965</v>
      </c>
      <c r="DU127" s="2">
        <v>28.507653184331801</v>
      </c>
      <c r="DV127" s="2">
        <v>134.34535439999999</v>
      </c>
      <c r="DW127" s="2">
        <v>134.34535439999999</v>
      </c>
      <c r="DX127" s="2">
        <v>30676.542000000001</v>
      </c>
      <c r="DY127" s="2">
        <v>8641.9169999999995</v>
      </c>
      <c r="DZ127" s="2">
        <v>31872.541000000001</v>
      </c>
      <c r="EA127" s="2">
        <v>1507.827</v>
      </c>
      <c r="EB127" s="2">
        <v>0</v>
      </c>
      <c r="EC127" s="2">
        <v>1454.183</v>
      </c>
      <c r="ED127" s="2">
        <v>91.647999999999996</v>
      </c>
      <c r="EE127" s="2">
        <v>0</v>
      </c>
      <c r="EF127" s="2">
        <v>0</v>
      </c>
      <c r="EG127" s="2">
        <v>1</v>
      </c>
      <c r="EH127" s="2">
        <v>0.66934285437252306</v>
      </c>
      <c r="EI127" s="2">
        <v>0</v>
      </c>
      <c r="EJ127" s="2">
        <v>2.3751481072189599E-2</v>
      </c>
      <c r="EK127" s="2">
        <v>0</v>
      </c>
      <c r="EL127" s="2">
        <v>0.276408127450259</v>
      </c>
      <c r="EM127" s="2">
        <v>0</v>
      </c>
      <c r="EN127" s="2">
        <v>3.0497537105027301E-2</v>
      </c>
      <c r="EO127" s="2">
        <v>1733.884</v>
      </c>
      <c r="EP127" s="2">
        <v>0</v>
      </c>
      <c r="EQ127" s="2">
        <v>0</v>
      </c>
      <c r="ER127" s="2">
        <v>1</v>
      </c>
      <c r="ES127" s="2">
        <v>0.54999998932074201</v>
      </c>
      <c r="ET127" s="2">
        <v>0.45000001067925699</v>
      </c>
      <c r="EU127" s="2">
        <v>7290</v>
      </c>
      <c r="EV127" s="2">
        <v>72264.999599999996</v>
      </c>
      <c r="EW127" s="2">
        <v>5373.4319999999998</v>
      </c>
      <c r="EX127" s="2">
        <v>36</v>
      </c>
      <c r="EY127" s="2">
        <v>46</v>
      </c>
      <c r="EZ127" s="2">
        <v>36.1</v>
      </c>
      <c r="FA127" s="2">
        <v>42</v>
      </c>
      <c r="FB127" s="2">
        <v>45.3</v>
      </c>
      <c r="FC127" s="2">
        <v>37.299999999999997</v>
      </c>
      <c r="FD127" s="2">
        <v>40</v>
      </c>
      <c r="FE127" s="2">
        <v>30.5</v>
      </c>
      <c r="FF127" s="2">
        <v>37</v>
      </c>
      <c r="FG127" s="2">
        <v>14</v>
      </c>
      <c r="FH127" s="2">
        <v>35.604927844092202</v>
      </c>
      <c r="FI127" s="2">
        <v>37.792750514757103</v>
      </c>
      <c r="FJ127" s="2">
        <v>35.604927844092202</v>
      </c>
      <c r="FK127" s="2">
        <v>37.792750514757103</v>
      </c>
      <c r="FL127" s="2">
        <v>35</v>
      </c>
      <c r="FM127" s="2">
        <v>15</v>
      </c>
      <c r="FN127" s="2">
        <v>20.746556730905301</v>
      </c>
      <c r="FO127" s="2">
        <v>22.647556085794399</v>
      </c>
      <c r="FP127" s="2">
        <v>49</v>
      </c>
      <c r="FQ127" s="2">
        <v>21.641817072534401</v>
      </c>
      <c r="FR127" s="2">
        <v>48</v>
      </c>
      <c r="FS127" s="2">
        <v>40.280825188481998</v>
      </c>
      <c r="FT127" s="2">
        <v>37.287808400458601</v>
      </c>
      <c r="FU127" s="2">
        <v>39.536606709249099</v>
      </c>
      <c r="FV127" s="2">
        <v>45.657420471350001</v>
      </c>
      <c r="FW127" s="2">
        <v>39.536606709249099</v>
      </c>
      <c r="FX127" s="2">
        <v>45.657420471350001</v>
      </c>
      <c r="FY127" s="2">
        <v>43</v>
      </c>
      <c r="FZ127" s="2">
        <v>47</v>
      </c>
      <c r="GA127" s="2">
        <v>25.117373674111199</v>
      </c>
      <c r="GB127" s="2">
        <v>44.241325310137903</v>
      </c>
      <c r="GC127" s="2">
        <v>40.280825188481998</v>
      </c>
      <c r="GD127" s="2">
        <v>37.287808400458601</v>
      </c>
      <c r="GE127" s="2">
        <v>28.037514850580301</v>
      </c>
      <c r="GF127" s="2">
        <v>38</v>
      </c>
      <c r="GG127" s="2">
        <v>25</v>
      </c>
      <c r="GH127" s="2">
        <v>27</v>
      </c>
      <c r="GI127" s="2">
        <v>32</v>
      </c>
      <c r="GJ127" s="2">
        <v>36</v>
      </c>
      <c r="GK127" s="2">
        <v>25.773189348228499</v>
      </c>
      <c r="GL127" s="2">
        <v>63.814668437319298</v>
      </c>
      <c r="GM127" s="2">
        <v>25.773189348228499</v>
      </c>
      <c r="GN127" s="2">
        <v>63.814668437319298</v>
      </c>
      <c r="GO127" s="2">
        <v>43</v>
      </c>
      <c r="GP127" s="2">
        <v>47</v>
      </c>
      <c r="GQ127" s="2">
        <v>41.361731684854298</v>
      </c>
      <c r="GR127" s="2">
        <v>35.553179631665103</v>
      </c>
      <c r="GS127" s="2">
        <v>28.9</v>
      </c>
      <c r="GT127" s="2">
        <v>83.5</v>
      </c>
      <c r="GU127" s="2">
        <v>17.993494862773499</v>
      </c>
      <c r="GV127" s="2">
        <v>76.7627638286354</v>
      </c>
      <c r="GW127" s="2">
        <v>33.445</v>
      </c>
      <c r="GX127" s="2">
        <v>41.472000000000001</v>
      </c>
      <c r="GY127" s="2">
        <v>99.120646321998805</v>
      </c>
      <c r="GZ127" s="2">
        <v>89.825225682820403</v>
      </c>
      <c r="HA127" s="2">
        <v>110</v>
      </c>
      <c r="HB127" s="2">
        <v>82.235019776085693</v>
      </c>
      <c r="HC127" s="2">
        <v>96.548617071596396</v>
      </c>
      <c r="HD127" s="2">
        <v>100.53429088166099</v>
      </c>
      <c r="HE127" s="2">
        <v>99.5</v>
      </c>
      <c r="HF127" s="2">
        <v>72</v>
      </c>
      <c r="HG127" s="2">
        <v>89.825225682820303</v>
      </c>
      <c r="HH127" s="2">
        <v>82.235019776085693</v>
      </c>
      <c r="HI127" s="2">
        <v>100</v>
      </c>
      <c r="HJ127" s="2">
        <v>2999.66</v>
      </c>
      <c r="HK127" s="2">
        <v>5781.8339999999998</v>
      </c>
      <c r="HL127" s="2">
        <v>10988.682489999999</v>
      </c>
      <c r="HM127" s="2">
        <v>0</v>
      </c>
      <c r="HN127" s="2">
        <v>129.167</v>
      </c>
      <c r="HO127" s="2">
        <v>20.491064176201299</v>
      </c>
      <c r="HP127" s="2">
        <v>20.491064176201299</v>
      </c>
      <c r="HQ127" s="2">
        <v>20.491064176201299</v>
      </c>
      <c r="HR127" s="2">
        <v>0</v>
      </c>
      <c r="HS127" s="2">
        <v>0</v>
      </c>
      <c r="HT127" s="2">
        <v>0</v>
      </c>
      <c r="HU127" s="2">
        <v>0</v>
      </c>
      <c r="HV127" s="2">
        <v>0</v>
      </c>
      <c r="HW127" s="2">
        <v>0</v>
      </c>
      <c r="HX127" s="2">
        <v>11556.559829350101</v>
      </c>
      <c r="HY127" s="2">
        <v>0</v>
      </c>
      <c r="HZ127" s="2">
        <v>0</v>
      </c>
      <c r="IA127" s="2">
        <v>0</v>
      </c>
      <c r="IB127" s="2">
        <v>0</v>
      </c>
      <c r="IC127" s="2">
        <v>0</v>
      </c>
      <c r="ID127" s="2">
        <v>0</v>
      </c>
      <c r="IE127" s="2">
        <v>0</v>
      </c>
      <c r="IF127" s="2">
        <v>0.96883663178166701</v>
      </c>
      <c r="IG127" s="2">
        <v>0.85000491599726302</v>
      </c>
      <c r="IH127" s="2">
        <v>0</v>
      </c>
      <c r="II127" s="2">
        <v>0.89915845222106605</v>
      </c>
      <c r="IJ127" s="2">
        <v>0</v>
      </c>
      <c r="IK127" s="2">
        <v>3783.9228488946501</v>
      </c>
      <c r="IL127" s="2">
        <v>0</v>
      </c>
      <c r="IM127" s="2">
        <v>3689.8285242391098</v>
      </c>
      <c r="IN127" s="2">
        <v>0</v>
      </c>
      <c r="IO127" s="2">
        <v>0</v>
      </c>
      <c r="IP127" s="2">
        <v>0</v>
      </c>
      <c r="IQ127" s="2">
        <v>73.631</v>
      </c>
      <c r="IR127" s="2">
        <v>0</v>
      </c>
      <c r="IS127" s="2">
        <v>0</v>
      </c>
      <c r="IT127" s="2">
        <v>0</v>
      </c>
      <c r="IU127" s="2">
        <v>215741.06200000001</v>
      </c>
      <c r="IV127" s="2">
        <v>115740.38</v>
      </c>
      <c r="IW127" s="2">
        <v>0</v>
      </c>
      <c r="IX127" s="2">
        <v>0.63772816700000001</v>
      </c>
      <c r="IY127" s="2">
        <v>0.63772816700000001</v>
      </c>
      <c r="IZ127" s="2">
        <v>0.63772816700000001</v>
      </c>
      <c r="JA127" s="2">
        <v>1126</v>
      </c>
      <c r="JB127" s="2">
        <v>8000</v>
      </c>
      <c r="JC127" s="2">
        <v>1789</v>
      </c>
      <c r="JD127" s="2">
        <v>4000</v>
      </c>
      <c r="JE127" s="2">
        <v>8000</v>
      </c>
      <c r="JF127" s="2">
        <v>5400</v>
      </c>
      <c r="JG127" s="2">
        <v>8000</v>
      </c>
      <c r="JH127" s="2">
        <v>7500</v>
      </c>
      <c r="JI127" s="2">
        <v>4000</v>
      </c>
      <c r="JJ127" s="2">
        <v>23.983414109999998</v>
      </c>
      <c r="JK127" s="2">
        <v>8000</v>
      </c>
      <c r="JL127" s="2">
        <v>8000</v>
      </c>
      <c r="JM127" s="2">
        <v>2249.3514</v>
      </c>
      <c r="JN127" s="2">
        <v>3148.1839</v>
      </c>
      <c r="JO127" s="2">
        <v>3148.1839</v>
      </c>
      <c r="JP127" s="2">
        <v>777.99445687679304</v>
      </c>
      <c r="JQ127" s="2">
        <v>8000</v>
      </c>
      <c r="JR127" s="2">
        <v>2334.4348070000001</v>
      </c>
      <c r="JS127" s="2">
        <v>8000</v>
      </c>
      <c r="JT127" s="2">
        <v>8000</v>
      </c>
      <c r="JU127" s="2">
        <v>4100</v>
      </c>
      <c r="JV127" s="2">
        <v>1361.35634547</v>
      </c>
      <c r="JW127" s="2">
        <v>5320</v>
      </c>
      <c r="JX127" s="2">
        <v>1106.178733</v>
      </c>
      <c r="JY127" s="2">
        <v>1106.178733</v>
      </c>
      <c r="JZ127" s="2">
        <v>1106.178733</v>
      </c>
      <c r="KA127" s="2">
        <v>3920</v>
      </c>
      <c r="KB127" s="2">
        <v>1106.178733</v>
      </c>
      <c r="KC127" s="2">
        <v>1106.178733</v>
      </c>
      <c r="KD127" s="2">
        <v>5350</v>
      </c>
      <c r="KE127" s="2">
        <v>2645.2825720000001</v>
      </c>
      <c r="KF127" s="2">
        <v>8000</v>
      </c>
      <c r="KG127" s="2">
        <v>2645.2825720000001</v>
      </c>
      <c r="KH127" s="2">
        <v>2645.2825720000001</v>
      </c>
      <c r="KI127" s="2">
        <v>2645.2825720000001</v>
      </c>
      <c r="KJ127" s="2">
        <v>6500</v>
      </c>
      <c r="KK127" s="2">
        <v>8500</v>
      </c>
      <c r="KL127" s="2">
        <v>4200</v>
      </c>
      <c r="KM127" s="2">
        <v>2645.2825720000001</v>
      </c>
      <c r="KN127" s="2">
        <v>8300</v>
      </c>
      <c r="KO127" s="2">
        <v>6000</v>
      </c>
      <c r="KP127" s="2">
        <v>6000</v>
      </c>
      <c r="KQ127" s="2">
        <v>6000</v>
      </c>
      <c r="KR127" s="2">
        <v>6000</v>
      </c>
      <c r="KS127" s="2">
        <v>6000</v>
      </c>
      <c r="KT127" s="2">
        <v>6000</v>
      </c>
      <c r="KU127" s="2">
        <v>6000</v>
      </c>
      <c r="KV127" s="2">
        <v>787.1</v>
      </c>
      <c r="KW127" s="2">
        <v>6000</v>
      </c>
      <c r="KX127" s="2">
        <v>6000</v>
      </c>
      <c r="KY127" s="2">
        <v>7900</v>
      </c>
      <c r="KZ127" s="2">
        <v>0</v>
      </c>
      <c r="LA127" s="2">
        <v>0</v>
      </c>
      <c r="LB127" s="2">
        <v>0</v>
      </c>
      <c r="LC127" s="2">
        <v>20800.425999999999</v>
      </c>
      <c r="LD127" s="2">
        <v>0</v>
      </c>
      <c r="LE127" s="2">
        <v>1.1850330427790701</v>
      </c>
      <c r="LF127" s="2">
        <v>0</v>
      </c>
      <c r="LG127" s="2">
        <v>13.6093305362699</v>
      </c>
      <c r="LH127" s="2">
        <v>0</v>
      </c>
      <c r="LI127" s="2">
        <v>0</v>
      </c>
      <c r="LJ127" s="2">
        <v>0</v>
      </c>
      <c r="LK127" s="2">
        <v>0</v>
      </c>
      <c r="LL127" s="2">
        <v>0</v>
      </c>
      <c r="LM127" s="2">
        <v>0</v>
      </c>
      <c r="LN127" s="2">
        <v>0</v>
      </c>
      <c r="LO127" s="2">
        <v>0</v>
      </c>
      <c r="LP127" s="2">
        <v>0</v>
      </c>
      <c r="LQ127" s="2">
        <v>0</v>
      </c>
      <c r="LR127" s="2">
        <v>0</v>
      </c>
      <c r="LS127" s="2">
        <v>0</v>
      </c>
      <c r="LT127" s="2">
        <v>0</v>
      </c>
      <c r="LU127" s="2">
        <v>0</v>
      </c>
      <c r="LV127" s="2">
        <v>10414.0369999999</v>
      </c>
      <c r="LW127" s="2">
        <v>0</v>
      </c>
      <c r="LX127" s="2">
        <v>2347.4180000000001</v>
      </c>
      <c r="LY127" s="2">
        <v>0</v>
      </c>
      <c r="LZ127" s="2">
        <v>0</v>
      </c>
      <c r="MA127" s="2">
        <v>2403.0419999999999</v>
      </c>
      <c r="MB127" s="2">
        <v>0</v>
      </c>
      <c r="MC127" s="2">
        <v>0</v>
      </c>
      <c r="MD127" s="2">
        <v>0</v>
      </c>
      <c r="ME127" s="2">
        <v>0</v>
      </c>
      <c r="MF127" s="2">
        <v>37734.611808658497</v>
      </c>
      <c r="MG127" s="2">
        <v>0</v>
      </c>
      <c r="MH127" s="2">
        <v>20404.787191341398</v>
      </c>
      <c r="MI127" s="2">
        <v>0</v>
      </c>
      <c r="MJ127" s="2">
        <v>0</v>
      </c>
      <c r="MK127" s="2">
        <v>0</v>
      </c>
      <c r="ML127" s="2">
        <v>6309.5119999999997</v>
      </c>
      <c r="MM127" s="2">
        <v>0</v>
      </c>
      <c r="MN127" s="2">
        <v>0</v>
      </c>
      <c r="MO127" s="2">
        <v>15192.849991257401</v>
      </c>
      <c r="MP127" s="2">
        <v>0</v>
      </c>
      <c r="MQ127" s="2">
        <v>2274.7359999999999</v>
      </c>
      <c r="MR127" s="2">
        <v>0</v>
      </c>
      <c r="MS127" s="2">
        <v>0</v>
      </c>
      <c r="MT127" s="2">
        <v>61.037999999999997</v>
      </c>
      <c r="MU127" s="2">
        <v>0</v>
      </c>
      <c r="MV127" s="2">
        <v>0.23644559583812799</v>
      </c>
      <c r="MW127" s="2">
        <v>6.6069114813456804E-3</v>
      </c>
      <c r="MX127" s="2">
        <v>0.103770926770273</v>
      </c>
      <c r="MY127" s="2">
        <v>3.4959538507172601E-2</v>
      </c>
      <c r="MZ127" s="2">
        <v>0.136115572828482</v>
      </c>
      <c r="NA127" s="2">
        <v>0.48210145457459702</v>
      </c>
      <c r="NB127" s="2">
        <v>8.5567128117224306E-2</v>
      </c>
      <c r="NC127" s="2">
        <v>0.15451673717290401</v>
      </c>
      <c r="ND127" s="2">
        <v>0.75027258790070095</v>
      </c>
      <c r="NE127" s="2">
        <v>9.6435468091695502E-3</v>
      </c>
      <c r="NF127" s="2">
        <v>0.148745837719861</v>
      </c>
      <c r="NG127" s="2">
        <v>0.85125416228013895</v>
      </c>
      <c r="NH127" s="2">
        <v>0.15825969519703401</v>
      </c>
      <c r="NI127" s="2">
        <v>0.84055532578991199</v>
      </c>
      <c r="NJ127" s="2">
        <v>1.1849790130528501E-3</v>
      </c>
      <c r="NK127" s="2">
        <v>0.81195697067788897</v>
      </c>
      <c r="NL127" s="2">
        <v>0.18804302932211001</v>
      </c>
      <c r="NM127" s="2">
        <v>1</v>
      </c>
      <c r="NN127" s="2">
        <v>0</v>
      </c>
      <c r="NO127" s="2">
        <v>1</v>
      </c>
      <c r="NP127" s="2">
        <v>0</v>
      </c>
      <c r="NQ127" s="2">
        <v>0</v>
      </c>
      <c r="NR127" s="2">
        <v>0.40922216238910197</v>
      </c>
      <c r="NS127" s="2">
        <v>0.34771082184449797</v>
      </c>
      <c r="NT127" s="2">
        <v>0</v>
      </c>
      <c r="NU127" s="2">
        <v>0.243067015766399</v>
      </c>
      <c r="NV127" s="2">
        <v>0.71</v>
      </c>
      <c r="NW127" s="2">
        <v>0.19</v>
      </c>
      <c r="NX127" s="2">
        <v>0.1</v>
      </c>
      <c r="NY127" s="2">
        <v>0.83</v>
      </c>
      <c r="NZ127" s="2">
        <v>0.16</v>
      </c>
      <c r="OA127" s="2">
        <v>0.01</v>
      </c>
      <c r="OB127" s="2">
        <v>0.113874930954768</v>
      </c>
      <c r="OC127" s="2">
        <v>8.9997949196631594E-2</v>
      </c>
      <c r="OD127" s="2">
        <v>7.2149330631788397E-2</v>
      </c>
      <c r="OE127" s="2">
        <v>0.28546332414749898</v>
      </c>
      <c r="OF127" s="2">
        <v>2.8927397701860199E-2</v>
      </c>
      <c r="OG127" s="2">
        <v>0.25939169486744001</v>
      </c>
      <c r="OH127" s="2">
        <v>7.0000000000000007E-2</v>
      </c>
      <c r="OI127" s="2">
        <v>8.0195372500010798E-2</v>
      </c>
      <c r="OJ127" s="2">
        <v>0.98</v>
      </c>
      <c r="OK127" s="2">
        <v>0.02</v>
      </c>
      <c r="OL127" s="2">
        <v>0</v>
      </c>
      <c r="OM127" s="2">
        <v>36869.953999999998</v>
      </c>
      <c r="ON127" s="2">
        <v>25782.452000000001</v>
      </c>
      <c r="OO127" s="2">
        <v>68615.585000000006</v>
      </c>
      <c r="OP127" s="2">
        <v>35335.008000000002</v>
      </c>
      <c r="OQ127" s="2">
        <v>0</v>
      </c>
      <c r="OR127" s="2">
        <v>8483.5830000000005</v>
      </c>
      <c r="OS127" s="2">
        <v>519.33799999999997</v>
      </c>
      <c r="OT127" s="2">
        <v>0</v>
      </c>
      <c r="OU127" s="2">
        <v>0</v>
      </c>
      <c r="OV127" s="2">
        <v>1</v>
      </c>
      <c r="OW127" s="2">
        <v>0.79376379060592595</v>
      </c>
      <c r="OX127" s="2">
        <v>0</v>
      </c>
      <c r="OY127" s="2">
        <v>1.8566919189686702E-2</v>
      </c>
      <c r="OZ127" s="2">
        <v>0</v>
      </c>
      <c r="PA127" s="2">
        <v>9.9476365116012794E-2</v>
      </c>
      <c r="PB127" s="2">
        <v>0</v>
      </c>
      <c r="PC127" s="2">
        <v>8.8192925088373605E-2</v>
      </c>
      <c r="PD127" s="2">
        <v>1733.884</v>
      </c>
      <c r="PE127" s="2">
        <v>5806081</v>
      </c>
      <c r="PF127" s="2">
        <v>26.5848244097213</v>
      </c>
      <c r="PG127" s="2">
        <v>97134.030150000006</v>
      </c>
      <c r="PH127" s="2">
        <v>34045.116029999997</v>
      </c>
      <c r="PI127" s="2">
        <v>116838.0177</v>
      </c>
      <c r="PJ127" s="2">
        <v>50917.031929999997</v>
      </c>
      <c r="PK127" s="2">
        <v>42240.046609999998</v>
      </c>
      <c r="PL127" s="2">
        <v>398726.05530000001</v>
      </c>
      <c r="PM127" s="2">
        <v>153726.34909999999</v>
      </c>
      <c r="PN127" s="2">
        <v>538107.46429999999</v>
      </c>
      <c r="PO127" s="2">
        <v>90382.508780000004</v>
      </c>
      <c r="PP127" s="2">
        <v>83469.236040000003</v>
      </c>
      <c r="PQ127" s="2">
        <v>0</v>
      </c>
      <c r="PR127" s="2">
        <v>0</v>
      </c>
      <c r="PS127" s="2">
        <v>0</v>
      </c>
      <c r="PT127" s="2">
        <v>0</v>
      </c>
      <c r="PU127" s="2">
        <v>0</v>
      </c>
      <c r="PV127" s="2">
        <v>216236.20060000001</v>
      </c>
      <c r="PW127" s="2">
        <v>118433.1125</v>
      </c>
      <c r="PX127" s="2">
        <v>482179.65509999997</v>
      </c>
      <c r="PY127" s="2">
        <v>518440.22749999998</v>
      </c>
      <c r="PZ127" s="2">
        <v>380299.19069999998</v>
      </c>
      <c r="QA127" s="2">
        <v>153.20643759999999</v>
      </c>
      <c r="QB127" s="2">
        <v>145.80149399999999</v>
      </c>
      <c r="QC127" s="2">
        <v>100.1410937</v>
      </c>
      <c r="QD127" s="2">
        <v>67.218837339999993</v>
      </c>
      <c r="QE127" s="2">
        <v>46.125346020000002</v>
      </c>
      <c r="QF127" s="2">
        <v>46.125346020000002</v>
      </c>
      <c r="QG127" s="2">
        <v>226.35</v>
      </c>
      <c r="QH127" s="2">
        <v>202.57956590000001</v>
      </c>
      <c r="QI127" s="2">
        <v>172.1751956</v>
      </c>
      <c r="QJ127" s="2">
        <v>109.4229136</v>
      </c>
      <c r="QK127" s="2">
        <v>59.718169600000003</v>
      </c>
      <c r="QL127" s="2">
        <v>59.718169600000003</v>
      </c>
      <c r="QM127" s="2">
        <v>0</v>
      </c>
      <c r="QN127" s="2">
        <v>0</v>
      </c>
      <c r="QO127" s="2">
        <v>0</v>
      </c>
      <c r="QP127" s="2">
        <v>0</v>
      </c>
      <c r="QQ127" s="2">
        <v>0</v>
      </c>
      <c r="QR127" s="2">
        <v>0</v>
      </c>
      <c r="QS127" s="2">
        <v>153.20643759999999</v>
      </c>
      <c r="QT127" s="2">
        <v>145.80149399999999</v>
      </c>
      <c r="QU127" s="2">
        <v>100.1410937</v>
      </c>
      <c r="QV127" s="2">
        <v>67.218837339999993</v>
      </c>
      <c r="QW127" s="2">
        <v>46.125346020000002</v>
      </c>
      <c r="QX127" s="2">
        <v>46.125346020000002</v>
      </c>
      <c r="QY127" s="2">
        <v>6.8382195000000007E-2</v>
      </c>
      <c r="QZ127" s="2">
        <v>3.2538536E-2</v>
      </c>
      <c r="RA127" s="2">
        <v>8.9393996000000003E-2</v>
      </c>
      <c r="RB127" s="2">
        <v>6.0004941999999999E-2</v>
      </c>
      <c r="RC127" s="2">
        <v>3.0881395999999998E-2</v>
      </c>
      <c r="RD127" s="2">
        <v>0.10102910899999901</v>
      </c>
      <c r="RE127" s="2">
        <v>4.5209704000000003E-2</v>
      </c>
      <c r="RF127" s="2">
        <v>0.15369743</v>
      </c>
      <c r="RG127" s="2">
        <v>9.7679694999999997E-2</v>
      </c>
      <c r="RH127" s="2">
        <v>3.9981931999999998E-2</v>
      </c>
      <c r="RI127" s="2">
        <v>0</v>
      </c>
      <c r="RJ127" s="2">
        <v>0</v>
      </c>
      <c r="RK127" s="2">
        <v>0</v>
      </c>
      <c r="RL127" s="2">
        <v>0</v>
      </c>
      <c r="RM127" s="2">
        <v>0</v>
      </c>
      <c r="RN127" s="2">
        <v>6.8382195000000007E-2</v>
      </c>
      <c r="RO127" s="2">
        <v>3.2538536E-2</v>
      </c>
      <c r="RP127" s="2">
        <v>8.9393996000000003E-2</v>
      </c>
      <c r="RQ127" s="2">
        <v>6.0004941999999999E-2</v>
      </c>
      <c r="RR127" s="2">
        <v>3.0881395999999998E-2</v>
      </c>
      <c r="RS127" s="2">
        <v>5327</v>
      </c>
      <c r="RT127" s="2">
        <v>0</v>
      </c>
      <c r="RU127" s="2">
        <v>1</v>
      </c>
      <c r="RV127" s="2"/>
      <c r="RW127" s="2">
        <v>0</v>
      </c>
      <c r="RX127" s="2">
        <v>0</v>
      </c>
      <c r="RY127" s="2">
        <v>1</v>
      </c>
      <c r="RZ127" s="2"/>
      <c r="SA127" s="2">
        <v>1</v>
      </c>
      <c r="SB127" s="2"/>
      <c r="SC127" s="2">
        <v>4986.5870000000004</v>
      </c>
      <c r="SD127" s="2">
        <v>4059.7449999999999</v>
      </c>
      <c r="SE127" s="2">
        <v>548.41099999999994</v>
      </c>
      <c r="SF127" s="2">
        <v>0</v>
      </c>
      <c r="SG127" s="2">
        <v>312.99299999999999</v>
      </c>
      <c r="SH127" s="2">
        <v>0</v>
      </c>
      <c r="SI127" s="2">
        <v>0</v>
      </c>
      <c r="SJ127" s="2">
        <v>0</v>
      </c>
      <c r="SK127" s="2">
        <v>41.8999999999998</v>
      </c>
      <c r="SL127" s="2">
        <v>0</v>
      </c>
      <c r="SM127" s="2">
        <v>0</v>
      </c>
      <c r="SN127" s="2">
        <v>0</v>
      </c>
      <c r="SO127" s="2">
        <v>0</v>
      </c>
      <c r="SP127" s="2">
        <v>0</v>
      </c>
      <c r="SQ127" s="2">
        <v>0</v>
      </c>
      <c r="SR127" s="2">
        <v>0</v>
      </c>
      <c r="SS127" s="2">
        <v>0</v>
      </c>
      <c r="ST127" s="2">
        <v>0</v>
      </c>
      <c r="SU127" s="2">
        <v>0</v>
      </c>
      <c r="SV127" s="2">
        <v>0</v>
      </c>
      <c r="SW127" s="2">
        <v>0</v>
      </c>
      <c r="SX127" s="2">
        <v>8495.9210000000003</v>
      </c>
      <c r="SY127" s="2">
        <v>12631.741</v>
      </c>
      <c r="SZ127" s="2">
        <v>934.35699999999997</v>
      </c>
      <c r="TA127" s="2">
        <v>20.77</v>
      </c>
      <c r="TB127" s="2">
        <v>1789.3430000000001</v>
      </c>
      <c r="TC127" s="2">
        <v>1083.154</v>
      </c>
      <c r="TD127" s="2">
        <v>1</v>
      </c>
      <c r="TE127" s="2">
        <v>0</v>
      </c>
      <c r="TF127" s="2">
        <v>295.11518538535501</v>
      </c>
      <c r="TG127" s="2">
        <v>293.19356506198397</v>
      </c>
      <c r="TH127" s="2">
        <v>2613.4619675531499</v>
      </c>
      <c r="TI127" s="2">
        <v>1019.68517459057</v>
      </c>
      <c r="TJ127" s="2">
        <v>1851.9051029879499</v>
      </c>
      <c r="TK127" s="2">
        <v>0</v>
      </c>
      <c r="TL127" s="2">
        <v>0</v>
      </c>
      <c r="TM127" s="2">
        <v>1.31926531079756</v>
      </c>
      <c r="TN127" s="2">
        <v>0</v>
      </c>
      <c r="TO127" s="2">
        <v>16.5493126569753</v>
      </c>
      <c r="TP127" s="2">
        <v>0</v>
      </c>
      <c r="TQ127" s="2">
        <v>0</v>
      </c>
      <c r="TR127" s="2">
        <v>0.85300767623535301</v>
      </c>
      <c r="TS127" s="2">
        <v>0.14699232376464599</v>
      </c>
      <c r="TT127" s="2">
        <v>0.42246161751177302</v>
      </c>
      <c r="TU127" s="2">
        <v>0</v>
      </c>
      <c r="TV127" s="2">
        <v>6.2019547074879404E-4</v>
      </c>
      <c r="TW127" s="2">
        <v>0</v>
      </c>
      <c r="TX127" s="2">
        <v>6.6846507823505694E-2</v>
      </c>
      <c r="TY127" s="2">
        <v>0</v>
      </c>
      <c r="TZ127" s="2">
        <v>0.51007167919397101</v>
      </c>
      <c r="UA127" s="2">
        <v>0</v>
      </c>
      <c r="UB127" s="2">
        <v>0</v>
      </c>
      <c r="UC127" s="2">
        <v>0</v>
      </c>
      <c r="UD127" s="2">
        <v>0</v>
      </c>
      <c r="UE127" s="2">
        <v>0</v>
      </c>
      <c r="UF127" s="2">
        <v>18301.838</v>
      </c>
      <c r="UG127" s="2">
        <v>29394.354999999901</v>
      </c>
      <c r="UH127" s="2">
        <v>1353.07</v>
      </c>
      <c r="UI127" s="2">
        <v>4062.2909999999902</v>
      </c>
      <c r="UJ127" s="2">
        <v>15506.307999999901</v>
      </c>
      <c r="UK127" s="2">
        <v>2954.3240000000001</v>
      </c>
      <c r="UL127" s="2">
        <v>292.50200000000001</v>
      </c>
      <c r="UM127" s="2">
        <v>0</v>
      </c>
      <c r="UN127" s="2">
        <v>0</v>
      </c>
      <c r="UO127" s="2">
        <v>6704.64</v>
      </c>
      <c r="UP127" s="2">
        <v>0</v>
      </c>
      <c r="UQ127" s="2">
        <v>0</v>
      </c>
      <c r="UR127" s="2">
        <v>1164.7660000000001</v>
      </c>
      <c r="US127" s="2">
        <v>1116.3579999999999</v>
      </c>
      <c r="UT127" s="2">
        <v>128.09800000000001</v>
      </c>
      <c r="UU127" s="2">
        <v>309.21499999999997</v>
      </c>
      <c r="UV127" s="2">
        <v>109.11</v>
      </c>
      <c r="UW127" s="2">
        <v>0</v>
      </c>
      <c r="UX127" s="2">
        <v>1</v>
      </c>
      <c r="UY127" s="2">
        <v>0</v>
      </c>
      <c r="UZ127" s="2">
        <v>371784.83899999998</v>
      </c>
      <c r="VA127" s="2">
        <v>0</v>
      </c>
      <c r="VB127" s="2">
        <v>0</v>
      </c>
      <c r="VC127" s="2">
        <v>0</v>
      </c>
      <c r="VD127" s="2">
        <v>1093.32</v>
      </c>
      <c r="VE127" s="2">
        <v>0</v>
      </c>
      <c r="VF127" s="2">
        <v>7</v>
      </c>
      <c r="VG127" s="2">
        <v>0</v>
      </c>
      <c r="VH127" s="2">
        <v>0</v>
      </c>
      <c r="VI127" s="2">
        <v>15304.957</v>
      </c>
      <c r="VJ127" s="9">
        <v>2.91038304567337E-11</v>
      </c>
      <c r="VK127" s="2">
        <v>97445.057000000001</v>
      </c>
      <c r="VL127" s="2">
        <v>64709.231</v>
      </c>
      <c r="VM127" s="2">
        <v>5242.8810000000003</v>
      </c>
      <c r="VN127" s="2">
        <v>5853.27</v>
      </c>
      <c r="VO127" s="2">
        <v>16620.448</v>
      </c>
      <c r="VP127" s="2">
        <v>181524.788</v>
      </c>
      <c r="VQ127" s="2">
        <v>0</v>
      </c>
      <c r="VR127" s="2">
        <v>0</v>
      </c>
      <c r="VS127" s="2">
        <v>0</v>
      </c>
      <c r="VT127" s="2"/>
      <c r="VU127" s="2">
        <v>0</v>
      </c>
      <c r="VV127" s="2">
        <v>0</v>
      </c>
      <c r="VW127" s="2">
        <v>0</v>
      </c>
      <c r="VX127" s="2">
        <v>1637.0350000000001</v>
      </c>
      <c r="VY127" s="2">
        <v>1890.5229999999999</v>
      </c>
      <c r="VZ127" s="2">
        <v>180.03700000000001</v>
      </c>
      <c r="WA127" s="2">
        <v>97.596999999999994</v>
      </c>
      <c r="WB127" s="2">
        <v>0</v>
      </c>
      <c r="WC127" s="2">
        <v>0</v>
      </c>
      <c r="WD127" s="2">
        <v>0.4</v>
      </c>
      <c r="WE127" s="2">
        <v>0.4</v>
      </c>
      <c r="WF127" s="2"/>
      <c r="WG127" s="2">
        <v>0</v>
      </c>
      <c r="WH127" s="2">
        <v>0</v>
      </c>
      <c r="WI127" s="2">
        <v>0.4</v>
      </c>
      <c r="WJ127" s="2"/>
      <c r="WK127" s="2">
        <v>0</v>
      </c>
      <c r="WL127" s="2">
        <v>0</v>
      </c>
      <c r="WM127" s="2">
        <v>0.4</v>
      </c>
      <c r="WN127" s="2"/>
      <c r="WO127" s="2">
        <v>0.4</v>
      </c>
      <c r="WP127" s="2">
        <v>0.4</v>
      </c>
      <c r="WQ127" s="2"/>
      <c r="WR127" s="2">
        <v>1</v>
      </c>
      <c r="WS127" s="2"/>
      <c r="WT127" s="2">
        <v>1</v>
      </c>
      <c r="WU127" s="2"/>
      <c r="WV127" s="2">
        <v>1</v>
      </c>
      <c r="WW127" s="2"/>
      <c r="WX127" s="2">
        <v>1</v>
      </c>
      <c r="WY127" s="2"/>
      <c r="WZ127" s="2">
        <v>1</v>
      </c>
      <c r="XA127" s="2"/>
      <c r="XB127" s="2">
        <v>1</v>
      </c>
      <c r="XC127" s="2"/>
      <c r="XD127" s="2">
        <v>1</v>
      </c>
      <c r="XE127" s="2"/>
      <c r="XF127" s="2">
        <v>0</v>
      </c>
      <c r="XG127" s="2">
        <v>196.18600000000001</v>
      </c>
      <c r="XH127" s="2">
        <v>0</v>
      </c>
      <c r="XI127" s="2">
        <v>0</v>
      </c>
      <c r="XJ127" s="2">
        <v>0</v>
      </c>
      <c r="XK127" s="2">
        <v>1494.799</v>
      </c>
      <c r="XL127" s="2">
        <v>1731.308</v>
      </c>
      <c r="XM127" s="2">
        <v>1290.08</v>
      </c>
      <c r="XN127" s="2">
        <v>40.602999999999902</v>
      </c>
      <c r="XO127" s="2">
        <v>0</v>
      </c>
      <c r="XP127" s="2">
        <v>0</v>
      </c>
      <c r="XQ127" s="2">
        <v>43773.224000000002</v>
      </c>
      <c r="XR127" s="2">
        <v>1482.6420000000001</v>
      </c>
      <c r="XS127" s="2">
        <v>3022.05</v>
      </c>
      <c r="XT127" s="2">
        <v>0</v>
      </c>
      <c r="XU127" s="2">
        <v>0</v>
      </c>
      <c r="XV127" s="2">
        <v>7.2105496009897393E-2</v>
      </c>
      <c r="XW127" s="2">
        <v>5.7571017372684101E-2</v>
      </c>
      <c r="XX127" s="2">
        <v>0.87032348661741799</v>
      </c>
      <c r="XY127" s="2">
        <v>8.66388342089668E-2</v>
      </c>
      <c r="XZ127" s="2">
        <v>0.91336116579103299</v>
      </c>
      <c r="YA127" s="2">
        <v>2562931.4268830302</v>
      </c>
      <c r="YB127" s="2">
        <v>380175</v>
      </c>
      <c r="YC127" s="2">
        <v>13003</v>
      </c>
      <c r="YD127" s="2">
        <v>27919</v>
      </c>
      <c r="YE127" s="2">
        <v>0</v>
      </c>
      <c r="YF127" s="2">
        <v>55164.040999999997</v>
      </c>
      <c r="YG127" s="2">
        <v>100735.91899999999</v>
      </c>
      <c r="YH127" s="2">
        <v>0</v>
      </c>
      <c r="YI127" s="2">
        <v>181.23500000000001</v>
      </c>
      <c r="YJ127" s="2">
        <v>1829.4570000000001</v>
      </c>
      <c r="YK127" s="2">
        <v>7647.7129999999997</v>
      </c>
      <c r="YL127" s="2">
        <v>333.40699999999998</v>
      </c>
      <c r="YM127" s="2">
        <v>0</v>
      </c>
      <c r="YN127" s="2">
        <v>0</v>
      </c>
      <c r="YO127" s="2">
        <v>0</v>
      </c>
      <c r="YP127" s="2">
        <v>0.96527132798466397</v>
      </c>
      <c r="YQ127" s="9">
        <v>2.1790420769893201E-5</v>
      </c>
      <c r="YR127" s="2">
        <v>1.32949351804832E-4</v>
      </c>
      <c r="YS127" s="2">
        <v>1.52539053768564E-2</v>
      </c>
      <c r="YT127" s="2">
        <v>1.93200268659043E-2</v>
      </c>
      <c r="YU127" s="2">
        <v>0.598945943264931</v>
      </c>
      <c r="YV127" s="2">
        <v>0.100024419435535</v>
      </c>
      <c r="YW127" s="2">
        <v>7.9879491476901196E-2</v>
      </c>
      <c r="YX127" s="2">
        <v>0.22115014582263101</v>
      </c>
      <c r="YY127" s="2">
        <v>0.91257012668759396</v>
      </c>
      <c r="YZ127" s="2">
        <v>3.0761419005763999E-2</v>
      </c>
      <c r="ZA127" s="2">
        <v>3.88238850631576E-2</v>
      </c>
      <c r="ZB127" s="2">
        <v>1.7844569243484001E-2</v>
      </c>
      <c r="ZC127" s="2">
        <v>0</v>
      </c>
      <c r="ZD127" s="2">
        <v>0</v>
      </c>
      <c r="ZE127" s="2">
        <v>0.83601256575177396</v>
      </c>
      <c r="ZF127" s="2">
        <v>1.06897692878312E-3</v>
      </c>
      <c r="ZG127" s="2">
        <v>0.13930824329327501</v>
      </c>
      <c r="ZH127" s="2">
        <v>2.3610214026167E-2</v>
      </c>
      <c r="ZI127" s="2">
        <v>1</v>
      </c>
      <c r="ZJ127" s="2">
        <v>0</v>
      </c>
      <c r="ZK127" s="2">
        <v>0</v>
      </c>
      <c r="ZL127" s="2">
        <v>0</v>
      </c>
      <c r="ZM127" s="2">
        <v>0</v>
      </c>
      <c r="ZN127" s="2">
        <v>1</v>
      </c>
      <c r="ZO127" s="2">
        <v>0.95757067710920196</v>
      </c>
      <c r="ZP127" s="2">
        <v>4.2429322890797802E-2</v>
      </c>
      <c r="ZQ127" s="2">
        <v>9605.3220000000001</v>
      </c>
      <c r="ZR127" s="2">
        <v>0</v>
      </c>
      <c r="ZS127" s="2">
        <v>0</v>
      </c>
      <c r="ZT127" s="2">
        <v>0</v>
      </c>
      <c r="ZU127" s="2">
        <v>0</v>
      </c>
      <c r="ZV127" s="2">
        <v>204.226</v>
      </c>
      <c r="ZW127" s="2">
        <v>0</v>
      </c>
      <c r="ZX127" s="2">
        <v>30990.347000000002</v>
      </c>
      <c r="ZY127" s="2" t="s">
        <v>877</v>
      </c>
      <c r="ZZ127" s="2" t="s">
        <v>870</v>
      </c>
      <c r="AAA127" s="2" t="s">
        <v>871</v>
      </c>
    </row>
    <row r="128" spans="1:703" x14ac:dyDescent="0.2">
      <c r="A128" s="2" t="s">
        <v>27</v>
      </c>
      <c r="B128" s="2">
        <v>482.4</v>
      </c>
      <c r="C128" s="2">
        <v>182.00200000000001</v>
      </c>
      <c r="D128" s="2">
        <v>65</v>
      </c>
      <c r="E128" s="2">
        <v>160</v>
      </c>
      <c r="F128" s="2">
        <v>3831.5889999999999</v>
      </c>
      <c r="G128" s="2">
        <v>0</v>
      </c>
      <c r="H128" s="2">
        <v>0</v>
      </c>
      <c r="I128" s="2">
        <v>1</v>
      </c>
      <c r="J128" s="2">
        <v>0</v>
      </c>
      <c r="K128" s="2">
        <v>0.93838352704321804</v>
      </c>
      <c r="L128" s="2">
        <v>0</v>
      </c>
      <c r="M128" s="2">
        <v>0</v>
      </c>
      <c r="N128" s="2">
        <v>0</v>
      </c>
      <c r="O128" s="2">
        <v>2.37499376890371E-2</v>
      </c>
      <c r="P128" s="2">
        <v>0</v>
      </c>
      <c r="Q128" s="2">
        <v>0.93838352704321804</v>
      </c>
      <c r="R128" s="2">
        <v>0</v>
      </c>
      <c r="S128" s="2">
        <v>0</v>
      </c>
      <c r="T128" s="2">
        <v>0</v>
      </c>
      <c r="U128" s="2">
        <v>2019</v>
      </c>
      <c r="V128" s="2">
        <v>6.6666666666666596E-2</v>
      </c>
      <c r="W128" s="2">
        <v>8.5000000000000006E-2</v>
      </c>
      <c r="X128" s="2">
        <v>0.102777777777777</v>
      </c>
      <c r="Y128" s="2">
        <v>0.10416666666666601</v>
      </c>
      <c r="Z128" s="2">
        <v>8.1944444444444403E-2</v>
      </c>
      <c r="AA128" s="2">
        <v>6.4479999999999996E-2</v>
      </c>
      <c r="AB128" s="2">
        <v>8.5000000000000006E-2</v>
      </c>
      <c r="AC128" s="2">
        <v>8.7222222222222201E-2</v>
      </c>
      <c r="AD128" s="2">
        <v>7.7399999999999997E-2</v>
      </c>
      <c r="AE128" s="2">
        <v>7.1499999999999994E-2</v>
      </c>
      <c r="AF128" s="2">
        <v>7.8055555555555503E-2</v>
      </c>
      <c r="AG128" s="2">
        <v>6.6699999999999995E-2</v>
      </c>
      <c r="AH128" s="2">
        <v>0</v>
      </c>
      <c r="AI128" s="2">
        <v>0</v>
      </c>
      <c r="AJ128" s="2">
        <v>7.8E-2</v>
      </c>
      <c r="AK128" s="2">
        <v>9.6774193999999994E-2</v>
      </c>
      <c r="AL128" s="2">
        <v>36.677611899999903</v>
      </c>
      <c r="AM128" s="2">
        <v>0.10675165</v>
      </c>
      <c r="AN128" s="2">
        <v>0.54347429999999997</v>
      </c>
      <c r="AO128" s="2">
        <v>0.138553959999999</v>
      </c>
      <c r="AP128" s="2">
        <v>4.9388799999999997E-3</v>
      </c>
      <c r="AQ128" s="2">
        <v>3.015462E-2</v>
      </c>
      <c r="AR128" s="2">
        <v>3.2685199999999998E-2</v>
      </c>
      <c r="AS128" s="2">
        <v>7.4219399999999897E-3</v>
      </c>
      <c r="AT128" s="2">
        <v>8.8007569999999993E-2</v>
      </c>
      <c r="AU128" s="2">
        <v>0</v>
      </c>
      <c r="AV128" s="2">
        <v>5.6503999999999897E-4</v>
      </c>
      <c r="AW128" s="2">
        <v>0.38819515999999998</v>
      </c>
      <c r="AX128" s="2">
        <v>1.3287999999999999E-4</v>
      </c>
      <c r="AY128" s="2">
        <v>1.546373E-2</v>
      </c>
      <c r="AZ128" s="2">
        <v>0</v>
      </c>
      <c r="BA128" s="2">
        <v>0</v>
      </c>
      <c r="BB128" s="2">
        <v>0.305542489999999</v>
      </c>
      <c r="BC128" s="2">
        <v>0.23022229</v>
      </c>
      <c r="BD128" s="2">
        <v>0.20084406999999899</v>
      </c>
      <c r="BE128" s="2">
        <v>0.73420048000000004</v>
      </c>
      <c r="BF128" s="2">
        <v>0.54622349999999997</v>
      </c>
      <c r="BG128" s="2">
        <v>0</v>
      </c>
      <c r="BH128" s="2">
        <v>45336</v>
      </c>
      <c r="BI128" s="2">
        <v>11096</v>
      </c>
      <c r="BJ128" s="2">
        <v>22000</v>
      </c>
      <c r="BK128" s="2">
        <v>3000</v>
      </c>
      <c r="BL128" s="2">
        <v>37239553.576848798</v>
      </c>
      <c r="BM128" s="2">
        <v>32002741.353231501</v>
      </c>
      <c r="BN128" s="2">
        <v>18805974.556819201</v>
      </c>
      <c r="BO128" s="2">
        <v>13266590.9620576</v>
      </c>
      <c r="BP128" s="2">
        <v>11171866.072610701</v>
      </c>
      <c r="BQ128" s="2">
        <v>0</v>
      </c>
      <c r="BR128" s="2">
        <v>50476579.7432478</v>
      </c>
      <c r="BS128" s="2">
        <v>19049632.350000001</v>
      </c>
      <c r="BT128" s="2">
        <v>0.25</v>
      </c>
      <c r="BU128" s="2">
        <v>0.25</v>
      </c>
      <c r="BV128" s="2">
        <v>0.25</v>
      </c>
      <c r="BW128" s="2">
        <v>0.25</v>
      </c>
      <c r="BX128" s="2">
        <v>0.25</v>
      </c>
      <c r="BY128" s="2">
        <v>2116</v>
      </c>
      <c r="BZ128" s="2">
        <v>0.02</v>
      </c>
      <c r="CA128" s="2">
        <v>18320</v>
      </c>
      <c r="CB128" s="2">
        <v>0.2</v>
      </c>
      <c r="CC128" s="2">
        <v>138000</v>
      </c>
      <c r="CD128" s="2">
        <v>0.2</v>
      </c>
      <c r="CE128" s="2">
        <v>72800</v>
      </c>
      <c r="CF128" s="2">
        <v>0.02</v>
      </c>
      <c r="CG128" s="2">
        <v>4000</v>
      </c>
      <c r="CH128" s="2">
        <v>0.2</v>
      </c>
      <c r="CI128" s="2">
        <v>50000</v>
      </c>
      <c r="CJ128" s="2">
        <v>1.3</v>
      </c>
      <c r="CK128" s="2">
        <v>1.7</v>
      </c>
      <c r="CL128" s="2">
        <v>2</v>
      </c>
      <c r="CM128" s="2">
        <v>2.2999999999999998</v>
      </c>
      <c r="CN128" s="2">
        <v>3.4</v>
      </c>
      <c r="CO128" s="2">
        <v>0.1</v>
      </c>
      <c r="CP128" s="2">
        <v>0.4</v>
      </c>
      <c r="CQ128" s="2">
        <v>0.7</v>
      </c>
      <c r="CR128" s="2">
        <v>1.1000000000000001</v>
      </c>
      <c r="CS128" s="2">
        <v>2</v>
      </c>
      <c r="CT128" s="2">
        <v>0.21297516872858999</v>
      </c>
      <c r="CU128" s="2">
        <v>0.44519772276459602</v>
      </c>
      <c r="CV128" s="2">
        <v>0.33620582243366598</v>
      </c>
      <c r="CW128" s="2">
        <v>5.6212860731463896E-3</v>
      </c>
      <c r="CX128" s="2">
        <v>0.21999606506567501</v>
      </c>
      <c r="CY128" s="2">
        <v>0.77998179065650797</v>
      </c>
      <c r="CZ128" s="9">
        <v>2.2144277815370901E-5</v>
      </c>
      <c r="DA128" s="2">
        <v>0.99815439811318396</v>
      </c>
      <c r="DB128" s="2">
        <v>1.8456018868154699E-3</v>
      </c>
      <c r="DC128" s="2">
        <v>1</v>
      </c>
      <c r="DD128" s="2">
        <v>0</v>
      </c>
      <c r="DE128" s="2">
        <v>0.91247477179010095</v>
      </c>
      <c r="DF128" s="2">
        <v>8.7525228209898706E-2</v>
      </c>
      <c r="DG128" s="2">
        <v>0</v>
      </c>
      <c r="DH128" s="2">
        <v>0</v>
      </c>
      <c r="DI128" s="2">
        <v>1</v>
      </c>
      <c r="DJ128" s="2">
        <v>3.9310540805588101E-2</v>
      </c>
      <c r="DK128" s="2">
        <v>9.0825137915090601E-2</v>
      </c>
      <c r="DL128" s="2">
        <v>0</v>
      </c>
      <c r="DM128" s="2">
        <v>0.86986432127932101</v>
      </c>
      <c r="DN128" s="2">
        <v>0.05</v>
      </c>
      <c r="DO128" s="2">
        <v>0.94</v>
      </c>
      <c r="DP128" s="2">
        <v>0.01</v>
      </c>
      <c r="DQ128" s="2">
        <v>0.99</v>
      </c>
      <c r="DR128" s="2">
        <v>0</v>
      </c>
      <c r="DS128" s="2">
        <v>0.01</v>
      </c>
      <c r="DT128" s="2">
        <v>591633.13470000005</v>
      </c>
      <c r="DU128" s="2">
        <v>6.4916363026205701</v>
      </c>
      <c r="DV128" s="2">
        <v>124.3181359</v>
      </c>
      <c r="DW128" s="2">
        <v>124.3181359</v>
      </c>
      <c r="DX128" s="2">
        <v>9255.6</v>
      </c>
      <c r="DY128" s="2">
        <v>3166.6</v>
      </c>
      <c r="DZ128" s="2">
        <v>4300</v>
      </c>
      <c r="EA128" s="2">
        <v>460</v>
      </c>
      <c r="EB128" s="2">
        <v>40.152999999999999</v>
      </c>
      <c r="EC128" s="2">
        <v>1071.3869999999999</v>
      </c>
      <c r="ED128" s="2">
        <v>0</v>
      </c>
      <c r="EE128" s="2">
        <v>0</v>
      </c>
      <c r="EF128" s="2">
        <v>0</v>
      </c>
      <c r="EG128" s="2">
        <v>1</v>
      </c>
      <c r="EH128" s="2">
        <v>0.78963063766874098</v>
      </c>
      <c r="EI128" s="2">
        <v>0</v>
      </c>
      <c r="EJ128" s="2">
        <v>0</v>
      </c>
      <c r="EK128" s="2">
        <v>0</v>
      </c>
      <c r="EL128" s="2">
        <v>8.4936628874533598E-2</v>
      </c>
      <c r="EM128" s="2">
        <v>0</v>
      </c>
      <c r="EN128" s="2">
        <v>0.12543273345672401</v>
      </c>
      <c r="EO128" s="2">
        <v>24.244029850746202</v>
      </c>
      <c r="EP128" s="2">
        <v>0</v>
      </c>
      <c r="EQ128" s="2">
        <v>0</v>
      </c>
      <c r="ER128" s="2">
        <v>1</v>
      </c>
      <c r="ES128" s="2">
        <v>0.5</v>
      </c>
      <c r="ET128" s="2">
        <v>0.5</v>
      </c>
      <c r="EU128" s="2">
        <v>20199.999599999999</v>
      </c>
      <c r="EV128" s="2">
        <v>14868.0504</v>
      </c>
      <c r="EW128" s="2">
        <v>14132.620799999901</v>
      </c>
      <c r="EX128" s="2">
        <v>36</v>
      </c>
      <c r="EY128" s="2">
        <v>46</v>
      </c>
      <c r="EZ128" s="2">
        <v>36.1</v>
      </c>
      <c r="FA128" s="2">
        <v>42</v>
      </c>
      <c r="FB128" s="2">
        <v>45.3</v>
      </c>
      <c r="FC128" s="2">
        <v>37.299999999999997</v>
      </c>
      <c r="FD128" s="2">
        <v>34.054834054833997</v>
      </c>
      <c r="FE128" s="2">
        <v>30.5</v>
      </c>
      <c r="FF128" s="2">
        <v>37</v>
      </c>
      <c r="FG128" s="2">
        <v>14</v>
      </c>
      <c r="FH128" s="2">
        <v>40</v>
      </c>
      <c r="FI128" s="2">
        <v>40</v>
      </c>
      <c r="FJ128" s="2">
        <v>40</v>
      </c>
      <c r="FK128" s="2">
        <v>15</v>
      </c>
      <c r="FL128" s="2">
        <v>29.8353720562151</v>
      </c>
      <c r="FM128" s="2">
        <v>60.315595036557397</v>
      </c>
      <c r="FN128" s="2">
        <v>34</v>
      </c>
      <c r="FO128" s="2">
        <v>60</v>
      </c>
      <c r="FP128" s="2">
        <v>49</v>
      </c>
      <c r="FQ128" s="2">
        <v>40</v>
      </c>
      <c r="FR128" s="2">
        <v>48</v>
      </c>
      <c r="FS128" s="2">
        <v>46</v>
      </c>
      <c r="FT128" s="2">
        <v>42</v>
      </c>
      <c r="FU128" s="2">
        <v>43</v>
      </c>
      <c r="FV128" s="2">
        <v>47</v>
      </c>
      <c r="FW128" s="2">
        <v>42</v>
      </c>
      <c r="FX128" s="2">
        <v>48</v>
      </c>
      <c r="FY128" s="2">
        <v>43</v>
      </c>
      <c r="FZ128" s="2">
        <v>47</v>
      </c>
      <c r="GA128" s="2">
        <v>20.603779785074099</v>
      </c>
      <c r="GB128" s="2">
        <v>54.165223485668001</v>
      </c>
      <c r="GC128" s="2">
        <v>46</v>
      </c>
      <c r="GD128" s="2">
        <v>42</v>
      </c>
      <c r="GE128" s="2">
        <v>36.428553796675999</v>
      </c>
      <c r="GF128" s="2">
        <v>38</v>
      </c>
      <c r="GG128" s="2">
        <v>35.291701144973203</v>
      </c>
      <c r="GH128" s="2">
        <v>27</v>
      </c>
      <c r="GI128" s="2">
        <v>32</v>
      </c>
      <c r="GJ128" s="2">
        <v>36</v>
      </c>
      <c r="GK128" s="2">
        <v>19.061226406235299</v>
      </c>
      <c r="GL128" s="2">
        <v>43.797857910497598</v>
      </c>
      <c r="GM128" s="2">
        <v>27.9</v>
      </c>
      <c r="GN128" s="2">
        <v>83.5</v>
      </c>
      <c r="GO128" s="2">
        <v>43</v>
      </c>
      <c r="GP128" s="2">
        <v>47</v>
      </c>
      <c r="GQ128" s="2">
        <v>61.383230904302003</v>
      </c>
      <c r="GR128" s="2">
        <v>29.8507462686567</v>
      </c>
      <c r="GS128" s="2">
        <v>28.9</v>
      </c>
      <c r="GT128" s="2">
        <v>83.5</v>
      </c>
      <c r="GU128" s="2">
        <v>19.671802066004101</v>
      </c>
      <c r="GV128" s="2">
        <v>60.826217071184097</v>
      </c>
      <c r="GW128" s="2">
        <v>33.445</v>
      </c>
      <c r="GX128" s="2">
        <v>41.472000000000001</v>
      </c>
      <c r="GY128" s="2">
        <v>66.296111591615897</v>
      </c>
      <c r="GZ128" s="2">
        <v>72</v>
      </c>
      <c r="HA128" s="2">
        <v>110</v>
      </c>
      <c r="HB128" s="2">
        <v>84.085002293227305</v>
      </c>
      <c r="HC128" s="2">
        <v>81.754841312673406</v>
      </c>
      <c r="HD128" s="2">
        <v>105</v>
      </c>
      <c r="HE128" s="2">
        <v>99.5</v>
      </c>
      <c r="HF128" s="2">
        <v>76.584874331209207</v>
      </c>
      <c r="HG128" s="2">
        <v>72</v>
      </c>
      <c r="HH128" s="2">
        <v>72</v>
      </c>
      <c r="HI128" s="2">
        <v>100</v>
      </c>
      <c r="HJ128" s="2">
        <v>3655.7460000000001</v>
      </c>
      <c r="HK128" s="2">
        <v>1800</v>
      </c>
      <c r="HL128" s="2">
        <v>351.43400000000003</v>
      </c>
      <c r="HM128" s="2">
        <v>0</v>
      </c>
      <c r="HN128" s="2">
        <v>0</v>
      </c>
      <c r="HO128" s="2">
        <v>13.432477812425001</v>
      </c>
      <c r="HP128" s="2">
        <v>13.432477812425001</v>
      </c>
      <c r="HQ128" s="2">
        <v>13.432477812425001</v>
      </c>
      <c r="HR128" s="2">
        <v>0</v>
      </c>
      <c r="HS128" s="2">
        <v>0</v>
      </c>
      <c r="HT128" s="2">
        <v>0</v>
      </c>
      <c r="HU128" s="2">
        <v>0</v>
      </c>
      <c r="HV128" s="2">
        <v>0</v>
      </c>
      <c r="HW128" s="2">
        <v>0</v>
      </c>
      <c r="HX128" s="2">
        <v>0</v>
      </c>
      <c r="HY128" s="2">
        <v>0</v>
      </c>
      <c r="HZ128" s="2">
        <v>0</v>
      </c>
      <c r="IA128" s="2">
        <v>0</v>
      </c>
      <c r="IB128" s="2">
        <v>3.7759999999999998</v>
      </c>
      <c r="IC128" s="2">
        <v>81.245000000000005</v>
      </c>
      <c r="ID128" s="2">
        <v>0</v>
      </c>
      <c r="IE128" s="2">
        <v>0</v>
      </c>
      <c r="IF128" s="2">
        <v>0</v>
      </c>
      <c r="IG128" s="2">
        <v>0</v>
      </c>
      <c r="IH128" s="2">
        <v>0</v>
      </c>
      <c r="II128" s="2">
        <v>0</v>
      </c>
      <c r="IJ128" s="2">
        <v>0</v>
      </c>
      <c r="IK128" s="2">
        <v>0</v>
      </c>
      <c r="IL128" s="2">
        <v>0</v>
      </c>
      <c r="IM128" s="2">
        <v>0</v>
      </c>
      <c r="IN128" s="2">
        <v>0</v>
      </c>
      <c r="IO128" s="2">
        <v>0</v>
      </c>
      <c r="IP128" s="2">
        <v>0</v>
      </c>
      <c r="IQ128" s="2">
        <v>14875.632</v>
      </c>
      <c r="IR128" s="2">
        <v>0</v>
      </c>
      <c r="IS128" s="2">
        <v>0</v>
      </c>
      <c r="IT128" s="2">
        <v>657.72</v>
      </c>
      <c r="IU128" s="2">
        <v>127767.378</v>
      </c>
      <c r="IV128" s="2">
        <v>0</v>
      </c>
      <c r="IW128" s="2">
        <v>0</v>
      </c>
      <c r="IX128" s="2">
        <v>8000</v>
      </c>
      <c r="IY128" s="2">
        <v>8000</v>
      </c>
      <c r="IZ128" s="2">
        <v>8000</v>
      </c>
      <c r="JA128" s="2">
        <v>1126</v>
      </c>
      <c r="JB128" s="2">
        <v>8000</v>
      </c>
      <c r="JC128" s="2">
        <v>1789</v>
      </c>
      <c r="JD128" s="2">
        <v>4000</v>
      </c>
      <c r="JE128" s="2">
        <v>8000</v>
      </c>
      <c r="JF128" s="2">
        <v>5400</v>
      </c>
      <c r="JG128" s="2">
        <v>8000</v>
      </c>
      <c r="JH128" s="2">
        <v>7500</v>
      </c>
      <c r="JI128" s="2">
        <v>4000</v>
      </c>
      <c r="JJ128" s="2">
        <v>2763.9598660000001</v>
      </c>
      <c r="JK128" s="2">
        <v>8000</v>
      </c>
      <c r="JL128" s="2">
        <v>8000</v>
      </c>
      <c r="JM128" s="2">
        <v>2169.0111000000002</v>
      </c>
      <c r="JN128" s="2">
        <v>2169.0110999999902</v>
      </c>
      <c r="JO128" s="2">
        <v>2169.0111000000002</v>
      </c>
      <c r="JP128" s="2">
        <v>751.96380321596803</v>
      </c>
      <c r="JQ128" s="2">
        <v>8000</v>
      </c>
      <c r="JR128" s="2">
        <v>3166.666667</v>
      </c>
      <c r="JS128" s="2">
        <v>8000</v>
      </c>
      <c r="JT128" s="2">
        <v>159.08994709999999</v>
      </c>
      <c r="JU128" s="2">
        <v>4100</v>
      </c>
      <c r="JV128" s="2">
        <v>1361.35634547</v>
      </c>
      <c r="JW128" s="2">
        <v>5320</v>
      </c>
      <c r="JX128" s="2">
        <v>5874.7359200000001</v>
      </c>
      <c r="JY128" s="2">
        <v>8000</v>
      </c>
      <c r="JZ128" s="2">
        <v>620</v>
      </c>
      <c r="KA128" s="2">
        <v>3920</v>
      </c>
      <c r="KB128" s="2">
        <v>4500</v>
      </c>
      <c r="KC128" s="2">
        <v>8000</v>
      </c>
      <c r="KD128" s="2">
        <v>5350</v>
      </c>
      <c r="KE128" s="2">
        <v>8000</v>
      </c>
      <c r="KF128" s="2">
        <v>5874.7359200000001</v>
      </c>
      <c r="KG128" s="2">
        <v>8000</v>
      </c>
      <c r="KH128" s="2">
        <v>5874.7359200000001</v>
      </c>
      <c r="KI128" s="2">
        <v>5874.7359200000001</v>
      </c>
      <c r="KJ128" s="2">
        <v>6500</v>
      </c>
      <c r="KK128" s="2">
        <v>8500</v>
      </c>
      <c r="KL128" s="2">
        <v>4200</v>
      </c>
      <c r="KM128" s="2">
        <v>5874.7359200000001</v>
      </c>
      <c r="KN128" s="2">
        <v>8300</v>
      </c>
      <c r="KO128" s="2">
        <v>6000</v>
      </c>
      <c r="KP128" s="2">
        <v>6000</v>
      </c>
      <c r="KQ128" s="2">
        <v>6000</v>
      </c>
      <c r="KR128" s="2">
        <v>6000</v>
      </c>
      <c r="KS128" s="2">
        <v>6000</v>
      </c>
      <c r="KT128" s="2">
        <v>6000</v>
      </c>
      <c r="KU128" s="2">
        <v>6000</v>
      </c>
      <c r="KV128" s="2">
        <v>728.1</v>
      </c>
      <c r="KW128" s="2">
        <v>6000</v>
      </c>
      <c r="KX128" s="2">
        <v>6000</v>
      </c>
      <c r="KY128" s="2">
        <v>7900</v>
      </c>
      <c r="KZ128" s="2">
        <v>0</v>
      </c>
      <c r="LA128" s="2">
        <v>0</v>
      </c>
      <c r="LB128" s="2">
        <v>0</v>
      </c>
      <c r="LC128" s="2">
        <v>3602.5970000000002</v>
      </c>
      <c r="LD128" s="2">
        <v>0</v>
      </c>
      <c r="LE128" s="2">
        <v>0</v>
      </c>
      <c r="LF128" s="2">
        <v>0</v>
      </c>
      <c r="LG128" s="2">
        <v>0</v>
      </c>
      <c r="LH128" s="2">
        <v>0</v>
      </c>
      <c r="LI128" s="2">
        <v>0</v>
      </c>
      <c r="LJ128" s="2">
        <v>0</v>
      </c>
      <c r="LK128" s="2">
        <v>0</v>
      </c>
      <c r="LL128" s="2">
        <v>0</v>
      </c>
      <c r="LM128" s="2">
        <v>0</v>
      </c>
      <c r="LN128" s="2">
        <v>0</v>
      </c>
      <c r="LO128" s="2">
        <v>0</v>
      </c>
      <c r="LP128" s="2">
        <v>0</v>
      </c>
      <c r="LQ128" s="2">
        <v>0</v>
      </c>
      <c r="LR128" s="2">
        <v>0</v>
      </c>
      <c r="LS128" s="2">
        <v>0</v>
      </c>
      <c r="LT128" s="2">
        <v>0</v>
      </c>
      <c r="LU128" s="2">
        <v>0</v>
      </c>
      <c r="LV128" s="2">
        <v>3931.0630000000001</v>
      </c>
      <c r="LW128" s="2">
        <v>0</v>
      </c>
      <c r="LX128" s="2">
        <v>0</v>
      </c>
      <c r="LY128" s="2">
        <v>0</v>
      </c>
      <c r="LZ128" s="2">
        <v>0</v>
      </c>
      <c r="MA128" s="2">
        <v>0</v>
      </c>
      <c r="MB128" s="2">
        <v>0</v>
      </c>
      <c r="MC128" s="2">
        <v>0</v>
      </c>
      <c r="MD128" s="2">
        <v>0</v>
      </c>
      <c r="ME128" s="2">
        <v>0</v>
      </c>
      <c r="MF128" s="2">
        <v>2473.1999999999998</v>
      </c>
      <c r="MG128" s="2">
        <v>0</v>
      </c>
      <c r="MH128" s="2">
        <v>0</v>
      </c>
      <c r="MI128" s="2">
        <v>216.11194029850699</v>
      </c>
      <c r="MJ128" s="2">
        <v>0</v>
      </c>
      <c r="MK128" s="2">
        <v>120.271999999999</v>
      </c>
      <c r="ML128" s="2">
        <v>341.02800000000002</v>
      </c>
      <c r="MM128" s="2">
        <v>0</v>
      </c>
      <c r="MN128" s="2">
        <v>0</v>
      </c>
      <c r="MO128" s="2">
        <v>3653.694</v>
      </c>
      <c r="MP128" s="2">
        <v>0</v>
      </c>
      <c r="MQ128" s="2">
        <v>139.83099999999999</v>
      </c>
      <c r="MR128" s="2">
        <v>0</v>
      </c>
      <c r="MS128" s="2">
        <v>0</v>
      </c>
      <c r="MT128" s="2">
        <v>68.399999999999906</v>
      </c>
      <c r="MU128" s="2">
        <v>0</v>
      </c>
      <c r="MV128" s="2">
        <v>0.33688589366681299</v>
      </c>
      <c r="MW128" s="2">
        <v>2.1406969228211699E-4</v>
      </c>
      <c r="MX128" s="2">
        <v>3.3778036328771598E-2</v>
      </c>
      <c r="MY128" s="2">
        <v>2.7993206684531199E-2</v>
      </c>
      <c r="MZ128" s="2">
        <v>9.1086591320807098E-2</v>
      </c>
      <c r="NA128" s="2">
        <v>0.51004220230679498</v>
      </c>
      <c r="NB128" s="2">
        <v>0.14721766802223901</v>
      </c>
      <c r="NC128" s="2">
        <v>0.16667391267648499</v>
      </c>
      <c r="ND128" s="2">
        <v>0.59240089918160199</v>
      </c>
      <c r="NE128" s="2">
        <v>9.3707520119672205E-2</v>
      </c>
      <c r="NF128" s="2">
        <v>0.155075427067353</v>
      </c>
      <c r="NG128" s="2">
        <v>0.844924572932646</v>
      </c>
      <c r="NH128" s="2">
        <v>0.17666612218953201</v>
      </c>
      <c r="NI128" s="2">
        <v>0.82206776436623896</v>
      </c>
      <c r="NJ128" s="2">
        <v>1.26611344422851E-3</v>
      </c>
      <c r="NK128" s="2">
        <v>0.55934134143082703</v>
      </c>
      <c r="NL128" s="2">
        <v>0.44065865856917202</v>
      </c>
      <c r="NM128" s="2">
        <v>0.83145607326384197</v>
      </c>
      <c r="NN128" s="2">
        <v>0.16854392673615701</v>
      </c>
      <c r="NO128" s="2">
        <v>0.96583364264334504</v>
      </c>
      <c r="NP128" s="2">
        <v>0</v>
      </c>
      <c r="NQ128" s="2">
        <v>3.4166357356654603E-2</v>
      </c>
      <c r="NR128" s="2">
        <v>4.34520285481617E-2</v>
      </c>
      <c r="NS128" s="2">
        <v>0.69600617786149299</v>
      </c>
      <c r="NT128" s="2">
        <v>9.8013517443091003E-2</v>
      </c>
      <c r="NU128" s="2">
        <v>0.16252827614725401</v>
      </c>
      <c r="NV128" s="2">
        <v>0.71</v>
      </c>
      <c r="NW128" s="2">
        <v>0.19</v>
      </c>
      <c r="NX128" s="2">
        <v>0.1</v>
      </c>
      <c r="NY128" s="2">
        <v>0.83</v>
      </c>
      <c r="NZ128" s="2">
        <v>0.16</v>
      </c>
      <c r="OA128" s="2">
        <v>0.01</v>
      </c>
      <c r="OB128" s="2">
        <v>1.8287541272598701E-2</v>
      </c>
      <c r="OC128" s="2">
        <v>0.11913767184594599</v>
      </c>
      <c r="OD128" s="2">
        <v>1.22352674130303E-2</v>
      </c>
      <c r="OE128" s="2">
        <v>0.289215616518672</v>
      </c>
      <c r="OF128" s="2">
        <v>5.9662635373043699E-2</v>
      </c>
      <c r="OG128" s="2">
        <v>0.32560914354822601</v>
      </c>
      <c r="OH128" s="2">
        <v>7.0000000000000007E-2</v>
      </c>
      <c r="OI128" s="2">
        <v>0.105852124028482</v>
      </c>
      <c r="OJ128" s="2">
        <v>0.98</v>
      </c>
      <c r="OK128" s="2">
        <v>0.02</v>
      </c>
      <c r="OL128" s="2">
        <v>0</v>
      </c>
      <c r="OM128" s="2">
        <v>7452</v>
      </c>
      <c r="ON128" s="2">
        <v>2418.2199999999998</v>
      </c>
      <c r="OO128" s="2">
        <v>13680</v>
      </c>
      <c r="OP128" s="2">
        <v>15842</v>
      </c>
      <c r="OQ128" s="2">
        <v>49.88</v>
      </c>
      <c r="OR128" s="2">
        <v>388.08499999999998</v>
      </c>
      <c r="OS128" s="2">
        <v>0</v>
      </c>
      <c r="OT128" s="2">
        <v>0</v>
      </c>
      <c r="OU128" s="2">
        <v>0</v>
      </c>
      <c r="OV128" s="2">
        <v>1</v>
      </c>
      <c r="OW128" s="2">
        <v>0.217993480809616</v>
      </c>
      <c r="OX128" s="2">
        <v>0</v>
      </c>
      <c r="OY128" s="2">
        <v>0</v>
      </c>
      <c r="OZ128" s="2">
        <v>0</v>
      </c>
      <c r="PA128" s="2">
        <v>0.782006519190383</v>
      </c>
      <c r="PB128" s="2">
        <v>0</v>
      </c>
      <c r="PC128" s="2">
        <v>0</v>
      </c>
      <c r="PD128" s="2">
        <v>24.244029850746202</v>
      </c>
      <c r="PE128" s="2">
        <v>1324820</v>
      </c>
      <c r="PF128" s="2">
        <v>6.2682774972970696</v>
      </c>
      <c r="PG128" s="2">
        <v>41270.081859999998</v>
      </c>
      <c r="PH128" s="2">
        <v>27439.483840000001</v>
      </c>
      <c r="PI128" s="2">
        <v>60122.650130000002</v>
      </c>
      <c r="PJ128" s="2">
        <v>41204.264790000001</v>
      </c>
      <c r="PK128" s="2">
        <v>19031.399219999999</v>
      </c>
      <c r="PL128" s="2">
        <v>198805.02439999999</v>
      </c>
      <c r="PM128" s="2">
        <v>64685.614009999998</v>
      </c>
      <c r="PN128" s="2">
        <v>93268.797099999996</v>
      </c>
      <c r="PO128" s="2">
        <v>21692.90769</v>
      </c>
      <c r="PP128" s="2">
        <v>25649.92152</v>
      </c>
      <c r="PQ128" s="2">
        <v>0</v>
      </c>
      <c r="PR128" s="2">
        <v>0</v>
      </c>
      <c r="PS128" s="2">
        <v>0</v>
      </c>
      <c r="PT128" s="2">
        <v>0</v>
      </c>
      <c r="PU128" s="2">
        <v>0</v>
      </c>
      <c r="PV128" s="2">
        <v>16094.19211</v>
      </c>
      <c r="PW128" s="2">
        <v>3937.0676319999998</v>
      </c>
      <c r="PX128" s="2">
        <v>55709.978080000001</v>
      </c>
      <c r="PY128" s="2">
        <v>117116.9105</v>
      </c>
      <c r="PZ128" s="2">
        <v>53039.586929999998</v>
      </c>
      <c r="QA128" s="2">
        <v>202.27076700000001</v>
      </c>
      <c r="QB128" s="2">
        <v>137.0370332</v>
      </c>
      <c r="QC128" s="2">
        <v>123.8850707</v>
      </c>
      <c r="QD128" s="2">
        <v>86.283289300000007</v>
      </c>
      <c r="QE128" s="2">
        <v>86.473618520000002</v>
      </c>
      <c r="QF128" s="2">
        <v>86.473618520000002</v>
      </c>
      <c r="QG128" s="2">
        <v>291.75</v>
      </c>
      <c r="QH128" s="2">
        <v>236.42737579999999</v>
      </c>
      <c r="QI128" s="2">
        <v>229.4792903</v>
      </c>
      <c r="QJ128" s="2">
        <v>191.32576800000001</v>
      </c>
      <c r="QK128" s="2">
        <v>203.98159140000001</v>
      </c>
      <c r="QL128" s="2">
        <v>203.98159140000001</v>
      </c>
      <c r="QM128" s="2">
        <v>0</v>
      </c>
      <c r="QN128" s="2">
        <v>0</v>
      </c>
      <c r="QO128" s="2">
        <v>0</v>
      </c>
      <c r="QP128" s="2">
        <v>0</v>
      </c>
      <c r="QQ128" s="2">
        <v>0</v>
      </c>
      <c r="QR128" s="2">
        <v>0</v>
      </c>
      <c r="QS128" s="2">
        <v>202.27076700000001</v>
      </c>
      <c r="QT128" s="2">
        <v>137.0370332</v>
      </c>
      <c r="QU128" s="2">
        <v>123.8850707</v>
      </c>
      <c r="QV128" s="2">
        <v>86.283289300000007</v>
      </c>
      <c r="QW128" s="2">
        <v>86.473618520000002</v>
      </c>
      <c r="QX128" s="2">
        <v>86.473618520000002</v>
      </c>
      <c r="QY128" s="2">
        <v>6.3225043999999994E-2</v>
      </c>
      <c r="QZ128" s="2">
        <v>2.1417262999999999E-2</v>
      </c>
      <c r="RA128" s="2">
        <v>7.7447070000000007E-2</v>
      </c>
      <c r="RB128" s="2">
        <v>5.3940219999999997E-2</v>
      </c>
      <c r="RC128" s="2">
        <v>4.0544403E-2</v>
      </c>
      <c r="RD128" s="2">
        <v>9.1194130999999998E-2</v>
      </c>
      <c r="RE128" s="2">
        <v>3.6950795000000002E-2</v>
      </c>
      <c r="RF128" s="2">
        <v>0.14345956700000001</v>
      </c>
      <c r="RG128" s="2">
        <v>0.119607794999999</v>
      </c>
      <c r="RH128" s="2">
        <v>9.5639711000000002E-2</v>
      </c>
      <c r="RI128" s="2">
        <v>0</v>
      </c>
      <c r="RJ128" s="2">
        <v>0</v>
      </c>
      <c r="RK128" s="2">
        <v>0</v>
      </c>
      <c r="RL128" s="2">
        <v>0</v>
      </c>
      <c r="RM128" s="2">
        <v>0</v>
      </c>
      <c r="RN128" s="2">
        <v>6.3225043999999994E-2</v>
      </c>
      <c r="RO128" s="2">
        <v>2.1417262999999999E-2</v>
      </c>
      <c r="RP128" s="2">
        <v>7.7447070000000007E-2</v>
      </c>
      <c r="RQ128" s="2">
        <v>5.3940220999999997E-2</v>
      </c>
      <c r="RR128" s="2">
        <v>4.0544403E-2</v>
      </c>
      <c r="RS128" s="2">
        <v>1260</v>
      </c>
      <c r="RT128" s="2">
        <v>0</v>
      </c>
      <c r="RU128" s="2">
        <v>1</v>
      </c>
      <c r="RV128" s="2"/>
      <c r="RW128" s="2">
        <v>0</v>
      </c>
      <c r="RX128" s="2">
        <v>0</v>
      </c>
      <c r="RY128" s="2">
        <v>1</v>
      </c>
      <c r="RZ128" s="2"/>
      <c r="SA128" s="2">
        <v>1</v>
      </c>
      <c r="SB128" s="2"/>
      <c r="SC128" s="2">
        <v>504.86399999999998</v>
      </c>
      <c r="SD128" s="2">
        <v>212.91299999999899</v>
      </c>
      <c r="SE128" s="2">
        <v>610</v>
      </c>
      <c r="SF128" s="2">
        <v>0</v>
      </c>
      <c r="SG128" s="2">
        <v>124.2</v>
      </c>
      <c r="SH128" s="2">
        <v>0</v>
      </c>
      <c r="SI128" s="2">
        <v>0</v>
      </c>
      <c r="SJ128" s="2">
        <v>0</v>
      </c>
      <c r="SK128" s="2">
        <v>0</v>
      </c>
      <c r="SL128" s="2">
        <v>0</v>
      </c>
      <c r="SM128" s="2">
        <v>0</v>
      </c>
      <c r="SN128" s="2">
        <v>0</v>
      </c>
      <c r="SO128" s="2">
        <v>0</v>
      </c>
      <c r="SP128" s="2">
        <v>0</v>
      </c>
      <c r="SQ128" s="2">
        <v>0</v>
      </c>
      <c r="SR128" s="2">
        <v>0</v>
      </c>
      <c r="SS128" s="2">
        <v>0</v>
      </c>
      <c r="ST128" s="2">
        <v>0</v>
      </c>
      <c r="SU128" s="2">
        <v>0</v>
      </c>
      <c r="SV128" s="2">
        <v>0</v>
      </c>
      <c r="SW128" s="2">
        <v>0</v>
      </c>
      <c r="SX128" s="2">
        <v>1070.748</v>
      </c>
      <c r="SY128" s="2">
        <v>1042.222</v>
      </c>
      <c r="SZ128" s="2">
        <v>110</v>
      </c>
      <c r="TA128" s="2">
        <v>25</v>
      </c>
      <c r="TB128" s="2">
        <v>497.79499999999899</v>
      </c>
      <c r="TC128" s="2">
        <v>0</v>
      </c>
      <c r="TD128" s="2">
        <v>1</v>
      </c>
      <c r="TE128" s="2">
        <v>0</v>
      </c>
      <c r="TF128" s="2">
        <v>0</v>
      </c>
      <c r="TG128" s="2">
        <v>0</v>
      </c>
      <c r="TH128" s="2">
        <v>3323.0989999999902</v>
      </c>
      <c r="TI128" s="2">
        <v>0</v>
      </c>
      <c r="TJ128" s="2">
        <v>0</v>
      </c>
      <c r="TK128" s="2">
        <v>0</v>
      </c>
      <c r="TL128" s="2">
        <v>563.70399999999995</v>
      </c>
      <c r="TM128" s="2">
        <v>0</v>
      </c>
      <c r="TN128" s="2">
        <v>0</v>
      </c>
      <c r="TO128" s="2">
        <v>0</v>
      </c>
      <c r="TP128" s="2">
        <v>0</v>
      </c>
      <c r="TQ128" s="2">
        <v>0</v>
      </c>
      <c r="TR128" s="2">
        <v>1</v>
      </c>
      <c r="TS128" s="2">
        <v>0</v>
      </c>
      <c r="TT128" s="2">
        <v>0.46038930945684298</v>
      </c>
      <c r="TU128" s="2">
        <v>0</v>
      </c>
      <c r="TV128" s="2">
        <v>0</v>
      </c>
      <c r="TW128" s="2">
        <v>0</v>
      </c>
      <c r="TX128" s="2">
        <v>9.7771110329838901E-2</v>
      </c>
      <c r="TY128" s="2">
        <v>0</v>
      </c>
      <c r="TZ128" s="2">
        <v>0.44183958021331698</v>
      </c>
      <c r="UA128" s="2">
        <v>9.7560000000000002</v>
      </c>
      <c r="UB128" s="2">
        <v>18</v>
      </c>
      <c r="UC128" s="2">
        <v>0</v>
      </c>
      <c r="UD128" s="2">
        <v>0</v>
      </c>
      <c r="UE128" s="2">
        <v>0</v>
      </c>
      <c r="UF128" s="2">
        <v>6476.3639999999996</v>
      </c>
      <c r="UG128" s="2">
        <v>2469.7510000000002</v>
      </c>
      <c r="UH128" s="2">
        <v>973</v>
      </c>
      <c r="UI128" s="2">
        <v>294.90199999999999</v>
      </c>
      <c r="UJ128" s="2">
        <v>3712.797</v>
      </c>
      <c r="UK128" s="2">
        <v>1254.2940000000001</v>
      </c>
      <c r="UL128" s="2">
        <v>0</v>
      </c>
      <c r="UM128" s="2">
        <v>0</v>
      </c>
      <c r="UN128" s="2">
        <v>0</v>
      </c>
      <c r="UO128" s="2">
        <v>2373.6</v>
      </c>
      <c r="UP128" s="2">
        <v>0</v>
      </c>
      <c r="UQ128" s="2">
        <v>0</v>
      </c>
      <c r="UR128" s="2">
        <v>1276.308</v>
      </c>
      <c r="US128" s="2">
        <v>1116.9949999999999</v>
      </c>
      <c r="UT128" s="2">
        <v>32</v>
      </c>
      <c r="UU128" s="2">
        <v>160</v>
      </c>
      <c r="UV128" s="2">
        <v>13.632</v>
      </c>
      <c r="UW128" s="2">
        <v>0</v>
      </c>
      <c r="UX128" s="2">
        <v>1</v>
      </c>
      <c r="UY128" s="2">
        <v>0</v>
      </c>
      <c r="UZ128" s="2">
        <v>0</v>
      </c>
      <c r="VA128" s="2">
        <v>0</v>
      </c>
      <c r="VB128" s="2">
        <v>0</v>
      </c>
      <c r="VC128" s="2">
        <v>0</v>
      </c>
      <c r="VD128" s="2">
        <v>0</v>
      </c>
      <c r="VE128" s="2">
        <v>0</v>
      </c>
      <c r="VF128" s="2">
        <v>0</v>
      </c>
      <c r="VG128" s="2">
        <v>0</v>
      </c>
      <c r="VH128" s="2">
        <v>0</v>
      </c>
      <c r="VI128" s="2">
        <v>0</v>
      </c>
      <c r="VJ128" s="2">
        <v>0</v>
      </c>
      <c r="VK128" s="2">
        <v>0</v>
      </c>
      <c r="VL128" s="2">
        <v>0</v>
      </c>
      <c r="VM128" s="2">
        <v>0</v>
      </c>
      <c r="VN128" s="2">
        <v>0</v>
      </c>
      <c r="VO128" s="2">
        <v>0</v>
      </c>
      <c r="VP128" s="2">
        <v>0</v>
      </c>
      <c r="VQ128" s="2">
        <v>0</v>
      </c>
      <c r="VR128" s="2">
        <v>0</v>
      </c>
      <c r="VS128" s="2">
        <v>0</v>
      </c>
      <c r="VT128" s="2"/>
      <c r="VU128" s="2">
        <v>0</v>
      </c>
      <c r="VV128" s="2">
        <v>0</v>
      </c>
      <c r="VW128" s="2">
        <v>0</v>
      </c>
      <c r="VX128" s="2">
        <v>28.943999999999999</v>
      </c>
      <c r="VY128" s="2">
        <v>17.619</v>
      </c>
      <c r="VZ128" s="2">
        <v>0</v>
      </c>
      <c r="WA128" s="2">
        <v>0</v>
      </c>
      <c r="WB128" s="2">
        <v>0</v>
      </c>
      <c r="WC128" s="2">
        <v>0</v>
      </c>
      <c r="WD128" s="2">
        <v>0.4</v>
      </c>
      <c r="WE128" s="2">
        <v>0.4</v>
      </c>
      <c r="WF128" s="2"/>
      <c r="WG128" s="2">
        <v>0</v>
      </c>
      <c r="WH128" s="2">
        <v>0</v>
      </c>
      <c r="WI128" s="2">
        <v>0.4</v>
      </c>
      <c r="WJ128" s="2"/>
      <c r="WK128" s="2">
        <v>6346.2259999999997</v>
      </c>
      <c r="WL128" s="2">
        <v>2943.1849999999999</v>
      </c>
      <c r="WM128" s="2">
        <v>0.41286096650198001</v>
      </c>
      <c r="WN128" s="2"/>
      <c r="WO128" s="2">
        <v>6.2575747022358394E-2</v>
      </c>
      <c r="WP128" s="2">
        <v>0.55063511128250497</v>
      </c>
      <c r="WQ128" s="2"/>
      <c r="WR128" s="2">
        <v>1</v>
      </c>
      <c r="WS128" s="2"/>
      <c r="WT128" s="2">
        <v>1</v>
      </c>
      <c r="WU128" s="2"/>
      <c r="WV128" s="2">
        <v>1</v>
      </c>
      <c r="WW128" s="2"/>
      <c r="WX128" s="2">
        <v>1</v>
      </c>
      <c r="WY128" s="2"/>
      <c r="WZ128" s="2">
        <v>1</v>
      </c>
      <c r="XA128" s="2"/>
      <c r="XB128" s="2">
        <v>1</v>
      </c>
      <c r="XC128" s="2"/>
      <c r="XD128" s="2">
        <v>1</v>
      </c>
      <c r="XE128" s="2"/>
      <c r="XF128" s="2">
        <v>0</v>
      </c>
      <c r="XG128" s="2">
        <v>0</v>
      </c>
      <c r="XH128" s="2">
        <v>0</v>
      </c>
      <c r="XI128" s="2">
        <v>0</v>
      </c>
      <c r="XJ128" s="2">
        <v>0</v>
      </c>
      <c r="XK128" s="2">
        <v>97.2</v>
      </c>
      <c r="XL128" s="2">
        <v>54.6</v>
      </c>
      <c r="XM128" s="2">
        <v>54.051000000000002</v>
      </c>
      <c r="XN128" s="2">
        <v>0</v>
      </c>
      <c r="XO128" s="2">
        <v>0</v>
      </c>
      <c r="XP128" s="2">
        <v>0</v>
      </c>
      <c r="XQ128" s="2">
        <v>2867.1109999999999</v>
      </c>
      <c r="XR128" s="2">
        <v>43.2</v>
      </c>
      <c r="XS128" s="2">
        <v>461.53500000000003</v>
      </c>
      <c r="XT128" s="2">
        <v>0</v>
      </c>
      <c r="XU128" s="2">
        <v>0</v>
      </c>
      <c r="XV128" s="2">
        <v>0.10812309985890101</v>
      </c>
      <c r="XW128" s="2">
        <v>0.26575643132551902</v>
      </c>
      <c r="XX128" s="2">
        <v>0.62612046881557903</v>
      </c>
      <c r="XY128" s="2">
        <v>0.52746501918766298</v>
      </c>
      <c r="XZ128" s="2">
        <v>0.47253498081233603</v>
      </c>
      <c r="YA128" s="2">
        <v>714089.25400471804</v>
      </c>
      <c r="YB128" s="2">
        <v>90759</v>
      </c>
      <c r="YC128" s="2">
        <v>5221</v>
      </c>
      <c r="YD128" s="2">
        <v>27366</v>
      </c>
      <c r="YE128" s="2">
        <v>0</v>
      </c>
      <c r="YF128" s="2">
        <v>11440</v>
      </c>
      <c r="YG128" s="2">
        <v>20379.294000000002</v>
      </c>
      <c r="YH128" s="2">
        <v>439.98500000000001</v>
      </c>
      <c r="YI128" s="2">
        <v>61.2</v>
      </c>
      <c r="YJ128" s="2">
        <v>308.86900000000003</v>
      </c>
      <c r="YK128" s="2">
        <v>838.31700000000001</v>
      </c>
      <c r="YL128" s="2">
        <v>484.20299999999997</v>
      </c>
      <c r="YM128" s="2">
        <v>0</v>
      </c>
      <c r="YN128" s="2">
        <v>0</v>
      </c>
      <c r="YO128" s="2">
        <v>0</v>
      </c>
      <c r="YP128" s="2">
        <v>0.94958049462657401</v>
      </c>
      <c r="YQ128" s="9">
        <v>1.5499294111281599E-5</v>
      </c>
      <c r="YR128" s="2">
        <v>1.7706332935907699E-3</v>
      </c>
      <c r="YS128" s="2">
        <v>3.6862186975707298E-2</v>
      </c>
      <c r="YT128" s="2">
        <v>1.1771185810016399E-2</v>
      </c>
      <c r="YU128" s="2">
        <v>0.66133536668484605</v>
      </c>
      <c r="YV128" s="2">
        <v>7.2758738088581298E-2</v>
      </c>
      <c r="YW128" s="2">
        <v>0.100316691719416</v>
      </c>
      <c r="YX128" s="2">
        <v>0.165589203507155</v>
      </c>
      <c r="YY128" s="2">
        <v>0.30249588236427599</v>
      </c>
      <c r="YZ128" s="2">
        <v>1.6331821559221499E-2</v>
      </c>
      <c r="ZA128" s="2">
        <v>0.66350035234904903</v>
      </c>
      <c r="ZB128" s="2">
        <v>1.7671943727452899E-2</v>
      </c>
      <c r="ZC128" s="2">
        <v>0</v>
      </c>
      <c r="ZD128" s="2">
        <v>0</v>
      </c>
      <c r="ZE128" s="2">
        <v>0.80221451932047605</v>
      </c>
      <c r="ZF128" s="2">
        <v>0.17082399860729</v>
      </c>
      <c r="ZG128" s="2">
        <v>2.69614820722332E-2</v>
      </c>
      <c r="ZH128" s="2">
        <v>0</v>
      </c>
      <c r="ZI128" s="2">
        <v>0</v>
      </c>
      <c r="ZJ128" s="2">
        <v>0</v>
      </c>
      <c r="ZK128" s="2">
        <v>0</v>
      </c>
      <c r="ZL128" s="2">
        <v>1</v>
      </c>
      <c r="ZM128" s="2">
        <v>0</v>
      </c>
      <c r="ZN128" s="2">
        <v>1</v>
      </c>
      <c r="ZO128" s="2">
        <v>0.96284270807740902</v>
      </c>
      <c r="ZP128" s="2">
        <v>3.7157291922590402E-2</v>
      </c>
      <c r="ZQ128" s="2">
        <v>225.459</v>
      </c>
      <c r="ZR128" s="2">
        <v>0</v>
      </c>
      <c r="ZS128" s="2">
        <v>0</v>
      </c>
      <c r="ZT128" s="2">
        <v>0</v>
      </c>
      <c r="ZU128" s="2">
        <v>0</v>
      </c>
      <c r="ZV128" s="2">
        <v>0</v>
      </c>
      <c r="ZW128" s="2">
        <v>14.4</v>
      </c>
      <c r="ZX128" s="2">
        <v>7685.8720000000003</v>
      </c>
      <c r="ZY128" s="2" t="s">
        <v>878</v>
      </c>
      <c r="ZZ128" s="2" t="s">
        <v>870</v>
      </c>
      <c r="AAA128" s="2" t="s">
        <v>871</v>
      </c>
    </row>
    <row r="129" spans="1:703" x14ac:dyDescent="0.2">
      <c r="A129" s="2" t="s">
        <v>29</v>
      </c>
      <c r="B129" s="2">
        <v>19357.2</v>
      </c>
      <c r="C129" s="2">
        <v>8203.4</v>
      </c>
      <c r="D129" s="2">
        <v>0</v>
      </c>
      <c r="E129" s="2">
        <v>2837</v>
      </c>
      <c r="F129" s="2">
        <v>78543.899999999994</v>
      </c>
      <c r="G129" s="2">
        <v>0</v>
      </c>
      <c r="H129" s="2">
        <v>0</v>
      </c>
      <c r="I129" s="2">
        <v>1</v>
      </c>
      <c r="J129" s="2">
        <v>0</v>
      </c>
      <c r="K129" s="2">
        <v>0.95423069137132199</v>
      </c>
      <c r="L129" s="2">
        <v>0</v>
      </c>
      <c r="M129" s="2">
        <v>0</v>
      </c>
      <c r="N129" s="2">
        <v>0</v>
      </c>
      <c r="O129" s="2">
        <v>3.1917182620165199E-2</v>
      </c>
      <c r="P129" s="2">
        <v>0</v>
      </c>
      <c r="Q129" s="2">
        <v>0.95423069137132199</v>
      </c>
      <c r="R129" s="2">
        <v>0</v>
      </c>
      <c r="S129" s="2">
        <v>0</v>
      </c>
      <c r="T129" s="2">
        <v>0</v>
      </c>
      <c r="U129" s="2">
        <v>2019</v>
      </c>
      <c r="V129" s="2">
        <v>6.6666666666666596E-2</v>
      </c>
      <c r="W129" s="2">
        <v>8.5000000000000006E-2</v>
      </c>
      <c r="X129" s="2">
        <v>0.102777777777777</v>
      </c>
      <c r="Y129" s="2">
        <v>0.10416666666666601</v>
      </c>
      <c r="Z129" s="2">
        <v>8.1944444444444403E-2</v>
      </c>
      <c r="AA129" s="2">
        <v>6.4479999999999996E-2</v>
      </c>
      <c r="AB129" s="2">
        <v>8.5000000000000006E-2</v>
      </c>
      <c r="AC129" s="2">
        <v>8.7222222222222201E-2</v>
      </c>
      <c r="AD129" s="2">
        <v>7.7399999999999997E-2</v>
      </c>
      <c r="AE129" s="2">
        <v>7.1499999999999994E-2</v>
      </c>
      <c r="AF129" s="2">
        <v>7.8055555555555503E-2</v>
      </c>
      <c r="AG129" s="2">
        <v>6.6699999999999995E-2</v>
      </c>
      <c r="AH129" s="2">
        <v>0</v>
      </c>
      <c r="AI129" s="2">
        <v>0</v>
      </c>
      <c r="AJ129" s="2">
        <v>7.8E-2</v>
      </c>
      <c r="AK129" s="2">
        <v>9.6774193999999994E-2</v>
      </c>
      <c r="AL129" s="2">
        <v>210.42067170999999</v>
      </c>
      <c r="AM129" s="2">
        <v>4.7412048000000002</v>
      </c>
      <c r="AN129" s="2">
        <v>11.658596579999999</v>
      </c>
      <c r="AO129" s="2">
        <v>0.99446793</v>
      </c>
      <c r="AP129" s="2">
        <v>0.16411217</v>
      </c>
      <c r="AQ129" s="2">
        <v>1.0706374000000001</v>
      </c>
      <c r="AR129" s="2">
        <v>0.16190403</v>
      </c>
      <c r="AS129" s="2">
        <v>1.1774316300000001</v>
      </c>
      <c r="AT129" s="2">
        <v>0.90802055000000004</v>
      </c>
      <c r="AU129" s="2">
        <v>3.1574705399999998</v>
      </c>
      <c r="AV129" s="2">
        <v>0</v>
      </c>
      <c r="AW129" s="2">
        <v>15.293904510000001</v>
      </c>
      <c r="AX129" s="2">
        <v>0.41405206999999999</v>
      </c>
      <c r="AY129" s="2">
        <v>3.2200960000000001E-2</v>
      </c>
      <c r="AZ129" s="2">
        <v>0</v>
      </c>
      <c r="BA129" s="2">
        <v>0.51013423999999996</v>
      </c>
      <c r="BB129" s="2">
        <v>13.886593999999899</v>
      </c>
      <c r="BC129" s="2">
        <v>6.8085066300000001</v>
      </c>
      <c r="BD129" s="2">
        <v>8.5944013199999993</v>
      </c>
      <c r="BE129" s="2">
        <v>12.71565663</v>
      </c>
      <c r="BF129" s="2">
        <v>16.00870175</v>
      </c>
      <c r="BG129" s="2">
        <v>2.944884E-2</v>
      </c>
      <c r="BH129" s="2">
        <v>498502</v>
      </c>
      <c r="BI129" s="2">
        <v>210030</v>
      </c>
      <c r="BJ129" s="2">
        <v>25000</v>
      </c>
      <c r="BK129" s="2">
        <v>900</v>
      </c>
      <c r="BL129" s="2">
        <v>37239553.576848798</v>
      </c>
      <c r="BM129" s="2">
        <v>32002741.353231501</v>
      </c>
      <c r="BN129" s="2">
        <v>18805974.556819201</v>
      </c>
      <c r="BO129" s="2">
        <v>13266590.9620576</v>
      </c>
      <c r="BP129" s="2">
        <v>11171866.072610701</v>
      </c>
      <c r="BQ129" s="2">
        <v>0</v>
      </c>
      <c r="BR129" s="2">
        <v>219463390.188034</v>
      </c>
      <c r="BS129" s="2">
        <v>1357263113</v>
      </c>
      <c r="BT129" s="2">
        <v>0.25</v>
      </c>
      <c r="BU129" s="2">
        <v>0.25</v>
      </c>
      <c r="BV129" s="2">
        <v>0.25</v>
      </c>
      <c r="BW129" s="2">
        <v>0.25</v>
      </c>
      <c r="BX129" s="2">
        <v>0.25</v>
      </c>
      <c r="BY129" s="2">
        <v>9200</v>
      </c>
      <c r="BZ129" s="2">
        <v>0.02</v>
      </c>
      <c r="CA129" s="2">
        <v>18320</v>
      </c>
      <c r="CB129" s="2">
        <v>0.2</v>
      </c>
      <c r="CC129" s="2">
        <v>138000</v>
      </c>
      <c r="CD129" s="2">
        <v>0.2</v>
      </c>
      <c r="CE129" s="2">
        <v>72800</v>
      </c>
      <c r="CF129" s="2">
        <v>0.02</v>
      </c>
      <c r="CG129" s="2">
        <v>4000</v>
      </c>
      <c r="CH129" s="2">
        <v>0.2</v>
      </c>
      <c r="CI129" s="2">
        <v>50000</v>
      </c>
      <c r="CJ129" s="2">
        <v>1.3</v>
      </c>
      <c r="CK129" s="2">
        <v>1.7</v>
      </c>
      <c r="CL129" s="2">
        <v>2</v>
      </c>
      <c r="CM129" s="2">
        <v>2.2999999999999998</v>
      </c>
      <c r="CN129" s="2">
        <v>3.4</v>
      </c>
      <c r="CO129" s="2">
        <v>0.1</v>
      </c>
      <c r="CP129" s="2">
        <v>0.4</v>
      </c>
      <c r="CQ129" s="2">
        <v>0.7</v>
      </c>
      <c r="CR129" s="2">
        <v>1.1000000000000001</v>
      </c>
      <c r="CS129" s="2">
        <v>2</v>
      </c>
      <c r="CT129" s="2">
        <v>0.26207004000324602</v>
      </c>
      <c r="CU129" s="2">
        <v>0.14297060955146801</v>
      </c>
      <c r="CV129" s="2">
        <v>0.419878589941723</v>
      </c>
      <c r="CW129" s="2">
        <v>0.175080760503561</v>
      </c>
      <c r="CX129" s="2">
        <v>0.43313981559397302</v>
      </c>
      <c r="CY129" s="2">
        <v>0.56450506088569596</v>
      </c>
      <c r="CZ129" s="2">
        <v>2.3551235203305601E-3</v>
      </c>
      <c r="DA129" s="2">
        <v>0.99414120854422305</v>
      </c>
      <c r="DB129" s="2">
        <v>5.8587914557764204E-3</v>
      </c>
      <c r="DC129" s="2">
        <v>0</v>
      </c>
      <c r="DD129" s="2">
        <v>1</v>
      </c>
      <c r="DE129" s="2">
        <v>0.77390499257849699</v>
      </c>
      <c r="DF129" s="2">
        <v>0.22609500742150199</v>
      </c>
      <c r="DG129" s="2">
        <v>2.29932997362714E-2</v>
      </c>
      <c r="DH129" s="2">
        <v>0</v>
      </c>
      <c r="DI129" s="2">
        <v>0.97700670026372805</v>
      </c>
      <c r="DJ129" s="2">
        <v>5.10318412060803E-2</v>
      </c>
      <c r="DK129" s="2">
        <v>0.113190380081125</v>
      </c>
      <c r="DL129" s="2">
        <v>0</v>
      </c>
      <c r="DM129" s="2">
        <v>0.83577777871279402</v>
      </c>
      <c r="DN129" s="2">
        <v>0.05</v>
      </c>
      <c r="DO129" s="2">
        <v>0.94</v>
      </c>
      <c r="DP129" s="2">
        <v>0.01</v>
      </c>
      <c r="DQ129" s="2">
        <v>0.99</v>
      </c>
      <c r="DR129" s="2">
        <v>0</v>
      </c>
      <c r="DS129" s="2">
        <v>0.01</v>
      </c>
      <c r="DT129" s="2">
        <v>4308435.0829999996</v>
      </c>
      <c r="DU129" s="2">
        <v>185.04970963659301</v>
      </c>
      <c r="DV129" s="2">
        <v>83.248961080000001</v>
      </c>
      <c r="DW129" s="2">
        <v>83.248961080000001</v>
      </c>
      <c r="DX129" s="2">
        <v>245646.59999999899</v>
      </c>
      <c r="DY129" s="2">
        <v>83685</v>
      </c>
      <c r="DZ129" s="2">
        <v>4.2</v>
      </c>
      <c r="EA129" s="2">
        <v>4592</v>
      </c>
      <c r="EB129" s="2">
        <v>0</v>
      </c>
      <c r="EC129" s="2">
        <v>52498.86</v>
      </c>
      <c r="ED129" s="2">
        <v>2078.125</v>
      </c>
      <c r="EE129" s="2">
        <v>0</v>
      </c>
      <c r="EF129" s="2">
        <v>0</v>
      </c>
      <c r="EG129" s="2">
        <v>1</v>
      </c>
      <c r="EH129" s="2">
        <v>0.81333194663655495</v>
      </c>
      <c r="EI129" s="2">
        <v>3.6221738910140102E-3</v>
      </c>
      <c r="EJ129" s="2">
        <v>0</v>
      </c>
      <c r="EK129" s="2">
        <v>0</v>
      </c>
      <c r="EL129" s="2">
        <v>0.14775939896599599</v>
      </c>
      <c r="EM129" s="2">
        <v>5.1429688187514899E-4</v>
      </c>
      <c r="EN129" s="2">
        <v>3.4772183624558702E-2</v>
      </c>
      <c r="EO129" s="2">
        <v>338.116634063986</v>
      </c>
      <c r="EP129" s="2">
        <v>0</v>
      </c>
      <c r="EQ129" s="2">
        <v>0</v>
      </c>
      <c r="ER129" s="2">
        <v>1</v>
      </c>
      <c r="ES129" s="2">
        <v>0.44850994791221899</v>
      </c>
      <c r="ET129" s="2">
        <v>0.55149005208778001</v>
      </c>
      <c r="EU129" s="2">
        <v>31430.0052</v>
      </c>
      <c r="EV129" s="2">
        <v>220672.25279999999</v>
      </c>
      <c r="EW129" s="2">
        <v>461101.89959999901</v>
      </c>
      <c r="EX129" s="2">
        <v>33.5147305134916</v>
      </c>
      <c r="EY129" s="2">
        <v>46</v>
      </c>
      <c r="EZ129" s="2">
        <v>36.1</v>
      </c>
      <c r="FA129" s="2">
        <v>42</v>
      </c>
      <c r="FB129" s="2">
        <v>45.3</v>
      </c>
      <c r="FC129" s="2">
        <v>37.299999999999997</v>
      </c>
      <c r="FD129" s="2">
        <v>40</v>
      </c>
      <c r="FE129" s="2">
        <v>30.5</v>
      </c>
      <c r="FF129" s="2">
        <v>37</v>
      </c>
      <c r="FG129" s="2">
        <v>14</v>
      </c>
      <c r="FH129" s="2">
        <v>69.710733923021706</v>
      </c>
      <c r="FI129" s="2">
        <v>0</v>
      </c>
      <c r="FJ129" s="2">
        <v>69.710733923021706</v>
      </c>
      <c r="FK129" s="2">
        <v>0</v>
      </c>
      <c r="FL129" s="2">
        <v>35</v>
      </c>
      <c r="FM129" s="2">
        <v>15</v>
      </c>
      <c r="FN129" s="2">
        <v>34</v>
      </c>
      <c r="FO129" s="2">
        <v>51.418423943797897</v>
      </c>
      <c r="FP129" s="2">
        <v>49</v>
      </c>
      <c r="FQ129" s="2">
        <v>40</v>
      </c>
      <c r="FR129" s="2">
        <v>48</v>
      </c>
      <c r="FS129" s="2">
        <v>79.467482319575396</v>
      </c>
      <c r="FT129" s="2">
        <v>0</v>
      </c>
      <c r="FU129" s="2">
        <v>77.999260937227504</v>
      </c>
      <c r="FV129" s="2">
        <v>0</v>
      </c>
      <c r="FW129" s="2">
        <v>77.999260937227504</v>
      </c>
      <c r="FX129" s="2">
        <v>0</v>
      </c>
      <c r="FY129" s="2">
        <v>43</v>
      </c>
      <c r="FZ129" s="2">
        <v>47</v>
      </c>
      <c r="GA129" s="2">
        <v>49.552471654238701</v>
      </c>
      <c r="GB129" s="2">
        <v>0</v>
      </c>
      <c r="GC129" s="2">
        <v>79.467482319575396</v>
      </c>
      <c r="GD129" s="2">
        <v>0</v>
      </c>
      <c r="GE129" s="2">
        <v>38.521534950164998</v>
      </c>
      <c r="GF129" s="2">
        <v>38</v>
      </c>
      <c r="GG129" s="2">
        <v>28.013541770387299</v>
      </c>
      <c r="GH129" s="2">
        <v>27</v>
      </c>
      <c r="GI129" s="2">
        <v>32.968267315247601</v>
      </c>
      <c r="GJ129" s="2">
        <v>36</v>
      </c>
      <c r="GK129" s="2">
        <v>43.4619625137817</v>
      </c>
      <c r="GL129" s="2">
        <v>0</v>
      </c>
      <c r="GM129" s="2">
        <v>43.4619625137817</v>
      </c>
      <c r="GN129" s="2">
        <v>0</v>
      </c>
      <c r="GO129" s="2">
        <v>43</v>
      </c>
      <c r="GP129" s="2">
        <v>47</v>
      </c>
      <c r="GQ129" s="2">
        <v>54.829123328380298</v>
      </c>
      <c r="GR129" s="2">
        <v>0</v>
      </c>
      <c r="GS129" s="2">
        <v>28.9</v>
      </c>
      <c r="GT129" s="2">
        <v>83.5</v>
      </c>
      <c r="GU129" s="2">
        <v>20.7194244604316</v>
      </c>
      <c r="GV129" s="2">
        <v>0</v>
      </c>
      <c r="GW129" s="2">
        <v>33.445</v>
      </c>
      <c r="GX129" s="2">
        <v>41.472000000000001</v>
      </c>
      <c r="GY129" s="2">
        <v>90</v>
      </c>
      <c r="GZ129" s="2">
        <v>72</v>
      </c>
      <c r="HA129" s="2">
        <v>110</v>
      </c>
      <c r="HB129" s="2">
        <v>72</v>
      </c>
      <c r="HC129" s="2">
        <v>103</v>
      </c>
      <c r="HD129" s="2">
        <v>105</v>
      </c>
      <c r="HE129" s="2">
        <v>99.5</v>
      </c>
      <c r="HF129" s="2">
        <v>72</v>
      </c>
      <c r="HG129" s="2">
        <v>72</v>
      </c>
      <c r="HH129" s="2">
        <v>72</v>
      </c>
      <c r="HI129" s="2">
        <v>100</v>
      </c>
      <c r="HJ129" s="2">
        <v>34059.599999999999</v>
      </c>
      <c r="HK129" s="2">
        <v>89244</v>
      </c>
      <c r="HL129" s="2">
        <v>10783.81</v>
      </c>
      <c r="HM129" s="2">
        <v>0</v>
      </c>
      <c r="HN129" s="2">
        <v>4833.8999999999996</v>
      </c>
      <c r="HO129" s="2">
        <v>0</v>
      </c>
      <c r="HP129" s="2">
        <v>0</v>
      </c>
      <c r="HQ129" s="2">
        <v>0</v>
      </c>
      <c r="HR129" s="2">
        <v>0</v>
      </c>
      <c r="HS129" s="2">
        <v>45417.599999999999</v>
      </c>
      <c r="HT129" s="2">
        <v>0</v>
      </c>
      <c r="HU129" s="2">
        <v>0</v>
      </c>
      <c r="HV129" s="2">
        <v>0</v>
      </c>
      <c r="HW129" s="2">
        <v>0</v>
      </c>
      <c r="HX129" s="2">
        <v>437.4</v>
      </c>
      <c r="HY129" s="2">
        <v>0</v>
      </c>
      <c r="HZ129" s="2">
        <v>0</v>
      </c>
      <c r="IA129" s="2">
        <v>0</v>
      </c>
      <c r="IB129" s="2">
        <v>0</v>
      </c>
      <c r="IC129" s="2">
        <v>0</v>
      </c>
      <c r="ID129" s="2">
        <v>0</v>
      </c>
      <c r="IE129" s="2">
        <v>0</v>
      </c>
      <c r="IF129" s="2">
        <v>0</v>
      </c>
      <c r="IG129" s="2">
        <v>0</v>
      </c>
      <c r="IH129" s="2">
        <v>0</v>
      </c>
      <c r="II129" s="2">
        <v>199357.19999999899</v>
      </c>
      <c r="IJ129" s="2">
        <v>0</v>
      </c>
      <c r="IK129" s="2">
        <v>18135.656037233399</v>
      </c>
      <c r="IL129" s="2">
        <v>0</v>
      </c>
      <c r="IM129" s="2">
        <v>23290.599486601201</v>
      </c>
      <c r="IN129" s="2">
        <v>0</v>
      </c>
      <c r="IO129" s="2">
        <v>210056.4</v>
      </c>
      <c r="IP129" s="2">
        <v>0</v>
      </c>
      <c r="IQ129" s="2">
        <v>35190</v>
      </c>
      <c r="IR129" s="2">
        <v>0</v>
      </c>
      <c r="IS129" s="2">
        <v>0</v>
      </c>
      <c r="IT129" s="2">
        <v>0</v>
      </c>
      <c r="IU129" s="2">
        <v>1692</v>
      </c>
      <c r="IV129" s="2">
        <v>4865.3999999999996</v>
      </c>
      <c r="IW129" s="2">
        <v>0</v>
      </c>
      <c r="IX129" s="2">
        <v>2260.418572</v>
      </c>
      <c r="IY129" s="2">
        <v>8000</v>
      </c>
      <c r="IZ129" s="2">
        <v>8000</v>
      </c>
      <c r="JA129" s="2">
        <v>1126</v>
      </c>
      <c r="JB129" s="2">
        <v>1370.94075</v>
      </c>
      <c r="JC129" s="2">
        <v>1789</v>
      </c>
      <c r="JD129" s="2">
        <v>4000</v>
      </c>
      <c r="JE129" s="2">
        <v>8000</v>
      </c>
      <c r="JF129" s="2">
        <v>5400</v>
      </c>
      <c r="JG129" s="2">
        <v>8000</v>
      </c>
      <c r="JH129" s="2">
        <v>7500</v>
      </c>
      <c r="JI129" s="2">
        <v>4000</v>
      </c>
      <c r="JJ129" s="2">
        <v>8000</v>
      </c>
      <c r="JK129" s="2">
        <v>8198.1240240000006</v>
      </c>
      <c r="JL129" s="2">
        <v>8000</v>
      </c>
      <c r="JM129" s="2">
        <v>2429.7543999999998</v>
      </c>
      <c r="JN129" s="2">
        <v>2429.7543999999998</v>
      </c>
      <c r="JO129" s="2">
        <v>2429.7543999999998</v>
      </c>
      <c r="JP129" s="2">
        <v>1185.68520420133</v>
      </c>
      <c r="JQ129" s="2">
        <v>8000</v>
      </c>
      <c r="JR129" s="2">
        <v>1696.8612049999999</v>
      </c>
      <c r="JS129" s="2">
        <v>1061.6973109999999</v>
      </c>
      <c r="JT129" s="2">
        <v>5366.5051789999998</v>
      </c>
      <c r="JU129" s="2">
        <v>4100</v>
      </c>
      <c r="JV129" s="2">
        <v>1361.35634547</v>
      </c>
      <c r="JW129" s="2">
        <v>5320</v>
      </c>
      <c r="JX129" s="2">
        <v>6555.2143560000004</v>
      </c>
      <c r="JY129" s="2">
        <v>6555.2143560000004</v>
      </c>
      <c r="JZ129" s="2">
        <v>6555.2143560000004</v>
      </c>
      <c r="KA129" s="2">
        <v>3920</v>
      </c>
      <c r="KB129" s="2">
        <v>6555.2143560000004</v>
      </c>
      <c r="KC129" s="2">
        <v>6555.2143560000004</v>
      </c>
      <c r="KD129" s="2">
        <v>5350</v>
      </c>
      <c r="KE129" s="2">
        <v>5959.0909089999996</v>
      </c>
      <c r="KF129" s="2">
        <v>8000</v>
      </c>
      <c r="KG129" s="2">
        <v>5959.0909089999996</v>
      </c>
      <c r="KH129" s="2">
        <v>5959.0909089999996</v>
      </c>
      <c r="KI129" s="2">
        <v>5959.0909089999996</v>
      </c>
      <c r="KJ129" s="2">
        <v>6500</v>
      </c>
      <c r="KK129" s="2">
        <v>8500</v>
      </c>
      <c r="KL129" s="2">
        <v>4200</v>
      </c>
      <c r="KM129" s="2">
        <v>5959.0909089999996</v>
      </c>
      <c r="KN129" s="2">
        <v>8300</v>
      </c>
      <c r="KO129" s="2">
        <v>6000</v>
      </c>
      <c r="KP129" s="2">
        <v>6000</v>
      </c>
      <c r="KQ129" s="2">
        <v>6000</v>
      </c>
      <c r="KR129" s="2">
        <v>6000</v>
      </c>
      <c r="KS129" s="2">
        <v>6000</v>
      </c>
      <c r="KT129" s="2">
        <v>6000</v>
      </c>
      <c r="KU129" s="2">
        <v>6000</v>
      </c>
      <c r="KV129" s="2">
        <v>1550.6</v>
      </c>
      <c r="KW129" s="2">
        <v>6000</v>
      </c>
      <c r="KX129" s="2">
        <v>6000</v>
      </c>
      <c r="KY129" s="2">
        <v>7900</v>
      </c>
      <c r="KZ129" s="2">
        <v>0</v>
      </c>
      <c r="LA129" s="2">
        <v>0</v>
      </c>
      <c r="LB129" s="2">
        <v>0</v>
      </c>
      <c r="LC129" s="2">
        <v>0</v>
      </c>
      <c r="LD129" s="2">
        <v>0</v>
      </c>
      <c r="LE129" s="2">
        <v>0</v>
      </c>
      <c r="LF129" s="2">
        <v>0</v>
      </c>
      <c r="LG129" s="2">
        <v>0</v>
      </c>
      <c r="LH129" s="2">
        <v>0</v>
      </c>
      <c r="LI129" s="2">
        <v>0</v>
      </c>
      <c r="LJ129" s="2">
        <v>0</v>
      </c>
      <c r="LK129" s="2">
        <v>0</v>
      </c>
      <c r="LL129" s="2">
        <v>0</v>
      </c>
      <c r="LM129" s="2">
        <v>0</v>
      </c>
      <c r="LN129" s="2">
        <v>0</v>
      </c>
      <c r="LO129" s="2">
        <v>0</v>
      </c>
      <c r="LP129" s="2">
        <v>0</v>
      </c>
      <c r="LQ129" s="2">
        <v>0</v>
      </c>
      <c r="LR129" s="2">
        <v>0</v>
      </c>
      <c r="LS129" s="2">
        <v>0</v>
      </c>
      <c r="LT129" s="2">
        <v>0</v>
      </c>
      <c r="LU129" s="2">
        <v>0</v>
      </c>
      <c r="LV129" s="2">
        <v>0</v>
      </c>
      <c r="LW129" s="2">
        <v>0</v>
      </c>
      <c r="LX129" s="2">
        <v>0</v>
      </c>
      <c r="LY129" s="2">
        <v>0</v>
      </c>
      <c r="LZ129" s="2">
        <v>0</v>
      </c>
      <c r="MA129" s="2">
        <v>0</v>
      </c>
      <c r="MB129" s="2">
        <v>0</v>
      </c>
      <c r="MC129" s="2">
        <v>0</v>
      </c>
      <c r="MD129" s="2">
        <v>0</v>
      </c>
      <c r="ME129" s="2">
        <v>0</v>
      </c>
      <c r="MF129" s="2">
        <v>200329.19999999899</v>
      </c>
      <c r="MG129" s="2">
        <v>0</v>
      </c>
      <c r="MH129" s="2">
        <v>0</v>
      </c>
      <c r="MI129" s="2">
        <v>33235.766731871998</v>
      </c>
      <c r="MJ129" s="2">
        <v>20458.8</v>
      </c>
      <c r="MK129" s="2">
        <v>5626.8</v>
      </c>
      <c r="ML129" s="2">
        <v>691.2</v>
      </c>
      <c r="MM129" s="2">
        <v>0</v>
      </c>
      <c r="MN129" s="2">
        <v>0</v>
      </c>
      <c r="MO129" s="2">
        <v>1576.8</v>
      </c>
      <c r="MP129" s="2">
        <v>0</v>
      </c>
      <c r="MQ129" s="2">
        <v>738</v>
      </c>
      <c r="MR129" s="2">
        <v>0</v>
      </c>
      <c r="MS129" s="2">
        <v>9660.8286521370901</v>
      </c>
      <c r="MT129" s="2">
        <v>87157.571347862802</v>
      </c>
      <c r="MU129" s="2">
        <v>0</v>
      </c>
      <c r="MV129" s="2">
        <v>0.134796039801406</v>
      </c>
      <c r="MW129" s="2">
        <v>2.98610936888603E-2</v>
      </c>
      <c r="MX129" s="2">
        <v>0.11756629547186701</v>
      </c>
      <c r="MY129" s="2">
        <v>3.1185964322060899E-2</v>
      </c>
      <c r="MZ129" s="2">
        <v>0.14581325621880301</v>
      </c>
      <c r="NA129" s="2">
        <v>0.54077735049700104</v>
      </c>
      <c r="NB129" s="2">
        <v>0.20582201132737801</v>
      </c>
      <c r="NC129" s="2">
        <v>0.29024587116950801</v>
      </c>
      <c r="ND129" s="2">
        <v>0.50187364198585505</v>
      </c>
      <c r="NE129" s="2">
        <v>2.0584755172567801E-3</v>
      </c>
      <c r="NF129" s="2">
        <v>0.17</v>
      </c>
      <c r="NG129" s="2">
        <v>0.83</v>
      </c>
      <c r="NH129" s="2">
        <v>0.21523657940520499</v>
      </c>
      <c r="NI129" s="2">
        <v>0.77850919926391005</v>
      </c>
      <c r="NJ129" s="2">
        <v>6.2542213308842496E-3</v>
      </c>
      <c r="NK129" s="2">
        <v>0.64667968827383304</v>
      </c>
      <c r="NL129" s="2">
        <v>0.35332031172616601</v>
      </c>
      <c r="NM129" s="2">
        <v>0.74964687828295196</v>
      </c>
      <c r="NN129" s="2">
        <v>0.25035312171704699</v>
      </c>
      <c r="NO129" s="2">
        <v>0.99444844961861301</v>
      </c>
      <c r="NP129" s="2">
        <v>0</v>
      </c>
      <c r="NQ129" s="2">
        <v>5.5515503813865202E-3</v>
      </c>
      <c r="NR129" s="2">
        <v>0.47649118861404899</v>
      </c>
      <c r="NS129" s="2">
        <v>0.50491068723645105</v>
      </c>
      <c r="NT129" s="2">
        <v>8.2891630619635094E-3</v>
      </c>
      <c r="NU129" s="2">
        <v>1.03089610875356E-2</v>
      </c>
      <c r="NV129" s="2">
        <v>0.71</v>
      </c>
      <c r="NW129" s="2">
        <v>0.19</v>
      </c>
      <c r="NX129" s="2">
        <v>0.1</v>
      </c>
      <c r="NY129" s="2">
        <v>0.83</v>
      </c>
      <c r="NZ129" s="2">
        <v>0.16</v>
      </c>
      <c r="OA129" s="2">
        <v>0.01</v>
      </c>
      <c r="OB129" s="2">
        <v>7.83427475605976E-2</v>
      </c>
      <c r="OC129" s="2">
        <v>8.2726957841676704E-2</v>
      </c>
      <c r="OD129" s="2">
        <v>7.4567684565137002E-2</v>
      </c>
      <c r="OE129" s="2">
        <v>0.22491206651954099</v>
      </c>
      <c r="OF129" s="2">
        <v>6.1410454834726201E-2</v>
      </c>
      <c r="OG129" s="2">
        <v>0.30821257191805401</v>
      </c>
      <c r="OH129" s="2">
        <v>7.0000000000000007E-2</v>
      </c>
      <c r="OI129" s="2">
        <v>9.9827516760265897E-2</v>
      </c>
      <c r="OJ129" s="2">
        <v>0.98</v>
      </c>
      <c r="OK129" s="2">
        <v>0.02</v>
      </c>
      <c r="OL129" s="2">
        <v>0</v>
      </c>
      <c r="OM129" s="2">
        <v>262731.59999999998</v>
      </c>
      <c r="ON129" s="2">
        <v>144741.6</v>
      </c>
      <c r="OO129" s="2">
        <v>3.8690000000000002</v>
      </c>
      <c r="OP129" s="2">
        <v>76457</v>
      </c>
      <c r="OQ129" s="2">
        <v>2718.5</v>
      </c>
      <c r="OR129" s="2">
        <v>100379.1</v>
      </c>
      <c r="OS129" s="2">
        <v>10640.869000000001</v>
      </c>
      <c r="OT129" s="2">
        <v>0</v>
      </c>
      <c r="OU129" s="2">
        <v>0</v>
      </c>
      <c r="OV129" s="2">
        <v>1</v>
      </c>
      <c r="OW129" s="2">
        <v>0.62243036648067096</v>
      </c>
      <c r="OX129" s="2">
        <v>0</v>
      </c>
      <c r="OY129" s="2">
        <v>0</v>
      </c>
      <c r="OZ129" s="2">
        <v>0</v>
      </c>
      <c r="PA129" s="2">
        <v>0.375557262418172</v>
      </c>
      <c r="PB129" s="2">
        <v>0</v>
      </c>
      <c r="PC129" s="2">
        <v>2.01237110115551E-3</v>
      </c>
      <c r="PD129" s="2">
        <v>338.116634063986</v>
      </c>
      <c r="PE129" s="2">
        <v>46937060</v>
      </c>
      <c r="PF129" s="2">
        <v>178.369452476503</v>
      </c>
      <c r="PG129" s="2">
        <v>1043128.5820000001</v>
      </c>
      <c r="PH129" s="2">
        <v>654229.23580000002</v>
      </c>
      <c r="PI129" s="2">
        <v>2457019.3569999998</v>
      </c>
      <c r="PJ129" s="2">
        <v>2512399.571</v>
      </c>
      <c r="PK129" s="2">
        <v>1613022.74</v>
      </c>
      <c r="PL129" s="2">
        <v>3286610.8769999999</v>
      </c>
      <c r="PM129" s="2">
        <v>1692148.673</v>
      </c>
      <c r="PN129" s="2">
        <v>6160598.1409999998</v>
      </c>
      <c r="PO129" s="2">
        <v>6211094.3229999999</v>
      </c>
      <c r="PP129" s="2">
        <v>3322311.6460000002</v>
      </c>
      <c r="PQ129" s="2">
        <v>0</v>
      </c>
      <c r="PR129" s="2">
        <v>0</v>
      </c>
      <c r="PS129" s="2">
        <v>0</v>
      </c>
      <c r="PT129" s="2">
        <v>0</v>
      </c>
      <c r="PU129" s="2">
        <v>0</v>
      </c>
      <c r="PV129" s="2">
        <v>830082.46380000003</v>
      </c>
      <c r="PW129" s="2">
        <v>159562.247</v>
      </c>
      <c r="PX129" s="2">
        <v>1018847.709</v>
      </c>
      <c r="PY129" s="2">
        <v>2089352.365</v>
      </c>
      <c r="PZ129" s="2">
        <v>1789391.5560000001</v>
      </c>
      <c r="QA129" s="2">
        <v>59.265075660000001</v>
      </c>
      <c r="QB129" s="2">
        <v>55.811204609999997</v>
      </c>
      <c r="QC129" s="2">
        <v>49.073363190000002</v>
      </c>
      <c r="QD129" s="2">
        <v>35.013501339999998</v>
      </c>
      <c r="QE129" s="2">
        <v>25.806281769999998</v>
      </c>
      <c r="QF129" s="2">
        <v>25.806281769999998</v>
      </c>
      <c r="QG129" s="2">
        <v>75.901376350000007</v>
      </c>
      <c r="QH129" s="2">
        <v>80.304829190000007</v>
      </c>
      <c r="QI129" s="2">
        <v>70.022347870000004</v>
      </c>
      <c r="QJ129" s="2">
        <v>46.233927420000001</v>
      </c>
      <c r="QK129" s="2">
        <v>35.584491700000001</v>
      </c>
      <c r="QL129" s="2">
        <v>35.584491700000001</v>
      </c>
      <c r="QM129" s="2">
        <v>0</v>
      </c>
      <c r="QN129" s="2">
        <v>0</v>
      </c>
      <c r="QO129" s="2">
        <v>0</v>
      </c>
      <c r="QP129" s="2">
        <v>0</v>
      </c>
      <c r="QQ129" s="2">
        <v>0</v>
      </c>
      <c r="QR129" s="2">
        <v>0</v>
      </c>
      <c r="QS129" s="2">
        <v>59.265075660000001</v>
      </c>
      <c r="QT129" s="2">
        <v>55.811204609999997</v>
      </c>
      <c r="QU129" s="2">
        <v>49.073363190000002</v>
      </c>
      <c r="QV129" s="2">
        <v>35.013501339999998</v>
      </c>
      <c r="QW129" s="2">
        <v>25.806281769999998</v>
      </c>
      <c r="QX129" s="2">
        <v>25.806281769999998</v>
      </c>
      <c r="QY129" s="2">
        <v>5.9860644999999997E-2</v>
      </c>
      <c r="QZ129" s="2">
        <v>2.8186032999999999E-2</v>
      </c>
      <c r="RA129" s="2">
        <v>9.9133026999999901E-2</v>
      </c>
      <c r="RB129" s="2">
        <v>7.0730720999999996E-2</v>
      </c>
      <c r="RC129" s="2">
        <v>3.9098423E-2</v>
      </c>
      <c r="RD129" s="2">
        <v>7.6664127999999998E-2</v>
      </c>
      <c r="RE129" s="2">
        <v>4.0555915999999997E-2</v>
      </c>
      <c r="RF129" s="2">
        <v>0.141452039</v>
      </c>
      <c r="RG129" s="2">
        <v>9.3397086999999906E-2</v>
      </c>
      <c r="RH129" s="2">
        <v>5.3913133000000002E-2</v>
      </c>
      <c r="RI129" s="2">
        <v>0</v>
      </c>
      <c r="RJ129" s="2">
        <v>0</v>
      </c>
      <c r="RK129" s="2">
        <v>0</v>
      </c>
      <c r="RL129" s="2">
        <v>0</v>
      </c>
      <c r="RM129" s="2">
        <v>0</v>
      </c>
      <c r="RN129" s="2">
        <v>5.9860644999999997E-2</v>
      </c>
      <c r="RO129" s="2">
        <v>2.8186032999999999E-2</v>
      </c>
      <c r="RP129" s="2">
        <v>9.9133026999999901E-2</v>
      </c>
      <c r="RQ129" s="2">
        <v>7.0730719999999997E-2</v>
      </c>
      <c r="RR129" s="2">
        <v>3.9098423E-2</v>
      </c>
      <c r="RS129" s="2">
        <v>23007</v>
      </c>
      <c r="RT129" s="2">
        <v>0.22</v>
      </c>
      <c r="RU129" s="2">
        <v>1</v>
      </c>
      <c r="RV129" s="2"/>
      <c r="RW129" s="2">
        <v>12694</v>
      </c>
      <c r="RX129" s="2">
        <v>894.66666666666799</v>
      </c>
      <c r="RY129" s="2">
        <v>1</v>
      </c>
      <c r="RZ129" s="2"/>
      <c r="SA129" s="2">
        <v>1</v>
      </c>
      <c r="SB129" s="2"/>
      <c r="SC129" s="2">
        <v>32633.112969936199</v>
      </c>
      <c r="SD129" s="2">
        <v>104174.57746042599</v>
      </c>
      <c r="SE129" s="2">
        <v>0</v>
      </c>
      <c r="SF129" s="2">
        <v>264</v>
      </c>
      <c r="SG129" s="2">
        <v>3410.9</v>
      </c>
      <c r="SH129" s="2">
        <v>4819.9799999999996</v>
      </c>
      <c r="SI129" s="2">
        <v>9531.9062596418498</v>
      </c>
      <c r="SJ129" s="2">
        <v>0</v>
      </c>
      <c r="SK129" s="2">
        <v>134783.4</v>
      </c>
      <c r="SL129" s="2">
        <v>1473.72</v>
      </c>
      <c r="SM129" s="2">
        <v>468.88703006376198</v>
      </c>
      <c r="SN129" s="2">
        <v>4487.4225395731901</v>
      </c>
      <c r="SO129" s="2">
        <v>0</v>
      </c>
      <c r="SP129" s="2">
        <v>0</v>
      </c>
      <c r="SQ129" s="2">
        <v>0</v>
      </c>
      <c r="SR129" s="2">
        <v>0</v>
      </c>
      <c r="SS129" s="2">
        <v>9987.2937403581509</v>
      </c>
      <c r="ST129" s="2">
        <v>0</v>
      </c>
      <c r="SU129" s="2">
        <v>0</v>
      </c>
      <c r="SV129" s="2">
        <v>0</v>
      </c>
      <c r="SW129" s="2">
        <v>0</v>
      </c>
      <c r="SX129" s="2">
        <v>38318.400000000001</v>
      </c>
      <c r="SY129" s="2">
        <v>40439.5</v>
      </c>
      <c r="SZ129" s="2">
        <v>0</v>
      </c>
      <c r="TA129" s="2">
        <v>18842</v>
      </c>
      <c r="TB129" s="2">
        <v>11873.192999999999</v>
      </c>
      <c r="TC129" s="2">
        <v>407.659999999999</v>
      </c>
      <c r="TD129" s="2">
        <v>1</v>
      </c>
      <c r="TE129" s="2">
        <v>0</v>
      </c>
      <c r="TF129" s="2">
        <v>22821.480570255801</v>
      </c>
      <c r="TG129" s="2">
        <v>29860.025860174599</v>
      </c>
      <c r="TH129" s="2">
        <v>66339.958139138995</v>
      </c>
      <c r="TI129" s="2">
        <v>627.45000000000005</v>
      </c>
      <c r="TJ129" s="2">
        <v>3628</v>
      </c>
      <c r="TK129" s="2">
        <v>0</v>
      </c>
      <c r="TL129" s="2">
        <v>0</v>
      </c>
      <c r="TM129" s="2">
        <v>0</v>
      </c>
      <c r="TN129" s="2">
        <v>0</v>
      </c>
      <c r="TO129" s="2">
        <v>0</v>
      </c>
      <c r="TP129" s="2">
        <v>0</v>
      </c>
      <c r="TQ129" s="2">
        <v>9.6764899017589504E-4</v>
      </c>
      <c r="TR129" s="2">
        <v>0.15226245169758501</v>
      </c>
      <c r="TS129" s="2">
        <v>0.84676989931223801</v>
      </c>
      <c r="TT129" s="2">
        <v>0.41448976166481</v>
      </c>
      <c r="TU129" s="2">
        <v>9.8914464822219394E-3</v>
      </c>
      <c r="TV129" s="2">
        <v>0</v>
      </c>
      <c r="TW129" s="2">
        <v>0</v>
      </c>
      <c r="TX129" s="2">
        <v>4.8823119481091103E-2</v>
      </c>
      <c r="TY129" s="9">
        <v>8.9378875819207099E-5</v>
      </c>
      <c r="TZ129" s="2">
        <v>0.52670629349605602</v>
      </c>
      <c r="UA129" s="2">
        <v>15148.3999999999</v>
      </c>
      <c r="UB129" s="2">
        <v>18506.633333333299</v>
      </c>
      <c r="UC129" s="2">
        <v>0</v>
      </c>
      <c r="UD129" s="2">
        <v>3014.3</v>
      </c>
      <c r="UE129" s="2">
        <v>0</v>
      </c>
      <c r="UF129" s="2">
        <v>117716.4</v>
      </c>
      <c r="UG129" s="2">
        <v>150456.10099999901</v>
      </c>
      <c r="UH129" s="2">
        <v>0</v>
      </c>
      <c r="UI129" s="2">
        <v>29575</v>
      </c>
      <c r="UJ129" s="2">
        <v>98681.527999999904</v>
      </c>
      <c r="UK129" s="2">
        <v>383.68</v>
      </c>
      <c r="UL129" s="2">
        <v>956.97</v>
      </c>
      <c r="UM129" s="2">
        <v>0</v>
      </c>
      <c r="UN129" s="2">
        <v>0</v>
      </c>
      <c r="UO129" s="2">
        <v>59434.9</v>
      </c>
      <c r="UP129" s="2">
        <v>0</v>
      </c>
      <c r="UQ129" s="2">
        <v>0</v>
      </c>
      <c r="UR129" s="2">
        <v>21132</v>
      </c>
      <c r="US129" s="2">
        <v>25686.1</v>
      </c>
      <c r="UT129" s="2">
        <v>0</v>
      </c>
      <c r="UU129" s="2">
        <v>26953</v>
      </c>
      <c r="UV129" s="2">
        <v>3338.9</v>
      </c>
      <c r="UW129" s="2">
        <v>0</v>
      </c>
      <c r="UX129" s="2">
        <v>1</v>
      </c>
      <c r="UY129" s="2">
        <v>0</v>
      </c>
      <c r="UZ129" s="2">
        <v>2821014.9</v>
      </c>
      <c r="VA129" s="2">
        <v>0</v>
      </c>
      <c r="VB129" s="2">
        <v>0</v>
      </c>
      <c r="VC129" s="2">
        <v>0</v>
      </c>
      <c r="VD129" s="2">
        <v>14886</v>
      </c>
      <c r="VE129" s="2">
        <v>118083.6</v>
      </c>
      <c r="VF129" s="2">
        <v>0</v>
      </c>
      <c r="VG129" s="2">
        <v>0</v>
      </c>
      <c r="VH129" s="2">
        <v>0</v>
      </c>
      <c r="VI129" s="2">
        <v>197583.9</v>
      </c>
      <c r="VJ129" s="2">
        <v>401457.19999999902</v>
      </c>
      <c r="VK129" s="2">
        <v>402554.1</v>
      </c>
      <c r="VL129" s="2">
        <v>204262.39999999999</v>
      </c>
      <c r="VM129" s="2">
        <v>449962.2</v>
      </c>
      <c r="VN129" s="2">
        <v>55199.1</v>
      </c>
      <c r="VO129" s="2">
        <v>104593.5</v>
      </c>
      <c r="VP129" s="2">
        <v>1161215</v>
      </c>
      <c r="VQ129" s="2">
        <v>0</v>
      </c>
      <c r="VR129" s="2">
        <v>13.587999999999999</v>
      </c>
      <c r="VS129" s="2">
        <v>0.312</v>
      </c>
      <c r="VT129" s="2"/>
      <c r="VU129" s="2">
        <v>1731.79999999999</v>
      </c>
      <c r="VV129" s="2">
        <v>3419.9139999999902</v>
      </c>
      <c r="VW129" s="2">
        <v>13497.7</v>
      </c>
      <c r="VX129" s="2">
        <v>47822.400000000001</v>
      </c>
      <c r="VY129" s="2">
        <v>24771.599999999999</v>
      </c>
      <c r="VZ129" s="2">
        <v>0</v>
      </c>
      <c r="WA129" s="2">
        <v>3321.2</v>
      </c>
      <c r="WB129" s="2">
        <v>0</v>
      </c>
      <c r="WC129" s="2">
        <v>30741.75</v>
      </c>
      <c r="WD129" s="2">
        <v>0.74532503842494302</v>
      </c>
      <c r="WE129" s="2">
        <v>0.27589841176901098</v>
      </c>
      <c r="WF129" s="2"/>
      <c r="WG129" s="2">
        <v>50199.93</v>
      </c>
      <c r="WH129" s="2">
        <v>29802.78</v>
      </c>
      <c r="WI129" s="2">
        <v>0.21589268663524</v>
      </c>
      <c r="WJ129" s="2"/>
      <c r="WK129" s="2">
        <v>10958.4</v>
      </c>
      <c r="WL129" s="2">
        <v>0</v>
      </c>
      <c r="WM129" s="2">
        <v>0.36892247043363902</v>
      </c>
      <c r="WN129" s="2"/>
      <c r="WO129" s="2">
        <v>0.4</v>
      </c>
      <c r="WP129" s="2">
        <v>0.4</v>
      </c>
      <c r="WQ129" s="2"/>
      <c r="WR129" s="2">
        <v>0.74663843847410405</v>
      </c>
      <c r="WS129" s="2"/>
      <c r="WT129" s="2">
        <v>1</v>
      </c>
      <c r="WU129" s="2"/>
      <c r="WV129" s="2">
        <v>1</v>
      </c>
      <c r="WW129" s="2"/>
      <c r="WX129" s="2">
        <v>0.12946432975987299</v>
      </c>
      <c r="WY129" s="2"/>
      <c r="WZ129" s="2">
        <v>6.3159724845315304E-2</v>
      </c>
      <c r="XA129" s="2"/>
      <c r="XB129" s="2">
        <v>1</v>
      </c>
      <c r="XC129" s="2"/>
      <c r="XD129" s="2">
        <v>1</v>
      </c>
      <c r="XE129" s="2"/>
      <c r="XF129" s="2">
        <v>5673.6</v>
      </c>
      <c r="XG129" s="2">
        <v>3602.7</v>
      </c>
      <c r="XH129" s="2">
        <v>0</v>
      </c>
      <c r="XI129" s="2">
        <v>0</v>
      </c>
      <c r="XJ129" s="2">
        <v>3104.86</v>
      </c>
      <c r="XK129" s="2">
        <v>4890.46</v>
      </c>
      <c r="XL129" s="2">
        <v>8884.2000000000007</v>
      </c>
      <c r="XM129" s="2">
        <v>99357.3</v>
      </c>
      <c r="XN129" s="2">
        <v>221.5</v>
      </c>
      <c r="XO129" s="2">
        <v>0</v>
      </c>
      <c r="XP129" s="2">
        <v>0</v>
      </c>
      <c r="XQ129" s="2">
        <v>204756.3</v>
      </c>
      <c r="XR129" s="2">
        <v>12517.2</v>
      </c>
      <c r="XS129" s="2">
        <v>3483</v>
      </c>
      <c r="XT129" s="2">
        <v>0</v>
      </c>
      <c r="XU129" s="2">
        <v>0</v>
      </c>
      <c r="XV129" s="2">
        <v>0.112431468003741</v>
      </c>
      <c r="XW129" s="2">
        <v>0.112024458418624</v>
      </c>
      <c r="XX129" s="2">
        <v>0.775544073577633</v>
      </c>
      <c r="XY129" s="2">
        <v>0.14551019326686801</v>
      </c>
      <c r="XZ129" s="2">
        <v>0.85448980673313102</v>
      </c>
      <c r="YA129" s="2">
        <v>23866293.912877999</v>
      </c>
      <c r="YB129" s="2">
        <v>4669349</v>
      </c>
      <c r="YC129" s="2">
        <v>65470</v>
      </c>
      <c r="YD129" s="2">
        <v>346624</v>
      </c>
      <c r="YE129" s="2">
        <v>0</v>
      </c>
      <c r="YF129" s="2">
        <v>226328.7</v>
      </c>
      <c r="YG129" s="2">
        <v>906741</v>
      </c>
      <c r="YH129" s="2">
        <v>4067.8</v>
      </c>
      <c r="YI129" s="2">
        <v>558</v>
      </c>
      <c r="YJ129" s="2">
        <v>5454.9719999999998</v>
      </c>
      <c r="YK129" s="2">
        <v>62603.296000000002</v>
      </c>
      <c r="YL129" s="2">
        <v>8137.8</v>
      </c>
      <c r="YM129" s="2">
        <v>0</v>
      </c>
      <c r="YN129" s="2">
        <v>0</v>
      </c>
      <c r="YO129" s="2">
        <v>0</v>
      </c>
      <c r="YP129" s="2">
        <v>0.85869601812558705</v>
      </c>
      <c r="YQ129" s="9">
        <v>4.5130068955636601E-5</v>
      </c>
      <c r="YR129" s="2">
        <v>3.7549016718261798E-4</v>
      </c>
      <c r="YS129" s="2">
        <v>1.5199457114614E-2</v>
      </c>
      <c r="YT129" s="2">
        <v>0.12568390452365999</v>
      </c>
      <c r="YU129" s="2">
        <v>0.68257337522823003</v>
      </c>
      <c r="YV129" s="2">
        <v>6.1985999223720903E-2</v>
      </c>
      <c r="YW129" s="2">
        <v>2.4358605436844299E-2</v>
      </c>
      <c r="YX129" s="2">
        <v>0.23108202011120399</v>
      </c>
      <c r="YY129" s="2">
        <v>0.46394378093161298</v>
      </c>
      <c r="YZ129" s="2">
        <v>7.8408208937712595E-2</v>
      </c>
      <c r="ZA129" s="2">
        <v>0.16486009599033999</v>
      </c>
      <c r="ZB129" s="2">
        <v>0.29278791414033301</v>
      </c>
      <c r="ZC129" s="2">
        <v>0</v>
      </c>
      <c r="ZD129" s="2">
        <v>0</v>
      </c>
      <c r="ZE129" s="2">
        <v>0.76711412960494196</v>
      </c>
      <c r="ZF129" s="2">
        <v>0.22964741998970201</v>
      </c>
      <c r="ZG129" s="2">
        <v>1.6813490592275299E-3</v>
      </c>
      <c r="ZH129" s="2">
        <v>1.55710134612722E-3</v>
      </c>
      <c r="ZI129" s="2">
        <v>0.81880638103139503</v>
      </c>
      <c r="ZJ129" s="2">
        <v>0.181193618968604</v>
      </c>
      <c r="ZK129" s="2">
        <v>0</v>
      </c>
      <c r="ZL129" s="2">
        <v>0</v>
      </c>
      <c r="ZM129" s="2">
        <v>0</v>
      </c>
      <c r="ZN129" s="2">
        <v>1</v>
      </c>
      <c r="ZO129" s="2">
        <v>0.99001726382153898</v>
      </c>
      <c r="ZP129" s="2">
        <v>9.9827361784603601E-3</v>
      </c>
      <c r="ZQ129" s="2">
        <v>31261</v>
      </c>
      <c r="ZR129" s="2">
        <v>304.25599999999997</v>
      </c>
      <c r="ZS129" s="2">
        <v>56.7</v>
      </c>
      <c r="ZT129" s="2">
        <v>0</v>
      </c>
      <c r="ZU129" s="2">
        <v>0</v>
      </c>
      <c r="ZV129" s="2">
        <v>23634</v>
      </c>
      <c r="ZW129" s="2">
        <v>385.2</v>
      </c>
      <c r="ZX129" s="2">
        <v>300838.5</v>
      </c>
      <c r="ZY129" s="2" t="s">
        <v>879</v>
      </c>
      <c r="ZZ129" s="2" t="s">
        <v>870</v>
      </c>
      <c r="AAA129" s="2" t="s">
        <v>871</v>
      </c>
    </row>
    <row r="130" spans="1:703" x14ac:dyDescent="0.2">
      <c r="A130" s="2" t="s">
        <v>31</v>
      </c>
      <c r="B130" s="2">
        <v>5310</v>
      </c>
      <c r="C130" s="2">
        <v>81.203999999999994</v>
      </c>
      <c r="D130" s="2">
        <v>592</v>
      </c>
      <c r="E130" s="2">
        <v>6964</v>
      </c>
      <c r="F130" s="2">
        <v>13598.599</v>
      </c>
      <c r="G130" s="2">
        <v>0</v>
      </c>
      <c r="H130" s="2">
        <v>0</v>
      </c>
      <c r="I130" s="2">
        <v>1</v>
      </c>
      <c r="J130" s="2">
        <v>0</v>
      </c>
      <c r="K130" s="2">
        <v>0.941842758948918</v>
      </c>
      <c r="L130" s="2">
        <v>0</v>
      </c>
      <c r="M130" s="2">
        <v>0</v>
      </c>
      <c r="N130" s="2">
        <v>0</v>
      </c>
      <c r="O130" s="2">
        <v>6.8095250106279303E-3</v>
      </c>
      <c r="P130" s="2">
        <v>2.0485198511993701E-3</v>
      </c>
      <c r="Q130" s="2">
        <v>0.941842758948918</v>
      </c>
      <c r="R130" s="2">
        <v>0</v>
      </c>
      <c r="S130" s="2">
        <v>0</v>
      </c>
      <c r="T130" s="2">
        <v>0</v>
      </c>
      <c r="U130" s="2">
        <v>2019</v>
      </c>
      <c r="V130" s="2">
        <v>6.6666666666666596E-2</v>
      </c>
      <c r="W130" s="2">
        <v>8.5000000000000006E-2</v>
      </c>
      <c r="X130" s="2">
        <v>0.102777777777777</v>
      </c>
      <c r="Y130" s="2">
        <v>0.10416666666666601</v>
      </c>
      <c r="Z130" s="2">
        <v>8.1944444444444403E-2</v>
      </c>
      <c r="AA130" s="2">
        <v>6.4479999999999996E-2</v>
      </c>
      <c r="AB130" s="2">
        <v>8.5000000000000006E-2</v>
      </c>
      <c r="AC130" s="2">
        <v>8.7222222222222201E-2</v>
      </c>
      <c r="AD130" s="2">
        <v>7.7399999999999997E-2</v>
      </c>
      <c r="AE130" s="2">
        <v>7.1499999999999994E-2</v>
      </c>
      <c r="AF130" s="2">
        <v>7.8055555555555503E-2</v>
      </c>
      <c r="AG130" s="2">
        <v>6.6699999999999995E-2</v>
      </c>
      <c r="AH130" s="2">
        <v>0</v>
      </c>
      <c r="AI130" s="2">
        <v>0</v>
      </c>
      <c r="AJ130" s="2">
        <v>7.8E-2</v>
      </c>
      <c r="AK130" s="2">
        <v>9.6774193999999994E-2</v>
      </c>
      <c r="AL130" s="2">
        <v>54.50334136</v>
      </c>
      <c r="AM130" s="2">
        <v>1.0077297599999999</v>
      </c>
      <c r="AN130" s="2">
        <v>1.83199523</v>
      </c>
      <c r="AO130" s="2">
        <v>0.232644349999999</v>
      </c>
      <c r="AP130" s="2">
        <v>2.5990570000000001E-2</v>
      </c>
      <c r="AQ130" s="2">
        <v>0.10012586999999901</v>
      </c>
      <c r="AR130" s="2">
        <v>2.034091E-2</v>
      </c>
      <c r="AS130" s="2">
        <v>0.17610594999999901</v>
      </c>
      <c r="AT130" s="2">
        <v>0.33136318999999997</v>
      </c>
      <c r="AU130" s="2">
        <v>1.1448782099999999</v>
      </c>
      <c r="AV130" s="2">
        <v>0</v>
      </c>
      <c r="AW130" s="2">
        <v>2.9917290699999999</v>
      </c>
      <c r="AX130" s="2">
        <v>2.1528900000000002E-3</v>
      </c>
      <c r="AY130" s="2">
        <v>0.19802544</v>
      </c>
      <c r="AZ130" s="2">
        <v>5.12132E-2</v>
      </c>
      <c r="BA130" s="2">
        <v>0.20613078000000001</v>
      </c>
      <c r="BB130" s="2">
        <v>1.79024378</v>
      </c>
      <c r="BC130" s="2">
        <v>1.17186743</v>
      </c>
      <c r="BD130" s="2">
        <v>0.72865113999999997</v>
      </c>
      <c r="BE130" s="2">
        <v>3.6182504400000002</v>
      </c>
      <c r="BF130" s="2">
        <v>2.0708419999999998</v>
      </c>
      <c r="BG130" s="2">
        <v>2.6497999999999999E-3</v>
      </c>
      <c r="BH130" s="2">
        <v>338411</v>
      </c>
      <c r="BI130" s="2">
        <v>25462</v>
      </c>
      <c r="BJ130" s="2">
        <v>50000</v>
      </c>
      <c r="BK130" s="2">
        <v>19500</v>
      </c>
      <c r="BL130" s="2">
        <v>37239553.576848798</v>
      </c>
      <c r="BM130" s="2">
        <v>32002741.353231501</v>
      </c>
      <c r="BN130" s="2">
        <v>18805974.556819201</v>
      </c>
      <c r="BO130" s="2">
        <v>13266590.9620576</v>
      </c>
      <c r="BP130" s="2">
        <v>11171866.072610701</v>
      </c>
      <c r="BQ130" s="2">
        <v>0</v>
      </c>
      <c r="BR130" s="2">
        <v>100189808.56410199</v>
      </c>
      <c r="BS130" s="2">
        <v>68755304.349999994</v>
      </c>
      <c r="BT130" s="2">
        <v>0.25</v>
      </c>
      <c r="BU130" s="2">
        <v>0.25</v>
      </c>
      <c r="BV130" s="2">
        <v>0.25</v>
      </c>
      <c r="BW130" s="2">
        <v>0.25</v>
      </c>
      <c r="BX130" s="2">
        <v>0.25</v>
      </c>
      <c r="BY130" s="2">
        <v>4200</v>
      </c>
      <c r="BZ130" s="2">
        <v>0.02</v>
      </c>
      <c r="CA130" s="2">
        <v>18320</v>
      </c>
      <c r="CB130" s="2">
        <v>0.2</v>
      </c>
      <c r="CC130" s="2">
        <v>138000</v>
      </c>
      <c r="CD130" s="2">
        <v>0.2</v>
      </c>
      <c r="CE130" s="2">
        <v>72800</v>
      </c>
      <c r="CF130" s="2">
        <v>0.02</v>
      </c>
      <c r="CG130" s="2">
        <v>4000</v>
      </c>
      <c r="CH130" s="2">
        <v>0.2</v>
      </c>
      <c r="CI130" s="2">
        <v>50000</v>
      </c>
      <c r="CJ130" s="2">
        <v>1.3</v>
      </c>
      <c r="CK130" s="2">
        <v>1.7</v>
      </c>
      <c r="CL130" s="2">
        <v>2</v>
      </c>
      <c r="CM130" s="2">
        <v>2.2999999999999998</v>
      </c>
      <c r="CN130" s="2">
        <v>3.4</v>
      </c>
      <c r="CO130" s="2">
        <v>0.1</v>
      </c>
      <c r="CP130" s="2">
        <v>0.4</v>
      </c>
      <c r="CQ130" s="2">
        <v>0.7</v>
      </c>
      <c r="CR130" s="2">
        <v>1.1000000000000001</v>
      </c>
      <c r="CS130" s="2">
        <v>2</v>
      </c>
      <c r="CT130" s="2">
        <v>0.199409032571706</v>
      </c>
      <c r="CU130" s="2">
        <v>0.47715932917563703</v>
      </c>
      <c r="CV130" s="2">
        <v>0.29807686298999098</v>
      </c>
      <c r="CW130" s="2">
        <v>2.5354775262664098E-2</v>
      </c>
      <c r="CX130" s="2">
        <v>0.12830131583280699</v>
      </c>
      <c r="CY130" s="2">
        <v>0.87116734048699696</v>
      </c>
      <c r="CZ130" s="2">
        <v>5.3134368019510997E-4</v>
      </c>
      <c r="DA130" s="2">
        <v>0.89150280101844004</v>
      </c>
      <c r="DB130" s="2">
        <v>0.108497198981559</v>
      </c>
      <c r="DC130" s="2">
        <v>1</v>
      </c>
      <c r="DD130" s="2">
        <v>0</v>
      </c>
      <c r="DE130" s="2">
        <v>0.93465061992873399</v>
      </c>
      <c r="DF130" s="2">
        <v>6.5349380071265104E-2</v>
      </c>
      <c r="DG130" s="2">
        <v>0</v>
      </c>
      <c r="DH130" s="2">
        <v>0</v>
      </c>
      <c r="DI130" s="2">
        <v>1</v>
      </c>
      <c r="DJ130" s="2">
        <v>0.162659887873705</v>
      </c>
      <c r="DK130" s="2">
        <v>0.38768729966213</v>
      </c>
      <c r="DL130" s="2">
        <v>0</v>
      </c>
      <c r="DM130" s="2">
        <v>0.449652812464164</v>
      </c>
      <c r="DN130" s="2">
        <v>0.05</v>
      </c>
      <c r="DO130" s="2">
        <v>0.94</v>
      </c>
      <c r="DP130" s="2">
        <v>0.01</v>
      </c>
      <c r="DQ130" s="2">
        <v>0.99</v>
      </c>
      <c r="DR130" s="2">
        <v>0</v>
      </c>
      <c r="DS130" s="2">
        <v>0.01</v>
      </c>
      <c r="DT130" s="2">
        <v>1548309.436</v>
      </c>
      <c r="DU130" s="2">
        <v>27.868576044043198</v>
      </c>
      <c r="DV130" s="2">
        <v>155.0009412</v>
      </c>
      <c r="DW130" s="2">
        <v>155.0009412</v>
      </c>
      <c r="DX130" s="2">
        <v>59737.2</v>
      </c>
      <c r="DY130" s="2">
        <v>1776.115</v>
      </c>
      <c r="DZ130" s="2">
        <v>43824</v>
      </c>
      <c r="EA130" s="2">
        <v>3179</v>
      </c>
      <c r="EB130" s="2">
        <v>104.4</v>
      </c>
      <c r="EC130" s="2">
        <v>11012.208999999901</v>
      </c>
      <c r="ED130" s="2">
        <v>0</v>
      </c>
      <c r="EE130" s="2">
        <v>0</v>
      </c>
      <c r="EF130" s="2">
        <v>0</v>
      </c>
      <c r="EG130" s="2">
        <v>1</v>
      </c>
      <c r="EH130" s="2">
        <v>0.80008425194254795</v>
      </c>
      <c r="EI130" s="2">
        <v>0</v>
      </c>
      <c r="EJ130" s="2">
        <v>0</v>
      </c>
      <c r="EK130" s="2">
        <v>0</v>
      </c>
      <c r="EL130" s="2">
        <v>0</v>
      </c>
      <c r="EM130" s="2">
        <v>5.0592937347992504E-3</v>
      </c>
      <c r="EN130" s="2">
        <v>0.194856454322652</v>
      </c>
      <c r="EO130" s="2">
        <v>264.928</v>
      </c>
      <c r="EP130" s="2">
        <v>0</v>
      </c>
      <c r="EQ130" s="2">
        <v>0</v>
      </c>
      <c r="ER130" s="2">
        <v>1</v>
      </c>
      <c r="ES130" s="2">
        <v>0.55331948411667897</v>
      </c>
      <c r="ET130" s="2">
        <v>0.44668051588331997</v>
      </c>
      <c r="EU130" s="2">
        <v>41879.998800000001</v>
      </c>
      <c r="EV130" s="2">
        <v>30247.977599999998</v>
      </c>
      <c r="EW130" s="2">
        <v>17961.7896</v>
      </c>
      <c r="EX130" s="2">
        <v>37.3639042845953</v>
      </c>
      <c r="EY130" s="2">
        <v>46.735148041405303</v>
      </c>
      <c r="EZ130" s="2">
        <v>36.1</v>
      </c>
      <c r="FA130" s="2">
        <v>42</v>
      </c>
      <c r="FB130" s="2">
        <v>45.3</v>
      </c>
      <c r="FC130" s="2">
        <v>37.299999999999997</v>
      </c>
      <c r="FD130" s="2">
        <v>36.790659788216097</v>
      </c>
      <c r="FE130" s="2">
        <v>30.5</v>
      </c>
      <c r="FF130" s="2">
        <v>37</v>
      </c>
      <c r="FG130" s="2">
        <v>14</v>
      </c>
      <c r="FH130" s="2">
        <v>32.5094513293635</v>
      </c>
      <c r="FI130" s="2">
        <v>56.637262042343004</v>
      </c>
      <c r="FJ130" s="2">
        <v>32.5094513293635</v>
      </c>
      <c r="FK130" s="2">
        <v>56.637262042343004</v>
      </c>
      <c r="FL130" s="2">
        <v>26.3490115259102</v>
      </c>
      <c r="FM130" s="2">
        <v>58.066206406531101</v>
      </c>
      <c r="FN130" s="2">
        <v>31.476760578925798</v>
      </c>
      <c r="FO130" s="2">
        <v>42.626626287619104</v>
      </c>
      <c r="FP130" s="2">
        <v>49</v>
      </c>
      <c r="FQ130" s="2">
        <v>40</v>
      </c>
      <c r="FR130" s="2">
        <v>48</v>
      </c>
      <c r="FS130" s="2">
        <v>47.110630384483898</v>
      </c>
      <c r="FT130" s="2">
        <v>45.619421825731898</v>
      </c>
      <c r="FU130" s="2">
        <v>43</v>
      </c>
      <c r="FV130" s="2">
        <v>47</v>
      </c>
      <c r="FW130" s="2">
        <v>42</v>
      </c>
      <c r="FX130" s="2">
        <v>48</v>
      </c>
      <c r="FY130" s="2">
        <v>43</v>
      </c>
      <c r="FZ130" s="2">
        <v>47</v>
      </c>
      <c r="GA130" s="2">
        <v>29.3761436577613</v>
      </c>
      <c r="GB130" s="2">
        <v>37.996394204695797</v>
      </c>
      <c r="GC130" s="2">
        <v>47.110630384483898</v>
      </c>
      <c r="GD130" s="2">
        <v>45.619421825731898</v>
      </c>
      <c r="GE130" s="2">
        <v>38.114489182777703</v>
      </c>
      <c r="GF130" s="2">
        <v>38</v>
      </c>
      <c r="GG130" s="2">
        <v>34.74</v>
      </c>
      <c r="GH130" s="2">
        <v>27</v>
      </c>
      <c r="GI130" s="2">
        <v>36.160794951052097</v>
      </c>
      <c r="GJ130" s="2">
        <v>36</v>
      </c>
      <c r="GK130" s="2">
        <v>42.759322930727201</v>
      </c>
      <c r="GL130" s="2">
        <v>40.407105447869903</v>
      </c>
      <c r="GM130" s="2">
        <v>42.759322930727201</v>
      </c>
      <c r="GN130" s="2">
        <v>40.407105447869903</v>
      </c>
      <c r="GO130" s="2">
        <v>43</v>
      </c>
      <c r="GP130" s="2">
        <v>47</v>
      </c>
      <c r="GQ130" s="2">
        <v>43.540756302520997</v>
      </c>
      <c r="GR130" s="2">
        <v>38.895558223289299</v>
      </c>
      <c r="GS130" s="2">
        <v>28.9</v>
      </c>
      <c r="GT130" s="2">
        <v>83.5</v>
      </c>
      <c r="GU130" s="2">
        <v>19.561290667808201</v>
      </c>
      <c r="GV130" s="2">
        <v>56.185787671232802</v>
      </c>
      <c r="GW130" s="2">
        <v>33.445</v>
      </c>
      <c r="GX130" s="2">
        <v>41.472000000000001</v>
      </c>
      <c r="GY130" s="2">
        <v>84.347098966903104</v>
      </c>
      <c r="GZ130" s="2">
        <v>91.069939662713793</v>
      </c>
      <c r="HA130" s="2">
        <v>110</v>
      </c>
      <c r="HB130" s="2">
        <v>84.433535778681801</v>
      </c>
      <c r="HC130" s="2">
        <v>89.574270709697103</v>
      </c>
      <c r="HD130" s="2">
        <v>80.585424133811202</v>
      </c>
      <c r="HE130" s="2">
        <v>99.5</v>
      </c>
      <c r="HF130" s="2">
        <v>84.5898855964749</v>
      </c>
      <c r="HG130" s="2">
        <v>91.069939662713793</v>
      </c>
      <c r="HH130" s="2">
        <v>84.433535778681801</v>
      </c>
      <c r="HI130" s="2">
        <v>100</v>
      </c>
      <c r="HJ130" s="2">
        <v>9349.2000000000007</v>
      </c>
      <c r="HK130" s="2">
        <v>11023.2</v>
      </c>
      <c r="HL130" s="2">
        <v>6154.0749999999998</v>
      </c>
      <c r="HM130" s="2">
        <v>0</v>
      </c>
      <c r="HN130" s="2">
        <v>192.62</v>
      </c>
      <c r="HO130" s="2">
        <v>10.859706982939</v>
      </c>
      <c r="HP130" s="2">
        <v>10.859706982939</v>
      </c>
      <c r="HQ130" s="2">
        <v>10.859706982939</v>
      </c>
      <c r="HR130" s="2">
        <v>352.093495038588</v>
      </c>
      <c r="HS130" s="2">
        <v>2031.1065049614101</v>
      </c>
      <c r="HT130" s="2">
        <v>0</v>
      </c>
      <c r="HU130" s="2">
        <v>0</v>
      </c>
      <c r="HV130" s="2">
        <v>0</v>
      </c>
      <c r="HW130" s="2">
        <v>0</v>
      </c>
      <c r="HX130" s="2">
        <v>7071.7646093112598</v>
      </c>
      <c r="HY130" s="2">
        <v>0</v>
      </c>
      <c r="HZ130" s="2">
        <v>0</v>
      </c>
      <c r="IA130" s="2">
        <v>0</v>
      </c>
      <c r="IB130" s="2">
        <v>1951.19999999999</v>
      </c>
      <c r="IC130" s="2">
        <v>8870.4</v>
      </c>
      <c r="ID130" s="2">
        <v>0</v>
      </c>
      <c r="IE130" s="2">
        <v>0</v>
      </c>
      <c r="IF130" s="2">
        <v>0</v>
      </c>
      <c r="IG130" s="2">
        <v>251.63332904689801</v>
      </c>
      <c r="IH130" s="2">
        <v>0</v>
      </c>
      <c r="II130" s="2">
        <v>791.18567095310095</v>
      </c>
      <c r="IJ130" s="2">
        <v>0</v>
      </c>
      <c r="IK130" s="2">
        <v>6820.3059715662603</v>
      </c>
      <c r="IL130" s="2">
        <v>0</v>
      </c>
      <c r="IM130" s="2">
        <v>0</v>
      </c>
      <c r="IN130" s="2">
        <v>0</v>
      </c>
      <c r="IO130" s="2">
        <v>85932</v>
      </c>
      <c r="IP130" s="2">
        <v>0</v>
      </c>
      <c r="IQ130" s="2">
        <v>482.33199999999903</v>
      </c>
      <c r="IR130" s="2">
        <v>0</v>
      </c>
      <c r="IS130" s="2">
        <v>0</v>
      </c>
      <c r="IT130" s="2">
        <v>43921.08</v>
      </c>
      <c r="IU130" s="2">
        <v>0</v>
      </c>
      <c r="IV130" s="2">
        <v>0</v>
      </c>
      <c r="IW130" s="2">
        <v>0</v>
      </c>
      <c r="IX130" s="2">
        <v>219.11644810000001</v>
      </c>
      <c r="IY130" s="2">
        <v>8000</v>
      </c>
      <c r="IZ130" s="2">
        <v>219.11644810000001</v>
      </c>
      <c r="JA130" s="2">
        <v>1126</v>
      </c>
      <c r="JB130" s="2">
        <v>243.29290700000001</v>
      </c>
      <c r="JC130" s="2">
        <v>1789</v>
      </c>
      <c r="JD130" s="2">
        <v>4000</v>
      </c>
      <c r="JE130" s="2">
        <v>243.29290700000001</v>
      </c>
      <c r="JF130" s="2">
        <v>5400</v>
      </c>
      <c r="JG130" s="2">
        <v>8000</v>
      </c>
      <c r="JH130" s="2">
        <v>7500</v>
      </c>
      <c r="JI130" s="2">
        <v>4000</v>
      </c>
      <c r="JJ130" s="2">
        <v>8000</v>
      </c>
      <c r="JK130" s="2">
        <v>8543.3070869999992</v>
      </c>
      <c r="JL130" s="2">
        <v>8000</v>
      </c>
      <c r="JM130" s="2">
        <v>2766.0187000000001</v>
      </c>
      <c r="JN130" s="2">
        <v>3074.6145999999999</v>
      </c>
      <c r="JO130" s="2">
        <v>3074.6145999999999</v>
      </c>
      <c r="JP130" s="2">
        <v>669.31943115987804</v>
      </c>
      <c r="JQ130" s="2">
        <v>8000</v>
      </c>
      <c r="JR130" s="2">
        <v>3794.8289030000001</v>
      </c>
      <c r="JS130" s="2">
        <v>8000</v>
      </c>
      <c r="JT130" s="2">
        <v>748.22463770000002</v>
      </c>
      <c r="JU130" s="2">
        <v>4100</v>
      </c>
      <c r="JV130" s="2">
        <v>1361.35634547</v>
      </c>
      <c r="JW130" s="2">
        <v>5320</v>
      </c>
      <c r="JX130" s="2">
        <v>1835.070324</v>
      </c>
      <c r="JY130" s="2">
        <v>1835.070324</v>
      </c>
      <c r="JZ130" s="2">
        <v>8000</v>
      </c>
      <c r="KA130" s="2">
        <v>3920</v>
      </c>
      <c r="KB130" s="2">
        <v>8000</v>
      </c>
      <c r="KC130" s="2">
        <v>1835.070324</v>
      </c>
      <c r="KD130" s="2">
        <v>5350</v>
      </c>
      <c r="KE130" s="2">
        <v>3629.331126</v>
      </c>
      <c r="KF130" s="2">
        <v>3629.331126</v>
      </c>
      <c r="KG130" s="2">
        <v>3629.331126</v>
      </c>
      <c r="KH130" s="2">
        <v>3629.331126</v>
      </c>
      <c r="KI130" s="2">
        <v>3629.331126</v>
      </c>
      <c r="KJ130" s="2">
        <v>6500</v>
      </c>
      <c r="KK130" s="2">
        <v>8500</v>
      </c>
      <c r="KL130" s="2">
        <v>4200</v>
      </c>
      <c r="KM130" s="2">
        <v>3629.331126</v>
      </c>
      <c r="KN130" s="2">
        <v>8300</v>
      </c>
      <c r="KO130" s="2">
        <v>6000</v>
      </c>
      <c r="KP130" s="2">
        <v>6000</v>
      </c>
      <c r="KQ130" s="2">
        <v>6000</v>
      </c>
      <c r="KR130" s="2">
        <v>6000</v>
      </c>
      <c r="KS130" s="2">
        <v>6000</v>
      </c>
      <c r="KT130" s="2">
        <v>6000</v>
      </c>
      <c r="KU130" s="2">
        <v>6000</v>
      </c>
      <c r="KV130" s="2">
        <v>504</v>
      </c>
      <c r="KW130" s="2">
        <v>6000</v>
      </c>
      <c r="KX130" s="2">
        <v>6000</v>
      </c>
      <c r="KY130" s="2">
        <v>7900</v>
      </c>
      <c r="KZ130" s="2">
        <v>0</v>
      </c>
      <c r="LA130" s="2">
        <v>0</v>
      </c>
      <c r="LB130" s="2">
        <v>0</v>
      </c>
      <c r="LC130" s="2">
        <v>31270</v>
      </c>
      <c r="LD130" s="2">
        <v>0</v>
      </c>
      <c r="LE130" s="2">
        <v>1082.12652278876</v>
      </c>
      <c r="LF130" s="2">
        <v>0</v>
      </c>
      <c r="LG130" s="2">
        <v>3420.2509152500802</v>
      </c>
      <c r="LH130" s="2">
        <v>0</v>
      </c>
      <c r="LI130" s="2">
        <v>0</v>
      </c>
      <c r="LJ130" s="2">
        <v>0</v>
      </c>
      <c r="LK130" s="2">
        <v>0</v>
      </c>
      <c r="LL130" s="2">
        <v>0</v>
      </c>
      <c r="LM130" s="2">
        <v>0</v>
      </c>
      <c r="LN130" s="2">
        <v>0</v>
      </c>
      <c r="LO130" s="2">
        <v>0</v>
      </c>
      <c r="LP130" s="2">
        <v>0</v>
      </c>
      <c r="LQ130" s="2">
        <v>0</v>
      </c>
      <c r="LR130" s="2">
        <v>0</v>
      </c>
      <c r="LS130" s="2">
        <v>0</v>
      </c>
      <c r="LT130" s="2">
        <v>0</v>
      </c>
      <c r="LU130" s="2">
        <v>0</v>
      </c>
      <c r="LV130" s="2">
        <v>8334</v>
      </c>
      <c r="LW130" s="2">
        <v>0</v>
      </c>
      <c r="LX130" s="2">
        <v>0</v>
      </c>
      <c r="LY130" s="2">
        <v>0</v>
      </c>
      <c r="LZ130" s="2">
        <v>0</v>
      </c>
      <c r="MA130" s="2">
        <v>2698</v>
      </c>
      <c r="MB130" s="2">
        <v>0</v>
      </c>
      <c r="MC130" s="2">
        <v>0</v>
      </c>
      <c r="MD130" s="2">
        <v>0</v>
      </c>
      <c r="ME130" s="2">
        <v>0</v>
      </c>
      <c r="MF130" s="2">
        <v>20921.269015577702</v>
      </c>
      <c r="MG130" s="2">
        <v>0</v>
      </c>
      <c r="MH130" s="2">
        <v>767.81698442226104</v>
      </c>
      <c r="MI130" s="2">
        <v>0</v>
      </c>
      <c r="MJ130" s="2">
        <v>0</v>
      </c>
      <c r="MK130" s="2">
        <v>371.71799999999899</v>
      </c>
      <c r="ML130" s="2">
        <v>3655.614</v>
      </c>
      <c r="MM130" s="2">
        <v>0</v>
      </c>
      <c r="MN130" s="2">
        <v>0</v>
      </c>
      <c r="MO130" s="2">
        <v>21039.775469833399</v>
      </c>
      <c r="MP130" s="2">
        <v>0</v>
      </c>
      <c r="MQ130" s="2">
        <v>725.38900000000001</v>
      </c>
      <c r="MR130" s="2">
        <v>0</v>
      </c>
      <c r="MS130" s="2">
        <v>0</v>
      </c>
      <c r="MT130" s="2">
        <v>44713.71</v>
      </c>
      <c r="MU130" s="2">
        <v>0</v>
      </c>
      <c r="MV130" s="2">
        <v>0.13872171618972601</v>
      </c>
      <c r="MW130" s="2">
        <v>5.3481948875007904E-3</v>
      </c>
      <c r="MX130" s="2">
        <v>0.192113104064986</v>
      </c>
      <c r="MY130" s="2">
        <v>1.6739908082464901E-2</v>
      </c>
      <c r="MZ130" s="2">
        <v>0.37839978126388002</v>
      </c>
      <c r="NA130" s="2">
        <v>0.26867729551143998</v>
      </c>
      <c r="NB130" s="2">
        <v>9.28342196677652E-2</v>
      </c>
      <c r="NC130" s="2">
        <v>0.411864150031098</v>
      </c>
      <c r="ND130" s="2">
        <v>0.36943320626829301</v>
      </c>
      <c r="NE130" s="2">
        <v>0.12586842403284301</v>
      </c>
      <c r="NF130" s="2">
        <v>0.12719647767273601</v>
      </c>
      <c r="NG130" s="2">
        <v>0.87280352232726299</v>
      </c>
      <c r="NH130" s="2">
        <v>0.14055697045913501</v>
      </c>
      <c r="NI130" s="2">
        <v>0.85847184513325803</v>
      </c>
      <c r="NJ130" s="2">
        <v>9.7118440760574597E-4</v>
      </c>
      <c r="NK130" s="2">
        <v>0.80129930054753695</v>
      </c>
      <c r="NL130" s="2">
        <v>0.19870069945246199</v>
      </c>
      <c r="NM130" s="2">
        <v>0.98517086354518302</v>
      </c>
      <c r="NN130" s="2">
        <v>1.48291364548168E-2</v>
      </c>
      <c r="NO130" s="2">
        <v>0.86517197749048003</v>
      </c>
      <c r="NP130" s="2">
        <v>0</v>
      </c>
      <c r="NQ130" s="2">
        <v>0.134828022509519</v>
      </c>
      <c r="NR130" s="2">
        <v>0.33585060211724699</v>
      </c>
      <c r="NS130" s="2">
        <v>0.51241943423744596</v>
      </c>
      <c r="NT130" s="2">
        <v>4.4946226334654097E-3</v>
      </c>
      <c r="NU130" s="2">
        <v>0.14723534101183999</v>
      </c>
      <c r="NV130" s="2">
        <v>0.71</v>
      </c>
      <c r="NW130" s="2">
        <v>0.19</v>
      </c>
      <c r="NX130" s="2">
        <v>0.1</v>
      </c>
      <c r="NY130" s="2">
        <v>0.83</v>
      </c>
      <c r="NZ130" s="2">
        <v>0.16</v>
      </c>
      <c r="OA130" s="2">
        <v>0.01</v>
      </c>
      <c r="OB130" s="2">
        <v>0.11783358022625599</v>
      </c>
      <c r="OC130" s="2">
        <v>7.8249531420283402E-2</v>
      </c>
      <c r="OD130" s="2">
        <v>7.9953320079046597E-2</v>
      </c>
      <c r="OE130" s="2">
        <v>0.24010548365741799</v>
      </c>
      <c r="OF130" s="2">
        <v>4.3927042589152303E-2</v>
      </c>
      <c r="OG130" s="2">
        <v>0.28818005530637902</v>
      </c>
      <c r="OH130" s="2">
        <v>7.0000000000000007E-2</v>
      </c>
      <c r="OI130" s="2">
        <v>8.1750986721463595E-2</v>
      </c>
      <c r="OJ130" s="2">
        <v>0.98</v>
      </c>
      <c r="OK130" s="2">
        <v>0.02</v>
      </c>
      <c r="OL130" s="2">
        <v>0</v>
      </c>
      <c r="OM130" s="2">
        <v>81165.600000000006</v>
      </c>
      <c r="ON130" s="2">
        <v>1116.1130000000001</v>
      </c>
      <c r="OO130" s="2">
        <v>66660</v>
      </c>
      <c r="OP130" s="2">
        <v>51496</v>
      </c>
      <c r="OQ130" s="2">
        <v>156.6</v>
      </c>
      <c r="OR130" s="2">
        <v>12645.861999999999</v>
      </c>
      <c r="OS130" s="2">
        <v>91</v>
      </c>
      <c r="OT130" s="2">
        <v>0</v>
      </c>
      <c r="OU130" s="2">
        <v>0</v>
      </c>
      <c r="OV130" s="2">
        <v>1</v>
      </c>
      <c r="OW130" s="2">
        <v>0.83607064508532503</v>
      </c>
      <c r="OX130" s="2">
        <v>0</v>
      </c>
      <c r="OY130" s="2">
        <v>0</v>
      </c>
      <c r="OZ130" s="2">
        <v>0</v>
      </c>
      <c r="PA130" s="2">
        <v>1.46451068341564E-2</v>
      </c>
      <c r="PB130" s="2">
        <v>8.8114198937170093E-3</v>
      </c>
      <c r="PC130" s="2">
        <v>0.14047282818680101</v>
      </c>
      <c r="PD130" s="2">
        <v>264.928</v>
      </c>
      <c r="PE130" s="2">
        <v>5517919</v>
      </c>
      <c r="PF130" s="2">
        <v>27.151781623040002</v>
      </c>
      <c r="PG130" s="2">
        <v>20725.626069999998</v>
      </c>
      <c r="PH130" s="2">
        <v>12726.19211</v>
      </c>
      <c r="PI130" s="2">
        <v>66625.540410000001</v>
      </c>
      <c r="PJ130" s="2">
        <v>64984.922809999996</v>
      </c>
      <c r="PK130" s="2">
        <v>120555.3599</v>
      </c>
      <c r="PL130" s="2">
        <v>423757.04519999999</v>
      </c>
      <c r="PM130" s="2">
        <v>315113.32290000003</v>
      </c>
      <c r="PN130" s="2">
        <v>1008444.058</v>
      </c>
      <c r="PO130" s="2">
        <v>824017.2683</v>
      </c>
      <c r="PP130" s="2">
        <v>338668.30560000002</v>
      </c>
      <c r="PQ130" s="2">
        <v>0</v>
      </c>
      <c r="PR130" s="2">
        <v>0</v>
      </c>
      <c r="PS130" s="2">
        <v>0</v>
      </c>
      <c r="PT130" s="2">
        <v>0</v>
      </c>
      <c r="PU130" s="2">
        <v>0</v>
      </c>
      <c r="PV130" s="2">
        <v>403031.4191</v>
      </c>
      <c r="PW130" s="2">
        <v>302387.13079999998</v>
      </c>
      <c r="PX130" s="2">
        <v>941818.51760000002</v>
      </c>
      <c r="PY130" s="2">
        <v>759032.34539999999</v>
      </c>
      <c r="PZ130" s="2">
        <v>218112.94560000001</v>
      </c>
      <c r="QA130" s="2">
        <v>147.90078690000001</v>
      </c>
      <c r="QB130" s="2">
        <v>124.9298757</v>
      </c>
      <c r="QC130" s="2">
        <v>128.409233</v>
      </c>
      <c r="QD130" s="2">
        <v>116.48949639999999</v>
      </c>
      <c r="QE130" s="2">
        <v>47.481391209999998</v>
      </c>
      <c r="QF130" s="2">
        <v>47.481391209999998</v>
      </c>
      <c r="QG130" s="2">
        <v>254.10256150000001</v>
      </c>
      <c r="QH130" s="2">
        <v>233.05052140000001</v>
      </c>
      <c r="QI130" s="2">
        <v>234.43255690000001</v>
      </c>
      <c r="QJ130" s="2">
        <v>205.86963890000001</v>
      </c>
      <c r="QK130" s="2">
        <v>190.4773572</v>
      </c>
      <c r="QL130" s="2">
        <v>190.4773572</v>
      </c>
      <c r="QM130" s="2">
        <v>0</v>
      </c>
      <c r="QN130" s="2">
        <v>0</v>
      </c>
      <c r="QO130" s="2">
        <v>0</v>
      </c>
      <c r="QP130" s="2">
        <v>0</v>
      </c>
      <c r="QQ130" s="2">
        <v>0</v>
      </c>
      <c r="QR130" s="2">
        <v>0</v>
      </c>
      <c r="QS130" s="2">
        <v>147.90078690000001</v>
      </c>
      <c r="QT130" s="2">
        <v>124.9298757</v>
      </c>
      <c r="QU130" s="2">
        <v>128.409233</v>
      </c>
      <c r="QV130" s="2">
        <v>116.48949639999999</v>
      </c>
      <c r="QW130" s="2">
        <v>47.481391209999998</v>
      </c>
      <c r="QX130" s="2">
        <v>47.481391209999998</v>
      </c>
      <c r="QY130" s="2">
        <v>4.8024120999999899E-2</v>
      </c>
      <c r="QZ130" s="2">
        <v>2.0282675999999999E-2</v>
      </c>
      <c r="RA130" s="2">
        <v>8.3390232999999994E-2</v>
      </c>
      <c r="RB130" s="2">
        <v>7.5649437E-2</v>
      </c>
      <c r="RC130" s="2">
        <v>2.3126166E-2</v>
      </c>
      <c r="RD130" s="2">
        <v>8.2508365E-2</v>
      </c>
      <c r="RE130" s="2">
        <v>3.7836331000000001E-2</v>
      </c>
      <c r="RF130" s="2">
        <v>0.15224283299999999</v>
      </c>
      <c r="RG130" s="2">
        <v>0.13369379000000001</v>
      </c>
      <c r="RH130" s="2">
        <v>9.2773416999999997E-2</v>
      </c>
      <c r="RI130" s="2">
        <v>0</v>
      </c>
      <c r="RJ130" s="2">
        <v>0</v>
      </c>
      <c r="RK130" s="2">
        <v>0</v>
      </c>
      <c r="RL130" s="2">
        <v>0</v>
      </c>
      <c r="RM130" s="2">
        <v>0</v>
      </c>
      <c r="RN130" s="2">
        <v>4.8024120999999899E-2</v>
      </c>
      <c r="RO130" s="2">
        <v>2.0282675999999999E-2</v>
      </c>
      <c r="RP130" s="2">
        <v>8.3390232999999994E-2</v>
      </c>
      <c r="RQ130" s="2">
        <v>7.5649435000000001E-2</v>
      </c>
      <c r="RR130" s="2">
        <v>2.3126166E-2</v>
      </c>
      <c r="RS130" s="2">
        <v>4584</v>
      </c>
      <c r="RT130" s="2">
        <v>0</v>
      </c>
      <c r="RU130" s="2">
        <v>1</v>
      </c>
      <c r="RV130" s="2"/>
      <c r="RW130" s="2">
        <v>0</v>
      </c>
      <c r="RX130" s="2">
        <v>0</v>
      </c>
      <c r="RY130" s="2">
        <v>1</v>
      </c>
      <c r="RZ130" s="2"/>
      <c r="SA130" s="2">
        <v>1</v>
      </c>
      <c r="SB130" s="2"/>
      <c r="SC130" s="2">
        <v>17049.599999999999</v>
      </c>
      <c r="SD130" s="2">
        <v>1729.9749999999999</v>
      </c>
      <c r="SE130" s="2">
        <v>10966</v>
      </c>
      <c r="SF130" s="2">
        <v>210</v>
      </c>
      <c r="SG130" s="2">
        <v>10866.094999999999</v>
      </c>
      <c r="SH130" s="2">
        <v>0</v>
      </c>
      <c r="SI130" s="2">
        <v>722.77300000000002</v>
      </c>
      <c r="SJ130" s="2">
        <v>0</v>
      </c>
      <c r="SK130" s="2">
        <v>45526.71</v>
      </c>
      <c r="SL130" s="2">
        <v>0</v>
      </c>
      <c r="SM130" s="2">
        <v>0</v>
      </c>
      <c r="SN130" s="2">
        <v>0</v>
      </c>
      <c r="SO130" s="2">
        <v>0</v>
      </c>
      <c r="SP130" s="2">
        <v>0</v>
      </c>
      <c r="SQ130" s="2">
        <v>0</v>
      </c>
      <c r="SR130" s="2">
        <v>0</v>
      </c>
      <c r="SS130" s="2">
        <v>0</v>
      </c>
      <c r="ST130" s="2">
        <v>0</v>
      </c>
      <c r="SU130" s="2">
        <v>0</v>
      </c>
      <c r="SV130" s="2">
        <v>0</v>
      </c>
      <c r="SW130" s="2">
        <v>0</v>
      </c>
      <c r="SX130" s="2">
        <v>7041.6</v>
      </c>
      <c r="SY130" s="2">
        <v>740.96900000000005</v>
      </c>
      <c r="SZ130" s="2">
        <v>7043</v>
      </c>
      <c r="TA130" s="2">
        <v>414</v>
      </c>
      <c r="TB130" s="2">
        <v>1259.711</v>
      </c>
      <c r="TC130" s="2">
        <v>532.43700000000001</v>
      </c>
      <c r="TD130" s="2">
        <v>1</v>
      </c>
      <c r="TE130" s="2">
        <v>0</v>
      </c>
      <c r="TF130" s="2">
        <v>12769.185808672501</v>
      </c>
      <c r="TG130" s="2">
        <v>0</v>
      </c>
      <c r="TH130" s="2">
        <v>4385.2569020762003</v>
      </c>
      <c r="TI130" s="2">
        <v>19186.5292572775</v>
      </c>
      <c r="TJ130" s="2">
        <v>43399.881612322999</v>
      </c>
      <c r="TK130" s="2">
        <v>0</v>
      </c>
      <c r="TL130" s="2">
        <v>8905.32</v>
      </c>
      <c r="TM130" s="2">
        <v>1188.2367846037</v>
      </c>
      <c r="TN130" s="2">
        <v>0</v>
      </c>
      <c r="TO130" s="2">
        <v>4050.8204278158801</v>
      </c>
      <c r="TP130" s="2">
        <v>0</v>
      </c>
      <c r="TQ130" s="2">
        <v>2.0173199784751E-3</v>
      </c>
      <c r="TR130" s="2">
        <v>9.48799694309021E-2</v>
      </c>
      <c r="TS130" s="2">
        <v>0.90310271059062197</v>
      </c>
      <c r="TT130" s="2">
        <v>0.443670121254301</v>
      </c>
      <c r="TU130" s="2">
        <v>0</v>
      </c>
      <c r="TV130" s="2">
        <v>0</v>
      </c>
      <c r="TW130" s="2">
        <v>0</v>
      </c>
      <c r="TX130" s="2">
        <v>0.314256388499141</v>
      </c>
      <c r="TY130" s="2">
        <v>7.4840305253814703E-4</v>
      </c>
      <c r="TZ130" s="2">
        <v>0.24132508719401799</v>
      </c>
      <c r="UA130" s="2">
        <v>7056</v>
      </c>
      <c r="UB130" s="2">
        <v>48.604999999999997</v>
      </c>
      <c r="UC130" s="2">
        <v>1951</v>
      </c>
      <c r="UD130" s="2">
        <v>1124.992</v>
      </c>
      <c r="UE130" s="2">
        <v>7.4569999999999901</v>
      </c>
      <c r="UF130" s="2">
        <v>28540.799999999901</v>
      </c>
      <c r="UG130" s="2">
        <v>2122.4069999999901</v>
      </c>
      <c r="UH130" s="2">
        <v>15360</v>
      </c>
      <c r="UI130" s="2">
        <v>8862</v>
      </c>
      <c r="UJ130" s="2">
        <v>26681.177999999902</v>
      </c>
      <c r="UK130" s="2">
        <v>1566.9859999999901</v>
      </c>
      <c r="UL130" s="2">
        <v>380.89999999999901</v>
      </c>
      <c r="UM130" s="2">
        <v>0</v>
      </c>
      <c r="UN130" s="2">
        <v>0</v>
      </c>
      <c r="UO130" s="2">
        <v>11652.31</v>
      </c>
      <c r="UP130" s="2">
        <v>0</v>
      </c>
      <c r="UQ130" s="2">
        <v>0</v>
      </c>
      <c r="UR130" s="2">
        <v>63633.599999999999</v>
      </c>
      <c r="US130" s="2">
        <v>18646.678</v>
      </c>
      <c r="UT130" s="2">
        <v>12940</v>
      </c>
      <c r="UU130" s="2">
        <v>162786</v>
      </c>
      <c r="UV130" s="2">
        <v>5266.6219999999903</v>
      </c>
      <c r="UW130" s="2">
        <v>7739.5119999999997</v>
      </c>
      <c r="UX130" s="2">
        <v>1</v>
      </c>
      <c r="UY130" s="2">
        <v>0</v>
      </c>
      <c r="UZ130" s="2">
        <v>639197.652</v>
      </c>
      <c r="VA130" s="2">
        <v>0</v>
      </c>
      <c r="VB130" s="2">
        <v>0</v>
      </c>
      <c r="VC130" s="2">
        <v>0</v>
      </c>
      <c r="VD130" s="2">
        <v>4788</v>
      </c>
      <c r="VE130" s="2">
        <v>4226.8280000000004</v>
      </c>
      <c r="VF130" s="2">
        <v>5449</v>
      </c>
      <c r="VG130" s="2">
        <v>0</v>
      </c>
      <c r="VH130" s="2">
        <v>0</v>
      </c>
      <c r="VI130" s="2">
        <v>27475.841999999899</v>
      </c>
      <c r="VJ130" s="2">
        <v>38870.993999999999</v>
      </c>
      <c r="VK130" s="2">
        <v>192739.4</v>
      </c>
      <c r="VL130" s="2">
        <v>57044.800000000003</v>
      </c>
      <c r="VM130" s="2">
        <v>32475</v>
      </c>
      <c r="VN130" s="2">
        <v>13380.7</v>
      </c>
      <c r="VO130" s="2">
        <v>30588.799999999999</v>
      </c>
      <c r="VP130" s="2">
        <v>271799.196</v>
      </c>
      <c r="VQ130" s="2">
        <v>435.6</v>
      </c>
      <c r="VR130" s="2">
        <v>3.4729999999999999</v>
      </c>
      <c r="VS130" s="2">
        <v>0.66800000000000004</v>
      </c>
      <c r="VT130" s="2"/>
      <c r="VU130" s="2">
        <v>0</v>
      </c>
      <c r="VV130" s="2">
        <v>1113.4000000000001</v>
      </c>
      <c r="VW130" s="2">
        <v>11515.5</v>
      </c>
      <c r="VX130" s="2">
        <v>15505.2</v>
      </c>
      <c r="VY130" s="2">
        <v>5884.7960000000003</v>
      </c>
      <c r="VZ130" s="2">
        <v>3612</v>
      </c>
      <c r="WA130" s="2">
        <v>621.63199999999995</v>
      </c>
      <c r="WB130" s="2">
        <v>0</v>
      </c>
      <c r="WC130" s="2">
        <v>34456.800000000003</v>
      </c>
      <c r="WD130" s="2">
        <v>0.71088435374149594</v>
      </c>
      <c r="WE130" s="2">
        <v>0.20161767778783801</v>
      </c>
      <c r="WF130" s="2"/>
      <c r="WG130" s="2">
        <v>25875.08</v>
      </c>
      <c r="WH130" s="2">
        <v>18312.5</v>
      </c>
      <c r="WI130" s="2">
        <v>0.28274913448530098</v>
      </c>
      <c r="WJ130" s="2"/>
      <c r="WK130" s="2">
        <v>4130.8999999999996</v>
      </c>
      <c r="WL130" s="2">
        <v>1736.5</v>
      </c>
      <c r="WM130" s="2">
        <v>0.45839889612433099</v>
      </c>
      <c r="WN130" s="2"/>
      <c r="WO130" s="2">
        <v>0.15548517132162301</v>
      </c>
      <c r="WP130" s="2">
        <v>0.72156636913331396</v>
      </c>
      <c r="WQ130" s="2"/>
      <c r="WR130" s="2">
        <v>0.92895206435362199</v>
      </c>
      <c r="WS130" s="2"/>
      <c r="WT130" s="2">
        <v>1</v>
      </c>
      <c r="WU130" s="2"/>
      <c r="WV130" s="2">
        <v>1</v>
      </c>
      <c r="WW130" s="2"/>
      <c r="WX130" s="2">
        <v>0.39753071505738802</v>
      </c>
      <c r="WY130" s="2"/>
      <c r="WZ130" s="2">
        <v>0.23024875859483601</v>
      </c>
      <c r="XA130" s="2"/>
      <c r="XB130" s="2">
        <v>1</v>
      </c>
      <c r="XC130" s="2"/>
      <c r="XD130" s="2">
        <v>1</v>
      </c>
      <c r="XE130" s="2"/>
      <c r="XF130" s="2">
        <v>0</v>
      </c>
      <c r="XG130" s="2">
        <v>128.71299999999999</v>
      </c>
      <c r="XH130" s="2">
        <v>1362</v>
      </c>
      <c r="XI130" s="2">
        <v>0</v>
      </c>
      <c r="XJ130" s="2">
        <v>0</v>
      </c>
      <c r="XK130" s="2">
        <v>7478.4489999999996</v>
      </c>
      <c r="XL130" s="2">
        <v>0</v>
      </c>
      <c r="XM130" s="2">
        <v>2771.2</v>
      </c>
      <c r="XN130" s="2">
        <v>43.7</v>
      </c>
      <c r="XO130" s="2">
        <v>0</v>
      </c>
      <c r="XP130" s="2">
        <v>0</v>
      </c>
      <c r="XQ130" s="2">
        <v>35159.599999999999</v>
      </c>
      <c r="XR130" s="2">
        <v>2833.2</v>
      </c>
      <c r="XS130" s="2">
        <v>945.53800000000001</v>
      </c>
      <c r="XT130" s="2">
        <v>0</v>
      </c>
      <c r="XU130" s="2">
        <v>0</v>
      </c>
      <c r="XV130" s="2">
        <v>0.32556066273447798</v>
      </c>
      <c r="XW130" s="2">
        <v>3.87736906738093E-2</v>
      </c>
      <c r="XX130" s="2">
        <v>0.63566564659171199</v>
      </c>
      <c r="XY130" s="2">
        <v>0.86395985678098797</v>
      </c>
      <c r="XZ130" s="2">
        <v>0.13604014321901101</v>
      </c>
      <c r="YA130" s="2">
        <v>3435422.96432654</v>
      </c>
      <c r="YB130" s="2">
        <v>481797</v>
      </c>
      <c r="YC130" s="2">
        <v>19086</v>
      </c>
      <c r="YD130" s="2">
        <v>161239</v>
      </c>
      <c r="YE130" s="2">
        <v>0</v>
      </c>
      <c r="YF130" s="2">
        <v>51212</v>
      </c>
      <c r="YG130" s="2">
        <v>92705.702999999994</v>
      </c>
      <c r="YH130" s="2">
        <v>0</v>
      </c>
      <c r="YI130" s="2">
        <v>259.2</v>
      </c>
      <c r="YJ130" s="2">
        <v>3649.2669999999998</v>
      </c>
      <c r="YK130" s="2">
        <v>14173.089</v>
      </c>
      <c r="YL130" s="2">
        <v>531.24699999999996</v>
      </c>
      <c r="YM130" s="2">
        <v>0</v>
      </c>
      <c r="YN130" s="2">
        <v>0</v>
      </c>
      <c r="YO130" s="2">
        <v>0</v>
      </c>
      <c r="YP130" s="2">
        <v>0.95547540274993903</v>
      </c>
      <c r="YQ130" s="9">
        <v>1.9987314330229699E-5</v>
      </c>
      <c r="YR130" s="2">
        <v>1.50909860261512E-4</v>
      </c>
      <c r="YS130" s="2">
        <v>1.28219050144574E-2</v>
      </c>
      <c r="YT130" s="2">
        <v>3.1531795061010601E-2</v>
      </c>
      <c r="YU130" s="2">
        <v>0.60287368879672099</v>
      </c>
      <c r="YV130" s="2">
        <v>0.106033849176523</v>
      </c>
      <c r="YW130" s="2">
        <v>7.7979771072418005E-2</v>
      </c>
      <c r="YX130" s="2">
        <v>0.21311269095433699</v>
      </c>
      <c r="YY130" s="2">
        <v>0.53605589934369702</v>
      </c>
      <c r="YZ130" s="2">
        <v>0.126015038745875</v>
      </c>
      <c r="ZA130" s="2">
        <v>0.18011603484781799</v>
      </c>
      <c r="ZB130" s="2">
        <v>0.157813027062608</v>
      </c>
      <c r="ZC130" s="2">
        <v>0</v>
      </c>
      <c r="ZD130" s="2">
        <v>0</v>
      </c>
      <c r="ZE130" s="2">
        <v>0.65279057938968799</v>
      </c>
      <c r="ZF130" s="2">
        <v>0.30670490847541099</v>
      </c>
      <c r="ZG130" s="2">
        <v>2.5513760783778199E-2</v>
      </c>
      <c r="ZH130" s="2">
        <v>1.4990751351121601E-2</v>
      </c>
      <c r="ZI130" s="2">
        <v>1</v>
      </c>
      <c r="ZJ130" s="2">
        <v>0</v>
      </c>
      <c r="ZK130" s="2">
        <v>0</v>
      </c>
      <c r="ZL130" s="2">
        <v>0</v>
      </c>
      <c r="ZM130" s="2">
        <v>0</v>
      </c>
      <c r="ZN130" s="2">
        <v>1</v>
      </c>
      <c r="ZO130" s="2">
        <v>0.94539230241626904</v>
      </c>
      <c r="ZP130" s="2">
        <v>5.4607697583730901E-2</v>
      </c>
      <c r="ZQ130" s="2">
        <v>5028.5429999999997</v>
      </c>
      <c r="ZR130" s="2">
        <v>0</v>
      </c>
      <c r="ZS130" s="2">
        <v>0</v>
      </c>
      <c r="ZT130" s="2">
        <v>0</v>
      </c>
      <c r="ZU130" s="2">
        <v>83.570999999999998</v>
      </c>
      <c r="ZV130" s="2">
        <v>484.8</v>
      </c>
      <c r="ZW130" s="2">
        <v>0</v>
      </c>
      <c r="ZX130" s="2">
        <v>14058.347</v>
      </c>
      <c r="ZY130" s="2" t="s">
        <v>880</v>
      </c>
      <c r="ZZ130" s="2" t="s">
        <v>870</v>
      </c>
      <c r="AAA130" s="2" t="s">
        <v>871</v>
      </c>
    </row>
    <row r="131" spans="1:703" x14ac:dyDescent="0.2">
      <c r="A131" s="2" t="s">
        <v>32</v>
      </c>
      <c r="B131" s="2">
        <v>29767.41</v>
      </c>
      <c r="C131" s="2">
        <v>9459.4449999999997</v>
      </c>
      <c r="D131" s="2">
        <v>779.69</v>
      </c>
      <c r="E131" s="2">
        <v>6107.3770000000004</v>
      </c>
      <c r="F131" s="2">
        <v>122127.265</v>
      </c>
      <c r="G131" s="2">
        <v>0</v>
      </c>
      <c r="H131" s="2">
        <v>0</v>
      </c>
      <c r="I131" s="2">
        <v>1</v>
      </c>
      <c r="J131" s="2">
        <v>0</v>
      </c>
      <c r="K131" s="2">
        <v>0.825712235511046</v>
      </c>
      <c r="L131" s="2">
        <v>5.5569081973627997E-2</v>
      </c>
      <c r="M131" s="2">
        <v>0</v>
      </c>
      <c r="N131" s="2">
        <v>0</v>
      </c>
      <c r="O131" s="2">
        <v>0.10676208953013</v>
      </c>
      <c r="P131" s="9">
        <v>1.8095877280147E-6</v>
      </c>
      <c r="Q131" s="2">
        <v>0.825712235511046</v>
      </c>
      <c r="R131" s="2">
        <v>0</v>
      </c>
      <c r="S131" s="2">
        <v>0</v>
      </c>
      <c r="T131" s="2">
        <v>0</v>
      </c>
      <c r="U131" s="2">
        <v>2019</v>
      </c>
      <c r="V131" s="2">
        <v>6.6666666666666596E-2</v>
      </c>
      <c r="W131" s="2">
        <v>8.5000000000000006E-2</v>
      </c>
      <c r="X131" s="2">
        <v>0.102777777777777</v>
      </c>
      <c r="Y131" s="2">
        <v>0.10416666666666601</v>
      </c>
      <c r="Z131" s="2">
        <v>8.1944444444444403E-2</v>
      </c>
      <c r="AA131" s="2">
        <v>6.4479999999999996E-2</v>
      </c>
      <c r="AB131" s="2">
        <v>8.5000000000000006E-2</v>
      </c>
      <c r="AC131" s="2">
        <v>8.7222222222222201E-2</v>
      </c>
      <c r="AD131" s="2">
        <v>7.7399999999999997E-2</v>
      </c>
      <c r="AE131" s="2">
        <v>7.1499999999999994E-2</v>
      </c>
      <c r="AF131" s="2">
        <v>7.8055555555555503E-2</v>
      </c>
      <c r="AG131" s="2">
        <v>6.6699999999999995E-2</v>
      </c>
      <c r="AH131" s="2">
        <v>0</v>
      </c>
      <c r="AI131" s="2">
        <v>0</v>
      </c>
      <c r="AJ131" s="2">
        <v>7.8E-2</v>
      </c>
      <c r="AK131" s="2">
        <v>9.6774193999999994E-2</v>
      </c>
      <c r="AL131" s="2">
        <v>366.20067570999998</v>
      </c>
      <c r="AM131" s="2">
        <v>9.1095723999999993</v>
      </c>
      <c r="AN131" s="2">
        <v>7.9612095900000002</v>
      </c>
      <c r="AO131" s="2">
        <v>1.32918962</v>
      </c>
      <c r="AP131" s="2">
        <v>0.10486491000000001</v>
      </c>
      <c r="AQ131" s="2">
        <v>1.4061609499999901</v>
      </c>
      <c r="AR131" s="2">
        <v>0.96240780000000004</v>
      </c>
      <c r="AS131" s="2">
        <v>0.65127062000000002</v>
      </c>
      <c r="AT131" s="2">
        <v>1.33521336</v>
      </c>
      <c r="AU131" s="2">
        <v>5.2023141500000003</v>
      </c>
      <c r="AV131" s="2">
        <v>1.3609904799999999</v>
      </c>
      <c r="AW131" s="2">
        <v>24.875728859999999</v>
      </c>
      <c r="AX131" s="2">
        <v>1.42258843</v>
      </c>
      <c r="AY131" s="2">
        <v>0.66864161999999905</v>
      </c>
      <c r="AZ131" s="2">
        <v>0</v>
      </c>
      <c r="BA131" s="2">
        <v>0.94316931000000004</v>
      </c>
      <c r="BB131" s="2">
        <v>16.773367069999999</v>
      </c>
      <c r="BC131" s="2">
        <v>15.19279603</v>
      </c>
      <c r="BD131" s="2">
        <v>6.0883261600000003</v>
      </c>
      <c r="BE131" s="2">
        <v>31.30411033</v>
      </c>
      <c r="BF131" s="2">
        <v>33.665026999999903</v>
      </c>
      <c r="BG131" s="2">
        <v>4.1192989999999902E-2</v>
      </c>
      <c r="BH131" s="2">
        <v>549060</v>
      </c>
      <c r="BI131" s="2">
        <v>286979</v>
      </c>
      <c r="BJ131" s="2">
        <v>45000</v>
      </c>
      <c r="BK131" s="2">
        <v>8500</v>
      </c>
      <c r="BL131" s="2">
        <v>37239553.576848798</v>
      </c>
      <c r="BM131" s="2">
        <v>32002741.353231501</v>
      </c>
      <c r="BN131" s="2">
        <v>18805974.556819201</v>
      </c>
      <c r="BO131" s="2">
        <v>13266590.9620576</v>
      </c>
      <c r="BP131" s="2">
        <v>11171866.072610701</v>
      </c>
      <c r="BQ131" s="2">
        <v>0</v>
      </c>
      <c r="BR131" s="2">
        <v>586826021.58974302</v>
      </c>
      <c r="BS131" s="2">
        <v>2317109824</v>
      </c>
      <c r="BT131" s="2">
        <v>0.25</v>
      </c>
      <c r="BU131" s="2">
        <v>0.25</v>
      </c>
      <c r="BV131" s="2">
        <v>0.25</v>
      </c>
      <c r="BW131" s="2">
        <v>0.25</v>
      </c>
      <c r="BX131" s="2">
        <v>0.25</v>
      </c>
      <c r="BY131" s="2">
        <v>24600</v>
      </c>
      <c r="BZ131" s="2">
        <v>0.02</v>
      </c>
      <c r="CA131" s="2">
        <v>18320</v>
      </c>
      <c r="CB131" s="2">
        <v>0.2</v>
      </c>
      <c r="CC131" s="2">
        <v>138000</v>
      </c>
      <c r="CD131" s="2">
        <v>0.2</v>
      </c>
      <c r="CE131" s="2">
        <v>72800</v>
      </c>
      <c r="CF131" s="2">
        <v>0.02</v>
      </c>
      <c r="CG131" s="2">
        <v>4000</v>
      </c>
      <c r="CH131" s="2">
        <v>0.2</v>
      </c>
      <c r="CI131" s="2">
        <v>50000</v>
      </c>
      <c r="CJ131" s="2">
        <v>1.3</v>
      </c>
      <c r="CK131" s="2">
        <v>1.7</v>
      </c>
      <c r="CL131" s="2">
        <v>2</v>
      </c>
      <c r="CM131" s="2">
        <v>2.2999999999999998</v>
      </c>
      <c r="CN131" s="2">
        <v>3.4</v>
      </c>
      <c r="CO131" s="2">
        <v>0.1</v>
      </c>
      <c r="CP131" s="2">
        <v>0.4</v>
      </c>
      <c r="CQ131" s="2">
        <v>0.7</v>
      </c>
      <c r="CR131" s="2">
        <v>1.1000000000000001</v>
      </c>
      <c r="CS131" s="2">
        <v>2</v>
      </c>
      <c r="CT131" s="2">
        <v>0.20933634853240701</v>
      </c>
      <c r="CU131" s="2">
        <v>0.29685148228059499</v>
      </c>
      <c r="CV131" s="2">
        <v>0.36802700063809701</v>
      </c>
      <c r="CW131" s="2">
        <v>0.12578516854889901</v>
      </c>
      <c r="CX131" s="2">
        <v>0.25608588894498602</v>
      </c>
      <c r="CY131" s="2">
        <v>0.73378200005644001</v>
      </c>
      <c r="CZ131" s="2">
        <v>1.0132110998573401E-2</v>
      </c>
      <c r="DA131" s="2">
        <v>0.94997816804337798</v>
      </c>
      <c r="DB131" s="2">
        <v>5.0021831956621597E-2</v>
      </c>
      <c r="DC131" s="2">
        <v>1</v>
      </c>
      <c r="DD131" s="2">
        <v>0</v>
      </c>
      <c r="DE131" s="2">
        <v>0.85940578401692802</v>
      </c>
      <c r="DF131" s="2">
        <v>0.14059421598307101</v>
      </c>
      <c r="DG131" s="2">
        <v>6.0539640503418701E-2</v>
      </c>
      <c r="DH131" s="2">
        <v>0</v>
      </c>
      <c r="DI131" s="2">
        <v>0.93946035949658102</v>
      </c>
      <c r="DJ131" s="2">
        <v>0.107175470255692</v>
      </c>
      <c r="DK131" s="2">
        <v>0.30912911559292999</v>
      </c>
      <c r="DL131" s="2">
        <v>0</v>
      </c>
      <c r="DM131" s="2">
        <v>0.58369541415137705</v>
      </c>
      <c r="DN131" s="2">
        <v>0.05</v>
      </c>
      <c r="DO131" s="2">
        <v>0.94</v>
      </c>
      <c r="DP131" s="2">
        <v>0.01</v>
      </c>
      <c r="DQ131" s="2">
        <v>0.99</v>
      </c>
      <c r="DR131" s="2">
        <v>0</v>
      </c>
      <c r="DS131" s="2">
        <v>0.01</v>
      </c>
      <c r="DT131" s="2">
        <v>7774374.1730000004</v>
      </c>
      <c r="DU131" s="2">
        <v>315.81856960543797</v>
      </c>
      <c r="DV131" s="2">
        <v>128.60579240000001</v>
      </c>
      <c r="DW131" s="2">
        <v>128.60579240000001</v>
      </c>
      <c r="DX131" s="2">
        <v>451432.67</v>
      </c>
      <c r="DY131" s="2">
        <v>255689.51699999999</v>
      </c>
      <c r="DZ131" s="2">
        <v>34209.169000000002</v>
      </c>
      <c r="EA131" s="2">
        <v>10854.829</v>
      </c>
      <c r="EB131" s="2">
        <v>1459.3969999999999</v>
      </c>
      <c r="EC131" s="2">
        <v>100845.629</v>
      </c>
      <c r="ED131" s="2">
        <v>568.17100000000005</v>
      </c>
      <c r="EE131" s="2">
        <v>0</v>
      </c>
      <c r="EF131" s="2">
        <v>0</v>
      </c>
      <c r="EG131" s="2">
        <v>1</v>
      </c>
      <c r="EH131" s="2">
        <v>0.84431576107279704</v>
      </c>
      <c r="EI131" s="2">
        <v>1.43177747446049E-2</v>
      </c>
      <c r="EJ131" s="2">
        <v>0</v>
      </c>
      <c r="EK131" s="2">
        <v>0</v>
      </c>
      <c r="EL131" s="2">
        <v>0.136581447669883</v>
      </c>
      <c r="EM131" s="9">
        <v>3.64914179869907E-6</v>
      </c>
      <c r="EN131" s="2">
        <v>4.781367370915E-3</v>
      </c>
      <c r="EO131" s="2">
        <v>3130.7160323624198</v>
      </c>
      <c r="EP131" s="2">
        <v>0</v>
      </c>
      <c r="EQ131" s="2">
        <v>0</v>
      </c>
      <c r="ER131" s="2">
        <v>1</v>
      </c>
      <c r="ES131" s="2">
        <v>0.48204562952087798</v>
      </c>
      <c r="ET131" s="2">
        <v>0.51795437047912096</v>
      </c>
      <c r="EU131" s="2">
        <v>208280.00879999899</v>
      </c>
      <c r="EV131" s="2">
        <v>525029.80319999997</v>
      </c>
      <c r="EW131" s="2">
        <v>656928.54720000003</v>
      </c>
      <c r="EX131" s="2">
        <v>36</v>
      </c>
      <c r="EY131" s="2">
        <v>32.481185951575199</v>
      </c>
      <c r="EZ131" s="2">
        <v>36.1</v>
      </c>
      <c r="FA131" s="2">
        <v>42</v>
      </c>
      <c r="FB131" s="2">
        <v>45.3</v>
      </c>
      <c r="FC131" s="2">
        <v>37.299999999999997</v>
      </c>
      <c r="FD131" s="2">
        <v>40</v>
      </c>
      <c r="FE131" s="2">
        <v>30.5</v>
      </c>
      <c r="FF131" s="2">
        <v>37</v>
      </c>
      <c r="FG131" s="2">
        <v>14</v>
      </c>
      <c r="FH131" s="2">
        <v>34.455484057036301</v>
      </c>
      <c r="FI131" s="2">
        <v>20.405865397253098</v>
      </c>
      <c r="FJ131" s="2">
        <v>34.455484057036301</v>
      </c>
      <c r="FK131" s="2">
        <v>20.405865397253098</v>
      </c>
      <c r="FL131" s="2">
        <v>35</v>
      </c>
      <c r="FM131" s="2">
        <v>15</v>
      </c>
      <c r="FN131" s="2">
        <v>38.581688721075203</v>
      </c>
      <c r="FO131" s="2">
        <v>56.353977274584601</v>
      </c>
      <c r="FP131" s="2">
        <v>49</v>
      </c>
      <c r="FQ131" s="2">
        <v>40</v>
      </c>
      <c r="FR131" s="2">
        <v>48</v>
      </c>
      <c r="FS131" s="2">
        <v>58.2599705785453</v>
      </c>
      <c r="FT131" s="2">
        <v>54.621900953627403</v>
      </c>
      <c r="FU131" s="2">
        <v>57.1835738934913</v>
      </c>
      <c r="FV131" s="2">
        <v>18.702109018040499</v>
      </c>
      <c r="FW131" s="2">
        <v>57.1835738934913</v>
      </c>
      <c r="FX131" s="2">
        <v>18.702109018040499</v>
      </c>
      <c r="FY131" s="2">
        <v>43</v>
      </c>
      <c r="FZ131" s="2">
        <v>47</v>
      </c>
      <c r="GA131" s="2">
        <v>36.328388120570999</v>
      </c>
      <c r="GB131" s="2">
        <v>51.584379940208301</v>
      </c>
      <c r="GC131" s="2">
        <v>58.2599705785453</v>
      </c>
      <c r="GD131" s="2">
        <v>54.621900953627403</v>
      </c>
      <c r="GE131" s="2">
        <v>40.780646110907</v>
      </c>
      <c r="GF131" s="2">
        <v>38</v>
      </c>
      <c r="GG131" s="2">
        <v>22.554078528927</v>
      </c>
      <c r="GH131" s="2">
        <v>27</v>
      </c>
      <c r="GI131" s="2">
        <v>32.993375027130398</v>
      </c>
      <c r="GJ131" s="2">
        <v>36</v>
      </c>
      <c r="GK131" s="2">
        <v>20.134881093564299</v>
      </c>
      <c r="GL131" s="2">
        <v>41.306425605451999</v>
      </c>
      <c r="GM131" s="2">
        <v>20.134881093564299</v>
      </c>
      <c r="GN131" s="2">
        <v>41.306425605451999</v>
      </c>
      <c r="GO131" s="2">
        <v>43</v>
      </c>
      <c r="GP131" s="2">
        <v>47</v>
      </c>
      <c r="GQ131" s="2">
        <v>35.806767276449499</v>
      </c>
      <c r="GR131" s="2">
        <v>12.606919051554</v>
      </c>
      <c r="GS131" s="2">
        <v>28.9</v>
      </c>
      <c r="GT131" s="2">
        <v>83.5</v>
      </c>
      <c r="GU131" s="2">
        <v>14.073433302877801</v>
      </c>
      <c r="GV131" s="2">
        <v>40.878829291730099</v>
      </c>
      <c r="GW131" s="2">
        <v>33.445</v>
      </c>
      <c r="GX131" s="2">
        <v>41.472000000000001</v>
      </c>
      <c r="GY131" s="2">
        <v>85.506627668236007</v>
      </c>
      <c r="GZ131" s="2">
        <v>86.398304739316202</v>
      </c>
      <c r="HA131" s="2">
        <v>110</v>
      </c>
      <c r="HB131" s="2">
        <v>88.329407428311399</v>
      </c>
      <c r="HC131" s="2">
        <v>96.697332649619298</v>
      </c>
      <c r="HD131" s="2">
        <v>85.196649267353393</v>
      </c>
      <c r="HE131" s="2">
        <v>99.5</v>
      </c>
      <c r="HF131" s="2">
        <v>72</v>
      </c>
      <c r="HG131" s="2">
        <v>86.398304739316202</v>
      </c>
      <c r="HH131" s="2">
        <v>88.329407428311399</v>
      </c>
      <c r="HI131" s="2">
        <v>100</v>
      </c>
      <c r="HJ131" s="2">
        <v>85931.074999999997</v>
      </c>
      <c r="HK131" s="2">
        <v>137133.80600000001</v>
      </c>
      <c r="HL131" s="2">
        <v>18031.5661149999</v>
      </c>
      <c r="HM131" s="2">
        <v>0</v>
      </c>
      <c r="HN131" s="2">
        <v>17917.418000000001</v>
      </c>
      <c r="HO131" s="2">
        <v>12.855951725637301</v>
      </c>
      <c r="HP131" s="2">
        <v>12.855951725637301</v>
      </c>
      <c r="HQ131" s="2">
        <v>12.855951725637301</v>
      </c>
      <c r="HR131" s="2">
        <v>10504.22</v>
      </c>
      <c r="HS131" s="2">
        <v>0</v>
      </c>
      <c r="HT131" s="2">
        <v>0</v>
      </c>
      <c r="HU131" s="2">
        <v>0</v>
      </c>
      <c r="HV131" s="2">
        <v>0</v>
      </c>
      <c r="HW131" s="2">
        <v>0</v>
      </c>
      <c r="HX131" s="2">
        <v>714.30587622155304</v>
      </c>
      <c r="HY131" s="2">
        <v>0</v>
      </c>
      <c r="HZ131" s="2">
        <v>0</v>
      </c>
      <c r="IA131" s="2">
        <v>0</v>
      </c>
      <c r="IB131" s="2">
        <v>0</v>
      </c>
      <c r="IC131" s="2">
        <v>0</v>
      </c>
      <c r="ID131" s="2">
        <v>0</v>
      </c>
      <c r="IE131" s="2">
        <v>0</v>
      </c>
      <c r="IF131" s="2">
        <v>0</v>
      </c>
      <c r="IG131" s="2">
        <v>8860.1865936531394</v>
      </c>
      <c r="IH131" s="2">
        <v>0</v>
      </c>
      <c r="II131" s="2">
        <v>85523.090406346906</v>
      </c>
      <c r="IJ131" s="2">
        <v>0</v>
      </c>
      <c r="IK131" s="2">
        <v>798.92651768890505</v>
      </c>
      <c r="IL131" s="2">
        <v>0</v>
      </c>
      <c r="IM131" s="2">
        <v>7616.0497814557502</v>
      </c>
      <c r="IN131" s="2">
        <v>0</v>
      </c>
      <c r="IO131" s="2">
        <v>1436441.713</v>
      </c>
      <c r="IP131" s="2">
        <v>0</v>
      </c>
      <c r="IQ131" s="2">
        <v>19812.571</v>
      </c>
      <c r="IR131" s="2">
        <v>0</v>
      </c>
      <c r="IS131" s="2">
        <v>0</v>
      </c>
      <c r="IT131" s="2">
        <v>0</v>
      </c>
      <c r="IU131" s="2">
        <v>39383.853000000003</v>
      </c>
      <c r="IV131" s="2">
        <v>600.798</v>
      </c>
      <c r="IW131" s="2">
        <v>0</v>
      </c>
      <c r="IX131" s="2">
        <v>3869.7530550000001</v>
      </c>
      <c r="IY131" s="2">
        <v>8000</v>
      </c>
      <c r="IZ131" s="2">
        <v>3869.7530550000001</v>
      </c>
      <c r="JA131" s="2">
        <v>1126</v>
      </c>
      <c r="JB131" s="2">
        <v>8000</v>
      </c>
      <c r="JC131" s="2">
        <v>1789</v>
      </c>
      <c r="JD131" s="2">
        <v>4000</v>
      </c>
      <c r="JE131" s="2">
        <v>1016.668602</v>
      </c>
      <c r="JF131" s="2">
        <v>5400</v>
      </c>
      <c r="JG131" s="2">
        <v>8000</v>
      </c>
      <c r="JH131" s="2">
        <v>7500</v>
      </c>
      <c r="JI131" s="2">
        <v>4000</v>
      </c>
      <c r="JJ131" s="2">
        <v>3350.6800269999999</v>
      </c>
      <c r="JK131" s="2">
        <v>6449.401742</v>
      </c>
      <c r="JL131" s="2">
        <v>8000</v>
      </c>
      <c r="JM131" s="2">
        <v>2246.0983000000001</v>
      </c>
      <c r="JN131" s="2">
        <v>4042.6550999999999</v>
      </c>
      <c r="JO131" s="2">
        <v>4042.6550999999999</v>
      </c>
      <c r="JP131" s="2">
        <v>974.81523885149102</v>
      </c>
      <c r="JQ131" s="2">
        <v>8080.8700209999997</v>
      </c>
      <c r="JR131" s="2">
        <v>2570.3955970000002</v>
      </c>
      <c r="JS131" s="2">
        <v>8000</v>
      </c>
      <c r="JT131" s="2">
        <v>2506.7295399999998</v>
      </c>
      <c r="JU131" s="2">
        <v>4100</v>
      </c>
      <c r="JV131" s="2">
        <v>1361.35634547</v>
      </c>
      <c r="JW131" s="2">
        <v>5320</v>
      </c>
      <c r="JX131" s="2">
        <v>2821.6208940000001</v>
      </c>
      <c r="JY131" s="2">
        <v>2821.6208940000001</v>
      </c>
      <c r="JZ131" s="2">
        <v>2821.6208940000001</v>
      </c>
      <c r="KA131" s="2">
        <v>3920</v>
      </c>
      <c r="KB131" s="2">
        <v>2821.6208940000001</v>
      </c>
      <c r="KC131" s="2">
        <v>2821.6208940000001</v>
      </c>
      <c r="KD131" s="2">
        <v>5350</v>
      </c>
      <c r="KE131" s="2">
        <v>3913.137655</v>
      </c>
      <c r="KF131" s="2">
        <v>8000</v>
      </c>
      <c r="KG131" s="2">
        <v>3913.137655</v>
      </c>
      <c r="KH131" s="2">
        <v>3913.137655</v>
      </c>
      <c r="KI131" s="2">
        <v>3913.137655</v>
      </c>
      <c r="KJ131" s="2">
        <v>6500</v>
      </c>
      <c r="KK131" s="2">
        <v>8500</v>
      </c>
      <c r="KL131" s="2">
        <v>4200</v>
      </c>
      <c r="KM131" s="2">
        <v>3913.137655</v>
      </c>
      <c r="KN131" s="2">
        <v>8300</v>
      </c>
      <c r="KO131" s="2">
        <v>6000</v>
      </c>
      <c r="KP131" s="2">
        <v>6000</v>
      </c>
      <c r="KQ131" s="2">
        <v>6000</v>
      </c>
      <c r="KR131" s="2">
        <v>6000</v>
      </c>
      <c r="KS131" s="2">
        <v>6000</v>
      </c>
      <c r="KT131" s="2">
        <v>6000</v>
      </c>
      <c r="KU131" s="2">
        <v>6000</v>
      </c>
      <c r="KV131" s="2">
        <v>1109.5</v>
      </c>
      <c r="KW131" s="2">
        <v>6000</v>
      </c>
      <c r="KX131" s="2">
        <v>6000</v>
      </c>
      <c r="KY131" s="2">
        <v>7900</v>
      </c>
      <c r="KZ131" s="2">
        <v>0</v>
      </c>
      <c r="LA131" s="2">
        <v>0</v>
      </c>
      <c r="LB131" s="2">
        <v>0</v>
      </c>
      <c r="LC131" s="2">
        <v>25134.698</v>
      </c>
      <c r="LD131" s="2">
        <v>0</v>
      </c>
      <c r="LE131" s="2">
        <v>2609.6360890936498</v>
      </c>
      <c r="LF131" s="2">
        <v>0</v>
      </c>
      <c r="LG131" s="2">
        <v>444.28823356173302</v>
      </c>
      <c r="LH131" s="2">
        <v>0</v>
      </c>
      <c r="LI131" s="2">
        <v>0</v>
      </c>
      <c r="LJ131" s="2">
        <v>0</v>
      </c>
      <c r="LK131" s="2">
        <v>0</v>
      </c>
      <c r="LL131" s="2">
        <v>0</v>
      </c>
      <c r="LM131" s="2">
        <v>0</v>
      </c>
      <c r="LN131" s="2">
        <v>0</v>
      </c>
      <c r="LO131" s="2">
        <v>0</v>
      </c>
      <c r="LP131" s="2">
        <v>0</v>
      </c>
      <c r="LQ131" s="2">
        <v>0</v>
      </c>
      <c r="LR131" s="2">
        <v>0</v>
      </c>
      <c r="LS131" s="2">
        <v>0</v>
      </c>
      <c r="LT131" s="2">
        <v>0</v>
      </c>
      <c r="LU131" s="2">
        <v>0</v>
      </c>
      <c r="LV131" s="2">
        <v>26577.434000000001</v>
      </c>
      <c r="LW131" s="2">
        <v>0</v>
      </c>
      <c r="LX131" s="2">
        <v>0</v>
      </c>
      <c r="LY131" s="2">
        <v>0</v>
      </c>
      <c r="LZ131" s="2">
        <v>0</v>
      </c>
      <c r="MA131" s="2">
        <v>8390.5689999999995</v>
      </c>
      <c r="MB131" s="2">
        <v>0</v>
      </c>
      <c r="MC131" s="2">
        <v>0</v>
      </c>
      <c r="MD131" s="2">
        <v>0</v>
      </c>
      <c r="ME131" s="2">
        <v>0</v>
      </c>
      <c r="MF131" s="2">
        <v>125234.47100000001</v>
      </c>
      <c r="MG131" s="2">
        <v>0</v>
      </c>
      <c r="MH131" s="2">
        <v>0</v>
      </c>
      <c r="MI131" s="2">
        <v>37757.556935275097</v>
      </c>
      <c r="MJ131" s="2">
        <v>0</v>
      </c>
      <c r="MK131" s="2">
        <v>8448.2189999999991</v>
      </c>
      <c r="ML131" s="2">
        <v>8023.4279999999999</v>
      </c>
      <c r="MM131" s="2">
        <v>0</v>
      </c>
      <c r="MN131" s="2">
        <v>0</v>
      </c>
      <c r="MO131" s="2">
        <v>3351.1081207193902</v>
      </c>
      <c r="MP131" s="2">
        <v>0</v>
      </c>
      <c r="MQ131" s="2">
        <v>8102.433</v>
      </c>
      <c r="MR131" s="2">
        <v>0</v>
      </c>
      <c r="MS131" s="2">
        <v>0</v>
      </c>
      <c r="MT131" s="2">
        <v>223385.83899999899</v>
      </c>
      <c r="MU131" s="2">
        <v>0</v>
      </c>
      <c r="MV131" s="2">
        <v>0.136945798653548</v>
      </c>
      <c r="MW131" s="2">
        <v>6.9413708297448402E-3</v>
      </c>
      <c r="MX131" s="2">
        <v>0.15765515264894001</v>
      </c>
      <c r="MY131" s="2">
        <v>2.4625337452967001E-2</v>
      </c>
      <c r="MZ131" s="2">
        <v>0.21652241029932201</v>
      </c>
      <c r="NA131" s="2">
        <v>0.45730993011547699</v>
      </c>
      <c r="NB131" s="2">
        <v>0.15674571056275199</v>
      </c>
      <c r="NC131" s="2">
        <v>0.19485100319993101</v>
      </c>
      <c r="ND131" s="2">
        <v>0.64743649270307502</v>
      </c>
      <c r="NE131" s="2">
        <v>9.6679353424031201E-4</v>
      </c>
      <c r="NF131" s="2">
        <v>0.19446192390452799</v>
      </c>
      <c r="NG131" s="2">
        <v>0.80553807609547101</v>
      </c>
      <c r="NH131" s="2">
        <v>0.10386725557943501</v>
      </c>
      <c r="NI131" s="2">
        <v>0.89427018505585998</v>
      </c>
      <c r="NJ131" s="2">
        <v>1.8625593647046E-3</v>
      </c>
      <c r="NK131" s="2">
        <v>0.78719676263129801</v>
      </c>
      <c r="NL131" s="2">
        <v>0.21280323736870099</v>
      </c>
      <c r="NM131" s="2">
        <v>0.83184186828213802</v>
      </c>
      <c r="NN131" s="2">
        <v>0.16815813171786101</v>
      </c>
      <c r="NO131" s="2">
        <v>0.99811176421239101</v>
      </c>
      <c r="NP131" s="2">
        <v>0</v>
      </c>
      <c r="NQ131" s="2">
        <v>1.88823578760814E-3</v>
      </c>
      <c r="NR131" s="2">
        <v>0.84867459041625704</v>
      </c>
      <c r="NS131" s="2">
        <v>0.122446140640063</v>
      </c>
      <c r="NT131" s="2">
        <v>9.85554378764672E-3</v>
      </c>
      <c r="NU131" s="2">
        <v>1.90237251560329E-2</v>
      </c>
      <c r="NV131" s="2">
        <v>0.71</v>
      </c>
      <c r="NW131" s="2">
        <v>0.19</v>
      </c>
      <c r="NX131" s="2">
        <v>0.1</v>
      </c>
      <c r="NY131" s="2">
        <v>0.83</v>
      </c>
      <c r="NZ131" s="2">
        <v>0.16</v>
      </c>
      <c r="OA131" s="2">
        <v>0.01</v>
      </c>
      <c r="OB131" s="2">
        <v>7.59854568176032E-2</v>
      </c>
      <c r="OC131" s="2">
        <v>8.9704225477893598E-2</v>
      </c>
      <c r="OD131" s="2">
        <v>6.7895037335066993E-2</v>
      </c>
      <c r="OE131" s="2">
        <v>0.25008354405528999</v>
      </c>
      <c r="OF131" s="2">
        <v>4.3966091080220697E-2</v>
      </c>
      <c r="OG131" s="2">
        <v>0.312354400422235</v>
      </c>
      <c r="OH131" s="2">
        <v>7.0000000000000007E-2</v>
      </c>
      <c r="OI131" s="2">
        <v>9.00112448116899E-2</v>
      </c>
      <c r="OJ131" s="2">
        <v>0.98</v>
      </c>
      <c r="OK131" s="2">
        <v>0.02</v>
      </c>
      <c r="OL131" s="2">
        <v>0</v>
      </c>
      <c r="OM131" s="2">
        <v>574999.47699999996</v>
      </c>
      <c r="ON131" s="2">
        <v>475744.38199999998</v>
      </c>
      <c r="OO131" s="2">
        <v>53930.69</v>
      </c>
      <c r="OP131" s="2">
        <v>269833.391</v>
      </c>
      <c r="OQ131" s="2">
        <v>1023.752</v>
      </c>
      <c r="OR131" s="2">
        <v>182321.38200000001</v>
      </c>
      <c r="OS131" s="2">
        <v>7151.0129999999999</v>
      </c>
      <c r="OT131" s="2">
        <v>0</v>
      </c>
      <c r="OU131" s="2">
        <v>0</v>
      </c>
      <c r="OV131" s="2">
        <v>1</v>
      </c>
      <c r="OW131" s="2">
        <v>0.77250201515036698</v>
      </c>
      <c r="OX131" s="2">
        <v>0</v>
      </c>
      <c r="OY131" s="2">
        <v>4.0310790316409502E-2</v>
      </c>
      <c r="OZ131" s="2">
        <v>0</v>
      </c>
      <c r="PA131" s="2">
        <v>0.187187194533222</v>
      </c>
      <c r="PB131" s="2">
        <v>0</v>
      </c>
      <c r="PC131" s="2">
        <v>0</v>
      </c>
      <c r="PD131" s="2">
        <v>3130.7160323624198</v>
      </c>
      <c r="PE131" s="2">
        <v>67290471</v>
      </c>
      <c r="PF131" s="2">
        <v>284.72936813417198</v>
      </c>
      <c r="PG131" s="2">
        <v>382661.37479999999</v>
      </c>
      <c r="PH131" s="2">
        <v>601325.01749999996</v>
      </c>
      <c r="PI131" s="2">
        <v>2201472.014</v>
      </c>
      <c r="PJ131" s="2">
        <v>1413331.487</v>
      </c>
      <c r="PK131" s="2">
        <v>767472.42599999998</v>
      </c>
      <c r="PL131" s="2">
        <v>4039747.4759999998</v>
      </c>
      <c r="PM131" s="2">
        <v>826688.11309999996</v>
      </c>
      <c r="PN131" s="2">
        <v>3939556.7059999998</v>
      </c>
      <c r="PO131" s="2">
        <v>1984245.7960000001</v>
      </c>
      <c r="PP131" s="2">
        <v>1751901.4310000001</v>
      </c>
      <c r="PQ131" s="2">
        <v>0</v>
      </c>
      <c r="PR131" s="2">
        <v>0</v>
      </c>
      <c r="PS131" s="2">
        <v>0</v>
      </c>
      <c r="PT131" s="2">
        <v>0</v>
      </c>
      <c r="PU131" s="2">
        <v>0</v>
      </c>
      <c r="PV131" s="2">
        <v>2151803.835</v>
      </c>
      <c r="PW131" s="2">
        <v>1572320.233</v>
      </c>
      <c r="PX131" s="2">
        <v>6278795.977</v>
      </c>
      <c r="PY131" s="2">
        <v>6384571.9340000004</v>
      </c>
      <c r="PZ131" s="2">
        <v>4960368.4979999997</v>
      </c>
      <c r="QA131" s="2">
        <v>166.02771680000001</v>
      </c>
      <c r="QB131" s="2">
        <v>130.4779925</v>
      </c>
      <c r="QC131" s="2">
        <v>122.4981944</v>
      </c>
      <c r="QD131" s="2">
        <v>79.203642990000006</v>
      </c>
      <c r="QE131" s="2">
        <v>55.711154149999999</v>
      </c>
      <c r="QF131" s="2">
        <v>55.711154149999999</v>
      </c>
      <c r="QG131" s="2">
        <v>243.89064310000001</v>
      </c>
      <c r="QH131" s="2">
        <v>197.9100511</v>
      </c>
      <c r="QI131" s="2">
        <v>210.75973759999999</v>
      </c>
      <c r="QJ131" s="2">
        <v>152.03542640000001</v>
      </c>
      <c r="QK131" s="2">
        <v>80.246422609999996</v>
      </c>
      <c r="QL131" s="2">
        <v>80.246422609999996</v>
      </c>
      <c r="QM131" s="2">
        <v>0</v>
      </c>
      <c r="QN131" s="2">
        <v>0</v>
      </c>
      <c r="QO131" s="2">
        <v>0</v>
      </c>
      <c r="QP131" s="2">
        <v>0</v>
      </c>
      <c r="QQ131" s="2">
        <v>0</v>
      </c>
      <c r="QR131" s="2">
        <v>0</v>
      </c>
      <c r="QS131" s="2">
        <v>166.02771680000001</v>
      </c>
      <c r="QT131" s="2">
        <v>130.4779925</v>
      </c>
      <c r="QU131" s="2">
        <v>122.4981944</v>
      </c>
      <c r="QV131" s="2">
        <v>79.203642990000006</v>
      </c>
      <c r="QW131" s="2">
        <v>55.711154149999999</v>
      </c>
      <c r="QX131" s="2">
        <v>55.711154149999999</v>
      </c>
      <c r="QY131" s="2">
        <v>6.3241910999999998E-2</v>
      </c>
      <c r="QZ131" s="2">
        <v>2.4850302000000001E-2</v>
      </c>
      <c r="RA131" s="2">
        <v>9.3322007999999998E-2</v>
      </c>
      <c r="RB131" s="2">
        <v>6.0339200000000003E-2</v>
      </c>
      <c r="RC131" s="2">
        <v>3.1831551E-2</v>
      </c>
      <c r="RD131" s="2">
        <v>9.2900815999999997E-2</v>
      </c>
      <c r="RE131" s="2">
        <v>3.7693134000000003E-2</v>
      </c>
      <c r="RF131" s="2">
        <v>0.16056172899999999</v>
      </c>
      <c r="RG131" s="2">
        <v>0.11582416699999901</v>
      </c>
      <c r="RH131" s="2">
        <v>4.5850210000000002E-2</v>
      </c>
      <c r="RI131" s="2">
        <v>0</v>
      </c>
      <c r="RJ131" s="2">
        <v>0</v>
      </c>
      <c r="RK131" s="2">
        <v>0</v>
      </c>
      <c r="RL131" s="2">
        <v>0</v>
      </c>
      <c r="RM131" s="2">
        <v>0</v>
      </c>
      <c r="RN131" s="2">
        <v>6.3241910999999998E-2</v>
      </c>
      <c r="RO131" s="2">
        <v>2.4850302000000001E-2</v>
      </c>
      <c r="RP131" s="2">
        <v>9.3322007999999998E-2</v>
      </c>
      <c r="RQ131" s="2">
        <v>6.0339200000000003E-2</v>
      </c>
      <c r="RR131" s="2">
        <v>3.1831551E-2</v>
      </c>
      <c r="RS131" s="2">
        <v>40360</v>
      </c>
      <c r="RT131" s="2">
        <v>0.43</v>
      </c>
      <c r="RU131" s="2">
        <v>1</v>
      </c>
      <c r="RV131" s="2"/>
      <c r="RW131" s="2">
        <v>24811</v>
      </c>
      <c r="RX131" s="2">
        <v>1748.6666666666699</v>
      </c>
      <c r="RY131" s="2">
        <v>1</v>
      </c>
      <c r="RZ131" s="2"/>
      <c r="SA131" s="2">
        <v>1</v>
      </c>
      <c r="SB131" s="2"/>
      <c r="SC131" s="2">
        <v>69477.761586496606</v>
      </c>
      <c r="SD131" s="2">
        <v>116520.735894471</v>
      </c>
      <c r="SE131" s="2">
        <v>40393.860999999997</v>
      </c>
      <c r="SF131" s="2">
        <v>3575.7539999999999</v>
      </c>
      <c r="SG131" s="2">
        <v>16089.727999999999</v>
      </c>
      <c r="SH131" s="2">
        <v>13059.526</v>
      </c>
      <c r="SI131" s="2">
        <v>23062.387692378201</v>
      </c>
      <c r="SJ131" s="2">
        <v>0</v>
      </c>
      <c r="SK131" s="2">
        <v>364191.11728542403</v>
      </c>
      <c r="SL131" s="2">
        <v>0</v>
      </c>
      <c r="SM131" s="2">
        <v>1250.3654135033601</v>
      </c>
      <c r="SN131" s="2">
        <v>11966.4601055285</v>
      </c>
      <c r="SO131" s="2">
        <v>0</v>
      </c>
      <c r="SP131" s="2">
        <v>0</v>
      </c>
      <c r="SQ131" s="2">
        <v>0</v>
      </c>
      <c r="SR131" s="2">
        <v>0</v>
      </c>
      <c r="SS131" s="2">
        <v>26632.783307621699</v>
      </c>
      <c r="ST131" s="2">
        <v>0</v>
      </c>
      <c r="SU131" s="2">
        <v>0</v>
      </c>
      <c r="SV131" s="2">
        <v>0</v>
      </c>
      <c r="SW131" s="2">
        <v>0</v>
      </c>
      <c r="SX131" s="2">
        <v>82963.774999999994</v>
      </c>
      <c r="SY131" s="2">
        <v>95669.137000000002</v>
      </c>
      <c r="SZ131" s="2">
        <v>9907.5259999999998</v>
      </c>
      <c r="TA131" s="2">
        <v>6382.027</v>
      </c>
      <c r="TB131" s="2">
        <v>11428.062</v>
      </c>
      <c r="TC131" s="2">
        <v>7191.7919999999904</v>
      </c>
      <c r="TD131" s="2">
        <v>1</v>
      </c>
      <c r="TE131" s="2">
        <v>0</v>
      </c>
      <c r="TF131" s="2">
        <v>3601.0771839885201</v>
      </c>
      <c r="TG131" s="2">
        <v>34974.727063113001</v>
      </c>
      <c r="TH131" s="2">
        <v>53216.7797662995</v>
      </c>
      <c r="TI131" s="2">
        <v>5444.0451937153503</v>
      </c>
      <c r="TJ131" s="2">
        <v>43705.412703397204</v>
      </c>
      <c r="TK131" s="2">
        <v>0</v>
      </c>
      <c r="TL131" s="2">
        <v>0</v>
      </c>
      <c r="TM131" s="2">
        <v>3020.4714050438001</v>
      </c>
      <c r="TN131" s="2">
        <v>3349.8528642739502</v>
      </c>
      <c r="TO131" s="2">
        <v>502.99016657880202</v>
      </c>
      <c r="TP131" s="2">
        <v>0</v>
      </c>
      <c r="TQ131" s="9">
        <v>8.0180769275712892E-6</v>
      </c>
      <c r="TR131" s="2">
        <v>2.49743160042789E-2</v>
      </c>
      <c r="TS131" s="2">
        <v>0.97501766591879302</v>
      </c>
      <c r="TT131" s="2">
        <v>0.47668745595461098</v>
      </c>
      <c r="TU131" s="2">
        <v>2.5100856158451899E-2</v>
      </c>
      <c r="TV131" s="2">
        <v>0</v>
      </c>
      <c r="TW131" s="2">
        <v>0</v>
      </c>
      <c r="TX131" s="2">
        <v>0.137615248716391</v>
      </c>
      <c r="TY131" s="2">
        <v>8.1980832069480994E-3</v>
      </c>
      <c r="TZ131" s="2">
        <v>0.35239835596359598</v>
      </c>
      <c r="UA131" s="2">
        <v>4320.9989999999698</v>
      </c>
      <c r="UB131" s="2">
        <v>8343.6153333333295</v>
      </c>
      <c r="UC131" s="2">
        <v>773.64</v>
      </c>
      <c r="UD131" s="2">
        <v>3835.7669999999998</v>
      </c>
      <c r="UE131" s="2">
        <v>2.738</v>
      </c>
      <c r="UF131" s="2">
        <v>182885.29800000001</v>
      </c>
      <c r="UG131" s="2">
        <v>151435.01800000001</v>
      </c>
      <c r="UH131" s="2">
        <v>4506.1309999999903</v>
      </c>
      <c r="UI131" s="2">
        <v>19834.913</v>
      </c>
      <c r="UJ131" s="2">
        <v>84135.8109999999</v>
      </c>
      <c r="UK131" s="2">
        <v>9083.3359999999993</v>
      </c>
      <c r="UL131" s="2">
        <v>3342.7240000000002</v>
      </c>
      <c r="UM131" s="2">
        <v>0</v>
      </c>
      <c r="UN131" s="2">
        <v>0</v>
      </c>
      <c r="UO131" s="2">
        <v>126066.954714575</v>
      </c>
      <c r="UP131" s="2">
        <v>0</v>
      </c>
      <c r="UQ131" s="2">
        <v>0</v>
      </c>
      <c r="UR131" s="2">
        <v>27056.47</v>
      </c>
      <c r="US131" s="2">
        <v>32774.826000000001</v>
      </c>
      <c r="UT131" s="2">
        <v>11042.787</v>
      </c>
      <c r="UU131" s="2">
        <v>24469.351999999999</v>
      </c>
      <c r="UV131" s="2">
        <v>1804.675</v>
      </c>
      <c r="UW131" s="2">
        <v>403.738</v>
      </c>
      <c r="UX131" s="2">
        <v>1</v>
      </c>
      <c r="UY131" s="2">
        <v>0</v>
      </c>
      <c r="UZ131" s="2">
        <v>2188760.673</v>
      </c>
      <c r="VA131" s="2">
        <v>0</v>
      </c>
      <c r="VB131" s="2">
        <v>0</v>
      </c>
      <c r="VC131" s="2">
        <v>0</v>
      </c>
      <c r="VD131" s="2">
        <v>9128.848</v>
      </c>
      <c r="VE131" s="2">
        <v>23294.137999999999</v>
      </c>
      <c r="VF131" s="2">
        <v>0</v>
      </c>
      <c r="VG131" s="2">
        <v>0</v>
      </c>
      <c r="VH131" s="2">
        <v>0</v>
      </c>
      <c r="VI131" s="2">
        <v>58705.4189999999</v>
      </c>
      <c r="VJ131" s="2">
        <v>339246.52599999902</v>
      </c>
      <c r="VK131" s="2">
        <v>409349.93199999997</v>
      </c>
      <c r="VL131" s="2">
        <v>247052.89600000001</v>
      </c>
      <c r="VM131" s="2">
        <v>166964.97500000001</v>
      </c>
      <c r="VN131" s="2">
        <v>62419.883999999998</v>
      </c>
      <c r="VO131" s="2">
        <v>58335.394</v>
      </c>
      <c r="VP131" s="2">
        <v>886049.76399999997</v>
      </c>
      <c r="VQ131" s="2">
        <v>0</v>
      </c>
      <c r="VR131" s="2">
        <v>14.45</v>
      </c>
      <c r="VS131" s="2">
        <v>0.69599999999999995</v>
      </c>
      <c r="VT131" s="2"/>
      <c r="VU131" s="2">
        <v>1884.4059999999999</v>
      </c>
      <c r="VV131" s="2">
        <v>2275.2240000000002</v>
      </c>
      <c r="VW131" s="2">
        <v>42356.868000000002</v>
      </c>
      <c r="VX131" s="2">
        <v>45951.663999999997</v>
      </c>
      <c r="VY131" s="2">
        <v>23384.636999999999</v>
      </c>
      <c r="VZ131" s="2">
        <v>418.23599999999999</v>
      </c>
      <c r="WA131" s="2">
        <v>947.62099999999998</v>
      </c>
      <c r="WB131" s="2">
        <v>12.760999999999999</v>
      </c>
      <c r="WC131" s="2">
        <v>127742.523</v>
      </c>
      <c r="WD131" s="2">
        <v>0.68238251408264405</v>
      </c>
      <c r="WE131" s="9">
        <v>7.8282468242779203E-6</v>
      </c>
      <c r="WF131" s="2"/>
      <c r="WG131" s="2">
        <v>164585.38</v>
      </c>
      <c r="WH131" s="2">
        <v>98367.22</v>
      </c>
      <c r="WI131" s="2">
        <v>0.31057320977240699</v>
      </c>
      <c r="WJ131" s="2"/>
      <c r="WK131" s="2">
        <v>25791.403999999999</v>
      </c>
      <c r="WL131" s="2">
        <v>0</v>
      </c>
      <c r="WM131" s="2">
        <v>0.31202093534729602</v>
      </c>
      <c r="WN131" s="2"/>
      <c r="WO131" s="2">
        <v>0.4</v>
      </c>
      <c r="WP131" s="2">
        <v>0.4</v>
      </c>
      <c r="WQ131" s="2"/>
      <c r="WR131" s="2">
        <v>0.937019037032224</v>
      </c>
      <c r="WS131" s="2"/>
      <c r="WT131" s="2">
        <v>1</v>
      </c>
      <c r="WU131" s="2"/>
      <c r="WV131" s="2">
        <v>1</v>
      </c>
      <c r="WW131" s="2"/>
      <c r="WX131" s="2">
        <v>0.428837492554838</v>
      </c>
      <c r="WY131" s="2"/>
      <c r="WZ131" s="2">
        <v>0.25393424926910702</v>
      </c>
      <c r="XA131" s="2"/>
      <c r="XB131" s="2">
        <v>1</v>
      </c>
      <c r="XC131" s="2"/>
      <c r="XD131" s="2">
        <v>1</v>
      </c>
      <c r="XE131" s="2"/>
      <c r="XF131" s="2">
        <v>4165.2430000000004</v>
      </c>
      <c r="XG131" s="2">
        <v>6066.2160000000003</v>
      </c>
      <c r="XH131" s="2">
        <v>0</v>
      </c>
      <c r="XI131" s="2">
        <v>0</v>
      </c>
      <c r="XJ131" s="2">
        <v>0</v>
      </c>
      <c r="XK131" s="2">
        <v>21191.327999999899</v>
      </c>
      <c r="XL131" s="2">
        <v>12396.89</v>
      </c>
      <c r="XM131" s="2">
        <v>67067.161999999997</v>
      </c>
      <c r="XN131" s="2">
        <v>728.93100000000004</v>
      </c>
      <c r="XO131" s="2">
        <v>0</v>
      </c>
      <c r="XP131" s="2">
        <v>0</v>
      </c>
      <c r="XQ131" s="2">
        <v>260033.93100000001</v>
      </c>
      <c r="XR131" s="2">
        <v>30492.906999999999</v>
      </c>
      <c r="XS131" s="2">
        <v>4913.1310000000003</v>
      </c>
      <c r="XT131" s="2">
        <v>341.93</v>
      </c>
      <c r="XU131" s="2">
        <v>0</v>
      </c>
      <c r="XV131" s="2">
        <v>0.14083433968742501</v>
      </c>
      <c r="XW131" s="2">
        <v>0.117881670010433</v>
      </c>
      <c r="XX131" s="2">
        <v>0.74128399030214098</v>
      </c>
      <c r="XY131" s="2">
        <v>0.185413521816992</v>
      </c>
      <c r="XZ131" s="2">
        <v>0.814586478183007</v>
      </c>
      <c r="YA131" s="2">
        <v>34557149.228377201</v>
      </c>
      <c r="YB131" s="2">
        <v>4601775</v>
      </c>
      <c r="YC131" s="2">
        <v>94506</v>
      </c>
      <c r="YD131" s="2">
        <v>306569</v>
      </c>
      <c r="YE131" s="2">
        <v>0</v>
      </c>
      <c r="YF131" s="2">
        <v>329095.75599999999</v>
      </c>
      <c r="YG131" s="2">
        <v>1286430.321</v>
      </c>
      <c r="YH131" s="2">
        <v>2420.5659999999998</v>
      </c>
      <c r="YI131" s="2">
        <v>1179.058</v>
      </c>
      <c r="YJ131" s="2">
        <v>27351.469000000001</v>
      </c>
      <c r="YK131" s="2">
        <v>105702.583</v>
      </c>
      <c r="YL131" s="2">
        <v>6812.0709999999999</v>
      </c>
      <c r="YM131" s="2">
        <v>0</v>
      </c>
      <c r="YN131" s="2">
        <v>0</v>
      </c>
      <c r="YO131" s="2">
        <v>0</v>
      </c>
      <c r="YP131" s="2">
        <v>0.88820877081490002</v>
      </c>
      <c r="YQ131" s="9">
        <v>8.8214266224812302E-5</v>
      </c>
      <c r="YR131" s="2">
        <v>1.7100350365146201E-4</v>
      </c>
      <c r="YS131" s="2">
        <v>2.15181119705578E-2</v>
      </c>
      <c r="YT131" s="2">
        <v>9.0013899444665105E-2</v>
      </c>
      <c r="YU131" s="2">
        <v>0.64812825374187499</v>
      </c>
      <c r="YV131" s="2">
        <v>0.142694054550696</v>
      </c>
      <c r="YW131" s="2">
        <v>3.4279159484787498E-2</v>
      </c>
      <c r="YX131" s="2">
        <v>0.17489853222264001</v>
      </c>
      <c r="YY131" s="2">
        <v>0.67533096448580998</v>
      </c>
      <c r="YZ131" s="2">
        <v>0.155226744918358</v>
      </c>
      <c r="ZA131" s="2">
        <v>8.4404981047913302E-2</v>
      </c>
      <c r="ZB131" s="2">
        <v>8.5029838213926595E-2</v>
      </c>
      <c r="ZC131" s="2">
        <v>0</v>
      </c>
      <c r="ZD131" s="9">
        <v>7.47133399114318E-6</v>
      </c>
      <c r="ZE131" s="2">
        <v>0.95557388480232697</v>
      </c>
      <c r="ZF131" s="2">
        <v>1.7019194396449701E-2</v>
      </c>
      <c r="ZG131" s="2">
        <v>2.1017740451861201E-2</v>
      </c>
      <c r="ZH131" s="2">
        <v>6.3891803493616199E-3</v>
      </c>
      <c r="ZI131" s="2">
        <v>0.61903858461259398</v>
      </c>
      <c r="ZJ131" s="2">
        <v>0.38096141538740502</v>
      </c>
      <c r="ZK131" s="2">
        <v>0</v>
      </c>
      <c r="ZL131" s="2">
        <v>0</v>
      </c>
      <c r="ZM131" s="2">
        <v>0</v>
      </c>
      <c r="ZN131" s="2">
        <v>1</v>
      </c>
      <c r="ZO131" s="2">
        <v>0.88960967361267596</v>
      </c>
      <c r="ZP131" s="2">
        <v>0.110390326387323</v>
      </c>
      <c r="ZQ131" s="2">
        <v>19528.170999999998</v>
      </c>
      <c r="ZR131" s="2">
        <v>178.38</v>
      </c>
      <c r="ZS131" s="2">
        <v>0</v>
      </c>
      <c r="ZT131" s="2">
        <v>0</v>
      </c>
      <c r="ZU131" s="2">
        <v>0</v>
      </c>
      <c r="ZV131" s="2">
        <v>473.892</v>
      </c>
      <c r="ZW131" s="2">
        <v>758.495</v>
      </c>
      <c r="ZX131" s="2">
        <v>71089.895999999993</v>
      </c>
      <c r="ZY131" s="2" t="s">
        <v>881</v>
      </c>
      <c r="ZZ131" s="2" t="s">
        <v>870</v>
      </c>
      <c r="AAA131" s="2" t="s">
        <v>871</v>
      </c>
    </row>
    <row r="132" spans="1:703" x14ac:dyDescent="0.2">
      <c r="A132" s="2" t="s">
        <v>28</v>
      </c>
      <c r="B132" s="2">
        <v>8559.9719999999998</v>
      </c>
      <c r="C132" s="2">
        <v>99.850999999999999</v>
      </c>
      <c r="D132" s="2">
        <v>0</v>
      </c>
      <c r="E132" s="2">
        <v>1254</v>
      </c>
      <c r="F132" s="2">
        <v>1572.0930000000001</v>
      </c>
      <c r="G132" s="2">
        <v>0</v>
      </c>
      <c r="H132" s="2">
        <v>0</v>
      </c>
      <c r="I132" s="2">
        <v>1</v>
      </c>
      <c r="J132" s="2">
        <v>0</v>
      </c>
      <c r="K132" s="2">
        <v>4.95886693726134E-2</v>
      </c>
      <c r="L132" s="2">
        <v>3.3706657303352902E-3</v>
      </c>
      <c r="M132" s="2">
        <v>0</v>
      </c>
      <c r="N132" s="2">
        <v>0</v>
      </c>
      <c r="O132" s="2">
        <v>0.82122113640859595</v>
      </c>
      <c r="P132" s="2">
        <v>0</v>
      </c>
      <c r="Q132" s="2">
        <v>4.95886693726134E-2</v>
      </c>
      <c r="R132" s="2">
        <v>0</v>
      </c>
      <c r="S132" s="2">
        <v>0</v>
      </c>
      <c r="T132" s="2">
        <v>0</v>
      </c>
      <c r="U132" s="2">
        <v>2019</v>
      </c>
      <c r="V132" s="2">
        <v>6.6666666666666596E-2</v>
      </c>
      <c r="W132" s="2">
        <v>8.5000000000000006E-2</v>
      </c>
      <c r="X132" s="2">
        <v>0.102777777777777</v>
      </c>
      <c r="Y132" s="2">
        <v>0.10416666666666601</v>
      </c>
      <c r="Z132" s="2">
        <v>8.1944444444444403E-2</v>
      </c>
      <c r="AA132" s="2">
        <v>6.4479999999999996E-2</v>
      </c>
      <c r="AB132" s="2">
        <v>8.5000000000000006E-2</v>
      </c>
      <c r="AC132" s="2">
        <v>8.7222222222222201E-2</v>
      </c>
      <c r="AD132" s="2">
        <v>7.7399999999999997E-2</v>
      </c>
      <c r="AE132" s="2">
        <v>7.1499999999999994E-2</v>
      </c>
      <c r="AF132" s="2">
        <v>7.8055555555555503E-2</v>
      </c>
      <c r="AG132" s="2">
        <v>6.6699999999999995E-2</v>
      </c>
      <c r="AH132" s="2">
        <v>0</v>
      </c>
      <c r="AI132" s="2">
        <v>0</v>
      </c>
      <c r="AJ132" s="2">
        <v>7.8E-2</v>
      </c>
      <c r="AK132" s="2">
        <v>9.6774193999999994E-2</v>
      </c>
      <c r="AL132" s="2">
        <v>75.634113790000001</v>
      </c>
      <c r="AM132" s="2">
        <v>2.47479</v>
      </c>
      <c r="AN132" s="2">
        <v>8.1057163499999998</v>
      </c>
      <c r="AO132" s="2">
        <v>0.23994995999999999</v>
      </c>
      <c r="AP132" s="2">
        <v>2.0321200000000001E-3</v>
      </c>
      <c r="AQ132" s="2">
        <v>0.31583425999999998</v>
      </c>
      <c r="AR132" s="2">
        <v>4.6890439999999999E-2</v>
      </c>
      <c r="AS132" s="2">
        <v>5.0865250000000001E-2</v>
      </c>
      <c r="AT132" s="2">
        <v>0.81286316000000003</v>
      </c>
      <c r="AU132" s="2">
        <v>0.65414216999999997</v>
      </c>
      <c r="AV132" s="2">
        <v>3.36032E-3</v>
      </c>
      <c r="AW132" s="2">
        <v>5.0601367399999999</v>
      </c>
      <c r="AX132" s="2">
        <v>3.480084E-2</v>
      </c>
      <c r="AY132" s="2">
        <v>0</v>
      </c>
      <c r="AZ132" s="2">
        <v>0</v>
      </c>
      <c r="BA132" s="2">
        <v>2.12950799999999E-2</v>
      </c>
      <c r="BB132" s="2">
        <v>4.8362197</v>
      </c>
      <c r="BC132" s="2">
        <v>5.7288716300000004</v>
      </c>
      <c r="BD132" s="2">
        <v>0.92962349</v>
      </c>
      <c r="BE132" s="2">
        <v>3.2297975499999998</v>
      </c>
      <c r="BF132" s="2">
        <v>3.6458139999999899</v>
      </c>
      <c r="BG132" s="2">
        <v>3.4964160000000001E-2</v>
      </c>
      <c r="BH132" s="2">
        <v>131694</v>
      </c>
      <c r="BI132" s="2">
        <v>48529</v>
      </c>
      <c r="BJ132" s="2">
        <v>52000</v>
      </c>
      <c r="BK132" s="2">
        <v>18000</v>
      </c>
      <c r="BL132" s="2">
        <v>37239553.576848798</v>
      </c>
      <c r="BM132" s="2">
        <v>32002741.353231501</v>
      </c>
      <c r="BN132" s="2">
        <v>18805974.556819201</v>
      </c>
      <c r="BO132" s="2">
        <v>13266590.9620576</v>
      </c>
      <c r="BP132" s="2">
        <v>11171866.072610701</v>
      </c>
      <c r="BQ132" s="2">
        <v>0</v>
      </c>
      <c r="BR132" s="2">
        <v>117126657.1547</v>
      </c>
      <c r="BS132" s="2">
        <v>111738175</v>
      </c>
      <c r="BT132" s="2">
        <v>0.25</v>
      </c>
      <c r="BU132" s="2">
        <v>0.25</v>
      </c>
      <c r="BV132" s="2">
        <v>0.25</v>
      </c>
      <c r="BW132" s="2">
        <v>0.25</v>
      </c>
      <c r="BX132" s="2">
        <v>0.25</v>
      </c>
      <c r="BY132" s="2">
        <v>4910</v>
      </c>
      <c r="BZ132" s="2">
        <v>0.02</v>
      </c>
      <c r="CA132" s="2">
        <v>18320</v>
      </c>
      <c r="CB132" s="2">
        <v>0.2</v>
      </c>
      <c r="CC132" s="2">
        <v>138000</v>
      </c>
      <c r="CD132" s="2">
        <v>0.2</v>
      </c>
      <c r="CE132" s="2">
        <v>72800</v>
      </c>
      <c r="CF132" s="2">
        <v>0.02</v>
      </c>
      <c r="CG132" s="2">
        <v>4000</v>
      </c>
      <c r="CH132" s="2">
        <v>0.2</v>
      </c>
      <c r="CI132" s="2">
        <v>50000</v>
      </c>
      <c r="CJ132" s="2">
        <v>1.3</v>
      </c>
      <c r="CK132" s="2">
        <v>1.7</v>
      </c>
      <c r="CL132" s="2">
        <v>2</v>
      </c>
      <c r="CM132" s="2">
        <v>2.2999999999999998</v>
      </c>
      <c r="CN132" s="2">
        <v>3.4</v>
      </c>
      <c r="CO132" s="2">
        <v>0.1</v>
      </c>
      <c r="CP132" s="2">
        <v>0.4</v>
      </c>
      <c r="CQ132" s="2">
        <v>0.7</v>
      </c>
      <c r="CR132" s="2">
        <v>1.1000000000000001</v>
      </c>
      <c r="CS132" s="2">
        <v>2</v>
      </c>
      <c r="CT132" s="2">
        <v>0.23696916910239399</v>
      </c>
      <c r="CU132" s="2">
        <v>0.26306217407260202</v>
      </c>
      <c r="CV132" s="2">
        <v>0.37272762947169003</v>
      </c>
      <c r="CW132" s="2">
        <v>0.127241027353312</v>
      </c>
      <c r="CX132" s="2">
        <v>0.47869424898500701</v>
      </c>
      <c r="CY132" s="2">
        <v>0.50494729658833404</v>
      </c>
      <c r="CZ132" s="2">
        <v>1.6358454426657499E-2</v>
      </c>
      <c r="DA132" s="2">
        <v>0.99663891140473704</v>
      </c>
      <c r="DB132" s="2">
        <v>3.3610885952626199E-3</v>
      </c>
      <c r="DC132" s="2">
        <v>0</v>
      </c>
      <c r="DD132" s="2">
        <v>1</v>
      </c>
      <c r="DE132" s="2">
        <v>0.69235123284032696</v>
      </c>
      <c r="DF132" s="2">
        <v>0.30764876715967199</v>
      </c>
      <c r="DG132" s="2">
        <v>3.9317861642246099E-2</v>
      </c>
      <c r="DH132" s="2">
        <v>0</v>
      </c>
      <c r="DI132" s="2">
        <v>0.96068213835775396</v>
      </c>
      <c r="DJ132" s="2">
        <v>9.9761291199096502E-3</v>
      </c>
      <c r="DK132" s="2">
        <v>2.189690399511E-2</v>
      </c>
      <c r="DL132" s="2">
        <v>0</v>
      </c>
      <c r="DM132" s="2">
        <v>0.96812696688498001</v>
      </c>
      <c r="DN132" s="2">
        <v>0.05</v>
      </c>
      <c r="DO132" s="2">
        <v>0.94</v>
      </c>
      <c r="DP132" s="2">
        <v>0.01</v>
      </c>
      <c r="DQ132" s="2">
        <v>0.99</v>
      </c>
      <c r="DR132" s="2">
        <v>0</v>
      </c>
      <c r="DS132" s="2">
        <v>0.01</v>
      </c>
      <c r="DT132" s="2">
        <v>1773632.1569999999</v>
      </c>
      <c r="DU132" s="2">
        <v>45.915191343398497</v>
      </c>
      <c r="DV132" s="2">
        <v>121.40568</v>
      </c>
      <c r="DW132" s="2">
        <v>121.40568</v>
      </c>
      <c r="DX132" s="2">
        <v>60660.631999999998</v>
      </c>
      <c r="DY132" s="2">
        <v>7214.1670000000004</v>
      </c>
      <c r="DZ132" s="2">
        <v>322</v>
      </c>
      <c r="EA132" s="2">
        <v>255.5</v>
      </c>
      <c r="EB132" s="2">
        <v>0</v>
      </c>
      <c r="EC132" s="2">
        <v>5318.5169999999998</v>
      </c>
      <c r="ED132" s="2">
        <v>437</v>
      </c>
      <c r="EE132" s="2">
        <v>0</v>
      </c>
      <c r="EF132" s="2">
        <v>0</v>
      </c>
      <c r="EG132" s="2">
        <v>1</v>
      </c>
      <c r="EH132" s="2">
        <v>0.38751178194974201</v>
      </c>
      <c r="EI132" s="2">
        <v>9.8875306781946899E-3</v>
      </c>
      <c r="EJ132" s="2">
        <v>0</v>
      </c>
      <c r="EK132" s="2">
        <v>0</v>
      </c>
      <c r="EL132" s="2">
        <v>0.59216431948981196</v>
      </c>
      <c r="EM132" s="9">
        <v>1.01532062415143E-5</v>
      </c>
      <c r="EN132" s="2">
        <v>1.0426214676008299E-2</v>
      </c>
      <c r="EO132" s="2">
        <v>1277.25887497538</v>
      </c>
      <c r="EP132" s="2">
        <v>0</v>
      </c>
      <c r="EQ132" s="2">
        <v>0</v>
      </c>
      <c r="ER132" s="2">
        <v>1</v>
      </c>
      <c r="ES132" s="2">
        <v>0</v>
      </c>
      <c r="ET132" s="2">
        <v>1</v>
      </c>
      <c r="EU132" s="2">
        <v>5930.0064000000002</v>
      </c>
      <c r="EV132" s="2">
        <v>33713.9424</v>
      </c>
      <c r="EW132" s="2">
        <v>43529.7023999999</v>
      </c>
      <c r="EX132" s="2">
        <v>36</v>
      </c>
      <c r="EY132" s="2">
        <v>46</v>
      </c>
      <c r="EZ132" s="2">
        <v>36.1</v>
      </c>
      <c r="FA132" s="2">
        <v>42</v>
      </c>
      <c r="FB132" s="2">
        <v>45.3</v>
      </c>
      <c r="FC132" s="2">
        <v>37.299999999999997</v>
      </c>
      <c r="FD132" s="2">
        <v>36.551791234462897</v>
      </c>
      <c r="FE132" s="2">
        <v>30.5</v>
      </c>
      <c r="FF132" s="2">
        <v>37</v>
      </c>
      <c r="FG132" s="2">
        <v>14</v>
      </c>
      <c r="FH132" s="2">
        <v>40</v>
      </c>
      <c r="FI132" s="2">
        <v>40</v>
      </c>
      <c r="FJ132" s="2">
        <v>40</v>
      </c>
      <c r="FK132" s="2">
        <v>15</v>
      </c>
      <c r="FL132" s="2">
        <v>33.091872874804899</v>
      </c>
      <c r="FM132" s="2">
        <v>3.38150255291943</v>
      </c>
      <c r="FN132" s="2">
        <v>26.785971126748699</v>
      </c>
      <c r="FO132" s="2">
        <v>42.382415511583503</v>
      </c>
      <c r="FP132" s="2">
        <v>49</v>
      </c>
      <c r="FQ132" s="2">
        <v>40</v>
      </c>
      <c r="FR132" s="2">
        <v>48</v>
      </c>
      <c r="FS132" s="2">
        <v>46</v>
      </c>
      <c r="FT132" s="2">
        <v>42</v>
      </c>
      <c r="FU132" s="2">
        <v>43</v>
      </c>
      <c r="FV132" s="2">
        <v>47</v>
      </c>
      <c r="FW132" s="2">
        <v>42</v>
      </c>
      <c r="FX132" s="2">
        <v>48</v>
      </c>
      <c r="FY132" s="2">
        <v>43</v>
      </c>
      <c r="FZ132" s="2">
        <v>47</v>
      </c>
      <c r="GA132" s="2">
        <v>31.3008426118875</v>
      </c>
      <c r="GB132" s="2">
        <v>4.7054811507728798E-2</v>
      </c>
      <c r="GC132" s="2">
        <v>46</v>
      </c>
      <c r="GD132" s="2">
        <v>42</v>
      </c>
      <c r="GE132" s="2">
        <v>40.327936658993899</v>
      </c>
      <c r="GF132" s="2">
        <v>38</v>
      </c>
      <c r="GG132" s="2">
        <v>25</v>
      </c>
      <c r="GH132" s="2">
        <v>27</v>
      </c>
      <c r="GI132" s="2">
        <v>32</v>
      </c>
      <c r="GJ132" s="2">
        <v>36</v>
      </c>
      <c r="GK132" s="2">
        <v>9.8164623467600691</v>
      </c>
      <c r="GL132" s="2">
        <v>0</v>
      </c>
      <c r="GM132" s="2">
        <v>27.9</v>
      </c>
      <c r="GN132" s="2">
        <v>83.5</v>
      </c>
      <c r="GO132" s="2">
        <v>43</v>
      </c>
      <c r="GP132" s="2">
        <v>47</v>
      </c>
      <c r="GQ132" s="2">
        <v>36.373296669721903</v>
      </c>
      <c r="GR132" s="2">
        <v>0</v>
      </c>
      <c r="GS132" s="2">
        <v>28.9</v>
      </c>
      <c r="GT132" s="2">
        <v>83.5</v>
      </c>
      <c r="GU132" s="2">
        <v>59.347952251442301</v>
      </c>
      <c r="GV132" s="2">
        <v>0</v>
      </c>
      <c r="GW132" s="2">
        <v>33.445</v>
      </c>
      <c r="GX132" s="2">
        <v>41.472000000000001</v>
      </c>
      <c r="GY132" s="2">
        <v>90</v>
      </c>
      <c r="GZ132" s="2">
        <v>72</v>
      </c>
      <c r="HA132" s="2">
        <v>110</v>
      </c>
      <c r="HB132" s="2">
        <v>72</v>
      </c>
      <c r="HC132" s="2">
        <v>103</v>
      </c>
      <c r="HD132" s="2">
        <v>105</v>
      </c>
      <c r="HE132" s="2">
        <v>99.5</v>
      </c>
      <c r="HF132" s="2">
        <v>72</v>
      </c>
      <c r="HG132" s="2">
        <v>72</v>
      </c>
      <c r="HH132" s="2">
        <v>72</v>
      </c>
      <c r="HI132" s="2">
        <v>100</v>
      </c>
      <c r="HJ132" s="2">
        <v>11049.016</v>
      </c>
      <c r="HK132" s="2">
        <v>13292.698</v>
      </c>
      <c r="HL132" s="2">
        <v>1950.0308499999901</v>
      </c>
      <c r="HM132" s="2">
        <v>0</v>
      </c>
      <c r="HN132" s="2">
        <v>776.26099999999997</v>
      </c>
      <c r="HO132" s="2">
        <v>0</v>
      </c>
      <c r="HP132" s="2">
        <v>0</v>
      </c>
      <c r="HQ132" s="2">
        <v>0</v>
      </c>
      <c r="HR132" s="2">
        <v>0</v>
      </c>
      <c r="HS132" s="2">
        <v>0</v>
      </c>
      <c r="HT132" s="2">
        <v>0</v>
      </c>
      <c r="HU132" s="2">
        <v>0</v>
      </c>
      <c r="HV132" s="2">
        <v>0</v>
      </c>
      <c r="HW132" s="2">
        <v>0</v>
      </c>
      <c r="HX132" s="2">
        <v>0</v>
      </c>
      <c r="HY132" s="2">
        <v>0</v>
      </c>
      <c r="HZ132" s="2">
        <v>0</v>
      </c>
      <c r="IA132" s="2">
        <v>0</v>
      </c>
      <c r="IB132" s="2">
        <v>22233.895</v>
      </c>
      <c r="IC132" s="2">
        <v>21410.91</v>
      </c>
      <c r="ID132" s="2">
        <v>0</v>
      </c>
      <c r="IE132" s="2">
        <v>0</v>
      </c>
      <c r="IF132" s="2">
        <v>0</v>
      </c>
      <c r="IG132" s="2">
        <v>1440.2738251379899</v>
      </c>
      <c r="IH132" s="2">
        <v>0</v>
      </c>
      <c r="II132" s="2">
        <v>46334.549174861997</v>
      </c>
      <c r="IJ132" s="2">
        <v>0</v>
      </c>
      <c r="IK132" s="2">
        <v>0</v>
      </c>
      <c r="IL132" s="2">
        <v>0</v>
      </c>
      <c r="IM132" s="2">
        <v>0</v>
      </c>
      <c r="IN132" s="2">
        <v>0</v>
      </c>
      <c r="IO132" s="2">
        <v>0</v>
      </c>
      <c r="IP132" s="2">
        <v>0</v>
      </c>
      <c r="IQ132" s="2">
        <v>17269.2</v>
      </c>
      <c r="IR132" s="2">
        <v>0</v>
      </c>
      <c r="IS132" s="2">
        <v>0</v>
      </c>
      <c r="IT132" s="2">
        <v>129266.875</v>
      </c>
      <c r="IU132" s="2">
        <v>6883.9549999999999</v>
      </c>
      <c r="IV132" s="2">
        <v>400.25900000000001</v>
      </c>
      <c r="IW132" s="2">
        <v>0</v>
      </c>
      <c r="IX132" s="2">
        <v>2707.5707050000001</v>
      </c>
      <c r="IY132" s="2">
        <v>8000</v>
      </c>
      <c r="IZ132" s="2">
        <v>2707.5707050000001</v>
      </c>
      <c r="JA132" s="2">
        <v>1126</v>
      </c>
      <c r="JB132" s="2">
        <v>8000</v>
      </c>
      <c r="JC132" s="2">
        <v>1789</v>
      </c>
      <c r="JD132" s="2">
        <v>4000</v>
      </c>
      <c r="JE132" s="2">
        <v>8000</v>
      </c>
      <c r="JF132" s="2">
        <v>5400</v>
      </c>
      <c r="JG132" s="2">
        <v>1837.0261579999999</v>
      </c>
      <c r="JH132" s="2">
        <v>7500</v>
      </c>
      <c r="JI132" s="2">
        <v>4000</v>
      </c>
      <c r="JJ132" s="2">
        <v>6775.4237290000001</v>
      </c>
      <c r="JK132" s="2">
        <v>8000</v>
      </c>
      <c r="JL132" s="2">
        <v>8000</v>
      </c>
      <c r="JM132" s="2">
        <v>2333.8092999999999</v>
      </c>
      <c r="JN132" s="2">
        <v>2333.8092999999999</v>
      </c>
      <c r="JO132" s="2">
        <v>2333.8092999999999</v>
      </c>
      <c r="JP132" s="2">
        <v>1113.7736947537401</v>
      </c>
      <c r="JQ132" s="2">
        <v>8000</v>
      </c>
      <c r="JR132" s="2">
        <v>1187.2494139999999</v>
      </c>
      <c r="JS132" s="2">
        <v>8000</v>
      </c>
      <c r="JT132" s="2">
        <v>8000</v>
      </c>
      <c r="JU132" s="2">
        <v>4100</v>
      </c>
      <c r="JV132" s="2">
        <v>1361.35634547</v>
      </c>
      <c r="JW132" s="2">
        <v>5320</v>
      </c>
      <c r="JX132" s="2">
        <v>8000</v>
      </c>
      <c r="JY132" s="2">
        <v>8000</v>
      </c>
      <c r="JZ132" s="2">
        <v>8000</v>
      </c>
      <c r="KA132" s="2">
        <v>3920</v>
      </c>
      <c r="KB132" s="2">
        <v>8000</v>
      </c>
      <c r="KC132" s="2">
        <v>8000</v>
      </c>
      <c r="KD132" s="2">
        <v>5350</v>
      </c>
      <c r="KE132" s="2">
        <v>8000</v>
      </c>
      <c r="KF132" s="2">
        <v>2478.3135160000002</v>
      </c>
      <c r="KG132" s="2">
        <v>8000</v>
      </c>
      <c r="KH132" s="2">
        <v>2478.3135160000002</v>
      </c>
      <c r="KI132" s="2">
        <v>2478.3135160000002</v>
      </c>
      <c r="KJ132" s="2">
        <v>6500</v>
      </c>
      <c r="KK132" s="2">
        <v>8500</v>
      </c>
      <c r="KL132" s="2">
        <v>4200</v>
      </c>
      <c r="KM132" s="2">
        <v>2478.3135160000002</v>
      </c>
      <c r="KN132" s="2">
        <v>8300</v>
      </c>
      <c r="KO132" s="2">
        <v>6000</v>
      </c>
      <c r="KP132" s="2">
        <v>6000</v>
      </c>
      <c r="KQ132" s="2">
        <v>6000</v>
      </c>
      <c r="KR132" s="2">
        <v>6000</v>
      </c>
      <c r="KS132" s="2">
        <v>6000</v>
      </c>
      <c r="KT132" s="2">
        <v>6000</v>
      </c>
      <c r="KU132" s="2">
        <v>6000</v>
      </c>
      <c r="KV132" s="2">
        <v>1475.9</v>
      </c>
      <c r="KW132" s="2">
        <v>6000</v>
      </c>
      <c r="KX132" s="2">
        <v>6000</v>
      </c>
      <c r="KY132" s="2">
        <v>7900</v>
      </c>
      <c r="KZ132" s="2">
        <v>0</v>
      </c>
      <c r="LA132" s="2">
        <v>0</v>
      </c>
      <c r="LB132" s="2">
        <v>0</v>
      </c>
      <c r="LC132" s="2">
        <v>0</v>
      </c>
      <c r="LD132" s="2">
        <v>0</v>
      </c>
      <c r="LE132" s="2">
        <v>0</v>
      </c>
      <c r="LF132" s="2">
        <v>0</v>
      </c>
      <c r="LG132" s="2">
        <v>0</v>
      </c>
      <c r="LH132" s="2">
        <v>0</v>
      </c>
      <c r="LI132" s="2">
        <v>0</v>
      </c>
      <c r="LJ132" s="2">
        <v>0</v>
      </c>
      <c r="LK132" s="2">
        <v>0</v>
      </c>
      <c r="LL132" s="2">
        <v>0</v>
      </c>
      <c r="LM132" s="2">
        <v>0</v>
      </c>
      <c r="LN132" s="2">
        <v>0</v>
      </c>
      <c r="LO132" s="2">
        <v>0</v>
      </c>
      <c r="LP132" s="2">
        <v>0</v>
      </c>
      <c r="LQ132" s="2">
        <v>0</v>
      </c>
      <c r="LR132" s="2">
        <v>0</v>
      </c>
      <c r="LS132" s="2">
        <v>0</v>
      </c>
      <c r="LT132" s="2">
        <v>0</v>
      </c>
      <c r="LU132" s="2">
        <v>0</v>
      </c>
      <c r="LV132" s="2">
        <v>0</v>
      </c>
      <c r="LW132" s="2">
        <v>0</v>
      </c>
      <c r="LX132" s="2">
        <v>0</v>
      </c>
      <c r="LY132" s="2">
        <v>0</v>
      </c>
      <c r="LZ132" s="2">
        <v>0</v>
      </c>
      <c r="MA132" s="2">
        <v>0</v>
      </c>
      <c r="MB132" s="2">
        <v>0</v>
      </c>
      <c r="MC132" s="2">
        <v>0</v>
      </c>
      <c r="MD132" s="2">
        <v>0</v>
      </c>
      <c r="ME132" s="2">
        <v>0</v>
      </c>
      <c r="MF132" s="2">
        <v>26158.848999999998</v>
      </c>
      <c r="MG132" s="2">
        <v>0</v>
      </c>
      <c r="MH132" s="2">
        <v>0</v>
      </c>
      <c r="MI132" s="2">
        <v>13388.1182500492</v>
      </c>
      <c r="MJ132" s="2">
        <v>0</v>
      </c>
      <c r="MK132" s="2">
        <v>0</v>
      </c>
      <c r="ML132" s="2">
        <v>1043.0640000000001</v>
      </c>
      <c r="MM132" s="2">
        <v>0</v>
      </c>
      <c r="MN132" s="2">
        <v>0</v>
      </c>
      <c r="MO132" s="2">
        <v>56.052</v>
      </c>
      <c r="MP132" s="2">
        <v>0</v>
      </c>
      <c r="MQ132" s="2">
        <v>1190.498</v>
      </c>
      <c r="MR132" s="2">
        <v>0</v>
      </c>
      <c r="MS132" s="2">
        <v>0</v>
      </c>
      <c r="MT132" s="2">
        <v>14583.222</v>
      </c>
      <c r="MU132" s="2">
        <v>0</v>
      </c>
      <c r="MV132" s="2">
        <v>0.24503647415433999</v>
      </c>
      <c r="MW132" s="2">
        <v>8.8768087315902106E-2</v>
      </c>
      <c r="MX132" s="2">
        <v>0.19815767359144301</v>
      </c>
      <c r="MY132" s="2">
        <v>2.29785127112744E-2</v>
      </c>
      <c r="MZ132" s="2">
        <v>9.08139121426743E-2</v>
      </c>
      <c r="NA132" s="2">
        <v>0.35424534008436498</v>
      </c>
      <c r="NB132" s="2">
        <v>0.236813257435672</v>
      </c>
      <c r="NC132" s="2">
        <v>0.19176324911370701</v>
      </c>
      <c r="ND132" s="2">
        <v>0.54688972029028304</v>
      </c>
      <c r="NE132" s="2">
        <v>2.4533773160336701E-2</v>
      </c>
      <c r="NF132" s="2">
        <v>0.156731424511899</v>
      </c>
      <c r="NG132" s="2">
        <v>0.84326857548810097</v>
      </c>
      <c r="NH132" s="2">
        <v>3.9319839075134498E-2</v>
      </c>
      <c r="NI132" s="2">
        <v>0.91012853478343403</v>
      </c>
      <c r="NJ132" s="2">
        <v>5.0551626141430897E-2</v>
      </c>
      <c r="NK132" s="2">
        <v>0.89522102799759595</v>
      </c>
      <c r="NL132" s="2">
        <v>0.10477897200240401</v>
      </c>
      <c r="NM132" s="2">
        <v>1</v>
      </c>
      <c r="NN132" s="2">
        <v>0</v>
      </c>
      <c r="NO132" s="2">
        <v>0.94406744675069298</v>
      </c>
      <c r="NP132" s="2">
        <v>0</v>
      </c>
      <c r="NQ132" s="2">
        <v>5.5932553249306301E-2</v>
      </c>
      <c r="NR132" s="2">
        <v>0.45871940127587202</v>
      </c>
      <c r="NS132" s="2">
        <v>0.45141700683585201</v>
      </c>
      <c r="NT132" s="2">
        <v>4.6498332118733499E-2</v>
      </c>
      <c r="NU132" s="2">
        <v>4.3365259769540997E-2</v>
      </c>
      <c r="NV132" s="2">
        <v>0.71</v>
      </c>
      <c r="NW132" s="2">
        <v>0.19</v>
      </c>
      <c r="NX132" s="2">
        <v>0.1</v>
      </c>
      <c r="NY132" s="2">
        <v>0.83</v>
      </c>
      <c r="NZ132" s="2">
        <v>0.16</v>
      </c>
      <c r="OA132" s="2">
        <v>0.01</v>
      </c>
      <c r="OB132" s="2">
        <v>2.4177630281520701E-2</v>
      </c>
      <c r="OC132" s="2">
        <v>8.4901758082704504E-2</v>
      </c>
      <c r="OD132" s="2">
        <v>5.5509496658755E-2</v>
      </c>
      <c r="OE132" s="2">
        <v>0.30871447096095</v>
      </c>
      <c r="OF132" s="2">
        <v>5.21917623391965E-2</v>
      </c>
      <c r="OG132" s="2">
        <v>0.28873167945265998</v>
      </c>
      <c r="OH132" s="2">
        <v>7.0000000000000007E-2</v>
      </c>
      <c r="OI132" s="2">
        <v>0.115773202224211</v>
      </c>
      <c r="OJ132" s="2">
        <v>0.98</v>
      </c>
      <c r="OK132" s="2">
        <v>0.02</v>
      </c>
      <c r="OL132" s="2">
        <v>0</v>
      </c>
      <c r="OM132" s="2">
        <v>62559.144</v>
      </c>
      <c r="ON132" s="2">
        <v>16093.041999999999</v>
      </c>
      <c r="OO132" s="2">
        <v>2202.88</v>
      </c>
      <c r="OP132" s="2">
        <v>26562.5</v>
      </c>
      <c r="OQ132" s="2">
        <v>142.69900000000001</v>
      </c>
      <c r="OR132" s="2">
        <v>48294.930999999997</v>
      </c>
      <c r="OS132" s="2">
        <v>11465</v>
      </c>
      <c r="OT132" s="2">
        <v>0</v>
      </c>
      <c r="OU132" s="2">
        <v>0</v>
      </c>
      <c r="OV132" s="2">
        <v>1</v>
      </c>
      <c r="OW132" s="2">
        <v>0.92790156383078704</v>
      </c>
      <c r="OX132" s="9">
        <v>7.6612595222467504E-7</v>
      </c>
      <c r="OY132" s="2">
        <v>2.4093211769988798E-3</v>
      </c>
      <c r="OZ132" s="2">
        <v>0</v>
      </c>
      <c r="PA132" s="2">
        <v>6.96444519198091E-2</v>
      </c>
      <c r="PB132" s="2">
        <v>0</v>
      </c>
      <c r="PC132" s="9">
        <v>4.3896946451792198E-5</v>
      </c>
      <c r="PD132" s="2">
        <v>1277.25887497538</v>
      </c>
      <c r="PE132" s="2">
        <v>10724599</v>
      </c>
      <c r="PF132" s="2">
        <v>43.876151513850999</v>
      </c>
      <c r="PG132" s="2">
        <v>75466.738630000007</v>
      </c>
      <c r="PH132" s="2">
        <v>213595.18150000001</v>
      </c>
      <c r="PI132" s="2">
        <v>782845.5024</v>
      </c>
      <c r="PJ132" s="2">
        <v>566635.37560000003</v>
      </c>
      <c r="PK132" s="2">
        <v>15431.45559</v>
      </c>
      <c r="PL132" s="2">
        <v>361396.06280000001</v>
      </c>
      <c r="PM132" s="2">
        <v>626007.01060000004</v>
      </c>
      <c r="PN132" s="2">
        <v>2233537.946</v>
      </c>
      <c r="PO132" s="2">
        <v>1644981.925</v>
      </c>
      <c r="PP132" s="2">
        <v>214747.50690000001</v>
      </c>
      <c r="PQ132" s="2">
        <v>0</v>
      </c>
      <c r="PR132" s="2">
        <v>0</v>
      </c>
      <c r="PS132" s="2">
        <v>0</v>
      </c>
      <c r="PT132" s="2">
        <v>0</v>
      </c>
      <c r="PU132" s="2">
        <v>0</v>
      </c>
      <c r="PV132" s="2">
        <v>198268.94219999999</v>
      </c>
      <c r="PW132" s="2">
        <v>150958.09409999999</v>
      </c>
      <c r="PX132" s="2">
        <v>617451.08730000001</v>
      </c>
      <c r="PY132" s="2">
        <v>449755.86119999998</v>
      </c>
      <c r="PZ132" s="2">
        <v>362895.56390000001</v>
      </c>
      <c r="QA132" s="2">
        <v>72.314188040000005</v>
      </c>
      <c r="QB132" s="2">
        <v>75.053933929999999</v>
      </c>
      <c r="QC132" s="2">
        <v>75.353786209999996</v>
      </c>
      <c r="QD132" s="2">
        <v>69.552098939999993</v>
      </c>
      <c r="QE132" s="2">
        <v>19.80842324</v>
      </c>
      <c r="QF132" s="2">
        <v>19.80842324</v>
      </c>
      <c r="QG132" s="2">
        <v>105.7843477</v>
      </c>
      <c r="QH132" s="2">
        <v>109.21892080000001</v>
      </c>
      <c r="QI132" s="2">
        <v>106.0704719</v>
      </c>
      <c r="QJ132" s="2">
        <v>116.8015489</v>
      </c>
      <c r="QK132" s="2">
        <v>156.7954823</v>
      </c>
      <c r="QL132" s="2">
        <v>156.7954823</v>
      </c>
      <c r="QM132" s="2">
        <v>0</v>
      </c>
      <c r="QN132" s="2">
        <v>0</v>
      </c>
      <c r="QO132" s="2">
        <v>0</v>
      </c>
      <c r="QP132" s="2">
        <v>0</v>
      </c>
      <c r="QQ132" s="2">
        <v>0</v>
      </c>
      <c r="QR132" s="2">
        <v>0</v>
      </c>
      <c r="QS132" s="2">
        <v>72.314188040000005</v>
      </c>
      <c r="QT132" s="2">
        <v>75.053933929999999</v>
      </c>
      <c r="QU132" s="2">
        <v>75.353786209999996</v>
      </c>
      <c r="QV132" s="2">
        <v>69.552098939999993</v>
      </c>
      <c r="QW132" s="2">
        <v>19.80842324</v>
      </c>
      <c r="QX132" s="2">
        <v>19.80842324</v>
      </c>
      <c r="QY132" s="2">
        <v>4.2536202000000002E-2</v>
      </c>
      <c r="QZ132" s="2">
        <v>2.2073879000000001E-2</v>
      </c>
      <c r="RA132" s="2">
        <v>8.8648270000000001E-2</v>
      </c>
      <c r="RB132" s="2">
        <v>8.1823005000000004E-2</v>
      </c>
      <c r="RC132" s="2">
        <v>1.7477381E-2</v>
      </c>
      <c r="RD132" s="2">
        <v>6.2223809999999997E-2</v>
      </c>
      <c r="RE132" s="2">
        <v>3.2122036999999999E-2</v>
      </c>
      <c r="RF132" s="2">
        <v>0.124784225</v>
      </c>
      <c r="RG132" s="2">
        <v>0.13740856000000001</v>
      </c>
      <c r="RH132" s="2">
        <v>0.138343894</v>
      </c>
      <c r="RI132" s="2">
        <v>0</v>
      </c>
      <c r="RJ132" s="2">
        <v>0</v>
      </c>
      <c r="RK132" s="2">
        <v>0</v>
      </c>
      <c r="RL132" s="2">
        <v>0</v>
      </c>
      <c r="RM132" s="2">
        <v>0</v>
      </c>
      <c r="RN132" s="2">
        <v>4.2536202000000002E-2</v>
      </c>
      <c r="RO132" s="2">
        <v>2.2073879000000001E-2</v>
      </c>
      <c r="RP132" s="2">
        <v>8.8648270000000001E-2</v>
      </c>
      <c r="RQ132" s="2">
        <v>8.1823005000000004E-2</v>
      </c>
      <c r="RR132" s="2">
        <v>1.7477381E-2</v>
      </c>
      <c r="RS132" s="2">
        <v>3832</v>
      </c>
      <c r="RT132" s="2">
        <v>0.182</v>
      </c>
      <c r="RU132" s="2">
        <v>1</v>
      </c>
      <c r="RV132" s="2"/>
      <c r="RW132" s="2">
        <v>10501.4</v>
      </c>
      <c r="RX132" s="2">
        <v>740.13333333333401</v>
      </c>
      <c r="RY132" s="2">
        <v>1</v>
      </c>
      <c r="RZ132" s="2"/>
      <c r="SA132" s="2">
        <v>1</v>
      </c>
      <c r="SB132" s="2"/>
      <c r="SC132" s="2">
        <v>1480.84032331207</v>
      </c>
      <c r="SD132" s="2">
        <v>0.22648680893530501</v>
      </c>
      <c r="SE132" s="2">
        <v>0</v>
      </c>
      <c r="SF132" s="2">
        <v>0</v>
      </c>
      <c r="SG132" s="2">
        <v>589.87400000000002</v>
      </c>
      <c r="SH132" s="2">
        <v>0</v>
      </c>
      <c r="SI132" s="2">
        <v>14586.7910865472</v>
      </c>
      <c r="SJ132" s="2">
        <v>0</v>
      </c>
      <c r="SK132" s="2">
        <v>10873.5844164482</v>
      </c>
      <c r="SL132" s="2">
        <v>0</v>
      </c>
      <c r="SM132" s="2">
        <v>156.29567668792001</v>
      </c>
      <c r="SN132" s="2">
        <v>1495.80751319106</v>
      </c>
      <c r="SO132" s="2">
        <v>0</v>
      </c>
      <c r="SP132" s="2">
        <v>0</v>
      </c>
      <c r="SQ132" s="2">
        <v>0</v>
      </c>
      <c r="SR132" s="2">
        <v>0</v>
      </c>
      <c r="SS132" s="2">
        <v>3329.0979134527101</v>
      </c>
      <c r="ST132" s="2">
        <v>0</v>
      </c>
      <c r="SU132" s="2">
        <v>0</v>
      </c>
      <c r="SV132" s="2">
        <v>0</v>
      </c>
      <c r="SW132" s="2">
        <v>0</v>
      </c>
      <c r="SX132" s="2">
        <v>6182.28</v>
      </c>
      <c r="SY132" s="2">
        <v>2575.7950000000001</v>
      </c>
      <c r="SZ132" s="2">
        <v>0</v>
      </c>
      <c r="TA132" s="2">
        <v>3769</v>
      </c>
      <c r="TB132" s="2">
        <v>6557.0349999999999</v>
      </c>
      <c r="TC132" s="2">
        <v>0</v>
      </c>
      <c r="TD132" s="2">
        <v>1</v>
      </c>
      <c r="TE132" s="2">
        <v>0</v>
      </c>
      <c r="TF132" s="2">
        <v>0</v>
      </c>
      <c r="TG132" s="2">
        <v>0</v>
      </c>
      <c r="TH132" s="2">
        <v>23508.331999999999</v>
      </c>
      <c r="TI132" s="2">
        <v>0</v>
      </c>
      <c r="TJ132" s="2">
        <v>0</v>
      </c>
      <c r="TK132" s="2">
        <v>0</v>
      </c>
      <c r="TL132" s="2">
        <v>0</v>
      </c>
      <c r="TM132" s="2">
        <v>0</v>
      </c>
      <c r="TN132" s="2">
        <v>0</v>
      </c>
      <c r="TO132" s="2">
        <v>0</v>
      </c>
      <c r="TP132" s="2">
        <v>0</v>
      </c>
      <c r="TQ132" s="2">
        <v>0</v>
      </c>
      <c r="TR132" s="2">
        <v>0.48885254810932499</v>
      </c>
      <c r="TS132" s="2">
        <v>0.51114745189067401</v>
      </c>
      <c r="TT132" s="2">
        <v>9.9207613353800697E-2</v>
      </c>
      <c r="TU132" s="2">
        <v>5.7589709947749304E-3</v>
      </c>
      <c r="TV132" s="9">
        <v>5.3434776379741099E-5</v>
      </c>
      <c r="TW132" s="2">
        <v>0</v>
      </c>
      <c r="TX132" s="2">
        <v>0.191126944128376</v>
      </c>
      <c r="TY132" s="9">
        <v>1.49120306176021E-6</v>
      </c>
      <c r="TZ132" s="2">
        <v>0.70385154554360596</v>
      </c>
      <c r="UA132" s="2">
        <v>4197.3999999999896</v>
      </c>
      <c r="UB132" s="2">
        <v>5275.8796666666603</v>
      </c>
      <c r="UC132" s="2">
        <v>0</v>
      </c>
      <c r="UD132" s="2">
        <v>345.00900000000001</v>
      </c>
      <c r="UE132" s="2">
        <v>5360.5209999999997</v>
      </c>
      <c r="UF132" s="2">
        <v>18022.14</v>
      </c>
      <c r="UG132" s="2">
        <v>3199.23199999999</v>
      </c>
      <c r="UH132" s="2">
        <v>0</v>
      </c>
      <c r="UI132" s="2">
        <v>1080.7</v>
      </c>
      <c r="UJ132" s="2">
        <v>27624.268</v>
      </c>
      <c r="UK132" s="2">
        <v>2771.9670000000001</v>
      </c>
      <c r="UL132" s="2">
        <v>0</v>
      </c>
      <c r="UM132" s="2">
        <v>0</v>
      </c>
      <c r="UN132" s="2">
        <v>0</v>
      </c>
      <c r="UO132" s="2">
        <v>6529.3165835517202</v>
      </c>
      <c r="UP132" s="2">
        <v>0</v>
      </c>
      <c r="UQ132" s="2">
        <v>0</v>
      </c>
      <c r="UR132" s="2">
        <v>1671.6959999999999</v>
      </c>
      <c r="US132" s="2">
        <v>780.92399999999998</v>
      </c>
      <c r="UT132" s="2">
        <v>0</v>
      </c>
      <c r="UU132" s="2">
        <v>104.4</v>
      </c>
      <c r="UV132" s="2">
        <v>652.81899999999996</v>
      </c>
      <c r="UW132" s="2">
        <v>0</v>
      </c>
      <c r="UX132" s="2">
        <v>1</v>
      </c>
      <c r="UY132" s="2">
        <v>0</v>
      </c>
      <c r="UZ132" s="2">
        <v>1243159.8419999999</v>
      </c>
      <c r="VA132" s="2">
        <v>0</v>
      </c>
      <c r="VB132" s="2">
        <v>0</v>
      </c>
      <c r="VC132" s="2">
        <v>0</v>
      </c>
      <c r="VD132" s="2">
        <v>3261.6</v>
      </c>
      <c r="VE132" s="2">
        <v>3699.0149999999999</v>
      </c>
      <c r="VF132" s="2">
        <v>0</v>
      </c>
      <c r="VG132" s="2">
        <v>0</v>
      </c>
      <c r="VH132" s="2">
        <v>0</v>
      </c>
      <c r="VI132" s="2">
        <v>51996.678999999996</v>
      </c>
      <c r="VJ132" s="2">
        <v>213852.486999999</v>
      </c>
      <c r="VK132" s="2">
        <v>220305.53599999999</v>
      </c>
      <c r="VL132" s="2">
        <v>206867.56</v>
      </c>
      <c r="VM132" s="2">
        <v>120970.524</v>
      </c>
      <c r="VN132" s="2">
        <v>36877.372000000003</v>
      </c>
      <c r="VO132" s="2">
        <v>34758.976000000002</v>
      </c>
      <c r="VP132" s="2">
        <v>436736.13699999999</v>
      </c>
      <c r="VQ132" s="2">
        <v>0</v>
      </c>
      <c r="VR132" s="2">
        <v>1.35</v>
      </c>
      <c r="VS132" s="2">
        <v>0</v>
      </c>
      <c r="VT132" s="2"/>
      <c r="VU132" s="2">
        <v>0</v>
      </c>
      <c r="VV132" s="2">
        <v>0</v>
      </c>
      <c r="VW132" s="2">
        <v>0</v>
      </c>
      <c r="VX132" s="2">
        <v>4371.3720000000003</v>
      </c>
      <c r="VY132" s="2">
        <v>1183.116</v>
      </c>
      <c r="VZ132" s="2">
        <v>0</v>
      </c>
      <c r="WA132" s="2">
        <v>455.05399999999997</v>
      </c>
      <c r="WB132" s="2">
        <v>0</v>
      </c>
      <c r="WC132" s="2">
        <v>0</v>
      </c>
      <c r="WD132" s="2">
        <v>0.4</v>
      </c>
      <c r="WE132" s="2">
        <v>0.4</v>
      </c>
      <c r="WF132" s="2"/>
      <c r="WG132" s="2">
        <v>0</v>
      </c>
      <c r="WH132" s="2">
        <v>0</v>
      </c>
      <c r="WI132" s="2">
        <v>0.4</v>
      </c>
      <c r="WJ132" s="2"/>
      <c r="WK132" s="2">
        <v>0</v>
      </c>
      <c r="WL132" s="2">
        <v>0</v>
      </c>
      <c r="WM132" s="2">
        <v>0.4</v>
      </c>
      <c r="WN132" s="2"/>
      <c r="WO132" s="2">
        <v>0.4</v>
      </c>
      <c r="WP132" s="2">
        <v>0.4</v>
      </c>
      <c r="WQ132" s="2"/>
      <c r="WR132" s="2">
        <v>0</v>
      </c>
      <c r="WS132" s="2"/>
      <c r="WT132" s="2">
        <v>0</v>
      </c>
      <c r="WU132" s="2"/>
      <c r="WV132" s="2">
        <v>0</v>
      </c>
      <c r="WW132" s="2"/>
      <c r="WX132" s="2">
        <v>0</v>
      </c>
      <c r="WY132" s="2"/>
      <c r="WZ132" s="2">
        <v>0</v>
      </c>
      <c r="XA132" s="2"/>
      <c r="XB132" s="2">
        <v>0</v>
      </c>
      <c r="XC132" s="2"/>
      <c r="XD132" s="2">
        <v>0</v>
      </c>
      <c r="XE132" s="2"/>
      <c r="XF132" s="2">
        <v>0</v>
      </c>
      <c r="XG132" s="2">
        <v>186.74600000000001</v>
      </c>
      <c r="XH132" s="2">
        <v>0</v>
      </c>
      <c r="XI132" s="2">
        <v>0</v>
      </c>
      <c r="XJ132" s="2">
        <v>0.56699999999999995</v>
      </c>
      <c r="XK132" s="2">
        <v>9373.7639999999992</v>
      </c>
      <c r="XL132" s="2">
        <v>759.072</v>
      </c>
      <c r="XM132" s="2">
        <v>9311.1769999999997</v>
      </c>
      <c r="XN132" s="2">
        <v>94.6</v>
      </c>
      <c r="XO132" s="2">
        <v>0</v>
      </c>
      <c r="XP132" s="2">
        <v>0</v>
      </c>
      <c r="XQ132" s="2">
        <v>47337.002999999997</v>
      </c>
      <c r="XR132" s="2">
        <v>656.16099999999994</v>
      </c>
      <c r="XS132" s="2">
        <v>444.14800000000002</v>
      </c>
      <c r="XT132" s="2">
        <v>0</v>
      </c>
      <c r="XU132" s="2">
        <v>0</v>
      </c>
      <c r="XV132" s="2">
        <v>2.9326004771368701E-2</v>
      </c>
      <c r="XW132" s="2">
        <v>0.31112567137812303</v>
      </c>
      <c r="XX132" s="2">
        <v>0.65954832385050699</v>
      </c>
      <c r="XY132" s="2">
        <v>0.114340649391542</v>
      </c>
      <c r="XZ132" s="2">
        <v>0.88565935060845702</v>
      </c>
      <c r="YA132" s="2">
        <v>5260939.6214269102</v>
      </c>
      <c r="YB132" s="2">
        <v>13705</v>
      </c>
      <c r="YC132" s="2">
        <v>26833</v>
      </c>
      <c r="YD132" s="2">
        <v>73087</v>
      </c>
      <c r="YE132" s="2">
        <v>0</v>
      </c>
      <c r="YF132" s="2">
        <v>98201.487999999998</v>
      </c>
      <c r="YG132" s="2">
        <v>98845.589000000007</v>
      </c>
      <c r="YH132" s="2">
        <v>10062.039999999901</v>
      </c>
      <c r="YI132" s="2">
        <v>73.861000000000004</v>
      </c>
      <c r="YJ132" s="2">
        <v>1053.162</v>
      </c>
      <c r="YK132" s="2">
        <v>6716.11</v>
      </c>
      <c r="YL132" s="2">
        <v>749.05799999999999</v>
      </c>
      <c r="YM132" s="2">
        <v>0</v>
      </c>
      <c r="YN132" s="2">
        <v>0</v>
      </c>
      <c r="YO132" s="2">
        <v>0</v>
      </c>
      <c r="YP132" s="2">
        <v>0.79951533583950596</v>
      </c>
      <c r="YQ132" s="9">
        <v>1.8178315671251699E-5</v>
      </c>
      <c r="YR132" s="9">
        <v>5.1559585739574498E-5</v>
      </c>
      <c r="YS132" s="2">
        <v>9.0458223531557899E-2</v>
      </c>
      <c r="YT132" s="2">
        <v>0.109956702727525</v>
      </c>
      <c r="YU132" s="2">
        <v>0.51542674029898095</v>
      </c>
      <c r="YV132" s="2">
        <v>0.113267981034143</v>
      </c>
      <c r="YW132" s="2">
        <v>9.3016006578282101E-2</v>
      </c>
      <c r="YX132" s="2">
        <v>0.278289272088592</v>
      </c>
      <c r="YY132" s="2">
        <v>5.0536115189824697E-2</v>
      </c>
      <c r="YZ132" s="2">
        <v>6.4130244335622699E-2</v>
      </c>
      <c r="ZA132" s="2">
        <v>0.175718920550197</v>
      </c>
      <c r="ZB132" s="2">
        <v>0.70961471992435399</v>
      </c>
      <c r="ZC132" s="2">
        <v>0</v>
      </c>
      <c r="ZD132" s="2">
        <v>0</v>
      </c>
      <c r="ZE132" s="2">
        <v>0.79063895017991603</v>
      </c>
      <c r="ZF132" s="2">
        <v>0.177478922609834</v>
      </c>
      <c r="ZG132" s="2">
        <v>2.4388466901525099E-2</v>
      </c>
      <c r="ZH132" s="2">
        <v>7.4936603087241097E-3</v>
      </c>
      <c r="ZI132" s="2">
        <v>1</v>
      </c>
      <c r="ZJ132" s="2">
        <v>0</v>
      </c>
      <c r="ZK132" s="2">
        <v>0</v>
      </c>
      <c r="ZL132" s="2">
        <v>0</v>
      </c>
      <c r="ZM132" s="2">
        <v>0</v>
      </c>
      <c r="ZN132" s="2">
        <v>1</v>
      </c>
      <c r="ZO132" s="2">
        <v>0.99795047778516</v>
      </c>
      <c r="ZP132" s="2">
        <v>2.0495222148399299E-3</v>
      </c>
      <c r="ZQ132" s="2">
        <v>12898.812</v>
      </c>
      <c r="ZR132" s="2">
        <v>17.847999999999999</v>
      </c>
      <c r="ZS132" s="2">
        <v>0</v>
      </c>
      <c r="ZT132" s="2">
        <v>0</v>
      </c>
      <c r="ZU132" s="2">
        <v>2.7E-2</v>
      </c>
      <c r="ZV132" s="2">
        <v>14360.12</v>
      </c>
      <c r="ZW132" s="2">
        <v>60.3</v>
      </c>
      <c r="ZX132" s="2">
        <v>105436.04700000001</v>
      </c>
      <c r="ZY132" s="2" t="s">
        <v>882</v>
      </c>
      <c r="ZZ132" s="2" t="s">
        <v>870</v>
      </c>
      <c r="AAA132" s="2" t="s">
        <v>871</v>
      </c>
    </row>
    <row r="133" spans="1:703" x14ac:dyDescent="0.2">
      <c r="A133" s="2" t="s">
        <v>34</v>
      </c>
      <c r="B133" s="2">
        <v>536.24900000000002</v>
      </c>
      <c r="C133" s="2">
        <v>924.88800000000003</v>
      </c>
      <c r="D133" s="2">
        <v>268.89999999999998</v>
      </c>
      <c r="E133" s="2">
        <v>0</v>
      </c>
      <c r="F133" s="2">
        <v>7384.277</v>
      </c>
      <c r="G133" s="2">
        <v>0</v>
      </c>
      <c r="H133" s="2">
        <v>0</v>
      </c>
      <c r="I133" s="2">
        <v>1</v>
      </c>
      <c r="J133" s="2">
        <v>0</v>
      </c>
      <c r="K133" s="2">
        <v>0.93699356077785201</v>
      </c>
      <c r="L133" s="2">
        <v>0</v>
      </c>
      <c r="M133" s="2">
        <v>0</v>
      </c>
      <c r="N133" s="2">
        <v>0</v>
      </c>
      <c r="O133" s="2">
        <v>1.6509944033789602E-2</v>
      </c>
      <c r="P133" s="2">
        <v>0</v>
      </c>
      <c r="Q133" s="2">
        <v>0.93699356077785201</v>
      </c>
      <c r="R133" s="2">
        <v>0</v>
      </c>
      <c r="S133" s="2">
        <v>0</v>
      </c>
      <c r="T133" s="2">
        <v>0</v>
      </c>
      <c r="U133" s="2">
        <v>2019</v>
      </c>
      <c r="V133" s="2">
        <v>6.6666666666666596E-2</v>
      </c>
      <c r="W133" s="2">
        <v>8.5000000000000006E-2</v>
      </c>
      <c r="X133" s="2">
        <v>0.102777777777777</v>
      </c>
      <c r="Y133" s="2">
        <v>0.10416666666666601</v>
      </c>
      <c r="Z133" s="2">
        <v>8.1944444444444403E-2</v>
      </c>
      <c r="AA133" s="2">
        <v>6.4479999999999996E-2</v>
      </c>
      <c r="AB133" s="2">
        <v>8.5000000000000006E-2</v>
      </c>
      <c r="AC133" s="2">
        <v>8.7222222222222201E-2</v>
      </c>
      <c r="AD133" s="2">
        <v>7.7399999999999997E-2</v>
      </c>
      <c r="AE133" s="2">
        <v>7.1499999999999994E-2</v>
      </c>
      <c r="AF133" s="2">
        <v>7.8055555555555503E-2</v>
      </c>
      <c r="AG133" s="2">
        <v>6.6699999999999995E-2</v>
      </c>
      <c r="AH133" s="2">
        <v>0</v>
      </c>
      <c r="AI133" s="2">
        <v>0</v>
      </c>
      <c r="AJ133" s="2">
        <v>7.8E-2</v>
      </c>
      <c r="AK133" s="2">
        <v>9.6774193999999994E-2</v>
      </c>
      <c r="AL133" s="2">
        <v>20.117317969999998</v>
      </c>
      <c r="AM133" s="2">
        <v>0.49661611999999999</v>
      </c>
      <c r="AN133" s="2">
        <v>0.14723117999999999</v>
      </c>
      <c r="AO133" s="2">
        <v>0.37189760999999999</v>
      </c>
      <c r="AP133" s="2">
        <v>6.4580799999999997E-3</v>
      </c>
      <c r="AQ133" s="2">
        <v>7.6967979999999894E-2</v>
      </c>
      <c r="AR133" s="2">
        <v>6.8434350000000005E-2</v>
      </c>
      <c r="AS133" s="2">
        <v>1.101425E-2</v>
      </c>
      <c r="AT133" s="2">
        <v>0.20190422999999999</v>
      </c>
      <c r="AU133" s="2">
        <v>0</v>
      </c>
      <c r="AV133" s="2">
        <v>0</v>
      </c>
      <c r="AW133" s="2">
        <v>1.4262641199999999</v>
      </c>
      <c r="AX133" s="2">
        <v>7.3591690000000001E-2</v>
      </c>
      <c r="AY133" s="2">
        <v>3.3809700000000001E-3</v>
      </c>
      <c r="AZ133" s="2">
        <v>0</v>
      </c>
      <c r="BA133" s="2">
        <v>5.0099759999999903E-2</v>
      </c>
      <c r="BB133" s="2">
        <v>1.7541760199999901</v>
      </c>
      <c r="BC133" s="2">
        <v>0.66410190000000002</v>
      </c>
      <c r="BD133" s="2">
        <v>0.53335458999999996</v>
      </c>
      <c r="BE133" s="2">
        <v>1.09308188</v>
      </c>
      <c r="BF133" s="2">
        <v>0.99469274999999902</v>
      </c>
      <c r="BG133" s="2">
        <v>0</v>
      </c>
      <c r="BH133" s="2">
        <v>56594</v>
      </c>
      <c r="BI133" s="2">
        <v>15574</v>
      </c>
      <c r="BJ133" s="2">
        <v>26000</v>
      </c>
      <c r="BK133" s="2">
        <v>0</v>
      </c>
      <c r="BL133" s="2">
        <v>37239553.576848798</v>
      </c>
      <c r="BM133" s="2">
        <v>32002741.353231501</v>
      </c>
      <c r="BN133" s="2">
        <v>18805974.556819201</v>
      </c>
      <c r="BO133" s="2">
        <v>13266590.9620576</v>
      </c>
      <c r="BP133" s="2">
        <v>11171866.072610701</v>
      </c>
      <c r="BQ133" s="2">
        <v>0</v>
      </c>
      <c r="BR133" s="2">
        <v>116888109.99145199</v>
      </c>
      <c r="BS133" s="2">
        <v>130482338.90000001</v>
      </c>
      <c r="BT133" s="2">
        <v>0.25</v>
      </c>
      <c r="BU133" s="2">
        <v>0.25</v>
      </c>
      <c r="BV133" s="2">
        <v>0.25</v>
      </c>
      <c r="BW133" s="2">
        <v>0.25</v>
      </c>
      <c r="BX133" s="2">
        <v>0.25</v>
      </c>
      <c r="BY133" s="2">
        <v>4900</v>
      </c>
      <c r="BZ133" s="2">
        <v>0.02</v>
      </c>
      <c r="CA133" s="2">
        <v>18320</v>
      </c>
      <c r="CB133" s="2">
        <v>0.2</v>
      </c>
      <c r="CC133" s="2">
        <v>138000</v>
      </c>
      <c r="CD133" s="2">
        <v>0.2</v>
      </c>
      <c r="CE133" s="2">
        <v>72800</v>
      </c>
      <c r="CF133" s="2">
        <v>0.02</v>
      </c>
      <c r="CG133" s="2">
        <v>4000</v>
      </c>
      <c r="CH133" s="2">
        <v>0.2</v>
      </c>
      <c r="CI133" s="2">
        <v>50000</v>
      </c>
      <c r="CJ133" s="2">
        <v>1.3</v>
      </c>
      <c r="CK133" s="2">
        <v>1.7</v>
      </c>
      <c r="CL133" s="2">
        <v>2</v>
      </c>
      <c r="CM133" s="2">
        <v>2.2999999999999998</v>
      </c>
      <c r="CN133" s="2">
        <v>3.4</v>
      </c>
      <c r="CO133" s="2">
        <v>0.1</v>
      </c>
      <c r="CP133" s="2">
        <v>0.4</v>
      </c>
      <c r="CQ133" s="2">
        <v>0.7</v>
      </c>
      <c r="CR133" s="2">
        <v>1.1000000000000001</v>
      </c>
      <c r="CS133" s="2">
        <v>2</v>
      </c>
      <c r="CT133" s="2">
        <v>0.266364386273783</v>
      </c>
      <c r="CU133" s="2">
        <v>0.21461222837472599</v>
      </c>
      <c r="CV133" s="2">
        <v>0.39488887966634201</v>
      </c>
      <c r="CW133" s="2">
        <v>0.124134505685147</v>
      </c>
      <c r="CX133" s="2">
        <v>0.29987790720531099</v>
      </c>
      <c r="CY133" s="2">
        <v>0.699140249626232</v>
      </c>
      <c r="CZ133" s="2">
        <v>9.8184316845629192E-4</v>
      </c>
      <c r="DA133" s="2">
        <v>0.86067082664205596</v>
      </c>
      <c r="DB133" s="2">
        <v>0.13932917335794301</v>
      </c>
      <c r="DC133" s="2">
        <v>0</v>
      </c>
      <c r="DD133" s="2">
        <v>1</v>
      </c>
      <c r="DE133" s="2">
        <v>0.696485690015055</v>
      </c>
      <c r="DF133" s="2">
        <v>0.303514309984944</v>
      </c>
      <c r="DG133" s="2">
        <v>2.90418989491707E-2</v>
      </c>
      <c r="DH133" s="2">
        <v>0</v>
      </c>
      <c r="DI133" s="2">
        <v>0.97095810105082903</v>
      </c>
      <c r="DJ133" s="2">
        <v>2.3191348034353101E-2</v>
      </c>
      <c r="DK133" s="2">
        <v>5.0903382997714602E-2</v>
      </c>
      <c r="DL133" s="2">
        <v>0</v>
      </c>
      <c r="DM133" s="2">
        <v>0.92590526896793202</v>
      </c>
      <c r="DN133" s="2">
        <v>0.05</v>
      </c>
      <c r="DO133" s="2">
        <v>0.94</v>
      </c>
      <c r="DP133" s="2">
        <v>0.01</v>
      </c>
      <c r="DQ133" s="2">
        <v>0.99</v>
      </c>
      <c r="DR133" s="2">
        <v>0</v>
      </c>
      <c r="DS133" s="2">
        <v>0.01</v>
      </c>
      <c r="DT133" s="2">
        <v>325455.28269999998</v>
      </c>
      <c r="DU133" s="2">
        <v>22.912766905904299</v>
      </c>
      <c r="DV133" s="2">
        <v>111.20553459999999</v>
      </c>
      <c r="DW133" s="2">
        <v>111.20553459999999</v>
      </c>
      <c r="DX133" s="2">
        <v>19058.151000000002</v>
      </c>
      <c r="DY133" s="2">
        <v>8743.1360000000004</v>
      </c>
      <c r="DZ133" s="2">
        <v>2504.1299999999901</v>
      </c>
      <c r="EA133" s="2">
        <v>467.89</v>
      </c>
      <c r="EB133" s="2">
        <v>0</v>
      </c>
      <c r="EC133" s="2">
        <v>1724.7659999999901</v>
      </c>
      <c r="ED133" s="2">
        <v>194</v>
      </c>
      <c r="EE133" s="2">
        <v>0</v>
      </c>
      <c r="EF133" s="2">
        <v>0</v>
      </c>
      <c r="EG133" s="2">
        <v>1</v>
      </c>
      <c r="EH133" s="2">
        <v>0.66364248831435602</v>
      </c>
      <c r="EI133" s="2">
        <v>0</v>
      </c>
      <c r="EJ133" s="2">
        <v>0</v>
      </c>
      <c r="EK133" s="2">
        <v>0</v>
      </c>
      <c r="EL133" s="2">
        <v>0.33167281822577599</v>
      </c>
      <c r="EM133" s="2">
        <v>0</v>
      </c>
      <c r="EN133" s="2">
        <v>4.6846934598664403E-3</v>
      </c>
      <c r="EO133" s="2">
        <v>18.344716981131999</v>
      </c>
      <c r="EP133" s="2">
        <v>0</v>
      </c>
      <c r="EQ133" s="2">
        <v>0</v>
      </c>
      <c r="ER133" s="2">
        <v>1</v>
      </c>
      <c r="ES133" s="2">
        <v>50</v>
      </c>
      <c r="ET133" s="2">
        <v>50</v>
      </c>
      <c r="EU133" s="2">
        <v>12150</v>
      </c>
      <c r="EV133" s="2">
        <v>15255.572399999999</v>
      </c>
      <c r="EW133" s="2">
        <v>40340.401199999898</v>
      </c>
      <c r="EX133" s="2">
        <v>36</v>
      </c>
      <c r="EY133" s="2">
        <v>41.599017555903202</v>
      </c>
      <c r="EZ133" s="2">
        <v>36.1</v>
      </c>
      <c r="FA133" s="2">
        <v>42</v>
      </c>
      <c r="FB133" s="2">
        <v>45.3</v>
      </c>
      <c r="FC133" s="2">
        <v>37.299999999999997</v>
      </c>
      <c r="FD133" s="2">
        <v>40</v>
      </c>
      <c r="FE133" s="2">
        <v>30.5</v>
      </c>
      <c r="FF133" s="2">
        <v>37</v>
      </c>
      <c r="FG133" s="2">
        <v>14</v>
      </c>
      <c r="FH133" s="2">
        <v>40</v>
      </c>
      <c r="FI133" s="2">
        <v>40</v>
      </c>
      <c r="FJ133" s="2">
        <v>40</v>
      </c>
      <c r="FK133" s="2">
        <v>15</v>
      </c>
      <c r="FL133" s="2">
        <v>46.098003629764001</v>
      </c>
      <c r="FM133" s="2">
        <v>0</v>
      </c>
      <c r="FN133" s="2">
        <v>34</v>
      </c>
      <c r="FO133" s="2">
        <v>39.787161219999099</v>
      </c>
      <c r="FP133" s="2">
        <v>49</v>
      </c>
      <c r="FQ133" s="2">
        <v>25.402499826290601</v>
      </c>
      <c r="FR133" s="2">
        <v>48</v>
      </c>
      <c r="FS133" s="2">
        <v>46</v>
      </c>
      <c r="FT133" s="2">
        <v>42</v>
      </c>
      <c r="FU133" s="2">
        <v>60.442421134162899</v>
      </c>
      <c r="FV133" s="2">
        <v>47</v>
      </c>
      <c r="FW133" s="2">
        <v>42</v>
      </c>
      <c r="FX133" s="2">
        <v>48</v>
      </c>
      <c r="FY133" s="2">
        <v>43</v>
      </c>
      <c r="FZ133" s="2">
        <v>47</v>
      </c>
      <c r="GA133" s="2">
        <v>38.398714602879899</v>
      </c>
      <c r="GB133" s="2">
        <v>29.922198220669301</v>
      </c>
      <c r="GC133" s="2">
        <v>46</v>
      </c>
      <c r="GD133" s="2">
        <v>42</v>
      </c>
      <c r="GE133" s="2">
        <v>43.198314212128302</v>
      </c>
      <c r="GF133" s="2">
        <v>38</v>
      </c>
      <c r="GG133" s="2">
        <v>25</v>
      </c>
      <c r="GH133" s="2">
        <v>27</v>
      </c>
      <c r="GI133" s="2">
        <v>32</v>
      </c>
      <c r="GJ133" s="2">
        <v>36</v>
      </c>
      <c r="GK133" s="2">
        <v>19.121568976647801</v>
      </c>
      <c r="GL133" s="2">
        <v>34.3480777364706</v>
      </c>
      <c r="GM133" s="2">
        <v>27.9</v>
      </c>
      <c r="GN133" s="2">
        <v>83.5</v>
      </c>
      <c r="GO133" s="2">
        <v>43</v>
      </c>
      <c r="GP133" s="2">
        <v>47</v>
      </c>
      <c r="GQ133" s="2">
        <v>42.965299561338099</v>
      </c>
      <c r="GR133" s="2">
        <v>16.709378537398798</v>
      </c>
      <c r="GS133" s="2">
        <v>28.9</v>
      </c>
      <c r="GT133" s="2">
        <v>83.5</v>
      </c>
      <c r="GU133" s="2">
        <v>27</v>
      </c>
      <c r="GV133" s="2">
        <v>15</v>
      </c>
      <c r="GW133" s="2">
        <v>33.445</v>
      </c>
      <c r="GX133" s="2">
        <v>41.472000000000001</v>
      </c>
      <c r="GY133" s="2">
        <v>85.714285714285694</v>
      </c>
      <c r="GZ133" s="2">
        <v>72</v>
      </c>
      <c r="HA133" s="2">
        <v>110</v>
      </c>
      <c r="HB133" s="2">
        <v>82.003280131205202</v>
      </c>
      <c r="HC133" s="2">
        <v>84.108357780413201</v>
      </c>
      <c r="HD133" s="2">
        <v>105</v>
      </c>
      <c r="HE133" s="2">
        <v>99.5</v>
      </c>
      <c r="HF133" s="2">
        <v>72</v>
      </c>
      <c r="HG133" s="2">
        <v>72</v>
      </c>
      <c r="HH133" s="2">
        <v>72</v>
      </c>
      <c r="HI133" s="2">
        <v>100</v>
      </c>
      <c r="HJ133" s="2">
        <v>1836.72</v>
      </c>
      <c r="HK133" s="2">
        <v>5972.4</v>
      </c>
      <c r="HL133" s="2">
        <v>367.38981999999999</v>
      </c>
      <c r="HM133" s="2">
        <v>0</v>
      </c>
      <c r="HN133" s="2">
        <v>1091.1600000000001</v>
      </c>
      <c r="HO133" s="2">
        <v>18.760626847457701</v>
      </c>
      <c r="HP133" s="2">
        <v>18.760626847457701</v>
      </c>
      <c r="HQ133" s="2">
        <v>18.760626847457701</v>
      </c>
      <c r="HR133" s="2">
        <v>5856.12</v>
      </c>
      <c r="HS133" s="2">
        <v>0</v>
      </c>
      <c r="HT133" s="2">
        <v>0</v>
      </c>
      <c r="HU133" s="2">
        <v>0</v>
      </c>
      <c r="HV133" s="2">
        <v>0</v>
      </c>
      <c r="HW133" s="2">
        <v>0</v>
      </c>
      <c r="HX133" s="2">
        <v>0</v>
      </c>
      <c r="HY133" s="2">
        <v>0</v>
      </c>
      <c r="HZ133" s="2">
        <v>0</v>
      </c>
      <c r="IA133" s="2">
        <v>0</v>
      </c>
      <c r="IB133" s="2">
        <v>0</v>
      </c>
      <c r="IC133" s="2">
        <v>45.72</v>
      </c>
      <c r="ID133" s="2">
        <v>0</v>
      </c>
      <c r="IE133" s="2">
        <v>0</v>
      </c>
      <c r="IF133" s="2">
        <v>29.458285714285701</v>
      </c>
      <c r="IG133" s="2">
        <v>0</v>
      </c>
      <c r="IH133" s="2">
        <v>0</v>
      </c>
      <c r="II133" s="2">
        <v>99.421714285714202</v>
      </c>
      <c r="IJ133" s="2">
        <v>0</v>
      </c>
      <c r="IK133" s="2">
        <v>0</v>
      </c>
      <c r="IL133" s="2">
        <v>0</v>
      </c>
      <c r="IM133" s="2">
        <v>152.112547048805</v>
      </c>
      <c r="IN133" s="2">
        <v>0</v>
      </c>
      <c r="IO133" s="2">
        <v>0</v>
      </c>
      <c r="IP133" s="2">
        <v>0</v>
      </c>
      <c r="IQ133" s="2">
        <v>14.76</v>
      </c>
      <c r="IR133" s="2">
        <v>0</v>
      </c>
      <c r="IS133" s="2">
        <v>0</v>
      </c>
      <c r="IT133" s="2">
        <v>0</v>
      </c>
      <c r="IU133" s="2">
        <v>31070.446</v>
      </c>
      <c r="IV133" s="2">
        <v>35641.095999999998</v>
      </c>
      <c r="IW133" s="2">
        <v>0</v>
      </c>
      <c r="IX133" s="2">
        <v>46.493506490000001</v>
      </c>
      <c r="IY133" s="2">
        <v>46.493506490000001</v>
      </c>
      <c r="IZ133" s="2">
        <v>8000</v>
      </c>
      <c r="JA133" s="2">
        <v>1126</v>
      </c>
      <c r="JB133" s="2">
        <v>8000</v>
      </c>
      <c r="JC133" s="2">
        <v>1789</v>
      </c>
      <c r="JD133" s="2">
        <v>4000</v>
      </c>
      <c r="JE133" s="2">
        <v>5609.3103449999999</v>
      </c>
      <c r="JF133" s="2">
        <v>5400</v>
      </c>
      <c r="JG133" s="2">
        <v>8000</v>
      </c>
      <c r="JH133" s="2">
        <v>7500</v>
      </c>
      <c r="JI133" s="2">
        <v>4000</v>
      </c>
      <c r="JJ133" s="2">
        <v>8000</v>
      </c>
      <c r="JK133" s="2">
        <v>8000</v>
      </c>
      <c r="JL133" s="2">
        <v>8000</v>
      </c>
      <c r="JM133" s="2">
        <v>1332.5664999999999</v>
      </c>
      <c r="JN133" s="2">
        <v>1332.5664999999999</v>
      </c>
      <c r="JO133" s="2">
        <v>1332.5664999999999</v>
      </c>
      <c r="JP133" s="2">
        <v>985.77576113046098</v>
      </c>
      <c r="JQ133" s="2">
        <v>8000</v>
      </c>
      <c r="JR133" s="2">
        <v>2911.9074000000001</v>
      </c>
      <c r="JS133" s="2">
        <v>1821.931133</v>
      </c>
      <c r="JT133" s="2">
        <v>8000</v>
      </c>
      <c r="JU133" s="2">
        <v>4100</v>
      </c>
      <c r="JV133" s="2">
        <v>1361.35634547</v>
      </c>
      <c r="JW133" s="2">
        <v>5320</v>
      </c>
      <c r="JX133" s="2">
        <v>3781.1322190000001</v>
      </c>
      <c r="JY133" s="2">
        <v>8000</v>
      </c>
      <c r="JZ133" s="2">
        <v>3781.1322190000001</v>
      </c>
      <c r="KA133" s="2">
        <v>3920</v>
      </c>
      <c r="KB133" s="2">
        <v>3781.1322190000001</v>
      </c>
      <c r="KC133" s="2">
        <v>8000</v>
      </c>
      <c r="KD133" s="2">
        <v>5350</v>
      </c>
      <c r="KE133" s="2">
        <v>8000</v>
      </c>
      <c r="KF133" s="2">
        <v>2139.3013099999998</v>
      </c>
      <c r="KG133" s="2">
        <v>8000</v>
      </c>
      <c r="KH133" s="2">
        <v>2139.3013099999998</v>
      </c>
      <c r="KI133" s="2">
        <v>2139.3013099999998</v>
      </c>
      <c r="KJ133" s="2">
        <v>6500</v>
      </c>
      <c r="KK133" s="2">
        <v>8500</v>
      </c>
      <c r="KL133" s="2">
        <v>4200</v>
      </c>
      <c r="KM133" s="2">
        <v>8000</v>
      </c>
      <c r="KN133" s="2">
        <v>8300</v>
      </c>
      <c r="KO133" s="2">
        <v>6000</v>
      </c>
      <c r="KP133" s="2">
        <v>6000</v>
      </c>
      <c r="KQ133" s="2">
        <v>6000</v>
      </c>
      <c r="KR133" s="2">
        <v>6000</v>
      </c>
      <c r="KS133" s="2">
        <v>6000</v>
      </c>
      <c r="KT133" s="2">
        <v>6000</v>
      </c>
      <c r="KU133" s="2">
        <v>6000</v>
      </c>
      <c r="KV133" s="2">
        <v>1137.2</v>
      </c>
      <c r="KW133" s="2">
        <v>6000</v>
      </c>
      <c r="KX133" s="2">
        <v>6000</v>
      </c>
      <c r="KY133" s="2">
        <v>7900</v>
      </c>
      <c r="KZ133" s="2">
        <v>0</v>
      </c>
      <c r="LA133" s="2">
        <v>0</v>
      </c>
      <c r="LB133" s="2">
        <v>0</v>
      </c>
      <c r="LC133" s="2">
        <v>2.4</v>
      </c>
      <c r="LD133" s="2">
        <v>0</v>
      </c>
      <c r="LE133" s="2">
        <v>0</v>
      </c>
      <c r="LF133" s="2">
        <v>0</v>
      </c>
      <c r="LG133" s="2">
        <v>0</v>
      </c>
      <c r="LH133" s="2">
        <v>0</v>
      </c>
      <c r="LI133" s="2">
        <v>0</v>
      </c>
      <c r="LJ133" s="2">
        <v>0</v>
      </c>
      <c r="LK133" s="2">
        <v>0</v>
      </c>
      <c r="LL133" s="2">
        <v>0</v>
      </c>
      <c r="LM133" s="2">
        <v>0</v>
      </c>
      <c r="LN133" s="2">
        <v>0</v>
      </c>
      <c r="LO133" s="2">
        <v>0</v>
      </c>
      <c r="LP133" s="2">
        <v>0</v>
      </c>
      <c r="LQ133" s="2">
        <v>0</v>
      </c>
      <c r="LR133" s="2">
        <v>0</v>
      </c>
      <c r="LS133" s="2">
        <v>0</v>
      </c>
      <c r="LT133" s="2">
        <v>0</v>
      </c>
      <c r="LU133" s="2">
        <v>0</v>
      </c>
      <c r="LV133" s="2">
        <v>1509.2</v>
      </c>
      <c r="LW133" s="2">
        <v>0</v>
      </c>
      <c r="LX133" s="2">
        <v>0</v>
      </c>
      <c r="LY133" s="2">
        <v>0</v>
      </c>
      <c r="LZ133" s="2">
        <v>0</v>
      </c>
      <c r="MA133" s="2">
        <v>0</v>
      </c>
      <c r="MB133" s="2">
        <v>0</v>
      </c>
      <c r="MC133" s="2">
        <v>0</v>
      </c>
      <c r="MD133" s="2">
        <v>0</v>
      </c>
      <c r="ME133" s="2">
        <v>0</v>
      </c>
      <c r="MF133" s="2">
        <v>5282.28</v>
      </c>
      <c r="MG133" s="2">
        <v>0</v>
      </c>
      <c r="MH133" s="2">
        <v>0</v>
      </c>
      <c r="MI133" s="2">
        <v>262.47056603773501</v>
      </c>
      <c r="MJ133" s="2">
        <v>0</v>
      </c>
      <c r="MK133" s="2">
        <v>0</v>
      </c>
      <c r="ML133" s="2">
        <v>0</v>
      </c>
      <c r="MM133" s="2">
        <v>0</v>
      </c>
      <c r="MN133" s="2">
        <v>0</v>
      </c>
      <c r="MO133" s="2">
        <v>1717.92</v>
      </c>
      <c r="MP133" s="2">
        <v>0</v>
      </c>
      <c r="MQ133" s="2">
        <v>1320.12</v>
      </c>
      <c r="MR133" s="2">
        <v>0</v>
      </c>
      <c r="MS133" s="2">
        <v>2844.6175159121199</v>
      </c>
      <c r="MT133" s="2">
        <v>18512.742484087801</v>
      </c>
      <c r="MU133" s="2">
        <v>0</v>
      </c>
      <c r="MV133" s="2">
        <v>0.214586869495456</v>
      </c>
      <c r="MW133" s="2">
        <v>0.106859399690954</v>
      </c>
      <c r="MX133" s="2">
        <v>0.16454977116874001</v>
      </c>
      <c r="MY133" s="2">
        <v>2.2764855836314001E-2</v>
      </c>
      <c r="MZ133" s="2">
        <v>6.3825876982190596E-2</v>
      </c>
      <c r="NA133" s="2">
        <v>0.42741322682634397</v>
      </c>
      <c r="NB133" s="2">
        <v>0.191196869132821</v>
      </c>
      <c r="NC133" s="2">
        <v>0.164274829258276</v>
      </c>
      <c r="ND133" s="2">
        <v>0.61614968928869995</v>
      </c>
      <c r="NE133" s="2">
        <v>2.8378612320202501E-2</v>
      </c>
      <c r="NF133" s="2">
        <v>0.16931693889069399</v>
      </c>
      <c r="NG133" s="2">
        <v>0.83068306110930501</v>
      </c>
      <c r="NH133" s="2">
        <v>0.13289201376380699</v>
      </c>
      <c r="NI133" s="2">
        <v>0.86435943413242</v>
      </c>
      <c r="NJ133" s="2">
        <v>2.7485521037717399E-3</v>
      </c>
      <c r="NK133" s="2">
        <v>0.77173810767943896</v>
      </c>
      <c r="NL133" s="2">
        <v>0.22826189232055999</v>
      </c>
      <c r="NM133" s="2">
        <v>0.98302815105685004</v>
      </c>
      <c r="NN133" s="2">
        <v>1.6971848943149501E-2</v>
      </c>
      <c r="NO133" s="2">
        <v>0.96910690796800003</v>
      </c>
      <c r="NP133" s="2">
        <v>0</v>
      </c>
      <c r="NQ133" s="2">
        <v>3.08930920319999E-2</v>
      </c>
      <c r="NR133" s="2">
        <v>0.21163631651012499</v>
      </c>
      <c r="NS133" s="2">
        <v>0.59502907916178105</v>
      </c>
      <c r="NT133" s="2">
        <v>0.110717307244805</v>
      </c>
      <c r="NU133" s="2">
        <v>8.2617297083287605E-2</v>
      </c>
      <c r="NV133" s="2">
        <v>0.71</v>
      </c>
      <c r="NW133" s="2">
        <v>0.19</v>
      </c>
      <c r="NX133" s="2">
        <v>0.1</v>
      </c>
      <c r="NY133" s="2">
        <v>0.83</v>
      </c>
      <c r="NZ133" s="2">
        <v>0.16</v>
      </c>
      <c r="OA133" s="2">
        <v>0.01</v>
      </c>
      <c r="OB133" s="2">
        <v>3.1148549981250599E-2</v>
      </c>
      <c r="OC133" s="2">
        <v>9.3624203608282996E-2</v>
      </c>
      <c r="OD133" s="2">
        <v>5.7973669950006801E-2</v>
      </c>
      <c r="OE133" s="2">
        <v>0.25126985014407699</v>
      </c>
      <c r="OF133" s="2">
        <v>6.2505267004206305E-2</v>
      </c>
      <c r="OG133" s="2">
        <v>0.32760493299663301</v>
      </c>
      <c r="OH133" s="2">
        <v>7.0000000000000007E-2</v>
      </c>
      <c r="OI133" s="2">
        <v>0.105873526315542</v>
      </c>
      <c r="OJ133" s="2">
        <v>0.98</v>
      </c>
      <c r="OK133" s="2">
        <v>0.02</v>
      </c>
      <c r="OL133" s="2">
        <v>0</v>
      </c>
      <c r="OM133" s="2">
        <v>22341.24</v>
      </c>
      <c r="ON133" s="2">
        <v>19221.736000000001</v>
      </c>
      <c r="OO133" s="2">
        <v>4589.8</v>
      </c>
      <c r="OP133" s="2">
        <v>41833.43</v>
      </c>
      <c r="OQ133" s="2">
        <v>116.28</v>
      </c>
      <c r="OR133" s="2">
        <v>4209.3829999999998</v>
      </c>
      <c r="OS133" s="2">
        <v>452.8</v>
      </c>
      <c r="OT133" s="2">
        <v>0</v>
      </c>
      <c r="OU133" s="2">
        <v>0</v>
      </c>
      <c r="OV133" s="2">
        <v>1</v>
      </c>
      <c r="OW133" s="2">
        <v>0.51543611023278202</v>
      </c>
      <c r="OX133" s="2">
        <v>0</v>
      </c>
      <c r="OY133" s="2">
        <v>0</v>
      </c>
      <c r="OZ133" s="2">
        <v>0</v>
      </c>
      <c r="PA133" s="2">
        <v>0.48456388976721698</v>
      </c>
      <c r="PB133" s="2">
        <v>0</v>
      </c>
      <c r="PC133" s="2">
        <v>0</v>
      </c>
      <c r="PD133" s="2">
        <v>18.344716981131999</v>
      </c>
      <c r="PE133" s="2">
        <v>4076246</v>
      </c>
      <c r="PF133" s="2">
        <v>18.281204616636799</v>
      </c>
      <c r="PG133" s="2">
        <v>44016.995000000003</v>
      </c>
      <c r="PH133" s="2">
        <v>28418.356820000001</v>
      </c>
      <c r="PI133" s="2">
        <v>113045.561</v>
      </c>
      <c r="PJ133" s="2">
        <v>97077.139479999998</v>
      </c>
      <c r="PK133" s="2">
        <v>62464.45955</v>
      </c>
      <c r="PL133" s="2">
        <v>229784.41940000001</v>
      </c>
      <c r="PM133" s="2">
        <v>149656.10560000001</v>
      </c>
      <c r="PN133" s="2">
        <v>592622.90560000006</v>
      </c>
      <c r="PO133" s="2">
        <v>488886.82780000003</v>
      </c>
      <c r="PP133" s="2">
        <v>256759.65839999999</v>
      </c>
      <c r="PQ133" s="2">
        <v>0</v>
      </c>
      <c r="PR133" s="2">
        <v>0</v>
      </c>
      <c r="PS133" s="2">
        <v>0</v>
      </c>
      <c r="PT133" s="2">
        <v>0</v>
      </c>
      <c r="PU133" s="2">
        <v>0</v>
      </c>
      <c r="PV133" s="2">
        <v>28761.73443</v>
      </c>
      <c r="PW133" s="2">
        <v>21051.5867</v>
      </c>
      <c r="PX133" s="2">
        <v>85311.709770000001</v>
      </c>
      <c r="PY133" s="2">
        <v>64524.710679999997</v>
      </c>
      <c r="PZ133" s="2">
        <v>77640.341639999999</v>
      </c>
      <c r="QA133" s="2">
        <v>162.69835649999999</v>
      </c>
      <c r="QB133" s="2">
        <v>136.8185905</v>
      </c>
      <c r="QC133" s="2">
        <v>106.4206672</v>
      </c>
      <c r="QD133" s="2">
        <v>77.44933442</v>
      </c>
      <c r="QE133" s="2">
        <v>44.553325899999997</v>
      </c>
      <c r="QF133" s="2">
        <v>44.553325899999997</v>
      </c>
      <c r="QG133" s="2">
        <v>190.76829280000001</v>
      </c>
      <c r="QH133" s="2">
        <v>204.2072962</v>
      </c>
      <c r="QI133" s="2">
        <v>173.21713310000001</v>
      </c>
      <c r="QJ133" s="2">
        <v>87.252953340000005</v>
      </c>
      <c r="QK133" s="2">
        <v>49.926940729999998</v>
      </c>
      <c r="QL133" s="2">
        <v>49.926940729999998</v>
      </c>
      <c r="QM133" s="2">
        <v>0</v>
      </c>
      <c r="QN133" s="2">
        <v>0</v>
      </c>
      <c r="QO133" s="2">
        <v>0</v>
      </c>
      <c r="QP133" s="2">
        <v>0</v>
      </c>
      <c r="QQ133" s="2">
        <v>0</v>
      </c>
      <c r="QR133" s="2">
        <v>0</v>
      </c>
      <c r="QS133" s="2">
        <v>162.69835649999999</v>
      </c>
      <c r="QT133" s="2">
        <v>136.8185905</v>
      </c>
      <c r="QU133" s="2">
        <v>106.4206672</v>
      </c>
      <c r="QV133" s="2">
        <v>77.44933442</v>
      </c>
      <c r="QW133" s="2">
        <v>44.553325899999997</v>
      </c>
      <c r="QX133" s="2">
        <v>44.553325899999997</v>
      </c>
      <c r="QY133" s="2">
        <v>7.3285639999999999E-2</v>
      </c>
      <c r="QZ133" s="2">
        <v>3.0814194999999999E-2</v>
      </c>
      <c r="RA133" s="2">
        <v>9.5871977999999997E-2</v>
      </c>
      <c r="RB133" s="2">
        <v>6.9772357999999896E-2</v>
      </c>
      <c r="RC133" s="2">
        <v>3.0102815000000002E-2</v>
      </c>
      <c r="RD133" s="2">
        <v>8.5929426000000003E-2</v>
      </c>
      <c r="RE133" s="2">
        <v>4.5991436999999899E-2</v>
      </c>
      <c r="RF133" s="2">
        <v>0.156047407</v>
      </c>
      <c r="RG133" s="2">
        <v>7.8604217000000004E-2</v>
      </c>
      <c r="RH133" s="2">
        <v>3.3733540999999999E-2</v>
      </c>
      <c r="RI133" s="2">
        <v>0</v>
      </c>
      <c r="RJ133" s="2">
        <v>0</v>
      </c>
      <c r="RK133" s="2">
        <v>0</v>
      </c>
      <c r="RL133" s="2">
        <v>0</v>
      </c>
      <c r="RM133" s="2">
        <v>0</v>
      </c>
      <c r="RN133" s="2">
        <v>7.3285639999999999E-2</v>
      </c>
      <c r="RO133" s="2">
        <v>3.0814194999999999E-2</v>
      </c>
      <c r="RP133" s="2">
        <v>9.5871977999999997E-2</v>
      </c>
      <c r="RQ133" s="2">
        <v>6.9772357999999896E-2</v>
      </c>
      <c r="RR133" s="2">
        <v>3.0102815000000002E-2</v>
      </c>
      <c r="RS133" s="2">
        <v>2236</v>
      </c>
      <c r="RT133" s="2">
        <v>0</v>
      </c>
      <c r="RU133" s="2">
        <v>1</v>
      </c>
      <c r="RV133" s="2"/>
      <c r="RW133" s="2">
        <v>0</v>
      </c>
      <c r="RX133" s="2">
        <v>0</v>
      </c>
      <c r="RY133" s="2">
        <v>1</v>
      </c>
      <c r="RZ133" s="2"/>
      <c r="SA133" s="2">
        <v>1</v>
      </c>
      <c r="SB133" s="2"/>
      <c r="SC133" s="2">
        <v>607.48513159227605</v>
      </c>
      <c r="SD133" s="2">
        <v>0</v>
      </c>
      <c r="SE133" s="2">
        <v>308.483</v>
      </c>
      <c r="SF133" s="2">
        <v>0.2</v>
      </c>
      <c r="SG133" s="2">
        <v>87.718999999999994</v>
      </c>
      <c r="SH133" s="2">
        <v>0</v>
      </c>
      <c r="SI133" s="2">
        <v>5688.9413029154803</v>
      </c>
      <c r="SJ133" s="2">
        <v>0</v>
      </c>
      <c r="SK133" s="2">
        <v>474.24200000000002</v>
      </c>
      <c r="SL133" s="2">
        <v>0</v>
      </c>
      <c r="SM133" s="2">
        <v>547.03486840772302</v>
      </c>
      <c r="SN133" s="2">
        <v>4766.4639999999999</v>
      </c>
      <c r="SO133" s="2">
        <v>0</v>
      </c>
      <c r="SP133" s="2">
        <v>0</v>
      </c>
      <c r="SQ133" s="2">
        <v>0</v>
      </c>
      <c r="SR133" s="2">
        <v>0</v>
      </c>
      <c r="SS133" s="2">
        <v>11651.842697084499</v>
      </c>
      <c r="ST133" s="2">
        <v>0</v>
      </c>
      <c r="SU133" s="2">
        <v>0</v>
      </c>
      <c r="SV133" s="2">
        <v>0</v>
      </c>
      <c r="SW133" s="2">
        <v>0</v>
      </c>
      <c r="SX133" s="2">
        <v>2464.1999999999998</v>
      </c>
      <c r="SY133" s="2">
        <v>4097.9120000000003</v>
      </c>
      <c r="SZ133" s="2">
        <v>233.136</v>
      </c>
      <c r="TA133" s="2">
        <v>272.7</v>
      </c>
      <c r="TB133" s="2">
        <v>772.97900000000004</v>
      </c>
      <c r="TC133" s="2">
        <v>290.7</v>
      </c>
      <c r="TD133" s="2">
        <v>1</v>
      </c>
      <c r="TE133" s="2">
        <v>0</v>
      </c>
      <c r="TF133" s="2">
        <v>0</v>
      </c>
      <c r="TG133" s="2">
        <v>0</v>
      </c>
      <c r="TH133" s="2">
        <v>24562.820788391102</v>
      </c>
      <c r="TI133" s="2">
        <v>0</v>
      </c>
      <c r="TJ133" s="2">
        <v>0</v>
      </c>
      <c r="TK133" s="2">
        <v>0</v>
      </c>
      <c r="TL133" s="2">
        <v>0</v>
      </c>
      <c r="TM133" s="2">
        <v>0</v>
      </c>
      <c r="TN133" s="2">
        <v>0</v>
      </c>
      <c r="TO133" s="2">
        <v>0</v>
      </c>
      <c r="TP133" s="2">
        <v>0</v>
      </c>
      <c r="TQ133" s="2">
        <v>0</v>
      </c>
      <c r="TR133" s="2">
        <v>1.16396240669199E-2</v>
      </c>
      <c r="TS133" s="2">
        <v>0.98836037593308002</v>
      </c>
      <c r="TT133" s="2">
        <v>0.460118626269713</v>
      </c>
      <c r="TU133" s="2">
        <v>0</v>
      </c>
      <c r="TV133" s="2">
        <v>6.5910146822873404E-3</v>
      </c>
      <c r="TW133" s="2">
        <v>0</v>
      </c>
      <c r="TX133" s="2">
        <v>4.35000784332246E-2</v>
      </c>
      <c r="TY133" s="2">
        <v>0</v>
      </c>
      <c r="TZ133" s="2">
        <v>0.48979028061477398</v>
      </c>
      <c r="UA133" s="2">
        <v>366.84</v>
      </c>
      <c r="UB133" s="2">
        <v>433</v>
      </c>
      <c r="UC133" s="2">
        <v>0</v>
      </c>
      <c r="UD133" s="2">
        <v>48.326999999999998</v>
      </c>
      <c r="UE133" s="2">
        <v>0</v>
      </c>
      <c r="UF133" s="2">
        <v>8144.6399999999903</v>
      </c>
      <c r="UG133" s="2">
        <v>9103.3149999999896</v>
      </c>
      <c r="UH133" s="2">
        <v>2544.489</v>
      </c>
      <c r="UI133" s="2">
        <v>990.89999999999895</v>
      </c>
      <c r="UJ133" s="2">
        <v>9631.9539999999997</v>
      </c>
      <c r="UK133" s="2">
        <v>2091.7260000000001</v>
      </c>
      <c r="UL133" s="2">
        <v>911.54099999999903</v>
      </c>
      <c r="UM133" s="2">
        <v>0</v>
      </c>
      <c r="UN133" s="2">
        <v>0</v>
      </c>
      <c r="UO133" s="2">
        <v>5022.2690000000002</v>
      </c>
      <c r="UP133" s="2">
        <v>0</v>
      </c>
      <c r="UQ133" s="2">
        <v>0</v>
      </c>
      <c r="UR133" s="2">
        <v>1023.48</v>
      </c>
      <c r="US133" s="2">
        <v>1770.104</v>
      </c>
      <c r="UT133" s="2">
        <v>8.9619999999999997</v>
      </c>
      <c r="UU133" s="2">
        <v>80.7</v>
      </c>
      <c r="UV133" s="2">
        <v>129.06700000000001</v>
      </c>
      <c r="UW133" s="2">
        <v>0</v>
      </c>
      <c r="UX133" s="2">
        <v>1</v>
      </c>
      <c r="UY133" s="2">
        <v>0</v>
      </c>
      <c r="UZ133" s="2">
        <v>125720.811</v>
      </c>
      <c r="VA133" s="2">
        <v>0</v>
      </c>
      <c r="VB133" s="2">
        <v>0</v>
      </c>
      <c r="VC133" s="2">
        <v>0</v>
      </c>
      <c r="VD133" s="2">
        <v>873</v>
      </c>
      <c r="VE133" s="2">
        <v>3775.76</v>
      </c>
      <c r="VF133" s="2">
        <v>0</v>
      </c>
      <c r="VG133" s="2">
        <v>0</v>
      </c>
      <c r="VH133" s="2">
        <v>0</v>
      </c>
      <c r="VI133" s="2">
        <v>8677.3799999999992</v>
      </c>
      <c r="VJ133" s="2">
        <v>4044.5339999999901</v>
      </c>
      <c r="VK133" s="2">
        <v>31725.785</v>
      </c>
      <c r="VL133" s="2">
        <v>16046.88</v>
      </c>
      <c r="VM133" s="2">
        <v>6958.8680000000004</v>
      </c>
      <c r="VN133" s="2">
        <v>7324.2179999999998</v>
      </c>
      <c r="VO133" s="2">
        <v>5503.92</v>
      </c>
      <c r="VP133" s="2">
        <v>52917.69</v>
      </c>
      <c r="VQ133" s="2">
        <v>0</v>
      </c>
      <c r="VR133" s="2">
        <v>6.9000000000000006E-2</v>
      </c>
      <c r="VS133" s="2">
        <v>0</v>
      </c>
      <c r="VT133" s="2"/>
      <c r="VU133" s="2">
        <v>44.08</v>
      </c>
      <c r="VV133" s="2">
        <v>8.7929999999999993</v>
      </c>
      <c r="VW133" s="2">
        <v>0</v>
      </c>
      <c r="VX133" s="2">
        <v>478.44</v>
      </c>
      <c r="VY133" s="2">
        <v>211.304</v>
      </c>
      <c r="VZ133" s="2">
        <v>0</v>
      </c>
      <c r="WA133" s="2">
        <v>1.452</v>
      </c>
      <c r="WB133" s="2">
        <v>0.3</v>
      </c>
      <c r="WC133" s="2">
        <v>0</v>
      </c>
      <c r="WD133" s="2">
        <v>0.4</v>
      </c>
      <c r="WE133" s="2">
        <v>0.4</v>
      </c>
      <c r="WF133" s="2"/>
      <c r="WG133" s="2">
        <v>0</v>
      </c>
      <c r="WH133" s="2">
        <v>0</v>
      </c>
      <c r="WI133" s="2">
        <v>0.4</v>
      </c>
      <c r="WJ133" s="2"/>
      <c r="WK133" s="2">
        <v>0</v>
      </c>
      <c r="WL133" s="2">
        <v>0</v>
      </c>
      <c r="WM133" s="2">
        <v>0.4</v>
      </c>
      <c r="WN133" s="2"/>
      <c r="WO133" s="2">
        <v>0.4</v>
      </c>
      <c r="WP133" s="2">
        <v>0.4</v>
      </c>
      <c r="WQ133" s="2"/>
      <c r="WR133" s="2">
        <v>0</v>
      </c>
      <c r="WS133" s="2"/>
      <c r="WT133" s="2">
        <v>0</v>
      </c>
      <c r="WU133" s="2"/>
      <c r="WV133" s="2">
        <v>0</v>
      </c>
      <c r="WW133" s="2"/>
      <c r="WX133" s="2">
        <v>0</v>
      </c>
      <c r="WY133" s="2"/>
      <c r="WZ133" s="2">
        <v>0</v>
      </c>
      <c r="XA133" s="2"/>
      <c r="XB133" s="2">
        <v>0</v>
      </c>
      <c r="XC133" s="2"/>
      <c r="XD133" s="2">
        <v>0</v>
      </c>
      <c r="XE133" s="2"/>
      <c r="XF133" s="2">
        <v>0</v>
      </c>
      <c r="XG133" s="2">
        <v>113.4</v>
      </c>
      <c r="XH133" s="2">
        <v>0</v>
      </c>
      <c r="XI133" s="2">
        <v>0</v>
      </c>
      <c r="XJ133" s="2">
        <v>0</v>
      </c>
      <c r="XK133" s="2">
        <v>0</v>
      </c>
      <c r="XL133" s="2">
        <v>777.2</v>
      </c>
      <c r="XM133" s="2">
        <v>430.80799999999999</v>
      </c>
      <c r="XN133" s="2">
        <v>17.835999999999999</v>
      </c>
      <c r="XO133" s="2">
        <v>0</v>
      </c>
      <c r="XP133" s="2">
        <v>0</v>
      </c>
      <c r="XQ133" s="2">
        <v>8356.8590000000004</v>
      </c>
      <c r="XR133" s="2">
        <v>863.28</v>
      </c>
      <c r="XS133" s="2">
        <v>610.75300000000004</v>
      </c>
      <c r="XT133" s="2">
        <v>0</v>
      </c>
      <c r="XU133" s="2">
        <v>0</v>
      </c>
      <c r="XV133" s="2">
        <v>0.33095292437441998</v>
      </c>
      <c r="XW133" s="2">
        <v>0.194654692347806</v>
      </c>
      <c r="XX133" s="2">
        <v>0.474392383277773</v>
      </c>
      <c r="XY133" s="2">
        <v>0.30342787142313998</v>
      </c>
      <c r="XZ133" s="2">
        <v>0.69657212857685902</v>
      </c>
      <c r="YA133" s="2">
        <v>1631981.98735986</v>
      </c>
      <c r="YB133" s="2">
        <v>147501</v>
      </c>
      <c r="YC133" s="2">
        <v>6041</v>
      </c>
      <c r="YD133" s="2">
        <v>33173</v>
      </c>
      <c r="YE133" s="2">
        <v>0</v>
      </c>
      <c r="YF133" s="2">
        <v>20733.235000000001</v>
      </c>
      <c r="YG133" s="2">
        <v>62827.904999999999</v>
      </c>
      <c r="YH133" s="2">
        <v>3094.74</v>
      </c>
      <c r="YI133" s="2">
        <v>5.76</v>
      </c>
      <c r="YJ133" s="2">
        <v>40.085000000000001</v>
      </c>
      <c r="YK133" s="2">
        <v>2580.0859999999998</v>
      </c>
      <c r="YL133" s="2">
        <v>166.27199999999999</v>
      </c>
      <c r="YM133" s="2">
        <v>0</v>
      </c>
      <c r="YN133" s="2">
        <v>0</v>
      </c>
      <c r="YO133" s="2">
        <v>0</v>
      </c>
      <c r="YP133" s="2">
        <v>0.97668387521731204</v>
      </c>
      <c r="YQ133" s="9">
        <v>1.47441805982225E-5</v>
      </c>
      <c r="YR133" s="2">
        <v>3.9319294304745398E-4</v>
      </c>
      <c r="YS133" s="2">
        <v>6.2172302701164099E-3</v>
      </c>
      <c r="YT133" s="2">
        <v>1.6690957388924899E-2</v>
      </c>
      <c r="YU133" s="2">
        <v>0.65974862197082196</v>
      </c>
      <c r="YV133" s="2">
        <v>5.5281056026533E-2</v>
      </c>
      <c r="YW133" s="2">
        <v>9.5187560063111298E-2</v>
      </c>
      <c r="YX133" s="2">
        <v>0.189782761939533</v>
      </c>
      <c r="YY133" s="2">
        <v>0.33027579592668099</v>
      </c>
      <c r="YZ133" s="2">
        <v>6.0688051932463703E-2</v>
      </c>
      <c r="ZA133" s="2">
        <v>0.428556414261823</v>
      </c>
      <c r="ZB133" s="2">
        <v>0.18047973787903099</v>
      </c>
      <c r="ZC133" s="2">
        <v>0</v>
      </c>
      <c r="ZD133" s="2">
        <v>0</v>
      </c>
      <c r="ZE133" s="2">
        <v>0.96822776559824297</v>
      </c>
      <c r="ZF133" s="2">
        <v>1.3838830592303E-2</v>
      </c>
      <c r="ZG133" s="2">
        <v>1.47623331255803E-2</v>
      </c>
      <c r="ZH133" s="2">
        <v>3.1710706838736602E-3</v>
      </c>
      <c r="ZI133" s="2">
        <v>1</v>
      </c>
      <c r="ZJ133" s="2">
        <v>0</v>
      </c>
      <c r="ZK133" s="2">
        <v>0</v>
      </c>
      <c r="ZL133" s="2">
        <v>0</v>
      </c>
      <c r="ZM133" s="2">
        <v>0</v>
      </c>
      <c r="ZN133" s="2">
        <v>1</v>
      </c>
      <c r="ZO133" s="2">
        <v>0.99473749474144801</v>
      </c>
      <c r="ZP133" s="2">
        <v>5.2625052585514196E-3</v>
      </c>
      <c r="ZQ133" s="2">
        <v>3092.2040000000002</v>
      </c>
      <c r="ZR133" s="2">
        <v>0</v>
      </c>
      <c r="ZS133" s="2">
        <v>0</v>
      </c>
      <c r="ZT133" s="2">
        <v>0</v>
      </c>
      <c r="ZU133" s="2">
        <v>0</v>
      </c>
      <c r="ZV133" s="2">
        <v>0</v>
      </c>
      <c r="ZW133" s="2">
        <v>0</v>
      </c>
      <c r="ZX133" s="2">
        <v>1043.8489999999999</v>
      </c>
      <c r="ZY133" s="2" t="s">
        <v>883</v>
      </c>
      <c r="ZZ133" s="2" t="s">
        <v>870</v>
      </c>
      <c r="AAA133" s="2" t="s">
        <v>871</v>
      </c>
    </row>
    <row r="134" spans="1:703" x14ac:dyDescent="0.2">
      <c r="A134" s="2" t="s">
        <v>35</v>
      </c>
      <c r="B134" s="2">
        <v>3628.8</v>
      </c>
      <c r="C134" s="2">
        <v>5449.3</v>
      </c>
      <c r="D134" s="2">
        <v>16</v>
      </c>
      <c r="E134" s="2">
        <v>540</v>
      </c>
      <c r="F134" s="2">
        <v>16713.2399999999</v>
      </c>
      <c r="G134" s="2">
        <v>0</v>
      </c>
      <c r="H134" s="2">
        <v>0</v>
      </c>
      <c r="I134" s="2">
        <v>1</v>
      </c>
      <c r="J134" s="2">
        <v>0</v>
      </c>
      <c r="K134" s="2">
        <v>0.94202560365315102</v>
      </c>
      <c r="L134" s="2">
        <v>0</v>
      </c>
      <c r="M134" s="2">
        <v>0</v>
      </c>
      <c r="N134" s="2">
        <v>0</v>
      </c>
      <c r="O134" s="2">
        <v>5.7974396346848298E-2</v>
      </c>
      <c r="P134" s="2">
        <v>0</v>
      </c>
      <c r="Q134" s="2">
        <v>0</v>
      </c>
      <c r="R134" s="2">
        <v>0</v>
      </c>
      <c r="S134" s="2">
        <v>0</v>
      </c>
      <c r="T134" s="2">
        <v>0</v>
      </c>
      <c r="U134" s="2">
        <v>2019</v>
      </c>
      <c r="V134" s="2">
        <v>6.6666666666666596E-2</v>
      </c>
      <c r="W134" s="2">
        <v>8.5000000000000006E-2</v>
      </c>
      <c r="X134" s="2">
        <v>0.102777777777777</v>
      </c>
      <c r="Y134" s="2">
        <v>0.10416666666666601</v>
      </c>
      <c r="Z134" s="2">
        <v>8.1944444444444403E-2</v>
      </c>
      <c r="AA134" s="2">
        <v>6.4479999999999996E-2</v>
      </c>
      <c r="AB134" s="2">
        <v>8.5000000000000006E-2</v>
      </c>
      <c r="AC134" s="2">
        <v>8.7222222222222201E-2</v>
      </c>
      <c r="AD134" s="2">
        <v>7.7399999999999997E-2</v>
      </c>
      <c r="AE134" s="2">
        <v>7.1499999999999994E-2</v>
      </c>
      <c r="AF134" s="2">
        <v>7.8055555555555503E-2</v>
      </c>
      <c r="AG134" s="2">
        <v>6.6699999999999995E-2</v>
      </c>
      <c r="AH134" s="2">
        <v>0</v>
      </c>
      <c r="AI134" s="2">
        <v>0</v>
      </c>
      <c r="AJ134" s="2">
        <v>7.8E-2</v>
      </c>
      <c r="AK134" s="2">
        <v>9.6774193999999994E-2</v>
      </c>
      <c r="AL134" s="2">
        <v>67.559036680000006</v>
      </c>
      <c r="AM134" s="2">
        <v>0.50500305000000001</v>
      </c>
      <c r="AN134" s="2">
        <v>0</v>
      </c>
      <c r="AO134" s="2">
        <v>0.50346643000000002</v>
      </c>
      <c r="AP134" s="2">
        <v>2.056585E-2</v>
      </c>
      <c r="AQ134" s="2">
        <v>0.1885791</v>
      </c>
      <c r="AR134" s="2">
        <v>2.2935580000000001E-2</v>
      </c>
      <c r="AS134" s="2">
        <v>4.5284930000000001E-2</v>
      </c>
      <c r="AT134" s="2">
        <v>1.75603861999999</v>
      </c>
      <c r="AU134" s="2">
        <v>1.30662934</v>
      </c>
      <c r="AV134" s="2">
        <v>3.069736E-2</v>
      </c>
      <c r="AW134" s="2">
        <v>2.7832510799999999</v>
      </c>
      <c r="AX134" s="2">
        <v>0.20856932</v>
      </c>
      <c r="AY134" s="2">
        <v>8.26408E-3</v>
      </c>
      <c r="AZ134" s="2">
        <v>0</v>
      </c>
      <c r="BA134" s="2">
        <v>7.4827459999999998E-2</v>
      </c>
      <c r="BB134" s="2">
        <v>3.4059721700000001</v>
      </c>
      <c r="BC134" s="2">
        <v>2.4198794499999998</v>
      </c>
      <c r="BD134" s="2">
        <v>1.11284091999999</v>
      </c>
      <c r="BE134" s="2">
        <v>3.7544190199999998</v>
      </c>
      <c r="BF134" s="2">
        <v>2.04834099999999</v>
      </c>
      <c r="BG134" s="2">
        <v>3.0652000000000001E-4</v>
      </c>
      <c r="BH134" s="2">
        <v>93012</v>
      </c>
      <c r="BI134" s="2">
        <v>56588</v>
      </c>
      <c r="BJ134" s="2">
        <v>0</v>
      </c>
      <c r="BK134" s="2">
        <v>0</v>
      </c>
      <c r="BL134" s="2">
        <v>37239553.576848798</v>
      </c>
      <c r="BM134" s="2">
        <v>32002741.353231501</v>
      </c>
      <c r="BN134" s="2">
        <v>18805974.556819201</v>
      </c>
      <c r="BO134" s="2">
        <v>13266590.9620576</v>
      </c>
      <c r="BP134" s="2">
        <v>11171866.072610701</v>
      </c>
      <c r="BQ134" s="2">
        <v>0</v>
      </c>
      <c r="BR134" s="2">
        <v>180103108.25213599</v>
      </c>
      <c r="BS134" s="2">
        <v>488673700.80000001</v>
      </c>
      <c r="BT134" s="2">
        <v>0.25</v>
      </c>
      <c r="BU134" s="2">
        <v>0.25</v>
      </c>
      <c r="BV134" s="2">
        <v>0.25</v>
      </c>
      <c r="BW134" s="2">
        <v>0.25</v>
      </c>
      <c r="BX134" s="2">
        <v>0.25</v>
      </c>
      <c r="BY134" s="2">
        <v>7550</v>
      </c>
      <c r="BZ134" s="2">
        <v>0.02</v>
      </c>
      <c r="CA134" s="2">
        <v>18320</v>
      </c>
      <c r="CB134" s="2">
        <v>0.2</v>
      </c>
      <c r="CC134" s="2">
        <v>138000</v>
      </c>
      <c r="CD134" s="2">
        <v>0.2</v>
      </c>
      <c r="CE134" s="2">
        <v>72800</v>
      </c>
      <c r="CF134" s="2">
        <v>0.02</v>
      </c>
      <c r="CG134" s="2">
        <v>4000</v>
      </c>
      <c r="CH134" s="2">
        <v>0.2</v>
      </c>
      <c r="CI134" s="2">
        <v>50000</v>
      </c>
      <c r="CJ134" s="2">
        <v>1.3</v>
      </c>
      <c r="CK134" s="2">
        <v>1.7</v>
      </c>
      <c r="CL134" s="2">
        <v>2</v>
      </c>
      <c r="CM134" s="2">
        <v>2.2999999999999998</v>
      </c>
      <c r="CN134" s="2">
        <v>3.4</v>
      </c>
      <c r="CO134" s="2">
        <v>0.1</v>
      </c>
      <c r="CP134" s="2">
        <v>0.4</v>
      </c>
      <c r="CQ134" s="2">
        <v>0.7</v>
      </c>
      <c r="CR134" s="2">
        <v>1.1000000000000001</v>
      </c>
      <c r="CS134" s="2">
        <v>2</v>
      </c>
      <c r="CT134" s="2">
        <v>0.32079488874114898</v>
      </c>
      <c r="CU134" s="2">
        <v>0.107625251201587</v>
      </c>
      <c r="CV134" s="2">
        <v>0.51537564399676705</v>
      </c>
      <c r="CW134" s="2">
        <v>5.6204216060495603E-2</v>
      </c>
      <c r="CX134" s="2">
        <v>0.338466686114541</v>
      </c>
      <c r="CY134" s="2">
        <v>0.66126563597464805</v>
      </c>
      <c r="CZ134" s="2">
        <v>2.6767791080995401E-4</v>
      </c>
      <c r="DA134" s="2">
        <v>0.84702103497598202</v>
      </c>
      <c r="DB134" s="2">
        <v>0.15297896502401701</v>
      </c>
      <c r="DC134" s="2">
        <v>1</v>
      </c>
      <c r="DD134" s="2">
        <v>0</v>
      </c>
      <c r="DE134" s="2">
        <v>0.99640743756212002</v>
      </c>
      <c r="DF134" s="2">
        <v>3.5925624378796402E-3</v>
      </c>
      <c r="DG134" s="2">
        <v>1.54466308208723E-2</v>
      </c>
      <c r="DH134" s="2">
        <v>0</v>
      </c>
      <c r="DI134" s="2">
        <v>0.98455336917912695</v>
      </c>
      <c r="DJ134" s="2">
        <v>0.23681645747734201</v>
      </c>
      <c r="DK134" s="2">
        <v>0.51979552103976601</v>
      </c>
      <c r="DL134" s="2">
        <v>0</v>
      </c>
      <c r="DM134" s="2">
        <v>0.24338802148289099</v>
      </c>
      <c r="DN134" s="2">
        <v>0.05</v>
      </c>
      <c r="DO134" s="2">
        <v>0.94</v>
      </c>
      <c r="DP134" s="2">
        <v>0.01</v>
      </c>
      <c r="DQ134" s="2">
        <v>0.99</v>
      </c>
      <c r="DR134" s="2">
        <v>0</v>
      </c>
      <c r="DS134" s="2">
        <v>0.01</v>
      </c>
      <c r="DT134" s="2">
        <v>734892.43339999998</v>
      </c>
      <c r="DU134" s="2">
        <v>49.7849138127944</v>
      </c>
      <c r="DV134" s="2">
        <v>106.05974999999999</v>
      </c>
      <c r="DW134" s="2">
        <v>106.05974999999999</v>
      </c>
      <c r="DX134" s="2">
        <v>24397.200000000001</v>
      </c>
      <c r="DY134" s="2">
        <v>44487.300999999999</v>
      </c>
      <c r="DZ134" s="2">
        <v>7792</v>
      </c>
      <c r="EA134" s="2">
        <v>1118</v>
      </c>
      <c r="EB134" s="2">
        <v>62.22</v>
      </c>
      <c r="EC134" s="2">
        <v>1277.04</v>
      </c>
      <c r="ED134" s="2">
        <v>11</v>
      </c>
      <c r="EE134" s="2">
        <v>0</v>
      </c>
      <c r="EF134" s="2">
        <v>0</v>
      </c>
      <c r="EG134" s="2">
        <v>1</v>
      </c>
      <c r="EH134" s="2">
        <v>0.57108626198083001</v>
      </c>
      <c r="EI134" s="2">
        <v>0</v>
      </c>
      <c r="EJ134" s="2">
        <v>0</v>
      </c>
      <c r="EK134" s="2">
        <v>0</v>
      </c>
      <c r="EL134" s="2">
        <v>0.39743469272693099</v>
      </c>
      <c r="EM134" s="2">
        <v>0</v>
      </c>
      <c r="EN134" s="2">
        <v>3.14790452922383E-2</v>
      </c>
      <c r="EO134" s="2">
        <v>627.45685714285401</v>
      </c>
      <c r="EP134" s="2">
        <v>0</v>
      </c>
      <c r="EQ134" s="2">
        <v>0</v>
      </c>
      <c r="ER134" s="2">
        <v>1</v>
      </c>
      <c r="ES134" s="2">
        <v>0.36096504794308598</v>
      </c>
      <c r="ET134" s="2">
        <v>0.63903495205691296</v>
      </c>
      <c r="EU134" s="2">
        <v>20000.0016</v>
      </c>
      <c r="EV134" s="2">
        <v>114707.4984</v>
      </c>
      <c r="EW134" s="2">
        <v>150164.478</v>
      </c>
      <c r="EX134" s="2">
        <v>36</v>
      </c>
      <c r="EY134" s="2">
        <v>46</v>
      </c>
      <c r="EZ134" s="2">
        <v>36.1</v>
      </c>
      <c r="FA134" s="2">
        <v>42</v>
      </c>
      <c r="FB134" s="2">
        <v>45.3</v>
      </c>
      <c r="FC134" s="2">
        <v>37.299999999999997</v>
      </c>
      <c r="FD134" s="2">
        <v>65.281899109792207</v>
      </c>
      <c r="FE134" s="2">
        <v>30.5</v>
      </c>
      <c r="FF134" s="2">
        <v>37</v>
      </c>
      <c r="FG134" s="2">
        <v>14</v>
      </c>
      <c r="FH134" s="2">
        <v>71.140718809112499</v>
      </c>
      <c r="FI134" s="2">
        <v>0</v>
      </c>
      <c r="FJ134" s="2">
        <v>71.140718809112499</v>
      </c>
      <c r="FK134" s="2">
        <v>0</v>
      </c>
      <c r="FL134" s="2">
        <v>34.356069669207599</v>
      </c>
      <c r="FM134" s="2">
        <v>1.19757771273092</v>
      </c>
      <c r="FN134" s="2">
        <v>42.2090112489213</v>
      </c>
      <c r="FO134" s="2">
        <v>57.4281515725202</v>
      </c>
      <c r="FP134" s="2">
        <v>49</v>
      </c>
      <c r="FQ134" s="2">
        <v>40</v>
      </c>
      <c r="FR134" s="2">
        <v>48</v>
      </c>
      <c r="FS134" s="2">
        <v>40.255538271414302</v>
      </c>
      <c r="FT134" s="2">
        <v>18.347440184389601</v>
      </c>
      <c r="FU134" s="2">
        <v>39.511786986954</v>
      </c>
      <c r="FV134" s="2">
        <v>47</v>
      </c>
      <c r="FW134" s="2">
        <v>39.511786986954</v>
      </c>
      <c r="FX134" s="2">
        <v>48</v>
      </c>
      <c r="FY134" s="2">
        <v>43</v>
      </c>
      <c r="FZ134" s="2">
        <v>47</v>
      </c>
      <c r="GA134" s="2">
        <v>25.101605850535499</v>
      </c>
      <c r="GB134" s="2">
        <v>42</v>
      </c>
      <c r="GC134" s="2">
        <v>40.255538271414302</v>
      </c>
      <c r="GD134" s="2">
        <v>18.347440184389601</v>
      </c>
      <c r="GE134" s="2">
        <v>30.769230769230699</v>
      </c>
      <c r="GF134" s="2">
        <v>38</v>
      </c>
      <c r="GG134" s="2">
        <v>23.869565217391301</v>
      </c>
      <c r="GH134" s="2">
        <v>27</v>
      </c>
      <c r="GI134" s="2">
        <v>34.449303356417097</v>
      </c>
      <c r="GJ134" s="2">
        <v>36</v>
      </c>
      <c r="GK134" s="2">
        <v>31.525714285714201</v>
      </c>
      <c r="GL134" s="2">
        <v>15.328571428571401</v>
      </c>
      <c r="GM134" s="2">
        <v>31.525714285714201</v>
      </c>
      <c r="GN134" s="2">
        <v>15.328571428571401</v>
      </c>
      <c r="GO134" s="2">
        <v>43</v>
      </c>
      <c r="GP134" s="2">
        <v>47</v>
      </c>
      <c r="GQ134" s="2">
        <v>51.122994652406398</v>
      </c>
      <c r="GR134" s="2">
        <v>7.42721330956625</v>
      </c>
      <c r="GS134" s="2">
        <v>28.9</v>
      </c>
      <c r="GT134" s="2">
        <v>83.5</v>
      </c>
      <c r="GU134" s="2">
        <v>24.5991114872011</v>
      </c>
      <c r="GV134" s="2">
        <v>22.255130103659798</v>
      </c>
      <c r="GW134" s="2">
        <v>33.445</v>
      </c>
      <c r="GX134" s="2">
        <v>41.472000000000001</v>
      </c>
      <c r="GY134" s="2">
        <v>84.839108910891099</v>
      </c>
      <c r="GZ134" s="2">
        <v>72</v>
      </c>
      <c r="HA134" s="2">
        <v>110</v>
      </c>
      <c r="HB134" s="2">
        <v>88.308457711442699</v>
      </c>
      <c r="HC134" s="2">
        <v>90.8802994313683</v>
      </c>
      <c r="HD134" s="2">
        <v>45.299145299145302</v>
      </c>
      <c r="HE134" s="2">
        <v>99.5</v>
      </c>
      <c r="HF134" s="2">
        <v>211.56171007802999</v>
      </c>
      <c r="HG134" s="2">
        <v>72</v>
      </c>
      <c r="HH134" s="2">
        <v>88.308457711442699</v>
      </c>
      <c r="HI134" s="2">
        <v>100</v>
      </c>
      <c r="HJ134" s="2">
        <v>7754.4</v>
      </c>
      <c r="HK134" s="2">
        <v>11851.2</v>
      </c>
      <c r="HL134" s="2">
        <v>2091.4899999999998</v>
      </c>
      <c r="HM134" s="2">
        <v>0</v>
      </c>
      <c r="HN134" s="2">
        <v>4092.3</v>
      </c>
      <c r="HO134" s="2">
        <v>12.781444099378801</v>
      </c>
      <c r="HP134" s="2">
        <v>12.781444099378801</v>
      </c>
      <c r="HQ134" s="2">
        <v>12.781444099378801</v>
      </c>
      <c r="HR134" s="2">
        <v>0</v>
      </c>
      <c r="HS134" s="2">
        <v>0</v>
      </c>
      <c r="HT134" s="2">
        <v>0</v>
      </c>
      <c r="HU134" s="2">
        <v>0</v>
      </c>
      <c r="HV134" s="2">
        <v>0</v>
      </c>
      <c r="HW134" s="2">
        <v>0</v>
      </c>
      <c r="HX134" s="2">
        <v>292.75835484957599</v>
      </c>
      <c r="HY134" s="2">
        <v>0</v>
      </c>
      <c r="HZ134" s="2">
        <v>0</v>
      </c>
      <c r="IA134" s="2">
        <v>0</v>
      </c>
      <c r="IB134" s="2">
        <v>79.2</v>
      </c>
      <c r="IC134" s="2">
        <v>13827.6</v>
      </c>
      <c r="ID134" s="2">
        <v>0</v>
      </c>
      <c r="IE134" s="2">
        <v>0</v>
      </c>
      <c r="IF134" s="2">
        <v>0</v>
      </c>
      <c r="IG134" s="2">
        <v>2010.80442939507</v>
      </c>
      <c r="IH134" s="2">
        <v>0</v>
      </c>
      <c r="II134" s="2">
        <v>14264.7955706049</v>
      </c>
      <c r="IJ134" s="2">
        <v>0</v>
      </c>
      <c r="IK134" s="2">
        <v>6549.8650323173797</v>
      </c>
      <c r="IL134" s="2">
        <v>0</v>
      </c>
      <c r="IM134" s="2">
        <v>861.15144704655597</v>
      </c>
      <c r="IN134" s="2">
        <v>0</v>
      </c>
      <c r="IO134" s="2">
        <v>58636.800000000003</v>
      </c>
      <c r="IP134" s="2">
        <v>0</v>
      </c>
      <c r="IQ134" s="2">
        <v>39.6</v>
      </c>
      <c r="IR134" s="2">
        <v>0</v>
      </c>
      <c r="IS134" s="2">
        <v>0</v>
      </c>
      <c r="IT134" s="2">
        <v>41595.525000000001</v>
      </c>
      <c r="IU134" s="2">
        <v>48708.800000000003</v>
      </c>
      <c r="IV134" s="2">
        <v>55607.4</v>
      </c>
      <c r="IW134" s="2">
        <v>0</v>
      </c>
      <c r="IX134" s="2">
        <v>2068.7288370000001</v>
      </c>
      <c r="IY134" s="2">
        <v>8000</v>
      </c>
      <c r="IZ134" s="2">
        <v>2068.7288370000001</v>
      </c>
      <c r="JA134" s="2">
        <v>1126</v>
      </c>
      <c r="JB134" s="2">
        <v>8000</v>
      </c>
      <c r="JC134" s="2">
        <v>1789</v>
      </c>
      <c r="JD134" s="2">
        <v>4000</v>
      </c>
      <c r="JE134" s="2">
        <v>8000</v>
      </c>
      <c r="JF134" s="2">
        <v>5400</v>
      </c>
      <c r="JG134" s="2">
        <v>25.79132474</v>
      </c>
      <c r="JH134" s="2">
        <v>7500</v>
      </c>
      <c r="JI134" s="2">
        <v>4000</v>
      </c>
      <c r="JJ134" s="2">
        <v>26.829268290000002</v>
      </c>
      <c r="JK134" s="2">
        <v>8572.6315790000008</v>
      </c>
      <c r="JL134" s="2">
        <v>8000</v>
      </c>
      <c r="JM134" s="2">
        <v>2260.9465</v>
      </c>
      <c r="JN134" s="2">
        <v>2260.9465</v>
      </c>
      <c r="JO134" s="2">
        <v>2260.9465</v>
      </c>
      <c r="JP134" s="2">
        <v>951.412450596452</v>
      </c>
      <c r="JQ134" s="2">
        <v>6000</v>
      </c>
      <c r="JR134" s="2">
        <v>8000</v>
      </c>
      <c r="JS134" s="2">
        <v>3775.8620689999998</v>
      </c>
      <c r="JT134" s="2">
        <v>910.44776119999995</v>
      </c>
      <c r="JU134" s="2">
        <v>4100</v>
      </c>
      <c r="JV134" s="2">
        <v>1361.35634547</v>
      </c>
      <c r="JW134" s="2">
        <v>5320</v>
      </c>
      <c r="JX134" s="2">
        <v>4353.7891739999995</v>
      </c>
      <c r="JY134" s="2">
        <v>4353.7891739999995</v>
      </c>
      <c r="JZ134" s="2">
        <v>4353.7891739999995</v>
      </c>
      <c r="KA134" s="2">
        <v>3920</v>
      </c>
      <c r="KB134" s="2">
        <v>4353.7891739999995</v>
      </c>
      <c r="KC134" s="2">
        <v>4353.7891739999995</v>
      </c>
      <c r="KD134" s="2">
        <v>5350</v>
      </c>
      <c r="KE134" s="2">
        <v>2649.0476189999999</v>
      </c>
      <c r="KF134" s="2">
        <v>2649.0476189999999</v>
      </c>
      <c r="KG134" s="2">
        <v>2649.0476189999999</v>
      </c>
      <c r="KH134" s="2">
        <v>2649.0476189999999</v>
      </c>
      <c r="KI134" s="2">
        <v>2649.0476189999999</v>
      </c>
      <c r="KJ134" s="2">
        <v>6500</v>
      </c>
      <c r="KK134" s="2">
        <v>8500</v>
      </c>
      <c r="KL134" s="2">
        <v>4200</v>
      </c>
      <c r="KM134" s="2">
        <v>2649.0476189999999</v>
      </c>
      <c r="KN134" s="2">
        <v>8300</v>
      </c>
      <c r="KO134" s="2">
        <v>6000</v>
      </c>
      <c r="KP134" s="2">
        <v>6000</v>
      </c>
      <c r="KQ134" s="2">
        <v>6000</v>
      </c>
      <c r="KR134" s="2">
        <v>6000</v>
      </c>
      <c r="KS134" s="2">
        <v>6000</v>
      </c>
      <c r="KT134" s="2">
        <v>6000</v>
      </c>
      <c r="KU134" s="2">
        <v>6000</v>
      </c>
      <c r="KV134" s="2">
        <v>1050.7</v>
      </c>
      <c r="KW134" s="2">
        <v>6000</v>
      </c>
      <c r="KX134" s="2">
        <v>6000</v>
      </c>
      <c r="KY134" s="2">
        <v>7900</v>
      </c>
      <c r="KZ134" s="2">
        <v>0</v>
      </c>
      <c r="LA134" s="2">
        <v>0</v>
      </c>
      <c r="LB134" s="2">
        <v>0</v>
      </c>
      <c r="LC134" s="2">
        <v>1371</v>
      </c>
      <c r="LD134" s="2">
        <v>0</v>
      </c>
      <c r="LE134" s="2">
        <v>0</v>
      </c>
      <c r="LF134" s="2">
        <v>0</v>
      </c>
      <c r="LG134" s="2">
        <v>37.625171492742503</v>
      </c>
      <c r="LH134" s="2">
        <v>0</v>
      </c>
      <c r="LI134" s="2">
        <v>0</v>
      </c>
      <c r="LJ134" s="2">
        <v>0</v>
      </c>
      <c r="LK134" s="2">
        <v>0</v>
      </c>
      <c r="LL134" s="2">
        <v>0</v>
      </c>
      <c r="LM134" s="2">
        <v>0</v>
      </c>
      <c r="LN134" s="2">
        <v>0</v>
      </c>
      <c r="LO134" s="2">
        <v>0</v>
      </c>
      <c r="LP134" s="2">
        <v>0</v>
      </c>
      <c r="LQ134" s="2">
        <v>0</v>
      </c>
      <c r="LR134" s="2">
        <v>0</v>
      </c>
      <c r="LS134" s="2">
        <v>0</v>
      </c>
      <c r="LT134" s="2">
        <v>0</v>
      </c>
      <c r="LU134" s="2">
        <v>0</v>
      </c>
      <c r="LV134" s="2">
        <v>18939</v>
      </c>
      <c r="LW134" s="2">
        <v>0</v>
      </c>
      <c r="LX134" s="2">
        <v>0</v>
      </c>
      <c r="LY134" s="2">
        <v>0</v>
      </c>
      <c r="LZ134" s="2">
        <v>0</v>
      </c>
      <c r="MA134" s="2">
        <v>371</v>
      </c>
      <c r="MB134" s="2">
        <v>0</v>
      </c>
      <c r="MC134" s="2">
        <v>0</v>
      </c>
      <c r="MD134" s="2">
        <v>0</v>
      </c>
      <c r="ME134" s="2">
        <v>0</v>
      </c>
      <c r="MF134" s="2">
        <v>2624.4</v>
      </c>
      <c r="MG134" s="2">
        <v>0</v>
      </c>
      <c r="MH134" s="2">
        <v>0</v>
      </c>
      <c r="MI134" s="2">
        <v>4134.28628571428</v>
      </c>
      <c r="MJ134" s="2">
        <v>0</v>
      </c>
      <c r="MK134" s="2">
        <v>219.6</v>
      </c>
      <c r="ML134" s="2">
        <v>1162.8</v>
      </c>
      <c r="MM134" s="2">
        <v>0</v>
      </c>
      <c r="MN134" s="2">
        <v>0</v>
      </c>
      <c r="MO134" s="2">
        <v>2074.6921563328301</v>
      </c>
      <c r="MP134" s="2">
        <v>0</v>
      </c>
      <c r="MQ134" s="2">
        <v>860.4</v>
      </c>
      <c r="MR134" s="2">
        <v>0</v>
      </c>
      <c r="MS134" s="2">
        <v>788.4</v>
      </c>
      <c r="MT134" s="2">
        <v>0</v>
      </c>
      <c r="MU134" s="2">
        <v>0</v>
      </c>
      <c r="MV134" s="2">
        <v>0.197908489112083</v>
      </c>
      <c r="MW134" s="2">
        <v>8.3132797135308002E-3</v>
      </c>
      <c r="MX134" s="2">
        <v>0.223640156401371</v>
      </c>
      <c r="MY134" s="2">
        <v>2.94110188238971E-2</v>
      </c>
      <c r="MZ134" s="2">
        <v>8.1836644759600799E-2</v>
      </c>
      <c r="NA134" s="2">
        <v>0.45889041118951601</v>
      </c>
      <c r="NB134" s="2">
        <v>0.13839915429605201</v>
      </c>
      <c r="NC134" s="2">
        <v>0.13012263871673099</v>
      </c>
      <c r="ND134" s="2">
        <v>0.72530793450090103</v>
      </c>
      <c r="NE134" s="2">
        <v>6.1702724863142598E-3</v>
      </c>
      <c r="NF134" s="2">
        <v>0.14070189718746201</v>
      </c>
      <c r="NG134" s="2">
        <v>0.85929810281253705</v>
      </c>
      <c r="NH134" s="2">
        <v>8.4695513129060193E-2</v>
      </c>
      <c r="NI134" s="2">
        <v>0.91281009213692599</v>
      </c>
      <c r="NJ134" s="2">
        <v>2.49439473401322E-3</v>
      </c>
      <c r="NK134" s="2">
        <v>1</v>
      </c>
      <c r="NL134" s="2">
        <v>0</v>
      </c>
      <c r="NM134" s="2">
        <v>0.89065247467850595</v>
      </c>
      <c r="NN134" s="2">
        <v>0.109347525321493</v>
      </c>
      <c r="NO134" s="2">
        <v>0.98626451839437701</v>
      </c>
      <c r="NP134" s="2">
        <v>0</v>
      </c>
      <c r="NQ134" s="2">
        <v>1.3735481605622201E-2</v>
      </c>
      <c r="NR134" s="2">
        <v>2.9409060805906599E-2</v>
      </c>
      <c r="NS134" s="2">
        <v>0.59979924635769499</v>
      </c>
      <c r="NT134" s="2">
        <v>0.212342006348335</v>
      </c>
      <c r="NU134" s="2">
        <v>0.15844968648806099</v>
      </c>
      <c r="NV134" s="2">
        <v>0.71</v>
      </c>
      <c r="NW134" s="2">
        <v>0.19</v>
      </c>
      <c r="NX134" s="2">
        <v>0.1</v>
      </c>
      <c r="NY134" s="2">
        <v>0.83</v>
      </c>
      <c r="NZ134" s="2">
        <v>0.16</v>
      </c>
      <c r="OA134" s="2">
        <v>0.01</v>
      </c>
      <c r="OB134" s="2">
        <v>1.87445345623964E-2</v>
      </c>
      <c r="OC134" s="2">
        <v>8.9926528634322295E-2</v>
      </c>
      <c r="OD134" s="2">
        <v>2.88874258380428E-2</v>
      </c>
      <c r="OE134" s="2">
        <v>0.32171136543062701</v>
      </c>
      <c r="OF134" s="2">
        <v>6.5473224126314095E-2</v>
      </c>
      <c r="OG134" s="2">
        <v>0.30136926255894703</v>
      </c>
      <c r="OH134" s="2">
        <v>7.0000000000000007E-2</v>
      </c>
      <c r="OI134" s="2">
        <v>0.103887658849349</v>
      </c>
      <c r="OJ134" s="2">
        <v>0.98</v>
      </c>
      <c r="OK134" s="2">
        <v>0.02</v>
      </c>
      <c r="OL134" s="2">
        <v>0</v>
      </c>
      <c r="OM134" s="2">
        <v>41824.800000000003</v>
      </c>
      <c r="ON134" s="2">
        <v>116933.401</v>
      </c>
      <c r="OO134" s="2">
        <v>19050</v>
      </c>
      <c r="OP134" s="2">
        <v>52887</v>
      </c>
      <c r="OQ134" s="2">
        <v>2954.5830000000001</v>
      </c>
      <c r="OR134" s="2">
        <v>3091.38</v>
      </c>
      <c r="OS134" s="2">
        <v>549</v>
      </c>
      <c r="OT134" s="2">
        <v>0</v>
      </c>
      <c r="OU134" s="2">
        <v>0</v>
      </c>
      <c r="OV134" s="2">
        <v>1</v>
      </c>
      <c r="OW134" s="2">
        <v>0</v>
      </c>
      <c r="OX134" s="2">
        <v>0</v>
      </c>
      <c r="OY134" s="2">
        <v>0</v>
      </c>
      <c r="OZ134" s="2">
        <v>0</v>
      </c>
      <c r="PA134" s="2">
        <v>1</v>
      </c>
      <c r="PB134" s="2">
        <v>0</v>
      </c>
      <c r="PC134" s="2">
        <v>0</v>
      </c>
      <c r="PD134" s="2">
        <v>627.45685714285401</v>
      </c>
      <c r="PE134" s="2">
        <v>9772756</v>
      </c>
      <c r="PF134" s="2">
        <v>46.301413382957499</v>
      </c>
      <c r="PG134" s="2">
        <v>95130.110329999996</v>
      </c>
      <c r="PH134" s="2">
        <v>51441.324509999999</v>
      </c>
      <c r="PI134" s="2">
        <v>134336.95970000001</v>
      </c>
      <c r="PJ134" s="2">
        <v>169627.16190000001</v>
      </c>
      <c r="PK134" s="2">
        <v>114834.4795</v>
      </c>
      <c r="PL134" s="2">
        <v>900335.53099999996</v>
      </c>
      <c r="PM134" s="2">
        <v>439388.26530000003</v>
      </c>
      <c r="PN134" s="2">
        <v>1307274.7520000001</v>
      </c>
      <c r="PO134" s="2">
        <v>854933.08550000004</v>
      </c>
      <c r="PP134" s="2">
        <v>369392.86219999997</v>
      </c>
      <c r="PQ134" s="2">
        <v>0</v>
      </c>
      <c r="PR134" s="2">
        <v>0</v>
      </c>
      <c r="PS134" s="2">
        <v>0</v>
      </c>
      <c r="PT134" s="2">
        <v>0</v>
      </c>
      <c r="PU134" s="2">
        <v>0</v>
      </c>
      <c r="PV134" s="2">
        <v>7720.5553449999998</v>
      </c>
      <c r="PW134" s="2">
        <v>4244.5649229999999</v>
      </c>
      <c r="PX134" s="2">
        <v>147494.83900000001</v>
      </c>
      <c r="PY134" s="2">
        <v>251503.5018</v>
      </c>
      <c r="PZ134" s="2">
        <v>137712.04269999999</v>
      </c>
      <c r="QA134" s="2">
        <v>84.945221989999993</v>
      </c>
      <c r="QB134" s="2">
        <v>120.16773120000001</v>
      </c>
      <c r="QC134" s="2">
        <v>86.52780018</v>
      </c>
      <c r="QD134" s="2">
        <v>42.800623999999999</v>
      </c>
      <c r="QE134" s="2">
        <v>20.483340949999999</v>
      </c>
      <c r="QF134" s="2">
        <v>20.483340949999999</v>
      </c>
      <c r="QG134" s="2">
        <v>243.05690290000001</v>
      </c>
      <c r="QH134" s="2">
        <v>204.07107439999999</v>
      </c>
      <c r="QI134" s="2">
        <v>178.5014007</v>
      </c>
      <c r="QJ134" s="2">
        <v>141.7243029</v>
      </c>
      <c r="QK134" s="2">
        <v>124.3798005</v>
      </c>
      <c r="QL134" s="2">
        <v>124.3798005</v>
      </c>
      <c r="QM134" s="2">
        <v>0</v>
      </c>
      <c r="QN134" s="2">
        <v>0</v>
      </c>
      <c r="QO134" s="2">
        <v>0</v>
      </c>
      <c r="QP134" s="2">
        <v>0</v>
      </c>
      <c r="QQ134" s="2">
        <v>0</v>
      </c>
      <c r="QR134" s="2">
        <v>0</v>
      </c>
      <c r="QS134" s="2">
        <v>84.945221989999993</v>
      </c>
      <c r="QT134" s="2">
        <v>120.16773120000001</v>
      </c>
      <c r="QU134" s="2">
        <v>86.52780018</v>
      </c>
      <c r="QV134" s="2">
        <v>42.800623999999999</v>
      </c>
      <c r="QW134" s="2">
        <v>20.483340949999999</v>
      </c>
      <c r="QX134" s="2">
        <v>20.483340949999999</v>
      </c>
      <c r="QY134" s="2">
        <v>4.1620730000000002E-2</v>
      </c>
      <c r="QZ134" s="2">
        <v>2.9439376E-2</v>
      </c>
      <c r="RA134" s="2">
        <v>8.4792295000000004E-2</v>
      </c>
      <c r="RB134" s="2">
        <v>4.1942162999999998E-2</v>
      </c>
      <c r="RC134" s="2">
        <v>1.5054377000000001E-2</v>
      </c>
      <c r="RD134" s="2">
        <v>0.119090931</v>
      </c>
      <c r="RE134" s="2">
        <v>4.9994495E-2</v>
      </c>
      <c r="RF134" s="2">
        <v>0.17492116299999999</v>
      </c>
      <c r="RG134" s="2">
        <v>0.13888171099999999</v>
      </c>
      <c r="RH134" s="2">
        <v>9.1413817999999994E-2</v>
      </c>
      <c r="RI134" s="2">
        <v>0</v>
      </c>
      <c r="RJ134" s="2">
        <v>0</v>
      </c>
      <c r="RK134" s="2">
        <v>0</v>
      </c>
      <c r="RL134" s="2">
        <v>0</v>
      </c>
      <c r="RM134" s="2">
        <v>0</v>
      </c>
      <c r="RN134" s="2">
        <v>4.1620730000000002E-2</v>
      </c>
      <c r="RO134" s="2">
        <v>2.9439376E-2</v>
      </c>
      <c r="RP134" s="2">
        <v>8.4792295000000004E-2</v>
      </c>
      <c r="RQ134" s="2">
        <v>4.1942162999999998E-2</v>
      </c>
      <c r="RR134" s="2">
        <v>1.5054377000000001E-2</v>
      </c>
      <c r="RS134" s="2">
        <v>6408</v>
      </c>
      <c r="RT134" s="2">
        <v>0</v>
      </c>
      <c r="RU134" s="2">
        <v>1</v>
      </c>
      <c r="RV134" s="2"/>
      <c r="RW134" s="2">
        <v>0</v>
      </c>
      <c r="RX134" s="2">
        <v>0</v>
      </c>
      <c r="RY134" s="2">
        <v>1</v>
      </c>
      <c r="RZ134" s="2"/>
      <c r="SA134" s="2">
        <v>1</v>
      </c>
      <c r="SB134" s="2"/>
      <c r="SC134" s="2">
        <v>11426.1216165603</v>
      </c>
      <c r="SD134" s="2">
        <v>3413.6624340446701</v>
      </c>
      <c r="SE134" s="2">
        <v>10851</v>
      </c>
      <c r="SF134" s="2">
        <v>66</v>
      </c>
      <c r="SG134" s="2">
        <v>13262.66</v>
      </c>
      <c r="SH134" s="2">
        <v>0</v>
      </c>
      <c r="SI134" s="2">
        <v>4076.1104327364101</v>
      </c>
      <c r="SJ134" s="2">
        <v>0</v>
      </c>
      <c r="SK134" s="2">
        <v>57609.38</v>
      </c>
      <c r="SL134" s="2">
        <v>456</v>
      </c>
      <c r="SM134" s="2">
        <v>781.47838343960404</v>
      </c>
      <c r="SN134" s="2">
        <v>7479.0375659553201</v>
      </c>
      <c r="SO134" s="2">
        <v>0</v>
      </c>
      <c r="SP134" s="2">
        <v>0</v>
      </c>
      <c r="SQ134" s="2">
        <v>0</v>
      </c>
      <c r="SR134" s="2">
        <v>0</v>
      </c>
      <c r="SS134" s="2">
        <v>16645.489567263499</v>
      </c>
      <c r="ST134" s="2">
        <v>0</v>
      </c>
      <c r="SU134" s="2">
        <v>0</v>
      </c>
      <c r="SV134" s="2">
        <v>0</v>
      </c>
      <c r="SW134" s="2">
        <v>0</v>
      </c>
      <c r="SX134" s="2">
        <v>9828</v>
      </c>
      <c r="SY134" s="2">
        <v>13404.7</v>
      </c>
      <c r="SZ134" s="2">
        <v>715</v>
      </c>
      <c r="TA134" s="2">
        <v>3202</v>
      </c>
      <c r="TB134" s="2">
        <v>583.62</v>
      </c>
      <c r="TC134" s="2">
        <v>0</v>
      </c>
      <c r="TD134" s="2">
        <v>1</v>
      </c>
      <c r="TE134" s="2">
        <v>0</v>
      </c>
      <c r="TF134" s="2">
        <v>18342.822271695801</v>
      </c>
      <c r="TG134" s="2">
        <v>2457.0404662477799</v>
      </c>
      <c r="TH134" s="2">
        <v>124.881580239532</v>
      </c>
      <c r="TI134" s="2">
        <v>463.92790328138699</v>
      </c>
      <c r="TJ134" s="2">
        <v>7419.0478999774004</v>
      </c>
      <c r="TK134" s="2">
        <v>0</v>
      </c>
      <c r="TL134" s="2">
        <v>72.792000000000002</v>
      </c>
      <c r="TM134" s="2">
        <v>0</v>
      </c>
      <c r="TN134" s="2">
        <v>336.50681546326098</v>
      </c>
      <c r="TO134" s="2">
        <v>42.606532225584502</v>
      </c>
      <c r="TP134" s="2">
        <v>0</v>
      </c>
      <c r="TQ134" s="2">
        <v>0</v>
      </c>
      <c r="TR134" s="2">
        <v>2.5631949993956699E-2</v>
      </c>
      <c r="TS134" s="2">
        <v>0.97436805000604298</v>
      </c>
      <c r="TT134" s="2">
        <v>0.33871855989907201</v>
      </c>
      <c r="TU134" s="2">
        <v>0</v>
      </c>
      <c r="TV134" s="2">
        <v>0</v>
      </c>
      <c r="TW134" s="2">
        <v>0</v>
      </c>
      <c r="TX134" s="2">
        <v>0.187029069959256</v>
      </c>
      <c r="TY134" s="2">
        <v>0</v>
      </c>
      <c r="TZ134" s="2">
        <v>0.47425237014167099</v>
      </c>
      <c r="UA134" s="2">
        <v>1515.6</v>
      </c>
      <c r="UB134" s="2">
        <v>3231.9</v>
      </c>
      <c r="UC134" s="2">
        <v>91</v>
      </c>
      <c r="UD134" s="2">
        <v>42.9</v>
      </c>
      <c r="UE134" s="2">
        <v>0</v>
      </c>
      <c r="UF134" s="2">
        <v>36262.800000000003</v>
      </c>
      <c r="UG134" s="2">
        <v>29268.600999999901</v>
      </c>
      <c r="UH134" s="2">
        <v>1286</v>
      </c>
      <c r="UI134" s="2">
        <v>4579</v>
      </c>
      <c r="UJ134" s="2">
        <v>14349.335999999999</v>
      </c>
      <c r="UK134" s="2">
        <v>1119.7619999999999</v>
      </c>
      <c r="UL134" s="2">
        <v>234.183999999999</v>
      </c>
      <c r="UM134" s="2">
        <v>41.399999999997803</v>
      </c>
      <c r="UN134" s="2">
        <v>0</v>
      </c>
      <c r="UO134" s="2">
        <v>8447.0400000000009</v>
      </c>
      <c r="UP134" s="2">
        <v>0</v>
      </c>
      <c r="UQ134" s="2">
        <v>0</v>
      </c>
      <c r="UR134" s="2">
        <v>3276</v>
      </c>
      <c r="US134" s="2">
        <v>2148.9</v>
      </c>
      <c r="UT134" s="2">
        <v>693</v>
      </c>
      <c r="UU134" s="2">
        <v>1275</v>
      </c>
      <c r="UV134" s="2">
        <v>89.039999999999907</v>
      </c>
      <c r="UW134" s="2">
        <v>1870.9680000000001</v>
      </c>
      <c r="UX134" s="2">
        <v>1</v>
      </c>
      <c r="UY134" s="2">
        <v>0</v>
      </c>
      <c r="UZ134" s="2">
        <v>312591</v>
      </c>
      <c r="VA134" s="2">
        <v>0</v>
      </c>
      <c r="VB134" s="2">
        <v>0</v>
      </c>
      <c r="VC134" s="2">
        <v>0</v>
      </c>
      <c r="VD134" s="2">
        <v>2242.8000000000002</v>
      </c>
      <c r="VE134" s="2">
        <v>6724.8</v>
      </c>
      <c r="VF134" s="2">
        <v>0</v>
      </c>
      <c r="VG134" s="2">
        <v>0</v>
      </c>
      <c r="VH134" s="2">
        <v>0</v>
      </c>
      <c r="VI134" s="2">
        <v>15614.162</v>
      </c>
      <c r="VJ134" s="2">
        <v>99925.216999999902</v>
      </c>
      <c r="VK134" s="2">
        <v>47916</v>
      </c>
      <c r="VL134" s="2">
        <v>844.2</v>
      </c>
      <c r="VM134" s="2">
        <v>12996.6</v>
      </c>
      <c r="VN134" s="2">
        <v>5075.3999999999996</v>
      </c>
      <c r="VO134" s="2">
        <v>9645.1260000000002</v>
      </c>
      <c r="VP134" s="2">
        <v>133590.6</v>
      </c>
      <c r="VQ134" s="2">
        <v>0</v>
      </c>
      <c r="VR134" s="2">
        <v>1.7689999999999999</v>
      </c>
      <c r="VS134" s="2">
        <v>0.80100000000000005</v>
      </c>
      <c r="VT134" s="2"/>
      <c r="VU134" s="2">
        <v>75</v>
      </c>
      <c r="VV134" s="2">
        <v>1346.558</v>
      </c>
      <c r="VW134" s="2">
        <v>7100.6</v>
      </c>
      <c r="VX134" s="2">
        <v>2750.4</v>
      </c>
      <c r="VY134" s="2">
        <v>2739.6</v>
      </c>
      <c r="VZ134" s="2">
        <v>1347</v>
      </c>
      <c r="WA134" s="2">
        <v>42.9</v>
      </c>
      <c r="WB134" s="2">
        <v>6</v>
      </c>
      <c r="WC134" s="2">
        <v>38003.336000000003</v>
      </c>
      <c r="WD134" s="2">
        <v>0.69335176259263098</v>
      </c>
      <c r="WE134" s="2">
        <v>0.193293557176138</v>
      </c>
      <c r="WF134" s="2"/>
      <c r="WG134" s="2">
        <v>17347.968000000001</v>
      </c>
      <c r="WH134" s="2">
        <v>17347.968000000001</v>
      </c>
      <c r="WI134" s="2">
        <v>0.189762858681777</v>
      </c>
      <c r="WJ134" s="2"/>
      <c r="WK134" s="2">
        <v>1450.5</v>
      </c>
      <c r="WL134" s="2">
        <v>5094.8999999999996</v>
      </c>
      <c r="WM134" s="2">
        <v>0.163805584281282</v>
      </c>
      <c r="WN134" s="2"/>
      <c r="WO134" s="2">
        <v>5.79402932344108E-2</v>
      </c>
      <c r="WP134" s="2">
        <v>0.52954915700013705</v>
      </c>
      <c r="WQ134" s="2"/>
      <c r="WR134" s="2">
        <v>0.96317667055387401</v>
      </c>
      <c r="WS134" s="2"/>
      <c r="WT134" s="2">
        <v>1</v>
      </c>
      <c r="WU134" s="2"/>
      <c r="WV134" s="2">
        <v>1</v>
      </c>
      <c r="WW134" s="2"/>
      <c r="WX134" s="2">
        <v>0.56896715990838798</v>
      </c>
      <c r="WY134" s="2"/>
      <c r="WZ134" s="2">
        <v>0.37437241960809398</v>
      </c>
      <c r="XA134" s="2"/>
      <c r="XB134" s="2">
        <v>1</v>
      </c>
      <c r="XC134" s="2"/>
      <c r="XD134" s="2">
        <v>1</v>
      </c>
      <c r="XE134" s="2"/>
      <c r="XF134" s="2">
        <v>266.39999999999998</v>
      </c>
      <c r="XG134" s="2">
        <v>3831.3</v>
      </c>
      <c r="XH134" s="2">
        <v>103</v>
      </c>
      <c r="XI134" s="2">
        <v>0</v>
      </c>
      <c r="XJ134" s="2">
        <v>12.634</v>
      </c>
      <c r="XK134" s="2">
        <v>386.77600000000001</v>
      </c>
      <c r="XL134" s="2">
        <v>1552.2</v>
      </c>
      <c r="XM134" s="2">
        <v>0</v>
      </c>
      <c r="XN134" s="2">
        <v>90.06</v>
      </c>
      <c r="XO134" s="2">
        <v>0</v>
      </c>
      <c r="XP134" s="2">
        <v>0</v>
      </c>
      <c r="XQ134" s="2">
        <v>11696.94</v>
      </c>
      <c r="XR134" s="2">
        <v>4125.6000000000004</v>
      </c>
      <c r="XS134" s="2">
        <v>1630.2</v>
      </c>
      <c r="XT134" s="2">
        <v>0</v>
      </c>
      <c r="XU134" s="2">
        <v>0</v>
      </c>
      <c r="XV134" s="2">
        <v>0.164964276954982</v>
      </c>
      <c r="XW134" s="2">
        <v>0.17318041744961299</v>
      </c>
      <c r="XX134" s="2">
        <v>0.66185530559540395</v>
      </c>
      <c r="XY134" s="2">
        <v>0.30901469320682001</v>
      </c>
      <c r="XZ134" s="2">
        <v>0.69098530679317904</v>
      </c>
      <c r="YA134" s="2">
        <v>3562467.8180421102</v>
      </c>
      <c r="YB134" s="2">
        <v>468274</v>
      </c>
      <c r="YC134" s="2">
        <v>19454</v>
      </c>
      <c r="YD134" s="2">
        <v>50957</v>
      </c>
      <c r="YE134" s="2">
        <v>0</v>
      </c>
      <c r="YF134" s="2">
        <v>63096</v>
      </c>
      <c r="YG134" s="2">
        <v>130158.6</v>
      </c>
      <c r="YH134" s="2">
        <v>830.52</v>
      </c>
      <c r="YI134" s="2">
        <v>154.80000000000001</v>
      </c>
      <c r="YJ134" s="2">
        <v>1915.2</v>
      </c>
      <c r="YK134" s="2">
        <v>6562.5</v>
      </c>
      <c r="YL134" s="2">
        <v>387</v>
      </c>
      <c r="YM134" s="2">
        <v>0</v>
      </c>
      <c r="YN134" s="2">
        <v>0</v>
      </c>
      <c r="YO134" s="2">
        <v>0</v>
      </c>
      <c r="YP134" s="2">
        <v>0.97039675141061299</v>
      </c>
      <c r="YQ134" s="9">
        <v>2.5467478890074899E-5</v>
      </c>
      <c r="YR134" s="2">
        <v>3.1401388822779202E-4</v>
      </c>
      <c r="YS134" s="2">
        <v>1.1870324375659E-2</v>
      </c>
      <c r="YT134" s="2">
        <v>1.7393442846609802E-2</v>
      </c>
      <c r="YU134" s="2">
        <v>0.57066047484443605</v>
      </c>
      <c r="YV134" s="2">
        <v>9.1785816757013097E-2</v>
      </c>
      <c r="YW134" s="2">
        <v>7.2378577307486203E-2</v>
      </c>
      <c r="YX134" s="2">
        <v>0.265175131091063</v>
      </c>
      <c r="YY134" s="2">
        <v>0.17714158141237499</v>
      </c>
      <c r="YZ134" s="2">
        <v>7.5935197145841807E-2</v>
      </c>
      <c r="ZA134" s="2">
        <v>0.62205753464617797</v>
      </c>
      <c r="ZB134" s="2">
        <v>0.124865686795604</v>
      </c>
      <c r="ZC134" s="2">
        <v>0</v>
      </c>
      <c r="ZD134" s="2">
        <v>0</v>
      </c>
      <c r="ZE134" s="2">
        <v>0.75216254731163301</v>
      </c>
      <c r="ZF134" s="2">
        <v>0.17826170533708899</v>
      </c>
      <c r="ZG134" s="2">
        <v>3.6830740254840101E-2</v>
      </c>
      <c r="ZH134" s="2">
        <v>3.2745007096437302E-2</v>
      </c>
      <c r="ZI134" s="2">
        <v>1</v>
      </c>
      <c r="ZJ134" s="2">
        <v>0</v>
      </c>
      <c r="ZK134" s="2">
        <v>0</v>
      </c>
      <c r="ZL134" s="2">
        <v>0</v>
      </c>
      <c r="ZM134" s="2">
        <v>0</v>
      </c>
      <c r="ZN134" s="2">
        <v>1</v>
      </c>
      <c r="ZO134" s="2">
        <v>0.99864556293346796</v>
      </c>
      <c r="ZP134" s="2">
        <v>1.3544370665313501E-3</v>
      </c>
      <c r="ZQ134" s="2">
        <v>300.3</v>
      </c>
      <c r="ZR134" s="2">
        <v>0</v>
      </c>
      <c r="ZS134" s="2">
        <v>2.7</v>
      </c>
      <c r="ZT134" s="2">
        <v>0</v>
      </c>
      <c r="ZU134" s="2">
        <v>0</v>
      </c>
      <c r="ZV134" s="2">
        <v>0</v>
      </c>
      <c r="ZW134" s="2">
        <v>50.4</v>
      </c>
      <c r="ZX134" s="2">
        <v>0</v>
      </c>
      <c r="ZY134" s="2" t="s">
        <v>884</v>
      </c>
      <c r="ZZ134" s="2" t="s">
        <v>870</v>
      </c>
      <c r="AAA134" s="2" t="s">
        <v>871</v>
      </c>
    </row>
    <row r="135" spans="1:703" x14ac:dyDescent="0.2">
      <c r="A135" s="2" t="s">
        <v>36</v>
      </c>
      <c r="B135" s="2">
        <v>1958.8030000000001</v>
      </c>
      <c r="C135" s="2">
        <v>0</v>
      </c>
      <c r="D135" s="2">
        <v>0</v>
      </c>
      <c r="E135" s="2">
        <v>0</v>
      </c>
      <c r="F135" s="2">
        <v>7346.38</v>
      </c>
      <c r="G135" s="2">
        <v>0</v>
      </c>
      <c r="H135" s="2">
        <v>0</v>
      </c>
      <c r="I135" s="2">
        <v>1</v>
      </c>
      <c r="J135" s="2">
        <v>0</v>
      </c>
      <c r="K135" s="2">
        <v>1</v>
      </c>
      <c r="L135" s="2">
        <v>0</v>
      </c>
      <c r="M135" s="2">
        <v>0</v>
      </c>
      <c r="N135" s="2">
        <v>0</v>
      </c>
      <c r="O135" s="2">
        <v>0</v>
      </c>
      <c r="P135" s="2">
        <v>0</v>
      </c>
      <c r="Q135" s="2">
        <v>0</v>
      </c>
      <c r="R135" s="2">
        <v>0</v>
      </c>
      <c r="S135" s="2">
        <v>0</v>
      </c>
      <c r="T135" s="2">
        <v>0</v>
      </c>
      <c r="U135" s="2">
        <v>2019</v>
      </c>
      <c r="V135" s="2">
        <v>6.6666666666666596E-2</v>
      </c>
      <c r="W135" s="2">
        <v>8.5000000000000006E-2</v>
      </c>
      <c r="X135" s="2">
        <v>0.102777777777777</v>
      </c>
      <c r="Y135" s="2">
        <v>0.10416666666666601</v>
      </c>
      <c r="Z135" s="2">
        <v>8.1944444444444403E-2</v>
      </c>
      <c r="AA135" s="2">
        <v>6.4479999999999996E-2</v>
      </c>
      <c r="AB135" s="2">
        <v>8.5000000000000006E-2</v>
      </c>
      <c r="AC135" s="2">
        <v>8.7222222222222201E-2</v>
      </c>
      <c r="AD135" s="2">
        <v>7.7399999999999997E-2</v>
      </c>
      <c r="AE135" s="2">
        <v>7.1499999999999994E-2</v>
      </c>
      <c r="AF135" s="2">
        <v>7.8055555555555503E-2</v>
      </c>
      <c r="AG135" s="2">
        <v>6.6699999999999995E-2</v>
      </c>
      <c r="AH135" s="2">
        <v>0</v>
      </c>
      <c r="AI135" s="2">
        <v>0</v>
      </c>
      <c r="AJ135" s="2">
        <v>7.8E-2</v>
      </c>
      <c r="AK135" s="2">
        <v>9.6774193999999994E-2</v>
      </c>
      <c r="AL135" s="2">
        <v>30.25743666</v>
      </c>
      <c r="AM135" s="2">
        <v>1.07269182</v>
      </c>
      <c r="AN135" s="2">
        <v>5.6775739999999998E-2</v>
      </c>
      <c r="AO135" s="2">
        <v>0.15283732999999999</v>
      </c>
      <c r="AP135" s="2">
        <v>1.190922E-2</v>
      </c>
      <c r="AQ135" s="2">
        <v>0.15386037</v>
      </c>
      <c r="AR135" s="2">
        <v>5.8111980000000001E-2</v>
      </c>
      <c r="AS135" s="2">
        <v>2.1434229999999999E-2</v>
      </c>
      <c r="AT135" s="2">
        <v>0.22700798999999999</v>
      </c>
      <c r="AU135" s="2">
        <v>0</v>
      </c>
      <c r="AV135" s="2">
        <v>3.1967049999999997E-2</v>
      </c>
      <c r="AW135" s="2">
        <v>2.2235625200000002</v>
      </c>
      <c r="AX135" s="2">
        <v>9.1980530000000005E-2</v>
      </c>
      <c r="AY135" s="2">
        <v>0.34390248000000001</v>
      </c>
      <c r="AZ135" s="2">
        <v>0</v>
      </c>
      <c r="BA135" s="2">
        <v>0</v>
      </c>
      <c r="BB135" s="2">
        <v>0.87288182999999997</v>
      </c>
      <c r="BC135" s="2">
        <v>0.96046956999999999</v>
      </c>
      <c r="BD135" s="2">
        <v>2.16927946999999</v>
      </c>
      <c r="BE135" s="2">
        <v>5.7233224399999996</v>
      </c>
      <c r="BF135" s="2">
        <v>12.151210750000001</v>
      </c>
      <c r="BG135" s="2">
        <v>0</v>
      </c>
      <c r="BH135" s="2">
        <v>69947</v>
      </c>
      <c r="BI135" s="2">
        <v>43562</v>
      </c>
      <c r="BJ135" s="2">
        <v>28000</v>
      </c>
      <c r="BK135" s="2">
        <v>7500</v>
      </c>
      <c r="BL135" s="2">
        <v>37239553.576848798</v>
      </c>
      <c r="BM135" s="2">
        <v>32002741.353231501</v>
      </c>
      <c r="BN135" s="2">
        <v>18805974.556819201</v>
      </c>
      <c r="BO135" s="2">
        <v>13266590.9620576</v>
      </c>
      <c r="BP135" s="2">
        <v>11171866.072610701</v>
      </c>
      <c r="BQ135" s="2">
        <v>0</v>
      </c>
      <c r="BR135" s="2">
        <v>41745753.568375997</v>
      </c>
      <c r="BS135" s="2">
        <v>151887197.19999999</v>
      </c>
      <c r="BT135" s="2">
        <v>0.25</v>
      </c>
      <c r="BU135" s="2">
        <v>0.25</v>
      </c>
      <c r="BV135" s="2">
        <v>0.25</v>
      </c>
      <c r="BW135" s="2">
        <v>0.25</v>
      </c>
      <c r="BX135" s="2">
        <v>0.25</v>
      </c>
      <c r="BY135" s="2">
        <v>1750</v>
      </c>
      <c r="BZ135" s="2">
        <v>0.02</v>
      </c>
      <c r="CA135" s="2">
        <v>18320</v>
      </c>
      <c r="CB135" s="2">
        <v>0.2</v>
      </c>
      <c r="CC135" s="2">
        <v>138000</v>
      </c>
      <c r="CD135" s="2">
        <v>0.2</v>
      </c>
      <c r="CE135" s="2">
        <v>72800</v>
      </c>
      <c r="CF135" s="2">
        <v>0.02</v>
      </c>
      <c r="CG135" s="2">
        <v>4000</v>
      </c>
      <c r="CH135" s="2">
        <v>0.2</v>
      </c>
      <c r="CI135" s="2">
        <v>50000</v>
      </c>
      <c r="CJ135" s="2">
        <v>1.3</v>
      </c>
      <c r="CK135" s="2">
        <v>1.7</v>
      </c>
      <c r="CL135" s="2">
        <v>2</v>
      </c>
      <c r="CM135" s="2">
        <v>2.2999999999999998</v>
      </c>
      <c r="CN135" s="2">
        <v>3.4</v>
      </c>
      <c r="CO135" s="2">
        <v>0.1</v>
      </c>
      <c r="CP135" s="2">
        <v>0.4</v>
      </c>
      <c r="CQ135" s="2">
        <v>0.7</v>
      </c>
      <c r="CR135" s="2">
        <v>1.1000000000000001</v>
      </c>
      <c r="CS135" s="2">
        <v>2</v>
      </c>
      <c r="CT135" s="2">
        <v>0.30307839066647502</v>
      </c>
      <c r="CU135" s="2">
        <v>0.161630626691772</v>
      </c>
      <c r="CV135" s="2">
        <v>0.48423378646467802</v>
      </c>
      <c r="CW135" s="2">
        <v>5.1057196177073702E-2</v>
      </c>
      <c r="CX135" s="2">
        <v>0.411658630108165</v>
      </c>
      <c r="CY135" s="2">
        <v>0.58793647774705904</v>
      </c>
      <c r="CZ135" s="2">
        <v>4.0489214477593599E-4</v>
      </c>
      <c r="DA135" s="2">
        <v>0.99707827885081501</v>
      </c>
      <c r="DB135" s="2">
        <v>2.9217211491842201E-3</v>
      </c>
      <c r="DC135" s="2">
        <v>0</v>
      </c>
      <c r="DD135" s="2">
        <v>1</v>
      </c>
      <c r="DE135" s="2">
        <v>0.811063060075085</v>
      </c>
      <c r="DF135" s="2">
        <v>0.188936939924914</v>
      </c>
      <c r="DG135" s="2">
        <v>2.1582344287300399E-2</v>
      </c>
      <c r="DH135" s="2">
        <v>0</v>
      </c>
      <c r="DI135" s="2">
        <v>0.97841765571269901</v>
      </c>
      <c r="DJ135" s="2">
        <v>0</v>
      </c>
      <c r="DK135" s="2">
        <v>0.16452666515338299</v>
      </c>
      <c r="DL135" s="2">
        <v>0</v>
      </c>
      <c r="DM135" s="2">
        <v>0.83547333484661701</v>
      </c>
      <c r="DN135" s="2">
        <v>0.05</v>
      </c>
      <c r="DO135" s="2">
        <v>0.94</v>
      </c>
      <c r="DP135" s="2">
        <v>0.01</v>
      </c>
      <c r="DQ135" s="2">
        <v>0.99</v>
      </c>
      <c r="DR135" s="2">
        <v>0</v>
      </c>
      <c r="DS135" s="2">
        <v>0.01</v>
      </c>
      <c r="DT135" s="2">
        <v>350500.91279999999</v>
      </c>
      <c r="DU135" s="2">
        <v>24.879695291049899</v>
      </c>
      <c r="DV135" s="2">
        <v>174.00129440000001</v>
      </c>
      <c r="DW135" s="2">
        <v>174.00129440000001</v>
      </c>
      <c r="DX135" s="2">
        <v>40665.644</v>
      </c>
      <c r="DY135" s="2">
        <v>17401.832999999999</v>
      </c>
      <c r="DZ135" s="2">
        <v>0</v>
      </c>
      <c r="EA135" s="2">
        <v>586.55999999999995</v>
      </c>
      <c r="EB135" s="2">
        <v>21.184999999999999</v>
      </c>
      <c r="EC135" s="2">
        <v>11622.067999999999</v>
      </c>
      <c r="ED135" s="2">
        <v>6.9720000000000004</v>
      </c>
      <c r="EE135" s="2">
        <v>0</v>
      </c>
      <c r="EF135" s="2">
        <v>0</v>
      </c>
      <c r="EG135" s="2">
        <v>1</v>
      </c>
      <c r="EH135" s="2">
        <v>0.45310937778027099</v>
      </c>
      <c r="EI135" s="2">
        <v>0</v>
      </c>
      <c r="EJ135" s="2">
        <v>0.28257122570613002</v>
      </c>
      <c r="EK135" s="2">
        <v>0</v>
      </c>
      <c r="EL135" s="2">
        <v>0.26356367902855099</v>
      </c>
      <c r="EM135" s="2">
        <v>0</v>
      </c>
      <c r="EN135" s="2">
        <v>7.5571748504654995E-4</v>
      </c>
      <c r="EO135" s="2">
        <v>0</v>
      </c>
      <c r="EP135" s="2">
        <v>0</v>
      </c>
      <c r="EQ135" s="2">
        <v>0</v>
      </c>
      <c r="ER135" s="2">
        <v>1</v>
      </c>
      <c r="ES135" s="2">
        <v>0.52096476376016698</v>
      </c>
      <c r="ET135" s="2">
        <v>0.47903523623983202</v>
      </c>
      <c r="EU135" s="2">
        <v>1650.0024000000001</v>
      </c>
      <c r="EV135" s="2">
        <v>22930.599600000001</v>
      </c>
      <c r="EW135" s="2">
        <v>18769.5612</v>
      </c>
      <c r="EX135" s="2">
        <v>28.749071740486301</v>
      </c>
      <c r="EY135" s="2">
        <v>46</v>
      </c>
      <c r="EZ135" s="2">
        <v>36.1</v>
      </c>
      <c r="FA135" s="2">
        <v>42</v>
      </c>
      <c r="FB135" s="2">
        <v>45.3</v>
      </c>
      <c r="FC135" s="2">
        <v>37.299999999999997</v>
      </c>
      <c r="FD135" s="2">
        <v>37.690551638238901</v>
      </c>
      <c r="FE135" s="2">
        <v>30.5</v>
      </c>
      <c r="FF135" s="2">
        <v>37</v>
      </c>
      <c r="FG135" s="2">
        <v>14</v>
      </c>
      <c r="FH135" s="2">
        <v>40</v>
      </c>
      <c r="FI135" s="2">
        <v>40</v>
      </c>
      <c r="FJ135" s="2">
        <v>40</v>
      </c>
      <c r="FK135" s="2">
        <v>15</v>
      </c>
      <c r="FL135" s="2">
        <v>19.4626652326744</v>
      </c>
      <c r="FM135" s="2">
        <v>0</v>
      </c>
      <c r="FN135" s="2">
        <v>34</v>
      </c>
      <c r="FO135" s="2">
        <v>52.755340522601898</v>
      </c>
      <c r="FP135" s="2">
        <v>49</v>
      </c>
      <c r="FQ135" s="2">
        <v>40</v>
      </c>
      <c r="FR135" s="2">
        <v>48</v>
      </c>
      <c r="FS135" s="2">
        <v>46</v>
      </c>
      <c r="FT135" s="2">
        <v>42</v>
      </c>
      <c r="FU135" s="2">
        <v>94.925236937020998</v>
      </c>
      <c r="FV135" s="2">
        <v>0</v>
      </c>
      <c r="FW135" s="2">
        <v>94.925236937020998</v>
      </c>
      <c r="FX135" s="2">
        <v>0</v>
      </c>
      <c r="FY135" s="2">
        <v>43</v>
      </c>
      <c r="FZ135" s="2">
        <v>47</v>
      </c>
      <c r="GA135" s="2">
        <v>60.305444642342799</v>
      </c>
      <c r="GB135" s="2">
        <v>0</v>
      </c>
      <c r="GC135" s="2">
        <v>46</v>
      </c>
      <c r="GD135" s="2">
        <v>42</v>
      </c>
      <c r="GE135" s="2">
        <v>30.191727804758901</v>
      </c>
      <c r="GF135" s="2">
        <v>38</v>
      </c>
      <c r="GG135" s="2">
        <v>28.582228003389801</v>
      </c>
      <c r="GH135" s="2">
        <v>27</v>
      </c>
      <c r="GI135" s="2">
        <v>32</v>
      </c>
      <c r="GJ135" s="2">
        <v>36</v>
      </c>
      <c r="GK135" s="2">
        <v>49.0112264549767</v>
      </c>
      <c r="GL135" s="2">
        <v>0</v>
      </c>
      <c r="GM135" s="2">
        <v>49.0112264549767</v>
      </c>
      <c r="GN135" s="2">
        <v>0</v>
      </c>
      <c r="GO135" s="2">
        <v>43</v>
      </c>
      <c r="GP135" s="2">
        <v>47</v>
      </c>
      <c r="GQ135" s="2">
        <v>54.924765874042698</v>
      </c>
      <c r="GR135" s="2">
        <v>0</v>
      </c>
      <c r="GS135" s="2">
        <v>28.9</v>
      </c>
      <c r="GT135" s="2">
        <v>83.5</v>
      </c>
      <c r="GU135" s="2">
        <v>27</v>
      </c>
      <c r="GV135" s="2">
        <v>15</v>
      </c>
      <c r="GW135" s="2">
        <v>33.445</v>
      </c>
      <c r="GX135" s="2">
        <v>41.472000000000001</v>
      </c>
      <c r="GY135" s="2">
        <v>90</v>
      </c>
      <c r="GZ135" s="2">
        <v>72</v>
      </c>
      <c r="HA135" s="2">
        <v>110</v>
      </c>
      <c r="HB135" s="2">
        <v>72</v>
      </c>
      <c r="HC135" s="2">
        <v>103</v>
      </c>
      <c r="HD135" s="2">
        <v>105</v>
      </c>
      <c r="HE135" s="2">
        <v>99.5</v>
      </c>
      <c r="HF135" s="2">
        <v>72</v>
      </c>
      <c r="HG135" s="2">
        <v>72</v>
      </c>
      <c r="HH135" s="2">
        <v>72</v>
      </c>
      <c r="HI135" s="2">
        <v>100</v>
      </c>
      <c r="HJ135" s="2">
        <v>2468.2750000000001</v>
      </c>
      <c r="HK135" s="2">
        <v>8186.0690000000004</v>
      </c>
      <c r="HL135" s="2">
        <v>1720.14107499999</v>
      </c>
      <c r="HM135" s="2">
        <v>0</v>
      </c>
      <c r="HN135" s="2">
        <v>2751.8809999999999</v>
      </c>
      <c r="HO135" s="2">
        <v>0</v>
      </c>
      <c r="HP135" s="2">
        <v>0</v>
      </c>
      <c r="HQ135" s="2">
        <v>0</v>
      </c>
      <c r="HR135" s="2">
        <v>0</v>
      </c>
      <c r="HS135" s="2">
        <v>1828.4469999999999</v>
      </c>
      <c r="HT135" s="2">
        <v>0</v>
      </c>
      <c r="HU135" s="2">
        <v>0</v>
      </c>
      <c r="HV135" s="2">
        <v>0</v>
      </c>
      <c r="HW135" s="2">
        <v>0</v>
      </c>
      <c r="HX135" s="2">
        <v>0</v>
      </c>
      <c r="HY135" s="2">
        <v>0</v>
      </c>
      <c r="HZ135" s="2">
        <v>0</v>
      </c>
      <c r="IA135" s="2">
        <v>0</v>
      </c>
      <c r="IB135" s="2">
        <v>6880.9390000000003</v>
      </c>
      <c r="IC135" s="2">
        <v>56.642000000000003</v>
      </c>
      <c r="ID135" s="2">
        <v>0</v>
      </c>
      <c r="IE135" s="2">
        <v>0</v>
      </c>
      <c r="IF135" s="2">
        <v>0</v>
      </c>
      <c r="IG135" s="2">
        <v>0</v>
      </c>
      <c r="IH135" s="2">
        <v>0</v>
      </c>
      <c r="II135" s="2">
        <v>50558.748999999902</v>
      </c>
      <c r="IJ135" s="2">
        <v>0</v>
      </c>
      <c r="IK135" s="2">
        <v>0</v>
      </c>
      <c r="IL135" s="2">
        <v>0</v>
      </c>
      <c r="IM135" s="2">
        <v>892.17854114483305</v>
      </c>
      <c r="IN135" s="2">
        <v>0</v>
      </c>
      <c r="IO135" s="2">
        <v>0</v>
      </c>
      <c r="IP135" s="2">
        <v>0</v>
      </c>
      <c r="IQ135" s="2">
        <v>996.33999999999901</v>
      </c>
      <c r="IR135" s="2">
        <v>0</v>
      </c>
      <c r="IS135" s="2">
        <v>0</v>
      </c>
      <c r="IT135" s="2">
        <v>16352.349</v>
      </c>
      <c r="IU135" s="2">
        <v>0</v>
      </c>
      <c r="IV135" s="2">
        <v>89745.923999999999</v>
      </c>
      <c r="IW135" s="2">
        <v>0</v>
      </c>
      <c r="IX135" s="2">
        <v>3742.0988390000002</v>
      </c>
      <c r="IY135" s="2">
        <v>8000</v>
      </c>
      <c r="IZ135" s="2">
        <v>8000</v>
      </c>
      <c r="JA135" s="2">
        <v>1126</v>
      </c>
      <c r="JB135" s="2">
        <v>594.03736189999995</v>
      </c>
      <c r="JC135" s="2">
        <v>1789</v>
      </c>
      <c r="JD135" s="2">
        <v>4000</v>
      </c>
      <c r="JE135" s="2">
        <v>8000</v>
      </c>
      <c r="JF135" s="2">
        <v>5400</v>
      </c>
      <c r="JG135" s="2">
        <v>4507.9526990000004</v>
      </c>
      <c r="JH135" s="2">
        <v>7500</v>
      </c>
      <c r="JI135" s="2">
        <v>4000</v>
      </c>
      <c r="JJ135" s="2">
        <v>302.8020909</v>
      </c>
      <c r="JK135" s="2">
        <v>8000</v>
      </c>
      <c r="JL135" s="2">
        <v>8000</v>
      </c>
      <c r="JM135" s="2">
        <v>2511.0936999999999</v>
      </c>
      <c r="JN135" s="2">
        <v>2600.4234999999999</v>
      </c>
      <c r="JO135" s="2">
        <v>2600.4234999999999</v>
      </c>
      <c r="JP135" s="2">
        <v>746.29656385916098</v>
      </c>
      <c r="JQ135" s="2">
        <v>8000</v>
      </c>
      <c r="JR135" s="2">
        <v>4775.9622600000002</v>
      </c>
      <c r="JS135" s="2">
        <v>8000</v>
      </c>
      <c r="JT135" s="2">
        <v>7449.0386980000003</v>
      </c>
      <c r="JU135" s="2">
        <v>4100</v>
      </c>
      <c r="JV135" s="2">
        <v>1361.35634547</v>
      </c>
      <c r="JW135" s="2">
        <v>5320</v>
      </c>
      <c r="JX135" s="2">
        <v>6480.4481230000001</v>
      </c>
      <c r="JY135" s="2">
        <v>8000</v>
      </c>
      <c r="JZ135" s="2">
        <v>6480.4481230000001</v>
      </c>
      <c r="KA135" s="2">
        <v>3920</v>
      </c>
      <c r="KB135" s="2">
        <v>6480.4481230000001</v>
      </c>
      <c r="KC135" s="2">
        <v>8000</v>
      </c>
      <c r="KD135" s="2">
        <v>5350</v>
      </c>
      <c r="KE135" s="2">
        <v>8000</v>
      </c>
      <c r="KF135" s="2">
        <v>4166.5269040000003</v>
      </c>
      <c r="KG135" s="2">
        <v>8000</v>
      </c>
      <c r="KH135" s="2">
        <v>4166.5269040000003</v>
      </c>
      <c r="KI135" s="2">
        <v>4166.5269040000003</v>
      </c>
      <c r="KJ135" s="2">
        <v>6500</v>
      </c>
      <c r="KK135" s="2">
        <v>8500</v>
      </c>
      <c r="KL135" s="2">
        <v>4200</v>
      </c>
      <c r="KM135" s="2">
        <v>8000</v>
      </c>
      <c r="KN135" s="2">
        <v>8300</v>
      </c>
      <c r="KO135" s="2">
        <v>6000</v>
      </c>
      <c r="KP135" s="2">
        <v>6000</v>
      </c>
      <c r="KQ135" s="2">
        <v>6000</v>
      </c>
      <c r="KR135" s="2">
        <v>6000</v>
      </c>
      <c r="KS135" s="2">
        <v>6000</v>
      </c>
      <c r="KT135" s="2">
        <v>6000</v>
      </c>
      <c r="KU135" s="2">
        <v>6000</v>
      </c>
      <c r="KV135" s="2">
        <v>719.3</v>
      </c>
      <c r="KW135" s="2">
        <v>6000</v>
      </c>
      <c r="KX135" s="2">
        <v>6000</v>
      </c>
      <c r="KY135" s="2">
        <v>7900</v>
      </c>
      <c r="KZ135" s="2">
        <v>0</v>
      </c>
      <c r="LA135" s="2">
        <v>0</v>
      </c>
      <c r="LB135" s="2">
        <v>0</v>
      </c>
      <c r="LC135" s="2">
        <v>0</v>
      </c>
      <c r="LD135" s="2">
        <v>0</v>
      </c>
      <c r="LE135" s="2">
        <v>0</v>
      </c>
      <c r="LF135" s="2">
        <v>0</v>
      </c>
      <c r="LG135" s="2">
        <v>0</v>
      </c>
      <c r="LH135" s="2">
        <v>0</v>
      </c>
      <c r="LI135" s="2">
        <v>0</v>
      </c>
      <c r="LJ135" s="2">
        <v>0</v>
      </c>
      <c r="LK135" s="2">
        <v>0</v>
      </c>
      <c r="LL135" s="2">
        <v>0</v>
      </c>
      <c r="LM135" s="2">
        <v>0</v>
      </c>
      <c r="LN135" s="2">
        <v>0</v>
      </c>
      <c r="LO135" s="2">
        <v>0</v>
      </c>
      <c r="LP135" s="2">
        <v>0</v>
      </c>
      <c r="LQ135" s="2">
        <v>0</v>
      </c>
      <c r="LR135" s="2">
        <v>0</v>
      </c>
      <c r="LS135" s="2">
        <v>0</v>
      </c>
      <c r="LT135" s="2">
        <v>0</v>
      </c>
      <c r="LU135" s="2">
        <v>0</v>
      </c>
      <c r="LV135" s="2">
        <v>0</v>
      </c>
      <c r="LW135" s="2">
        <v>0</v>
      </c>
      <c r="LX135" s="2">
        <v>0</v>
      </c>
      <c r="LY135" s="2">
        <v>0</v>
      </c>
      <c r="LZ135" s="2">
        <v>0</v>
      </c>
      <c r="MA135" s="2">
        <v>0</v>
      </c>
      <c r="MB135" s="2">
        <v>0</v>
      </c>
      <c r="MC135" s="2">
        <v>0</v>
      </c>
      <c r="MD135" s="2">
        <v>0</v>
      </c>
      <c r="ME135" s="2">
        <v>0</v>
      </c>
      <c r="MF135" s="2">
        <v>36070.146000000001</v>
      </c>
      <c r="MG135" s="2">
        <v>0</v>
      </c>
      <c r="MH135" s="2">
        <v>0</v>
      </c>
      <c r="MI135" s="2">
        <v>144.28800000000001</v>
      </c>
      <c r="MJ135" s="2">
        <v>0</v>
      </c>
      <c r="MK135" s="2">
        <v>2214.4830000000002</v>
      </c>
      <c r="ML135" s="2">
        <v>0</v>
      </c>
      <c r="MM135" s="2">
        <v>0</v>
      </c>
      <c r="MN135" s="2">
        <v>0</v>
      </c>
      <c r="MO135" s="2">
        <v>31.302</v>
      </c>
      <c r="MP135" s="2">
        <v>0</v>
      </c>
      <c r="MQ135" s="2">
        <v>199.523</v>
      </c>
      <c r="MR135" s="2">
        <v>0</v>
      </c>
      <c r="MS135" s="2">
        <v>0</v>
      </c>
      <c r="MT135" s="2">
        <v>4074.8510000000001</v>
      </c>
      <c r="MU135" s="2">
        <v>0</v>
      </c>
      <c r="MV135" s="2">
        <v>0.13183686369026201</v>
      </c>
      <c r="MW135" s="2">
        <v>3.35580342635963E-3</v>
      </c>
      <c r="MX135" s="2">
        <v>0.13232449775507599</v>
      </c>
      <c r="MY135" s="2">
        <v>2.4048388308956298E-2</v>
      </c>
      <c r="MZ135" s="2">
        <v>0.21427676251736699</v>
      </c>
      <c r="NA135" s="2">
        <v>0.49415768430197698</v>
      </c>
      <c r="NB135" s="2">
        <v>0.115283409108753</v>
      </c>
      <c r="NC135" s="2">
        <v>0.19840017467040999</v>
      </c>
      <c r="ND135" s="2">
        <v>0.66141371438341301</v>
      </c>
      <c r="NE135" s="2">
        <v>2.4902701837421201E-2</v>
      </c>
      <c r="NF135" s="2">
        <v>0.17</v>
      </c>
      <c r="NG135" s="2">
        <v>0.83</v>
      </c>
      <c r="NH135" s="2">
        <v>0.189546351922878</v>
      </c>
      <c r="NI135" s="2">
        <v>0.80938019752955004</v>
      </c>
      <c r="NJ135" s="2">
        <v>1.0734505475714399E-3</v>
      </c>
      <c r="NK135" s="2">
        <v>0.78145436866784901</v>
      </c>
      <c r="NL135" s="2">
        <v>0.21854563133214999</v>
      </c>
      <c r="NM135" s="2">
        <v>0.78994251258050596</v>
      </c>
      <c r="NN135" s="2">
        <v>0.21005748741949401</v>
      </c>
      <c r="NO135" s="2">
        <v>0.99689434496289897</v>
      </c>
      <c r="NP135" s="2">
        <v>0</v>
      </c>
      <c r="NQ135" s="2">
        <v>3.1056550371010099E-3</v>
      </c>
      <c r="NR135" s="2">
        <v>0.46240348855527902</v>
      </c>
      <c r="NS135" s="2">
        <v>0.485065936917074</v>
      </c>
      <c r="NT135" s="2">
        <v>8.7922146962032197E-3</v>
      </c>
      <c r="NU135" s="2">
        <v>4.3738359831443599E-2</v>
      </c>
      <c r="NV135" s="2">
        <v>0.71</v>
      </c>
      <c r="NW135" s="2">
        <v>0.19</v>
      </c>
      <c r="NX135" s="2">
        <v>0.1</v>
      </c>
      <c r="NY135" s="2">
        <v>0.83</v>
      </c>
      <c r="NZ135" s="2">
        <v>0.16</v>
      </c>
      <c r="OA135" s="2">
        <v>0.01</v>
      </c>
      <c r="OB135" s="2">
        <v>0.12979293590086599</v>
      </c>
      <c r="OC135" s="2">
        <v>8.9518369910351503E-2</v>
      </c>
      <c r="OD135" s="2">
        <v>7.3608961568219805E-2</v>
      </c>
      <c r="OE135" s="2">
        <v>0.19969595066488799</v>
      </c>
      <c r="OF135" s="2">
        <v>4.1314958200272603E-2</v>
      </c>
      <c r="OG135" s="2">
        <v>0.31462635201206701</v>
      </c>
      <c r="OH135" s="2">
        <v>7.0000000000000007E-2</v>
      </c>
      <c r="OI135" s="2">
        <v>8.1442471743333605E-2</v>
      </c>
      <c r="OJ135" s="2">
        <v>0.98</v>
      </c>
      <c r="OK135" s="2">
        <v>0.02</v>
      </c>
      <c r="OL135" s="2">
        <v>0</v>
      </c>
      <c r="OM135" s="2">
        <v>29278.62</v>
      </c>
      <c r="ON135" s="2">
        <v>24708.786</v>
      </c>
      <c r="OO135" s="2">
        <v>0</v>
      </c>
      <c r="OP135" s="2">
        <v>1065.896</v>
      </c>
      <c r="OQ135" s="2">
        <v>14614.46</v>
      </c>
      <c r="OR135" s="2">
        <v>48861.74</v>
      </c>
      <c r="OS135" s="2">
        <v>566.33500000000004</v>
      </c>
      <c r="OT135" s="2">
        <v>0</v>
      </c>
      <c r="OU135" s="2">
        <v>0</v>
      </c>
      <c r="OV135" s="2">
        <v>1</v>
      </c>
      <c r="OW135" s="2">
        <v>0.233410435240333</v>
      </c>
      <c r="OX135" s="2">
        <v>0</v>
      </c>
      <c r="OY135" s="2">
        <v>0.70589113281680105</v>
      </c>
      <c r="OZ135" s="2">
        <v>0</v>
      </c>
      <c r="PA135" s="2">
        <v>4.2860569435308603E-2</v>
      </c>
      <c r="PB135" s="2">
        <v>0</v>
      </c>
      <c r="PC135" s="2">
        <v>1.7837862507556999E-2</v>
      </c>
      <c r="PD135" s="2">
        <v>0</v>
      </c>
      <c r="PE135" s="2">
        <v>4904240</v>
      </c>
      <c r="PF135" s="2">
        <v>19.871552009840698</v>
      </c>
      <c r="PG135" s="2">
        <v>18108.90538</v>
      </c>
      <c r="PH135" s="2">
        <v>9461.0137070000001</v>
      </c>
      <c r="PI135" s="2">
        <v>30352.321059999998</v>
      </c>
      <c r="PJ135" s="2">
        <v>13874.93994</v>
      </c>
      <c r="PK135" s="2">
        <v>6470.2930999999999</v>
      </c>
      <c r="PL135" s="2">
        <v>275263.2782</v>
      </c>
      <c r="PM135" s="2">
        <v>136671.4203</v>
      </c>
      <c r="PN135" s="2">
        <v>468092.7193</v>
      </c>
      <c r="PO135" s="2">
        <v>473267.27740000002</v>
      </c>
      <c r="PP135" s="2">
        <v>303117.27399999998</v>
      </c>
      <c r="PQ135" s="2">
        <v>0</v>
      </c>
      <c r="PR135" s="2">
        <v>0</v>
      </c>
      <c r="PS135" s="2">
        <v>0</v>
      </c>
      <c r="PT135" s="2">
        <v>0</v>
      </c>
      <c r="PU135" s="2">
        <v>0</v>
      </c>
      <c r="PV135" s="2">
        <v>12308.66707</v>
      </c>
      <c r="PW135" s="2">
        <v>8501.1818070000008</v>
      </c>
      <c r="PX135" s="2">
        <v>47773.411910000003</v>
      </c>
      <c r="PY135" s="2">
        <v>39166.327380000002</v>
      </c>
      <c r="PZ135" s="2">
        <v>14105.91575</v>
      </c>
      <c r="QA135" s="2">
        <v>155.0207303</v>
      </c>
      <c r="QB135" s="2">
        <v>160.17210879999999</v>
      </c>
      <c r="QC135" s="2">
        <v>125.87397199999999</v>
      </c>
      <c r="QD135" s="2">
        <v>59.020188210000001</v>
      </c>
      <c r="QE135" s="2">
        <v>20.49391352</v>
      </c>
      <c r="QF135" s="2">
        <v>20.49391352</v>
      </c>
      <c r="QG135" s="2">
        <v>131.11726010000001</v>
      </c>
      <c r="QH135" s="2">
        <v>118.4404557</v>
      </c>
      <c r="QI135" s="2">
        <v>112.80779990000001</v>
      </c>
      <c r="QJ135" s="2">
        <v>85.429062290000005</v>
      </c>
      <c r="QK135" s="2">
        <v>70.15360819</v>
      </c>
      <c r="QL135" s="2">
        <v>70.15360819</v>
      </c>
      <c r="QM135" s="2">
        <v>0</v>
      </c>
      <c r="QN135" s="2">
        <v>0</v>
      </c>
      <c r="QO135" s="2">
        <v>0</v>
      </c>
      <c r="QP135" s="2">
        <v>0</v>
      </c>
      <c r="QQ135" s="2">
        <v>0</v>
      </c>
      <c r="QR135" s="2">
        <v>0</v>
      </c>
      <c r="QS135" s="2">
        <v>155.0207303</v>
      </c>
      <c r="QT135" s="2">
        <v>160.17210879999999</v>
      </c>
      <c r="QU135" s="2">
        <v>126.06420009999999</v>
      </c>
      <c r="QV135" s="2">
        <v>59.020188210000001</v>
      </c>
      <c r="QW135" s="2">
        <v>20.49391352</v>
      </c>
      <c r="QX135" s="2">
        <v>20.49391352</v>
      </c>
      <c r="QY135" s="2">
        <v>7.8943423999999998E-2</v>
      </c>
      <c r="QZ135" s="2">
        <v>4.0783367000000001E-2</v>
      </c>
      <c r="RA135" s="2">
        <v>0.12820120599999901</v>
      </c>
      <c r="RB135" s="2">
        <v>6.0111388999999897E-2</v>
      </c>
      <c r="RC135" s="2">
        <v>1.5654612999999901E-2</v>
      </c>
      <c r="RD135" s="2">
        <v>6.6770718000000007E-2</v>
      </c>
      <c r="RE135" s="2">
        <v>3.0157563999999901E-2</v>
      </c>
      <c r="RF135" s="2">
        <v>0.114893459</v>
      </c>
      <c r="RG135" s="2">
        <v>8.7008527000000002E-2</v>
      </c>
      <c r="RH135" s="2">
        <v>5.3587987999999899E-2</v>
      </c>
      <c r="RI135" s="2">
        <v>0</v>
      </c>
      <c r="RJ135" s="2">
        <v>0</v>
      </c>
      <c r="RK135" s="2">
        <v>0</v>
      </c>
      <c r="RL135" s="2">
        <v>0</v>
      </c>
      <c r="RM135" s="2">
        <v>0</v>
      </c>
      <c r="RN135" s="2">
        <v>7.8943423999999998E-2</v>
      </c>
      <c r="RO135" s="2">
        <v>4.0783367000000001E-2</v>
      </c>
      <c r="RP135" s="2">
        <v>0.12839495200000001</v>
      </c>
      <c r="RQ135" s="2">
        <v>6.0111388999999897E-2</v>
      </c>
      <c r="RR135" s="2">
        <v>1.5654612999999901E-2</v>
      </c>
      <c r="RS135" s="2">
        <v>5153</v>
      </c>
      <c r="RT135" s="2">
        <v>0</v>
      </c>
      <c r="RU135" s="2">
        <v>1</v>
      </c>
      <c r="RV135" s="2"/>
      <c r="RW135" s="2">
        <v>0</v>
      </c>
      <c r="RX135" s="2">
        <v>0</v>
      </c>
      <c r="RY135" s="2">
        <v>1</v>
      </c>
      <c r="RZ135" s="2"/>
      <c r="SA135" s="2">
        <v>1</v>
      </c>
      <c r="SB135" s="2"/>
      <c r="SC135" s="2">
        <v>4111.2219999999998</v>
      </c>
      <c r="SD135" s="2">
        <v>5505.0910000000003</v>
      </c>
      <c r="SE135" s="2">
        <v>0</v>
      </c>
      <c r="SF135" s="2">
        <v>0</v>
      </c>
      <c r="SG135" s="2">
        <v>846.73099999999999</v>
      </c>
      <c r="SH135" s="2">
        <v>0</v>
      </c>
      <c r="SI135" s="2">
        <v>0</v>
      </c>
      <c r="SJ135" s="2">
        <v>0</v>
      </c>
      <c r="SK135" s="2">
        <v>0</v>
      </c>
      <c r="SL135" s="2">
        <v>0</v>
      </c>
      <c r="SM135" s="2">
        <v>0</v>
      </c>
      <c r="SN135" s="2">
        <v>0</v>
      </c>
      <c r="SO135" s="2">
        <v>0</v>
      </c>
      <c r="SP135" s="2">
        <v>0</v>
      </c>
      <c r="SQ135" s="2">
        <v>0</v>
      </c>
      <c r="SR135" s="2">
        <v>0</v>
      </c>
      <c r="SS135" s="2">
        <v>0</v>
      </c>
      <c r="ST135" s="2">
        <v>0</v>
      </c>
      <c r="SU135" s="2">
        <v>0</v>
      </c>
      <c r="SV135" s="2">
        <v>0</v>
      </c>
      <c r="SW135" s="2">
        <v>0</v>
      </c>
      <c r="SX135" s="2">
        <v>5692.3519999999999</v>
      </c>
      <c r="SY135" s="2">
        <v>11755.198</v>
      </c>
      <c r="SZ135" s="2">
        <v>0</v>
      </c>
      <c r="TA135" s="2">
        <v>975.99199999999996</v>
      </c>
      <c r="TB135" s="2">
        <v>2734.674</v>
      </c>
      <c r="TC135" s="2">
        <v>0</v>
      </c>
      <c r="TD135" s="2">
        <v>1</v>
      </c>
      <c r="TE135" s="2">
        <v>0</v>
      </c>
      <c r="TF135" s="2">
        <v>0</v>
      </c>
      <c r="TG135" s="2">
        <v>939.87496890500904</v>
      </c>
      <c r="TH135" s="2">
        <v>8954.5130621899807</v>
      </c>
      <c r="TI135" s="2">
        <v>0</v>
      </c>
      <c r="TJ135" s="2">
        <v>63.866999999999997</v>
      </c>
      <c r="TK135" s="2">
        <v>0</v>
      </c>
      <c r="TL135" s="2">
        <v>0</v>
      </c>
      <c r="TM135" s="2">
        <v>0</v>
      </c>
      <c r="TN135" s="2">
        <v>0</v>
      </c>
      <c r="TO135" s="2">
        <v>0</v>
      </c>
      <c r="TP135" s="2">
        <v>0</v>
      </c>
      <c r="TQ135" s="2">
        <v>0</v>
      </c>
      <c r="TR135" s="2">
        <v>2.7022388768232898E-3</v>
      </c>
      <c r="TS135" s="2">
        <v>0.99729776112317603</v>
      </c>
      <c r="TT135" s="2">
        <v>0.38400094286248199</v>
      </c>
      <c r="TU135" s="2">
        <v>0</v>
      </c>
      <c r="TV135" s="2">
        <v>2.2131894394288799E-2</v>
      </c>
      <c r="TW135" s="2">
        <v>0</v>
      </c>
      <c r="TX135" s="2">
        <v>0.148415132022478</v>
      </c>
      <c r="TY135" s="2">
        <v>0</v>
      </c>
      <c r="TZ135" s="2">
        <v>0.44545203072075001</v>
      </c>
      <c r="UA135" s="2">
        <v>1916.68</v>
      </c>
      <c r="UB135" s="2">
        <v>17085.64</v>
      </c>
      <c r="UC135" s="2">
        <v>0</v>
      </c>
      <c r="UD135" s="2">
        <v>449.19900000000001</v>
      </c>
      <c r="UE135" s="2">
        <v>0</v>
      </c>
      <c r="UF135" s="2">
        <v>13093.9809999999</v>
      </c>
      <c r="UG135" s="2">
        <v>5393.2650000000003</v>
      </c>
      <c r="UH135" s="2">
        <v>0</v>
      </c>
      <c r="UI135" s="2">
        <v>5131.8559999999998</v>
      </c>
      <c r="UJ135" s="2">
        <v>11574.414999999901</v>
      </c>
      <c r="UK135" s="2">
        <v>3827.3199999999902</v>
      </c>
      <c r="UL135" s="2">
        <v>0</v>
      </c>
      <c r="UM135" s="2">
        <v>0</v>
      </c>
      <c r="UN135" s="2">
        <v>0</v>
      </c>
      <c r="UO135" s="2">
        <v>8780.1720000000005</v>
      </c>
      <c r="UP135" s="2">
        <v>0</v>
      </c>
      <c r="UQ135" s="2">
        <v>0</v>
      </c>
      <c r="UR135" s="2">
        <v>455.73500000000001</v>
      </c>
      <c r="US135" s="2">
        <v>282.11500000000001</v>
      </c>
      <c r="UT135" s="2">
        <v>0</v>
      </c>
      <c r="UU135" s="2">
        <v>0</v>
      </c>
      <c r="UV135" s="2">
        <v>40.953000000000003</v>
      </c>
      <c r="UW135" s="2">
        <v>0</v>
      </c>
      <c r="UX135" s="2">
        <v>1</v>
      </c>
      <c r="UY135" s="2">
        <v>0</v>
      </c>
      <c r="UZ135" s="2">
        <v>118882.815</v>
      </c>
      <c r="VA135" s="2">
        <v>0</v>
      </c>
      <c r="VB135" s="2">
        <v>0</v>
      </c>
      <c r="VC135" s="2">
        <v>0</v>
      </c>
      <c r="VD135" s="2">
        <v>205.48099999999999</v>
      </c>
      <c r="VE135" s="2">
        <v>0</v>
      </c>
      <c r="VF135" s="2">
        <v>0</v>
      </c>
      <c r="VG135" s="2">
        <v>0</v>
      </c>
      <c r="VH135" s="2">
        <v>0</v>
      </c>
      <c r="VI135" s="2">
        <v>5087.1269999999904</v>
      </c>
      <c r="VJ135" s="2">
        <v>1827.94</v>
      </c>
      <c r="VK135" s="2">
        <v>23116.85</v>
      </c>
      <c r="VL135" s="2">
        <v>29884.403999999999</v>
      </c>
      <c r="VM135" s="2">
        <v>13551.777</v>
      </c>
      <c r="VN135" s="2">
        <v>2116.3110000000001</v>
      </c>
      <c r="VO135" s="2">
        <v>3156.4769999999999</v>
      </c>
      <c r="VP135" s="2">
        <v>45213.822</v>
      </c>
      <c r="VQ135" s="2">
        <v>0</v>
      </c>
      <c r="VR135" s="2">
        <v>0</v>
      </c>
      <c r="VS135" s="2">
        <v>0</v>
      </c>
      <c r="VT135" s="2"/>
      <c r="VU135" s="2">
        <v>0</v>
      </c>
      <c r="VV135" s="2">
        <v>0</v>
      </c>
      <c r="VW135" s="2">
        <v>0</v>
      </c>
      <c r="VX135" s="2">
        <v>0</v>
      </c>
      <c r="VY135" s="2">
        <v>0</v>
      </c>
      <c r="VZ135" s="2">
        <v>0</v>
      </c>
      <c r="WA135" s="2">
        <v>0</v>
      </c>
      <c r="WB135" s="2">
        <v>0</v>
      </c>
      <c r="WC135" s="2">
        <v>0</v>
      </c>
      <c r="WD135" s="2">
        <v>0.4</v>
      </c>
      <c r="WE135" s="2">
        <v>0.4</v>
      </c>
      <c r="WF135" s="2"/>
      <c r="WG135" s="2">
        <v>0</v>
      </c>
      <c r="WH135" s="2">
        <v>0</v>
      </c>
      <c r="WI135" s="2">
        <v>0.4</v>
      </c>
      <c r="WJ135" s="2"/>
      <c r="WK135" s="2">
        <v>0</v>
      </c>
      <c r="WL135" s="2">
        <v>0</v>
      </c>
      <c r="WM135" s="2">
        <v>0.4</v>
      </c>
      <c r="WN135" s="2"/>
      <c r="WO135" s="2">
        <v>0.4</v>
      </c>
      <c r="WP135" s="2">
        <v>0.4</v>
      </c>
      <c r="WQ135" s="2"/>
      <c r="WR135" s="2">
        <v>1</v>
      </c>
      <c r="WS135" s="2"/>
      <c r="WT135" s="2">
        <v>1</v>
      </c>
      <c r="WU135" s="2"/>
      <c r="WV135" s="2">
        <v>1</v>
      </c>
      <c r="WW135" s="2"/>
      <c r="WX135" s="2">
        <v>1</v>
      </c>
      <c r="WY135" s="2"/>
      <c r="WZ135" s="2">
        <v>1</v>
      </c>
      <c r="XA135" s="2"/>
      <c r="XB135" s="2">
        <v>1</v>
      </c>
      <c r="XC135" s="2"/>
      <c r="XD135" s="2">
        <v>1</v>
      </c>
      <c r="XE135" s="2"/>
      <c r="XF135" s="2">
        <v>0</v>
      </c>
      <c r="XG135" s="2">
        <v>710.78200000000004</v>
      </c>
      <c r="XH135" s="2">
        <v>0</v>
      </c>
      <c r="XI135" s="2">
        <v>0</v>
      </c>
      <c r="XJ135" s="2">
        <v>0</v>
      </c>
      <c r="XK135" s="2">
        <v>0</v>
      </c>
      <c r="XL135" s="2">
        <v>1299.4760000000001</v>
      </c>
      <c r="XM135" s="2">
        <v>219.572</v>
      </c>
      <c r="XN135" s="2">
        <v>31.346</v>
      </c>
      <c r="XO135" s="2">
        <v>0</v>
      </c>
      <c r="XP135" s="2">
        <v>0</v>
      </c>
      <c r="XQ135" s="2">
        <v>46490.642</v>
      </c>
      <c r="XR135" s="2">
        <v>186.61</v>
      </c>
      <c r="XS135" s="2">
        <v>1666.7619999999999</v>
      </c>
      <c r="XT135" s="2">
        <v>0</v>
      </c>
      <c r="XU135" s="2">
        <v>0</v>
      </c>
      <c r="XV135" s="2">
        <v>6.6701283816627899E-3</v>
      </c>
      <c r="XW135" s="2">
        <v>0.24479910348648101</v>
      </c>
      <c r="XX135" s="2">
        <v>0.74853076813185604</v>
      </c>
      <c r="XY135" s="2">
        <v>3.1498742658163402E-2</v>
      </c>
      <c r="XZ135" s="2">
        <v>0.96850125734183601</v>
      </c>
      <c r="YA135" s="2">
        <v>2290069.73264093</v>
      </c>
      <c r="YB135" s="2">
        <v>327878</v>
      </c>
      <c r="YC135" s="2">
        <v>12990</v>
      </c>
      <c r="YD135" s="2">
        <v>24383</v>
      </c>
      <c r="YE135" s="2">
        <v>0</v>
      </c>
      <c r="YF135" s="2">
        <v>32664.47</v>
      </c>
      <c r="YG135" s="2">
        <v>125395.33900000001</v>
      </c>
      <c r="YH135" s="2">
        <v>68.186999999999998</v>
      </c>
      <c r="YI135" s="2">
        <v>97.588999999999999</v>
      </c>
      <c r="YJ135" s="2">
        <v>1096.703</v>
      </c>
      <c r="YK135" s="2">
        <v>6781.7730000000001</v>
      </c>
      <c r="YL135" s="2">
        <v>0</v>
      </c>
      <c r="YM135" s="2">
        <v>0</v>
      </c>
      <c r="YN135" s="2">
        <v>0</v>
      </c>
      <c r="YO135" s="2">
        <v>0</v>
      </c>
      <c r="YP135" s="2">
        <v>0.99455649382438704</v>
      </c>
      <c r="YQ135" s="9">
        <v>3.7479992740453799E-5</v>
      </c>
      <c r="YR135" s="2">
        <v>1.7216586537968699E-4</v>
      </c>
      <c r="YS135" s="2">
        <v>5.1114607248828705E-4</v>
      </c>
      <c r="YT135" s="2">
        <v>4.7227142450040503E-3</v>
      </c>
      <c r="YU135" s="2">
        <v>0.62061783750921895</v>
      </c>
      <c r="YV135" s="2">
        <v>9.2787984624347494E-2</v>
      </c>
      <c r="YW135" s="2">
        <v>5.07372698713002E-2</v>
      </c>
      <c r="YX135" s="2">
        <v>0.23585690799513201</v>
      </c>
      <c r="YY135" s="2">
        <v>0.50497889064074497</v>
      </c>
      <c r="YZ135" s="2">
        <v>8.0347703224812703E-2</v>
      </c>
      <c r="ZA135" s="2">
        <v>0.39373917169054101</v>
      </c>
      <c r="ZB135" s="2">
        <v>2.09342344439007E-2</v>
      </c>
      <c r="ZC135" s="2">
        <v>0</v>
      </c>
      <c r="ZD135" s="2">
        <v>0</v>
      </c>
      <c r="ZE135" s="2">
        <v>0.84561128047043899</v>
      </c>
      <c r="ZF135" s="2">
        <v>1.04859407435412E-2</v>
      </c>
      <c r="ZG135" s="2">
        <v>0.100633061009179</v>
      </c>
      <c r="ZH135" s="2">
        <v>4.3269717776840001E-2</v>
      </c>
      <c r="ZI135" s="2">
        <v>1</v>
      </c>
      <c r="ZJ135" s="2">
        <v>0</v>
      </c>
      <c r="ZK135" s="2">
        <v>0</v>
      </c>
      <c r="ZL135" s="2">
        <v>0</v>
      </c>
      <c r="ZM135" s="2">
        <v>0</v>
      </c>
      <c r="ZN135" s="2">
        <v>1</v>
      </c>
      <c r="ZO135" s="2">
        <v>0.99641899438541603</v>
      </c>
      <c r="ZP135" s="2">
        <v>3.5810056145837701E-3</v>
      </c>
      <c r="ZQ135" s="2">
        <v>4726.8360000000002</v>
      </c>
      <c r="ZR135" s="2">
        <v>0</v>
      </c>
      <c r="ZS135" s="2">
        <v>0</v>
      </c>
      <c r="ZT135" s="2">
        <v>0</v>
      </c>
      <c r="ZU135" s="2">
        <v>0</v>
      </c>
      <c r="ZV135" s="2">
        <v>0</v>
      </c>
      <c r="ZW135" s="2">
        <v>0</v>
      </c>
      <c r="ZX135" s="2">
        <v>5950.0959999999995</v>
      </c>
      <c r="ZY135" s="2" t="s">
        <v>885</v>
      </c>
      <c r="ZZ135" s="2" t="s">
        <v>870</v>
      </c>
      <c r="AAA135" s="2" t="s">
        <v>871</v>
      </c>
    </row>
    <row r="136" spans="1:703" x14ac:dyDescent="0.2">
      <c r="A136" s="2" t="s">
        <v>37</v>
      </c>
      <c r="B136" s="2">
        <v>21023.284</v>
      </c>
      <c r="C136" s="2">
        <v>5932.17</v>
      </c>
      <c r="D136" s="2">
        <v>574.38900000000001</v>
      </c>
      <c r="E136" s="2">
        <v>1442.347</v>
      </c>
      <c r="F136" s="2">
        <v>84094.706999999995</v>
      </c>
      <c r="G136" s="2">
        <v>0</v>
      </c>
      <c r="H136" s="2">
        <v>0</v>
      </c>
      <c r="I136" s="2">
        <v>1</v>
      </c>
      <c r="J136" s="2">
        <v>0</v>
      </c>
      <c r="K136" s="2">
        <v>0.98667252625067103</v>
      </c>
      <c r="L136" s="2">
        <v>0</v>
      </c>
      <c r="M136" s="2">
        <v>0</v>
      </c>
      <c r="N136" s="2">
        <v>0</v>
      </c>
      <c r="O136" s="2">
        <v>1.1757814912179899E-2</v>
      </c>
      <c r="P136" s="2">
        <v>0</v>
      </c>
      <c r="Q136" s="2">
        <v>0.98667252625067103</v>
      </c>
      <c r="R136" s="2">
        <v>0</v>
      </c>
      <c r="S136" s="2">
        <v>0</v>
      </c>
      <c r="T136" s="2">
        <v>0</v>
      </c>
      <c r="U136" s="2">
        <v>2019</v>
      </c>
      <c r="V136" s="2">
        <v>6.6666666666666596E-2</v>
      </c>
      <c r="W136" s="2">
        <v>8.5000000000000006E-2</v>
      </c>
      <c r="X136" s="2">
        <v>0.102777777777777</v>
      </c>
      <c r="Y136" s="2">
        <v>0.10416666666666601</v>
      </c>
      <c r="Z136" s="2">
        <v>8.1944444444444403E-2</v>
      </c>
      <c r="AA136" s="2">
        <v>6.4479999999999996E-2</v>
      </c>
      <c r="AB136" s="2">
        <v>8.5000000000000006E-2</v>
      </c>
      <c r="AC136" s="2">
        <v>8.7222222222222201E-2</v>
      </c>
      <c r="AD136" s="2">
        <v>7.7399999999999997E-2</v>
      </c>
      <c r="AE136" s="2">
        <v>7.1499999999999994E-2</v>
      </c>
      <c r="AF136" s="2">
        <v>7.8055555555555503E-2</v>
      </c>
      <c r="AG136" s="2">
        <v>6.6699999999999995E-2</v>
      </c>
      <c r="AH136" s="2">
        <v>0</v>
      </c>
      <c r="AI136" s="2">
        <v>0</v>
      </c>
      <c r="AJ136" s="2">
        <v>7.8E-2</v>
      </c>
      <c r="AK136" s="2">
        <v>9.6774193999999994E-2</v>
      </c>
      <c r="AL136" s="2">
        <v>410.03281005999997</v>
      </c>
      <c r="AM136" s="2">
        <v>4.2847785399999996</v>
      </c>
      <c r="AN136" s="2">
        <v>4.4537510500000002</v>
      </c>
      <c r="AO136" s="2">
        <v>3.4819125</v>
      </c>
      <c r="AP136" s="2">
        <v>0.48491563999999898</v>
      </c>
      <c r="AQ136" s="2">
        <v>1.23131429</v>
      </c>
      <c r="AR136" s="2">
        <v>0.82985025000000001</v>
      </c>
      <c r="AS136" s="2">
        <v>1.03381875</v>
      </c>
      <c r="AT136" s="2">
        <v>5.2348133900000002</v>
      </c>
      <c r="AU136" s="2">
        <v>0.78331790000000001</v>
      </c>
      <c r="AV136" s="2">
        <v>5.5473309999999998E-2</v>
      </c>
      <c r="AW136" s="2">
        <v>13.6267353</v>
      </c>
      <c r="AX136" s="2">
        <v>0.41356506999999998</v>
      </c>
      <c r="AY136" s="2">
        <v>1.6244100000000001E-2</v>
      </c>
      <c r="AZ136" s="2">
        <v>0</v>
      </c>
      <c r="BA136" s="2">
        <v>0.99536190999999996</v>
      </c>
      <c r="BB136" s="2">
        <v>18.128521859999999</v>
      </c>
      <c r="BC136" s="2">
        <v>18.000407389999999</v>
      </c>
      <c r="BD136" s="2">
        <v>6.2141587999999999</v>
      </c>
      <c r="BE136" s="2">
        <v>9.6139481399999998</v>
      </c>
      <c r="BF136" s="2">
        <v>13.240730249999899</v>
      </c>
      <c r="BG136" s="2">
        <v>1.8669069999999999E-2</v>
      </c>
      <c r="BH136" s="2">
        <v>302073</v>
      </c>
      <c r="BI136" s="2">
        <v>128507</v>
      </c>
      <c r="BJ136" s="2">
        <v>38000</v>
      </c>
      <c r="BK136" s="2">
        <v>900</v>
      </c>
      <c r="BL136" s="2">
        <v>37239553.576848798</v>
      </c>
      <c r="BM136" s="2">
        <v>32002741.353231501</v>
      </c>
      <c r="BN136" s="2">
        <v>18805974.556819201</v>
      </c>
      <c r="BO136" s="2">
        <v>13266590.9620576</v>
      </c>
      <c r="BP136" s="2">
        <v>11171866.072610701</v>
      </c>
      <c r="BQ136" s="2">
        <v>0</v>
      </c>
      <c r="BR136" s="2">
        <v>897867667.74863195</v>
      </c>
      <c r="BS136" s="2">
        <v>2607577369</v>
      </c>
      <c r="BT136" s="2">
        <v>0.25</v>
      </c>
      <c r="BU136" s="2">
        <v>0.25</v>
      </c>
      <c r="BV136" s="2">
        <v>0.25</v>
      </c>
      <c r="BW136" s="2">
        <v>0.25</v>
      </c>
      <c r="BX136" s="2">
        <v>0.25</v>
      </c>
      <c r="BY136" s="2">
        <v>37639</v>
      </c>
      <c r="BZ136" s="2">
        <v>0.02</v>
      </c>
      <c r="CA136" s="2">
        <v>18320</v>
      </c>
      <c r="CB136" s="2">
        <v>0.2</v>
      </c>
      <c r="CC136" s="2">
        <v>138000</v>
      </c>
      <c r="CD136" s="2">
        <v>0.2</v>
      </c>
      <c r="CE136" s="2">
        <v>72800</v>
      </c>
      <c r="CF136" s="2">
        <v>0.02</v>
      </c>
      <c r="CG136" s="2">
        <v>4000</v>
      </c>
      <c r="CH136" s="2">
        <v>0.2</v>
      </c>
      <c r="CI136" s="2">
        <v>50000</v>
      </c>
      <c r="CJ136" s="2">
        <v>1.3</v>
      </c>
      <c r="CK136" s="2">
        <v>1.7</v>
      </c>
      <c r="CL136" s="2">
        <v>2</v>
      </c>
      <c r="CM136" s="2">
        <v>2.2999999999999998</v>
      </c>
      <c r="CN136" s="2">
        <v>3.4</v>
      </c>
      <c r="CO136" s="2">
        <v>0.1</v>
      </c>
      <c r="CP136" s="2">
        <v>0.4</v>
      </c>
      <c r="CQ136" s="2">
        <v>0.7</v>
      </c>
      <c r="CR136" s="2">
        <v>1.1000000000000001</v>
      </c>
      <c r="CS136" s="2">
        <v>2</v>
      </c>
      <c r="CT136" s="2">
        <v>0.248164590074263</v>
      </c>
      <c r="CU136" s="2">
        <v>0.24134041581660201</v>
      </c>
      <c r="CV136" s="2">
        <v>0.38375153586006799</v>
      </c>
      <c r="CW136" s="2">
        <v>0.12674345824906499</v>
      </c>
      <c r="CX136" s="2">
        <v>0.358595081213677</v>
      </c>
      <c r="CY136" s="2">
        <v>0.63631138938535403</v>
      </c>
      <c r="CZ136" s="2">
        <v>5.0935294009682797E-3</v>
      </c>
      <c r="DA136" s="2">
        <v>0.99362980583911997</v>
      </c>
      <c r="DB136" s="2">
        <v>6.3701941608797098E-3</v>
      </c>
      <c r="DC136" s="2">
        <v>0</v>
      </c>
      <c r="DD136" s="2">
        <v>1</v>
      </c>
      <c r="DE136" s="2">
        <v>0.84690074843591501</v>
      </c>
      <c r="DF136" s="2">
        <v>0.15309925156408399</v>
      </c>
      <c r="DG136" s="2">
        <v>1.0700622411583101E-2</v>
      </c>
      <c r="DH136" s="2">
        <v>0</v>
      </c>
      <c r="DI136" s="2">
        <v>0.98929937758841602</v>
      </c>
      <c r="DJ136" s="2">
        <v>0</v>
      </c>
      <c r="DK136" s="2">
        <v>1.9494592829623299E-2</v>
      </c>
      <c r="DL136" s="2">
        <v>0</v>
      </c>
      <c r="DM136" s="2">
        <v>0.98050540717037604</v>
      </c>
      <c r="DN136" s="2">
        <v>0.05</v>
      </c>
      <c r="DO136" s="2">
        <v>0.94</v>
      </c>
      <c r="DP136" s="2">
        <v>0.01</v>
      </c>
      <c r="DQ136" s="2">
        <v>0.99</v>
      </c>
      <c r="DR136" s="2">
        <v>0</v>
      </c>
      <c r="DS136" s="2">
        <v>0.01</v>
      </c>
      <c r="DT136" s="2">
        <v>4367613.6009999998</v>
      </c>
      <c r="DU136" s="2">
        <v>258.508026796835</v>
      </c>
      <c r="DV136" s="2">
        <v>126.1591899</v>
      </c>
      <c r="DW136" s="2">
        <v>126.1591899</v>
      </c>
      <c r="DX136" s="2">
        <v>295852.16800000001</v>
      </c>
      <c r="DY136" s="2">
        <v>297528.17299999902</v>
      </c>
      <c r="DZ136" s="2">
        <v>15706.662</v>
      </c>
      <c r="EA136" s="2">
        <v>2971.7840000000001</v>
      </c>
      <c r="EB136" s="2">
        <v>0</v>
      </c>
      <c r="EC136" s="2">
        <v>21801.817999999999</v>
      </c>
      <c r="ED136" s="2">
        <v>1908.7329999999999</v>
      </c>
      <c r="EE136" s="2">
        <v>0</v>
      </c>
      <c r="EF136" s="2">
        <v>0</v>
      </c>
      <c r="EG136" s="2">
        <v>1</v>
      </c>
      <c r="EH136" s="2">
        <v>0.16687645039509999</v>
      </c>
      <c r="EI136" s="2">
        <v>0</v>
      </c>
      <c r="EJ136" s="2">
        <v>0</v>
      </c>
      <c r="EK136" s="2">
        <v>0</v>
      </c>
      <c r="EL136" s="2">
        <v>0.82908718896745204</v>
      </c>
      <c r="EM136" s="2">
        <v>0</v>
      </c>
      <c r="EN136" s="2">
        <v>4.0363606374477501E-3</v>
      </c>
      <c r="EO136" s="2">
        <v>9153.3643252398906</v>
      </c>
      <c r="EP136" s="2">
        <v>0</v>
      </c>
      <c r="EQ136" s="2">
        <v>0</v>
      </c>
      <c r="ER136" s="2">
        <v>1</v>
      </c>
      <c r="ES136" s="2">
        <v>0.49274073299576598</v>
      </c>
      <c r="ET136" s="2">
        <v>0.50725926700423296</v>
      </c>
      <c r="EU136" s="2">
        <v>66340.008000000002</v>
      </c>
      <c r="EV136" s="2">
        <v>194575.3308</v>
      </c>
      <c r="EW136" s="2">
        <v>295139.0736</v>
      </c>
      <c r="EX136" s="2">
        <v>35.057085701783699</v>
      </c>
      <c r="EY136" s="2">
        <v>45.4059302400495</v>
      </c>
      <c r="EZ136" s="2">
        <v>36.1</v>
      </c>
      <c r="FA136" s="2">
        <v>42</v>
      </c>
      <c r="FB136" s="2">
        <v>45.3</v>
      </c>
      <c r="FC136" s="2">
        <v>37.299999999999997</v>
      </c>
      <c r="FD136" s="2">
        <v>40</v>
      </c>
      <c r="FE136" s="2">
        <v>30.5</v>
      </c>
      <c r="FF136" s="2">
        <v>37</v>
      </c>
      <c r="FG136" s="2">
        <v>14</v>
      </c>
      <c r="FH136" s="2">
        <v>22.417284582179001</v>
      </c>
      <c r="FI136" s="2">
        <v>85.802942807120601</v>
      </c>
      <c r="FJ136" s="2">
        <v>22.417284582179001</v>
      </c>
      <c r="FK136" s="2">
        <v>85.802942807120502</v>
      </c>
      <c r="FL136" s="2">
        <v>35</v>
      </c>
      <c r="FM136" s="2">
        <v>15</v>
      </c>
      <c r="FN136" s="2">
        <v>35.913038980710802</v>
      </c>
      <c r="FO136" s="2">
        <v>54.2760180978999</v>
      </c>
      <c r="FP136" s="2">
        <v>49</v>
      </c>
      <c r="FQ136" s="2">
        <v>40</v>
      </c>
      <c r="FR136" s="2">
        <v>48</v>
      </c>
      <c r="FS136" s="2">
        <v>43.696461787273599</v>
      </c>
      <c r="FT136" s="2">
        <v>8.2453013615593704</v>
      </c>
      <c r="FU136" s="2">
        <v>42.889136858178503</v>
      </c>
      <c r="FV136" s="2">
        <v>74.942801873611501</v>
      </c>
      <c r="FW136" s="2">
        <v>42.889136858178503</v>
      </c>
      <c r="FX136" s="2">
        <v>74.942801873611501</v>
      </c>
      <c r="FY136" s="2">
        <v>43</v>
      </c>
      <c r="FZ136" s="2">
        <v>47</v>
      </c>
      <c r="GA136" s="2">
        <v>27.247216356960401</v>
      </c>
      <c r="GB136" s="2">
        <v>67.623235254513006</v>
      </c>
      <c r="GC136" s="2">
        <v>43.696461787273599</v>
      </c>
      <c r="GD136" s="2">
        <v>8.2453013615593704</v>
      </c>
      <c r="GE136" s="2">
        <v>40.6649765533326</v>
      </c>
      <c r="GF136" s="2">
        <v>38</v>
      </c>
      <c r="GG136" s="2">
        <v>24.134493204238598</v>
      </c>
      <c r="GH136" s="2">
        <v>27</v>
      </c>
      <c r="GI136" s="2">
        <v>32</v>
      </c>
      <c r="GJ136" s="2">
        <v>36</v>
      </c>
      <c r="GK136" s="2">
        <v>17.055035516747299</v>
      </c>
      <c r="GL136" s="2">
        <v>40.624378808276703</v>
      </c>
      <c r="GM136" s="2">
        <v>17.055035516747299</v>
      </c>
      <c r="GN136" s="2">
        <v>40.624378808276703</v>
      </c>
      <c r="GO136" s="2">
        <v>43</v>
      </c>
      <c r="GP136" s="2">
        <v>47</v>
      </c>
      <c r="GQ136" s="2">
        <v>37.013825693132503</v>
      </c>
      <c r="GR136" s="2">
        <v>21.801707878846099</v>
      </c>
      <c r="GS136" s="2">
        <v>28.9</v>
      </c>
      <c r="GT136" s="2">
        <v>83.5</v>
      </c>
      <c r="GU136" s="2">
        <v>22.6052337554801</v>
      </c>
      <c r="GV136" s="2">
        <v>27.548866075880699</v>
      </c>
      <c r="GW136" s="2">
        <v>33.445</v>
      </c>
      <c r="GX136" s="2">
        <v>41.472000000000001</v>
      </c>
      <c r="GY136" s="2">
        <v>79.472083380861406</v>
      </c>
      <c r="GZ136" s="2">
        <v>72</v>
      </c>
      <c r="HA136" s="2">
        <v>110</v>
      </c>
      <c r="HB136" s="2">
        <v>84.682809804561501</v>
      </c>
      <c r="HC136" s="2">
        <v>91.085608167827303</v>
      </c>
      <c r="HD136" s="2">
        <v>105</v>
      </c>
      <c r="HE136" s="2">
        <v>99.5</v>
      </c>
      <c r="HF136" s="2">
        <v>72</v>
      </c>
      <c r="HG136" s="2">
        <v>72</v>
      </c>
      <c r="HH136" s="2">
        <v>84.682809804561501</v>
      </c>
      <c r="HI136" s="2">
        <v>100</v>
      </c>
      <c r="HJ136" s="2">
        <v>35651.343999999997</v>
      </c>
      <c r="HK136" s="2">
        <v>64145.65</v>
      </c>
      <c r="HL136" s="2">
        <v>31476.189194999999</v>
      </c>
      <c r="HM136" s="2">
        <v>0</v>
      </c>
      <c r="HN136" s="2">
        <v>13962.69</v>
      </c>
      <c r="HO136" s="2">
        <v>4.4664258221468698</v>
      </c>
      <c r="HP136" s="2">
        <v>4.4664258221468698</v>
      </c>
      <c r="HQ136" s="2">
        <v>4.4664258221468698</v>
      </c>
      <c r="HR136" s="2">
        <v>19651.128858566699</v>
      </c>
      <c r="HS136" s="2">
        <v>47673.958141433199</v>
      </c>
      <c r="HT136" s="2">
        <v>0</v>
      </c>
      <c r="HU136" s="2">
        <v>0</v>
      </c>
      <c r="HV136" s="2">
        <v>0</v>
      </c>
      <c r="HW136" s="2">
        <v>0</v>
      </c>
      <c r="HX136" s="2">
        <v>56.983244787119503</v>
      </c>
      <c r="HY136" s="2">
        <v>0</v>
      </c>
      <c r="HZ136" s="2">
        <v>0</v>
      </c>
      <c r="IA136" s="2">
        <v>0</v>
      </c>
      <c r="IB136" s="2">
        <v>0</v>
      </c>
      <c r="IC136" s="2">
        <v>0</v>
      </c>
      <c r="ID136" s="2">
        <v>0</v>
      </c>
      <c r="IE136" s="2">
        <v>0</v>
      </c>
      <c r="IF136" s="2">
        <v>0</v>
      </c>
      <c r="IG136" s="2">
        <v>15585.6623121964</v>
      </c>
      <c r="IH136" s="2">
        <v>0</v>
      </c>
      <c r="II136" s="2">
        <v>202280.875687803</v>
      </c>
      <c r="IJ136" s="2">
        <v>0</v>
      </c>
      <c r="IK136" s="2">
        <v>33036.768731052602</v>
      </c>
      <c r="IL136" s="2">
        <v>0</v>
      </c>
      <c r="IM136" s="2">
        <v>4952.2291547382101</v>
      </c>
      <c r="IN136" s="2">
        <v>0</v>
      </c>
      <c r="IO136" s="2">
        <v>0</v>
      </c>
      <c r="IP136" s="2">
        <v>0</v>
      </c>
      <c r="IQ136" s="2">
        <v>15380.916999999899</v>
      </c>
      <c r="IR136" s="2">
        <v>0</v>
      </c>
      <c r="IS136" s="2">
        <v>0</v>
      </c>
      <c r="IT136" s="2">
        <v>0</v>
      </c>
      <c r="IU136" s="2">
        <v>197116.45699999999</v>
      </c>
      <c r="IV136" s="2">
        <v>164589.13200000001</v>
      </c>
      <c r="IW136" s="2">
        <v>0</v>
      </c>
      <c r="IX136" s="2">
        <v>1668.3432150000001</v>
      </c>
      <c r="IY136" s="2">
        <v>8000</v>
      </c>
      <c r="IZ136" s="2">
        <v>1668.3432150000001</v>
      </c>
      <c r="JA136" s="2">
        <v>1126</v>
      </c>
      <c r="JB136" s="2">
        <v>2958.6162089999998</v>
      </c>
      <c r="JC136" s="2">
        <v>1789</v>
      </c>
      <c r="JD136" s="2">
        <v>4000</v>
      </c>
      <c r="JE136" s="2">
        <v>2958.6162089999998</v>
      </c>
      <c r="JF136" s="2">
        <v>5400</v>
      </c>
      <c r="JG136" s="2">
        <v>8000</v>
      </c>
      <c r="JH136" s="2">
        <v>7500</v>
      </c>
      <c r="JI136" s="2">
        <v>4000</v>
      </c>
      <c r="JJ136" s="2">
        <v>4933.5761480000001</v>
      </c>
      <c r="JK136" s="2">
        <v>8000</v>
      </c>
      <c r="JL136" s="2">
        <v>8000</v>
      </c>
      <c r="JM136" s="2">
        <v>1787.8462999999999</v>
      </c>
      <c r="JN136" s="2">
        <v>1787.8462999999999</v>
      </c>
      <c r="JO136" s="2">
        <v>1787.8462999999999</v>
      </c>
      <c r="JP136" s="2">
        <v>1066.8601559257099</v>
      </c>
      <c r="JQ136" s="2">
        <v>7918.3253169999998</v>
      </c>
      <c r="JR136" s="2">
        <v>2921.1735020000001</v>
      </c>
      <c r="JS136" s="2">
        <v>1827.7287759999999</v>
      </c>
      <c r="JT136" s="2">
        <v>2684.2364670000002</v>
      </c>
      <c r="JU136" s="2">
        <v>4100</v>
      </c>
      <c r="JV136" s="2">
        <v>1361.35634547</v>
      </c>
      <c r="JW136" s="2">
        <v>5320</v>
      </c>
      <c r="JX136" s="2">
        <v>4676.730364</v>
      </c>
      <c r="JY136" s="2">
        <v>4676.730364</v>
      </c>
      <c r="JZ136" s="2">
        <v>4676.730364</v>
      </c>
      <c r="KA136" s="2">
        <v>3920</v>
      </c>
      <c r="KB136" s="2">
        <v>4676.730364</v>
      </c>
      <c r="KC136" s="2">
        <v>4676.730364</v>
      </c>
      <c r="KD136" s="2">
        <v>5350</v>
      </c>
      <c r="KE136" s="2">
        <v>2641.4940019999999</v>
      </c>
      <c r="KF136" s="2">
        <v>8000</v>
      </c>
      <c r="KG136" s="2">
        <v>2641.4940019999999</v>
      </c>
      <c r="KH136" s="2">
        <v>2641.4940019999999</v>
      </c>
      <c r="KI136" s="2">
        <v>2641.4940019999999</v>
      </c>
      <c r="KJ136" s="2">
        <v>6500</v>
      </c>
      <c r="KK136" s="2">
        <v>8500</v>
      </c>
      <c r="KL136" s="2">
        <v>4200</v>
      </c>
      <c r="KM136" s="2">
        <v>2641.4940019999999</v>
      </c>
      <c r="KN136" s="2">
        <v>8300</v>
      </c>
      <c r="KO136" s="2">
        <v>6000</v>
      </c>
      <c r="KP136" s="2">
        <v>6000</v>
      </c>
      <c r="KQ136" s="2">
        <v>6000</v>
      </c>
      <c r="KR136" s="2">
        <v>6000</v>
      </c>
      <c r="KS136" s="2">
        <v>6000</v>
      </c>
      <c r="KT136" s="2">
        <v>6000</v>
      </c>
      <c r="KU136" s="2">
        <v>6000</v>
      </c>
      <c r="KV136" s="2">
        <v>1282.5</v>
      </c>
      <c r="KW136" s="2">
        <v>6000</v>
      </c>
      <c r="KX136" s="2">
        <v>6000</v>
      </c>
      <c r="KY136" s="2">
        <v>7900</v>
      </c>
      <c r="KZ136" s="2">
        <v>0</v>
      </c>
      <c r="LA136" s="2">
        <v>0</v>
      </c>
      <c r="LB136" s="2">
        <v>0</v>
      </c>
      <c r="LC136" s="2">
        <v>3574.1289999999999</v>
      </c>
      <c r="LD136" s="2">
        <v>0</v>
      </c>
      <c r="LE136" s="2">
        <v>0</v>
      </c>
      <c r="LF136" s="2">
        <v>0</v>
      </c>
      <c r="LG136" s="2">
        <v>176.882623436393</v>
      </c>
      <c r="LH136" s="2">
        <v>0</v>
      </c>
      <c r="LI136" s="2">
        <v>0</v>
      </c>
      <c r="LJ136" s="2">
        <v>0</v>
      </c>
      <c r="LK136" s="2">
        <v>0</v>
      </c>
      <c r="LL136" s="2">
        <v>0</v>
      </c>
      <c r="LM136" s="2">
        <v>0</v>
      </c>
      <c r="LN136" s="2">
        <v>0</v>
      </c>
      <c r="LO136" s="2">
        <v>0</v>
      </c>
      <c r="LP136" s="2">
        <v>0</v>
      </c>
      <c r="LQ136" s="2">
        <v>0</v>
      </c>
      <c r="LR136" s="2">
        <v>0</v>
      </c>
      <c r="LS136" s="2">
        <v>0</v>
      </c>
      <c r="LT136" s="2">
        <v>0</v>
      </c>
      <c r="LU136" s="2">
        <v>0</v>
      </c>
      <c r="LV136" s="2">
        <v>9865.5560000000005</v>
      </c>
      <c r="LW136" s="2">
        <v>0</v>
      </c>
      <c r="LX136" s="2">
        <v>5.9630000000000001</v>
      </c>
      <c r="LY136" s="2">
        <v>0</v>
      </c>
      <c r="LZ136" s="2">
        <v>0</v>
      </c>
      <c r="MA136" s="2">
        <v>0</v>
      </c>
      <c r="MB136" s="2">
        <v>0</v>
      </c>
      <c r="MC136" s="2">
        <v>0</v>
      </c>
      <c r="MD136" s="2">
        <v>0</v>
      </c>
      <c r="ME136" s="2">
        <v>0</v>
      </c>
      <c r="MF136" s="2">
        <v>72727.350999999995</v>
      </c>
      <c r="MG136" s="2">
        <v>0</v>
      </c>
      <c r="MH136" s="2">
        <v>0</v>
      </c>
      <c r="MI136" s="2">
        <v>66973.311349520198</v>
      </c>
      <c r="MJ136" s="2">
        <v>0</v>
      </c>
      <c r="MK136" s="2">
        <v>7917.4109999999901</v>
      </c>
      <c r="ML136" s="2">
        <v>9352.7240000000002</v>
      </c>
      <c r="MM136" s="2">
        <v>0</v>
      </c>
      <c r="MN136" s="2">
        <v>0</v>
      </c>
      <c r="MO136" s="2">
        <v>870.41221255688197</v>
      </c>
      <c r="MP136" s="2">
        <v>0</v>
      </c>
      <c r="MQ136" s="2">
        <v>19489.205000000002</v>
      </c>
      <c r="MR136" s="2">
        <v>0</v>
      </c>
      <c r="MS136" s="2">
        <v>37202.546313983003</v>
      </c>
      <c r="MT136" s="2">
        <v>136150.11068601601</v>
      </c>
      <c r="MU136" s="2">
        <v>0</v>
      </c>
      <c r="MV136" s="2">
        <v>9.6154491295684999E-2</v>
      </c>
      <c r="MW136" s="2">
        <v>0.121748627531302</v>
      </c>
      <c r="MX136" s="2">
        <v>7.6932907196537406E-2</v>
      </c>
      <c r="MY136" s="2">
        <v>3.7352183236845103E-2</v>
      </c>
      <c r="MZ136" s="2">
        <v>6.1614733818535203E-2</v>
      </c>
      <c r="NA136" s="2">
        <v>0.60619705692109405</v>
      </c>
      <c r="NB136" s="2">
        <v>0.140587014888504</v>
      </c>
      <c r="NC136" s="2">
        <v>0.191134517008686</v>
      </c>
      <c r="ND136" s="2">
        <v>0.66729235997067204</v>
      </c>
      <c r="NE136" s="2">
        <v>9.8610813213651795E-4</v>
      </c>
      <c r="NF136" s="2">
        <v>0.18420547316941199</v>
      </c>
      <c r="NG136" s="2">
        <v>0.81579452683058695</v>
      </c>
      <c r="NH136" s="2">
        <v>0.168805262201081</v>
      </c>
      <c r="NI136" s="2">
        <v>0.82678770016977898</v>
      </c>
      <c r="NJ136" s="2">
        <v>4.4070376291386604E-3</v>
      </c>
      <c r="NK136" s="2">
        <v>0.74079365161114497</v>
      </c>
      <c r="NL136" s="2">
        <v>0.25920634838885398</v>
      </c>
      <c r="NM136" s="2">
        <v>1</v>
      </c>
      <c r="NN136" s="2">
        <v>0</v>
      </c>
      <c r="NO136" s="2">
        <v>1</v>
      </c>
      <c r="NP136" s="2">
        <v>0</v>
      </c>
      <c r="NQ136" s="2">
        <v>0</v>
      </c>
      <c r="NR136" s="2">
        <v>0.125800361120946</v>
      </c>
      <c r="NS136" s="2">
        <v>0.87419963887905305</v>
      </c>
      <c r="NT136" s="2">
        <v>0</v>
      </c>
      <c r="NU136" s="2">
        <v>0</v>
      </c>
      <c r="NV136" s="2">
        <v>0.71</v>
      </c>
      <c r="NW136" s="2">
        <v>0.19</v>
      </c>
      <c r="NX136" s="2">
        <v>0.1</v>
      </c>
      <c r="NY136" s="2">
        <v>0.83</v>
      </c>
      <c r="NZ136" s="2">
        <v>0.16</v>
      </c>
      <c r="OA136" s="2">
        <v>0.01</v>
      </c>
      <c r="OB136" s="2">
        <v>2.40983542967412E-2</v>
      </c>
      <c r="OC136" s="2">
        <v>8.83977343127378E-2</v>
      </c>
      <c r="OD136" s="2">
        <v>7.7899616314666104E-2</v>
      </c>
      <c r="OE136" s="2">
        <v>0.25942942615797399</v>
      </c>
      <c r="OF136" s="2">
        <v>7.7743082813725398E-2</v>
      </c>
      <c r="OG136" s="2">
        <v>0.30170977072573202</v>
      </c>
      <c r="OH136" s="2">
        <v>7.0000000000000007E-2</v>
      </c>
      <c r="OI136" s="2">
        <v>0.100722015378422</v>
      </c>
      <c r="OJ136" s="2">
        <v>0.98</v>
      </c>
      <c r="OK136" s="2">
        <v>0.02</v>
      </c>
      <c r="OL136" s="2">
        <v>0</v>
      </c>
      <c r="OM136" s="2">
        <v>236116.81099999999</v>
      </c>
      <c r="ON136" s="2">
        <v>675190.38399999996</v>
      </c>
      <c r="OO136" s="2">
        <v>37213.751999999899</v>
      </c>
      <c r="OP136" s="2">
        <v>259389.54199999999</v>
      </c>
      <c r="OQ136" s="2">
        <v>0</v>
      </c>
      <c r="OR136" s="2">
        <v>82717.317999999999</v>
      </c>
      <c r="OS136" s="2">
        <v>7062.3109999999997</v>
      </c>
      <c r="OT136" s="2">
        <v>0</v>
      </c>
      <c r="OU136" s="2">
        <v>0</v>
      </c>
      <c r="OV136" s="2">
        <v>1</v>
      </c>
      <c r="OW136" s="2">
        <v>0.43291285145391201</v>
      </c>
      <c r="OX136" s="2">
        <v>0</v>
      </c>
      <c r="OY136" s="2">
        <v>1.03968554686456E-3</v>
      </c>
      <c r="OZ136" s="2">
        <v>0</v>
      </c>
      <c r="PA136" s="2">
        <v>0.56604746299922304</v>
      </c>
      <c r="PB136" s="2">
        <v>0</v>
      </c>
      <c r="PC136" s="2">
        <v>0</v>
      </c>
      <c r="PD136" s="2">
        <v>9153.3643252398906</v>
      </c>
      <c r="PE136" s="2">
        <v>59816673</v>
      </c>
      <c r="PF136" s="2">
        <v>245.063157373054</v>
      </c>
      <c r="PG136" s="2">
        <v>2576227.5299999998</v>
      </c>
      <c r="PH136" s="2">
        <v>985515.84109999996</v>
      </c>
      <c r="PI136" s="2">
        <v>3618665.534</v>
      </c>
      <c r="PJ136" s="2">
        <v>1871473.412</v>
      </c>
      <c r="PK136" s="2">
        <v>1044584.392</v>
      </c>
      <c r="PL136" s="2">
        <v>1891996.6810000001</v>
      </c>
      <c r="PM136" s="2">
        <v>729535.90560000006</v>
      </c>
      <c r="PN136" s="2">
        <v>2854670.0529999998</v>
      </c>
      <c r="PO136" s="2">
        <v>1538381.915</v>
      </c>
      <c r="PP136" s="2">
        <v>824968.06770000001</v>
      </c>
      <c r="PQ136" s="2">
        <v>0</v>
      </c>
      <c r="PR136" s="2">
        <v>0</v>
      </c>
      <c r="PS136" s="2">
        <v>0</v>
      </c>
      <c r="PT136" s="2">
        <v>0</v>
      </c>
      <c r="PU136" s="2">
        <v>0</v>
      </c>
      <c r="PV136" s="2">
        <v>3197653.3360000001</v>
      </c>
      <c r="PW136" s="2">
        <v>1695421.4569999999</v>
      </c>
      <c r="PX136" s="2">
        <v>6839120.9239999996</v>
      </c>
      <c r="PY136" s="2">
        <v>7226660.273</v>
      </c>
      <c r="PZ136" s="2">
        <v>5161591.3890000004</v>
      </c>
      <c r="QA136" s="2">
        <v>123.1934029</v>
      </c>
      <c r="QB136" s="2">
        <v>126.11622680000001</v>
      </c>
      <c r="QC136" s="2">
        <v>121.8708855</v>
      </c>
      <c r="QD136" s="2">
        <v>96.25994326</v>
      </c>
      <c r="QE136" s="2">
        <v>76.476532090000006</v>
      </c>
      <c r="QF136" s="2">
        <v>76.476532090000006</v>
      </c>
      <c r="QG136" s="2">
        <v>147.3489721</v>
      </c>
      <c r="QH136" s="2">
        <v>205.99869409999999</v>
      </c>
      <c r="QI136" s="2">
        <v>185.9012606</v>
      </c>
      <c r="QJ136" s="2">
        <v>135.82676559999999</v>
      </c>
      <c r="QK136" s="2">
        <v>111.5182111</v>
      </c>
      <c r="QL136" s="2">
        <v>111.5182111</v>
      </c>
      <c r="QM136" s="2">
        <v>0</v>
      </c>
      <c r="QN136" s="2">
        <v>0</v>
      </c>
      <c r="QO136" s="2">
        <v>0</v>
      </c>
      <c r="QP136" s="2">
        <v>0</v>
      </c>
      <c r="QQ136" s="2">
        <v>0</v>
      </c>
      <c r="QR136" s="2">
        <v>0</v>
      </c>
      <c r="QS136" s="2">
        <v>123.1934029</v>
      </c>
      <c r="QT136" s="2">
        <v>126.11622680000001</v>
      </c>
      <c r="QU136" s="2">
        <v>121.8708855</v>
      </c>
      <c r="QV136" s="2">
        <v>96.25994326</v>
      </c>
      <c r="QW136" s="2">
        <v>76.476532090000006</v>
      </c>
      <c r="QX136" s="2">
        <v>76.476532090000006</v>
      </c>
      <c r="QY136" s="2">
        <v>4.8586698999999997E-2</v>
      </c>
      <c r="QZ136" s="2">
        <v>2.4869721000000001E-2</v>
      </c>
      <c r="RA136" s="2">
        <v>9.6130212000000007E-2</v>
      </c>
      <c r="RB136" s="2">
        <v>7.5928625E-2</v>
      </c>
      <c r="RC136" s="2">
        <v>4.5242790999999997E-2</v>
      </c>
      <c r="RD136" s="2">
        <v>5.8113501999999997E-2</v>
      </c>
      <c r="RE136" s="2">
        <v>4.0622290999999998E-2</v>
      </c>
      <c r="RF136" s="2">
        <v>0.146636562</v>
      </c>
      <c r="RG136" s="2">
        <v>0.107138434</v>
      </c>
      <c r="RH136" s="2">
        <v>6.5973114999999999E-2</v>
      </c>
      <c r="RI136" s="2">
        <v>0</v>
      </c>
      <c r="RJ136" s="2">
        <v>0</v>
      </c>
      <c r="RK136" s="2">
        <v>0</v>
      </c>
      <c r="RL136" s="2">
        <v>0</v>
      </c>
      <c r="RM136" s="2">
        <v>0</v>
      </c>
      <c r="RN136" s="2">
        <v>4.8586698999999997E-2</v>
      </c>
      <c r="RO136" s="2">
        <v>2.4869721000000001E-2</v>
      </c>
      <c r="RP136" s="2">
        <v>9.6130212000000007E-2</v>
      </c>
      <c r="RQ136" s="2">
        <v>7.5928625E-2</v>
      </c>
      <c r="RR136" s="2">
        <v>4.5242790999999997E-2</v>
      </c>
      <c r="RS136" s="2">
        <v>25325</v>
      </c>
      <c r="RT136" s="2">
        <v>0</v>
      </c>
      <c r="RU136" s="2">
        <v>1</v>
      </c>
      <c r="RV136" s="2"/>
      <c r="RW136" s="2">
        <v>0</v>
      </c>
      <c r="RX136" s="2">
        <v>0</v>
      </c>
      <c r="RY136" s="2">
        <v>1</v>
      </c>
      <c r="RZ136" s="2"/>
      <c r="SA136" s="2">
        <v>1</v>
      </c>
      <c r="SB136" s="2"/>
      <c r="SC136" s="2">
        <v>48791.114808280101</v>
      </c>
      <c r="SD136" s="2">
        <v>35491.788217022302</v>
      </c>
      <c r="SE136" s="2">
        <v>40764.896000000001</v>
      </c>
      <c r="SF136" s="2">
        <v>51.508000000000003</v>
      </c>
      <c r="SG136" s="2">
        <v>13705.911</v>
      </c>
      <c r="SH136" s="2">
        <v>0</v>
      </c>
      <c r="SI136" s="2">
        <v>18594.905216368199</v>
      </c>
      <c r="SJ136" s="2">
        <v>0</v>
      </c>
      <c r="SK136" s="2">
        <v>180988.02299999999</v>
      </c>
      <c r="SL136" s="2">
        <v>0</v>
      </c>
      <c r="SM136" s="2">
        <v>390.73919171980202</v>
      </c>
      <c r="SN136" s="2">
        <v>3739.5187829776601</v>
      </c>
      <c r="SO136" s="2">
        <v>0</v>
      </c>
      <c r="SP136" s="2">
        <v>0</v>
      </c>
      <c r="SQ136" s="2">
        <v>0</v>
      </c>
      <c r="SR136" s="2">
        <v>0</v>
      </c>
      <c r="SS136" s="2">
        <v>8322.7447836317897</v>
      </c>
      <c r="ST136" s="2">
        <v>0</v>
      </c>
      <c r="SU136" s="2">
        <v>0</v>
      </c>
      <c r="SV136" s="2">
        <v>0</v>
      </c>
      <c r="SW136" s="2">
        <v>0</v>
      </c>
      <c r="SX136" s="2">
        <v>48443.087</v>
      </c>
      <c r="SY136" s="2">
        <v>47583.517999999996</v>
      </c>
      <c r="SZ136" s="2">
        <v>15005.858</v>
      </c>
      <c r="TA136" s="2">
        <v>1186.6579999999999</v>
      </c>
      <c r="TB136" s="2">
        <v>4183.9939999999997</v>
      </c>
      <c r="TC136" s="2">
        <v>0</v>
      </c>
      <c r="TD136" s="2">
        <v>1</v>
      </c>
      <c r="TE136" s="2">
        <v>0</v>
      </c>
      <c r="TF136" s="2">
        <v>583719.54335322697</v>
      </c>
      <c r="TG136" s="2">
        <v>89146.925500552999</v>
      </c>
      <c r="TH136" s="2">
        <v>61914.221059151401</v>
      </c>
      <c r="TI136" s="2">
        <v>1962.5336583478199</v>
      </c>
      <c r="TJ136" s="2">
        <v>39402.637308167497</v>
      </c>
      <c r="TK136" s="2">
        <v>0</v>
      </c>
      <c r="TL136" s="2">
        <v>0</v>
      </c>
      <c r="TM136" s="2">
        <v>0</v>
      </c>
      <c r="TN136" s="2">
        <v>193617.098248469</v>
      </c>
      <c r="TO136" s="2">
        <v>208.876658491397</v>
      </c>
      <c r="TP136" s="2">
        <v>0</v>
      </c>
      <c r="TQ136" s="2">
        <v>1.9996527129395598E-2</v>
      </c>
      <c r="TR136" s="2">
        <v>0.19150742110094601</v>
      </c>
      <c r="TS136" s="2">
        <v>0.78849605176965698</v>
      </c>
      <c r="TT136" s="2">
        <v>0.215607763630419</v>
      </c>
      <c r="TU136" s="2">
        <v>0</v>
      </c>
      <c r="TV136" s="2">
        <v>2.33972289437488E-3</v>
      </c>
      <c r="TW136" s="2">
        <v>0</v>
      </c>
      <c r="TX136" s="2">
        <v>0.103834643947703</v>
      </c>
      <c r="TY136" s="2">
        <v>0</v>
      </c>
      <c r="TZ136" s="2">
        <v>0.67821786952750196</v>
      </c>
      <c r="UA136" s="2">
        <v>7329.1819999999998</v>
      </c>
      <c r="UB136" s="2">
        <v>16606.849999999999</v>
      </c>
      <c r="UC136" s="2">
        <v>53.957999999999998</v>
      </c>
      <c r="UD136" s="2">
        <v>2625.2750000000001</v>
      </c>
      <c r="UE136" s="2">
        <v>1077.2360000000001</v>
      </c>
      <c r="UF136" s="2">
        <v>239702.20199999999</v>
      </c>
      <c r="UG136" s="2">
        <v>193415.66200000001</v>
      </c>
      <c r="UH136" s="2">
        <v>51379.476999999999</v>
      </c>
      <c r="UI136" s="2">
        <v>14961.445</v>
      </c>
      <c r="UJ136" s="2">
        <v>48711.264999999898</v>
      </c>
      <c r="UK136" s="2">
        <v>7681.2999999999902</v>
      </c>
      <c r="UL136" s="2">
        <v>170.39999999999901</v>
      </c>
      <c r="UM136" s="2">
        <v>0</v>
      </c>
      <c r="UN136" s="2">
        <v>0</v>
      </c>
      <c r="UO136" s="2">
        <v>75886.262999999904</v>
      </c>
      <c r="UP136" s="2">
        <v>0</v>
      </c>
      <c r="UQ136" s="2">
        <v>0</v>
      </c>
      <c r="UR136" s="2">
        <v>31315.884999999998</v>
      </c>
      <c r="US136" s="2">
        <v>25858.852999999999</v>
      </c>
      <c r="UT136" s="2">
        <v>27561.547999999999</v>
      </c>
      <c r="UU136" s="2">
        <v>3.0310000000000001</v>
      </c>
      <c r="UV136" s="2">
        <v>1414.7809999999999</v>
      </c>
      <c r="UW136" s="2">
        <v>0</v>
      </c>
      <c r="UX136" s="2">
        <v>1</v>
      </c>
      <c r="UY136" s="2">
        <v>0</v>
      </c>
      <c r="UZ136" s="2">
        <v>3110245.83</v>
      </c>
      <c r="VA136" s="2">
        <v>0</v>
      </c>
      <c r="VB136" s="2">
        <v>0</v>
      </c>
      <c r="VC136" s="2">
        <v>0</v>
      </c>
      <c r="VD136" s="2">
        <v>21565.721000000001</v>
      </c>
      <c r="VE136" s="2">
        <v>46804.262999999999</v>
      </c>
      <c r="VF136" s="2">
        <v>35776.828000000001</v>
      </c>
      <c r="VG136" s="2">
        <v>0</v>
      </c>
      <c r="VH136" s="2">
        <v>0</v>
      </c>
      <c r="VI136" s="2">
        <v>127003.212</v>
      </c>
      <c r="VJ136" s="2">
        <v>480579.5</v>
      </c>
      <c r="VK136" s="2">
        <v>720678.33200000005</v>
      </c>
      <c r="VL136" s="2">
        <v>268355.03999999998</v>
      </c>
      <c r="VM136" s="2">
        <v>136518.24900000001</v>
      </c>
      <c r="VN136" s="2">
        <v>58392.4</v>
      </c>
      <c r="VO136" s="2">
        <v>135276.47099999999</v>
      </c>
      <c r="VP136" s="2">
        <v>1340593.0319999999</v>
      </c>
      <c r="VQ136" s="2">
        <v>0</v>
      </c>
      <c r="VR136" s="2">
        <v>23.19</v>
      </c>
      <c r="VS136" s="2">
        <v>0.18099999999999999</v>
      </c>
      <c r="VT136" s="2"/>
      <c r="VU136" s="2">
        <v>2026.5730000000001</v>
      </c>
      <c r="VV136" s="2">
        <v>15985.11</v>
      </c>
      <c r="VW136" s="2">
        <v>4923.5330000000004</v>
      </c>
      <c r="VX136" s="2">
        <v>68322.559999999998</v>
      </c>
      <c r="VY136" s="2">
        <v>52939.54</v>
      </c>
      <c r="VZ136" s="2">
        <v>7392.9609999999902</v>
      </c>
      <c r="WA136" s="2">
        <v>2871.7530000000002</v>
      </c>
      <c r="WB136" s="2">
        <v>5.8999999999999997E-2</v>
      </c>
      <c r="WC136" s="2">
        <v>68736.088000000003</v>
      </c>
      <c r="WD136" s="2">
        <v>0.69757493327231501</v>
      </c>
      <c r="WE136" s="2">
        <v>0.19097905309944299</v>
      </c>
      <c r="WF136" s="2"/>
      <c r="WG136" s="2">
        <v>50732.21</v>
      </c>
      <c r="WH136" s="2">
        <v>40093.302000000003</v>
      </c>
      <c r="WI136" s="2">
        <v>0.20545632597149499</v>
      </c>
      <c r="WJ136" s="2"/>
      <c r="WK136" s="2">
        <v>0</v>
      </c>
      <c r="WL136" s="2">
        <v>26864.295999999998</v>
      </c>
      <c r="WM136" s="2">
        <v>0.4</v>
      </c>
      <c r="WN136" s="2"/>
      <c r="WO136" s="2">
        <v>0.32340560869341201</v>
      </c>
      <c r="WP136" s="2">
        <v>0.17236059340620699</v>
      </c>
      <c r="WQ136" s="2"/>
      <c r="WR136" s="2">
        <v>0.58951531564351101</v>
      </c>
      <c r="WS136" s="2"/>
      <c r="WT136" s="2">
        <v>1</v>
      </c>
      <c r="WU136" s="2"/>
      <c r="WV136" s="2">
        <v>1</v>
      </c>
      <c r="WW136" s="2"/>
      <c r="WX136" s="2">
        <v>6.7577891329849094E-2</v>
      </c>
      <c r="WY136" s="2"/>
      <c r="WZ136" s="2">
        <v>3.1810008317507299E-2</v>
      </c>
      <c r="XA136" s="2"/>
      <c r="XB136" s="2">
        <v>1</v>
      </c>
      <c r="XC136" s="2"/>
      <c r="XD136" s="2">
        <v>1</v>
      </c>
      <c r="XE136" s="2"/>
      <c r="XF136" s="2">
        <v>0</v>
      </c>
      <c r="XG136" s="2">
        <v>8892.9879999999994</v>
      </c>
      <c r="XH136" s="2">
        <v>609.19799999999998</v>
      </c>
      <c r="XI136" s="2">
        <v>0</v>
      </c>
      <c r="XJ136" s="2">
        <v>0</v>
      </c>
      <c r="XK136" s="2">
        <v>22369.646000000001</v>
      </c>
      <c r="XL136" s="2">
        <v>9231.6</v>
      </c>
      <c r="XM136" s="2">
        <v>37872.68</v>
      </c>
      <c r="XN136" s="2">
        <v>85.888000000000005</v>
      </c>
      <c r="XO136" s="2">
        <v>0</v>
      </c>
      <c r="XP136" s="2">
        <v>0</v>
      </c>
      <c r="XQ136" s="2">
        <v>166153.72</v>
      </c>
      <c r="XR136" s="2">
        <v>19979.467000000001</v>
      </c>
      <c r="XS136" s="2">
        <v>1831.8</v>
      </c>
      <c r="XT136" s="2">
        <v>0</v>
      </c>
      <c r="XU136" s="2">
        <v>0</v>
      </c>
      <c r="XV136" s="2">
        <v>0.156164173914209</v>
      </c>
      <c r="XW136" s="2">
        <v>5.0537919390917799E-2</v>
      </c>
      <c r="XX136" s="2">
        <v>0.79329790669487299</v>
      </c>
      <c r="XY136" s="2">
        <v>0.2184541594278</v>
      </c>
      <c r="XZ136" s="2">
        <v>0.781545840572199</v>
      </c>
      <c r="YA136" s="2">
        <v>40566780.4190154</v>
      </c>
      <c r="YB136" s="2">
        <v>3613056</v>
      </c>
      <c r="YC136" s="2">
        <v>100149</v>
      </c>
      <c r="YD136" s="2">
        <v>565010</v>
      </c>
      <c r="YE136" s="2">
        <v>0</v>
      </c>
      <c r="YF136" s="2">
        <v>322872</v>
      </c>
      <c r="YG136" s="2">
        <v>894496.73800000001</v>
      </c>
      <c r="YH136" s="2">
        <v>76038.782000000007</v>
      </c>
      <c r="YI136" s="2">
        <v>491.61599999999999</v>
      </c>
      <c r="YJ136" s="2">
        <v>1274.2940000000001</v>
      </c>
      <c r="YK136" s="2">
        <v>52153.275999999998</v>
      </c>
      <c r="YL136" s="2">
        <v>40188.879999999997</v>
      </c>
      <c r="YM136" s="2">
        <v>0</v>
      </c>
      <c r="YN136" s="2">
        <v>0</v>
      </c>
      <c r="YO136" s="2">
        <v>0</v>
      </c>
      <c r="YP136" s="2">
        <v>0.85163944464533703</v>
      </c>
      <c r="YQ136" s="9">
        <v>3.02934820173182E-5</v>
      </c>
      <c r="YR136" s="2">
        <v>1.9585751685009299E-4</v>
      </c>
      <c r="YS136" s="2">
        <v>1.6656503806637898E-2</v>
      </c>
      <c r="YT136" s="2">
        <v>0.13147790054915701</v>
      </c>
      <c r="YU136" s="2">
        <v>0.67672889984105999</v>
      </c>
      <c r="YV136" s="2">
        <v>0.110332713017757</v>
      </c>
      <c r="YW136" s="2">
        <v>6.1490693677032603E-2</v>
      </c>
      <c r="YX136" s="2">
        <v>0.15144769346414899</v>
      </c>
      <c r="YY136" s="2">
        <v>0.36144057929172801</v>
      </c>
      <c r="YZ136" s="2">
        <v>6.3283495626863001E-2</v>
      </c>
      <c r="ZA136" s="2">
        <v>0.26342381821084199</v>
      </c>
      <c r="ZB136" s="2">
        <v>0.31185210687056603</v>
      </c>
      <c r="ZC136" s="2">
        <v>0</v>
      </c>
      <c r="ZD136" s="2">
        <v>0</v>
      </c>
      <c r="ZE136" s="2">
        <v>0.187379213796003</v>
      </c>
      <c r="ZF136" s="2">
        <v>0.71285564632117804</v>
      </c>
      <c r="ZG136" s="2">
        <v>9.9404331636521903E-2</v>
      </c>
      <c r="ZH136" s="2">
        <v>3.6080824629620501E-4</v>
      </c>
      <c r="ZI136" s="2">
        <v>0.69821344410201303</v>
      </c>
      <c r="ZJ136" s="2">
        <v>0.30178655589798598</v>
      </c>
      <c r="ZK136" s="2">
        <v>0</v>
      </c>
      <c r="ZL136" s="2">
        <v>0</v>
      </c>
      <c r="ZM136" s="2">
        <v>0</v>
      </c>
      <c r="ZN136" s="2">
        <v>1</v>
      </c>
      <c r="ZO136" s="2">
        <v>0.97852081136741498</v>
      </c>
      <c r="ZP136" s="2">
        <v>2.1479188632584099E-2</v>
      </c>
      <c r="ZQ136" s="2">
        <v>16752.663</v>
      </c>
      <c r="ZR136" s="2">
        <v>0</v>
      </c>
      <c r="ZS136" s="2">
        <v>0</v>
      </c>
      <c r="ZT136" s="2">
        <v>0</v>
      </c>
      <c r="ZU136" s="2">
        <v>0</v>
      </c>
      <c r="ZV136" s="2">
        <v>15086.28</v>
      </c>
      <c r="ZW136" s="2">
        <v>765.33500000000004</v>
      </c>
      <c r="ZX136" s="2">
        <v>111108.098</v>
      </c>
      <c r="ZY136" s="2" t="s">
        <v>886</v>
      </c>
      <c r="ZZ136" s="2" t="s">
        <v>870</v>
      </c>
      <c r="AAA136" s="2" t="s">
        <v>871</v>
      </c>
    </row>
    <row r="137" spans="1:703" x14ac:dyDescent="0.2">
      <c r="A137" s="2" t="s">
        <v>38</v>
      </c>
      <c r="B137" s="2">
        <v>759.96</v>
      </c>
      <c r="C137" s="2">
        <v>865.81700000000001</v>
      </c>
      <c r="D137" s="2">
        <v>151</v>
      </c>
      <c r="E137" s="2">
        <v>631</v>
      </c>
      <c r="F137" s="2">
        <v>2135.1979999999999</v>
      </c>
      <c r="G137" s="2">
        <v>0</v>
      </c>
      <c r="H137" s="2">
        <v>0</v>
      </c>
      <c r="I137" s="2">
        <v>1</v>
      </c>
      <c r="J137" s="2">
        <v>0</v>
      </c>
      <c r="K137" s="2">
        <v>0.91733975022456904</v>
      </c>
      <c r="L137" s="2">
        <v>0</v>
      </c>
      <c r="M137" s="2">
        <v>0</v>
      </c>
      <c r="N137" s="2">
        <v>0</v>
      </c>
      <c r="O137" s="2">
        <v>7.0707728276253504E-2</v>
      </c>
      <c r="P137" s="2">
        <v>0</v>
      </c>
      <c r="Q137" s="2">
        <v>0.91733975022456904</v>
      </c>
      <c r="R137" s="2">
        <v>0</v>
      </c>
      <c r="S137" s="2">
        <v>0</v>
      </c>
      <c r="T137" s="2">
        <v>0</v>
      </c>
      <c r="U137" s="2">
        <v>2019</v>
      </c>
      <c r="V137" s="2">
        <v>6.6666666666666596E-2</v>
      </c>
      <c r="W137" s="2">
        <v>8.5000000000000006E-2</v>
      </c>
      <c r="X137" s="2">
        <v>0.102777777777777</v>
      </c>
      <c r="Y137" s="2">
        <v>0.10416666666666601</v>
      </c>
      <c r="Z137" s="2">
        <v>8.1944444444444403E-2</v>
      </c>
      <c r="AA137" s="2">
        <v>6.4479999999999996E-2</v>
      </c>
      <c r="AB137" s="2">
        <v>8.5000000000000006E-2</v>
      </c>
      <c r="AC137" s="2">
        <v>8.7222222222222201E-2</v>
      </c>
      <c r="AD137" s="2">
        <v>7.7399999999999997E-2</v>
      </c>
      <c r="AE137" s="2">
        <v>7.1499999999999994E-2</v>
      </c>
      <c r="AF137" s="2">
        <v>7.8055555555555503E-2</v>
      </c>
      <c r="AG137" s="2">
        <v>6.6699999999999995E-2</v>
      </c>
      <c r="AH137" s="2">
        <v>0</v>
      </c>
      <c r="AI137" s="2">
        <v>0</v>
      </c>
      <c r="AJ137" s="2">
        <v>7.8E-2</v>
      </c>
      <c r="AK137" s="2">
        <v>9.6774193999999994E-2</v>
      </c>
      <c r="AL137" s="2">
        <v>32.23859341</v>
      </c>
      <c r="AM137" s="2">
        <v>0.39890927999999998</v>
      </c>
      <c r="AN137" s="2">
        <v>0.30217440000000001</v>
      </c>
      <c r="AO137" s="2">
        <v>0.16557080999999901</v>
      </c>
      <c r="AP137" s="2">
        <v>1.170156E-2</v>
      </c>
      <c r="AQ137" s="2">
        <v>8.0272219999999894E-2</v>
      </c>
      <c r="AR137" s="2">
        <v>1.95211E-2</v>
      </c>
      <c r="AS137" s="2">
        <v>1.8852210000000001E-2</v>
      </c>
      <c r="AT137" s="2">
        <v>0.35241053999999999</v>
      </c>
      <c r="AU137" s="2">
        <v>0</v>
      </c>
      <c r="AV137" s="2">
        <v>1.68071E-3</v>
      </c>
      <c r="AW137" s="2">
        <v>0.66351053000000004</v>
      </c>
      <c r="AX137" s="2">
        <v>1.6193630000000001E-2</v>
      </c>
      <c r="AY137" s="2">
        <v>1.2415239999999999E-2</v>
      </c>
      <c r="AZ137" s="2">
        <v>0</v>
      </c>
      <c r="BA137" s="2">
        <v>0.17933043999999901</v>
      </c>
      <c r="BB137" s="2">
        <v>0.82176183000000003</v>
      </c>
      <c r="BC137" s="2">
        <v>0.57844255999999905</v>
      </c>
      <c r="BD137" s="2">
        <v>0.41515217999999998</v>
      </c>
      <c r="BE137" s="2">
        <v>2.31861581999999</v>
      </c>
      <c r="BF137" s="2">
        <v>1.48311975</v>
      </c>
      <c r="BG137" s="2">
        <v>0</v>
      </c>
      <c r="BH137" s="2">
        <v>65284</v>
      </c>
      <c r="BI137" s="2">
        <v>32772</v>
      </c>
      <c r="BJ137" s="2">
        <v>5000</v>
      </c>
      <c r="BK137" s="2">
        <v>100</v>
      </c>
      <c r="BL137" s="2">
        <v>37239553.576848798</v>
      </c>
      <c r="BM137" s="2">
        <v>32002741.353231501</v>
      </c>
      <c r="BN137" s="2">
        <v>18805974.556819201</v>
      </c>
      <c r="BO137" s="2">
        <v>13266590.9620576</v>
      </c>
      <c r="BP137" s="2">
        <v>11171866.072610701</v>
      </c>
      <c r="BQ137" s="2">
        <v>0</v>
      </c>
      <c r="BR137" s="2">
        <v>51287640.0982906</v>
      </c>
      <c r="BS137" s="2">
        <v>121624052.2</v>
      </c>
      <c r="BT137" s="2">
        <v>0.25</v>
      </c>
      <c r="BU137" s="2">
        <v>0.25</v>
      </c>
      <c r="BV137" s="2">
        <v>0.25</v>
      </c>
      <c r="BW137" s="2">
        <v>0.25</v>
      </c>
      <c r="BX137" s="2">
        <v>0.25</v>
      </c>
      <c r="BY137" s="2">
        <v>2150</v>
      </c>
      <c r="BZ137" s="2">
        <v>0.02</v>
      </c>
      <c r="CA137" s="2">
        <v>18320</v>
      </c>
      <c r="CB137" s="2">
        <v>0.2</v>
      </c>
      <c r="CC137" s="2">
        <v>138000</v>
      </c>
      <c r="CD137" s="2">
        <v>0.2</v>
      </c>
      <c r="CE137" s="2">
        <v>72800</v>
      </c>
      <c r="CF137" s="2">
        <v>0.02</v>
      </c>
      <c r="CG137" s="2">
        <v>4000</v>
      </c>
      <c r="CH137" s="2">
        <v>0.2</v>
      </c>
      <c r="CI137" s="2">
        <v>50000</v>
      </c>
      <c r="CJ137" s="2">
        <v>1.3</v>
      </c>
      <c r="CK137" s="2">
        <v>1.7</v>
      </c>
      <c r="CL137" s="2">
        <v>2</v>
      </c>
      <c r="CM137" s="2">
        <v>2.2999999999999998</v>
      </c>
      <c r="CN137" s="2">
        <v>3.4</v>
      </c>
      <c r="CO137" s="2">
        <v>0.1</v>
      </c>
      <c r="CP137" s="2">
        <v>0.4</v>
      </c>
      <c r="CQ137" s="2">
        <v>0.7</v>
      </c>
      <c r="CR137" s="2">
        <v>1.1000000000000001</v>
      </c>
      <c r="CS137" s="2">
        <v>2</v>
      </c>
      <c r="CT137" s="2">
        <v>0.36635821219285303</v>
      </c>
      <c r="CU137" s="2">
        <v>0.14900875288777601</v>
      </c>
      <c r="CV137" s="2">
        <v>0.47100030965918699</v>
      </c>
      <c r="CW137" s="2">
        <v>1.3632725260183399E-2</v>
      </c>
      <c r="CX137" s="2">
        <v>0.16911851025729899</v>
      </c>
      <c r="CY137" s="2">
        <v>0.83084397754469497</v>
      </c>
      <c r="CZ137" s="9">
        <v>3.7512198004766503E-5</v>
      </c>
      <c r="DA137" s="2">
        <v>0.89286035739741498</v>
      </c>
      <c r="DB137" s="2">
        <v>0.107139642602584</v>
      </c>
      <c r="DC137" s="2">
        <v>1</v>
      </c>
      <c r="DD137" s="2">
        <v>0</v>
      </c>
      <c r="DE137" s="2">
        <v>0.83719078347437503</v>
      </c>
      <c r="DF137" s="2">
        <v>0.162809216525624</v>
      </c>
      <c r="DG137" s="2">
        <v>0</v>
      </c>
      <c r="DH137" s="2">
        <v>0</v>
      </c>
      <c r="DI137" s="2">
        <v>1</v>
      </c>
      <c r="DJ137" s="2">
        <v>8.0392314663896194E-2</v>
      </c>
      <c r="DK137" s="2">
        <v>0.14487924804093599</v>
      </c>
      <c r="DL137" s="2">
        <v>0</v>
      </c>
      <c r="DM137" s="2">
        <v>0.77472843729516705</v>
      </c>
      <c r="DN137" s="2">
        <v>0.05</v>
      </c>
      <c r="DO137" s="2">
        <v>0.94</v>
      </c>
      <c r="DP137" s="2">
        <v>0.01</v>
      </c>
      <c r="DQ137" s="2">
        <v>0.99</v>
      </c>
      <c r="DR137" s="2">
        <v>0</v>
      </c>
      <c r="DS137" s="2">
        <v>0.01</v>
      </c>
      <c r="DT137" s="2">
        <v>207939.4644</v>
      </c>
      <c r="DU137" s="2">
        <v>14.3752926516066</v>
      </c>
      <c r="DV137" s="2">
        <v>86.213527200000001</v>
      </c>
      <c r="DW137" s="2">
        <v>86.213527200000001</v>
      </c>
      <c r="DX137" s="2">
        <v>11075.52</v>
      </c>
      <c r="DY137" s="2">
        <v>3235.3589999999999</v>
      </c>
      <c r="DZ137" s="2">
        <v>7332</v>
      </c>
      <c r="EA137" s="2">
        <v>1203</v>
      </c>
      <c r="EB137" s="2">
        <v>1450.1469999999999</v>
      </c>
      <c r="EC137" s="2">
        <v>96.135000000000005</v>
      </c>
      <c r="ED137" s="2">
        <v>0</v>
      </c>
      <c r="EE137" s="2">
        <v>0</v>
      </c>
      <c r="EF137" s="2">
        <v>0</v>
      </c>
      <c r="EG137" s="2">
        <v>1</v>
      </c>
      <c r="EH137" s="2">
        <v>0.66874707442658698</v>
      </c>
      <c r="EI137" s="2">
        <v>0</v>
      </c>
      <c r="EJ137" s="2">
        <v>0</v>
      </c>
      <c r="EK137" s="2">
        <v>0</v>
      </c>
      <c r="EL137" s="2">
        <v>0.28553596504914902</v>
      </c>
      <c r="EM137" s="2">
        <v>0</v>
      </c>
      <c r="EN137" s="2">
        <v>4.5716960524262697E-2</v>
      </c>
      <c r="EO137" s="2">
        <v>4.7761165048543601</v>
      </c>
      <c r="EP137" s="2">
        <v>0</v>
      </c>
      <c r="EQ137" s="2">
        <v>0</v>
      </c>
      <c r="ER137" s="2">
        <v>1</v>
      </c>
      <c r="ES137" s="2">
        <v>0.34686346863468598</v>
      </c>
      <c r="ET137" s="2">
        <v>0.65313653136531302</v>
      </c>
      <c r="EU137" s="2">
        <v>16790.000400000001</v>
      </c>
      <c r="EV137" s="2">
        <v>31480.678800000002</v>
      </c>
      <c r="EW137" s="2">
        <v>98674.459199999998</v>
      </c>
      <c r="EX137" s="2">
        <v>36</v>
      </c>
      <c r="EY137" s="2">
        <v>46</v>
      </c>
      <c r="EZ137" s="2">
        <v>36.1</v>
      </c>
      <c r="FA137" s="2">
        <v>42</v>
      </c>
      <c r="FB137" s="2">
        <v>45.3</v>
      </c>
      <c r="FC137" s="2">
        <v>37.299999999999997</v>
      </c>
      <c r="FD137" s="2">
        <v>40</v>
      </c>
      <c r="FE137" s="2">
        <v>30.5</v>
      </c>
      <c r="FF137" s="2">
        <v>37</v>
      </c>
      <c r="FG137" s="2">
        <v>14</v>
      </c>
      <c r="FH137" s="2">
        <v>40</v>
      </c>
      <c r="FI137" s="2">
        <v>40</v>
      </c>
      <c r="FJ137" s="2">
        <v>40</v>
      </c>
      <c r="FK137" s="2">
        <v>15</v>
      </c>
      <c r="FL137" s="2">
        <v>35</v>
      </c>
      <c r="FM137" s="2">
        <v>15</v>
      </c>
      <c r="FN137" s="2">
        <v>34</v>
      </c>
      <c r="FO137" s="2">
        <v>60</v>
      </c>
      <c r="FP137" s="2">
        <v>49</v>
      </c>
      <c r="FQ137" s="2">
        <v>40</v>
      </c>
      <c r="FR137" s="2">
        <v>48</v>
      </c>
      <c r="FS137" s="2">
        <v>46</v>
      </c>
      <c r="FT137" s="2">
        <v>42</v>
      </c>
      <c r="FU137" s="2">
        <v>41.2120694450862</v>
      </c>
      <c r="FV137" s="2">
        <v>47</v>
      </c>
      <c r="FW137" s="2">
        <v>41.2120694450862</v>
      </c>
      <c r="FX137" s="2">
        <v>48</v>
      </c>
      <c r="FY137" s="2">
        <v>43</v>
      </c>
      <c r="FZ137" s="2">
        <v>47</v>
      </c>
      <c r="GA137" s="2">
        <v>26.181785294525401</v>
      </c>
      <c r="GB137" s="2">
        <v>47.076830222967502</v>
      </c>
      <c r="GC137" s="2">
        <v>46</v>
      </c>
      <c r="GD137" s="2">
        <v>42</v>
      </c>
      <c r="GE137" s="2">
        <v>45</v>
      </c>
      <c r="GF137" s="2">
        <v>38</v>
      </c>
      <c r="GG137" s="2">
        <v>25</v>
      </c>
      <c r="GH137" s="2">
        <v>27</v>
      </c>
      <c r="GI137" s="2">
        <v>32</v>
      </c>
      <c r="GJ137" s="2">
        <v>36</v>
      </c>
      <c r="GK137" s="2">
        <v>15.194894703254599</v>
      </c>
      <c r="GL137" s="2">
        <v>74.779834077855696</v>
      </c>
      <c r="GM137" s="2">
        <v>15.194894703254599</v>
      </c>
      <c r="GN137" s="2">
        <v>74.779834077855696</v>
      </c>
      <c r="GO137" s="2">
        <v>43</v>
      </c>
      <c r="GP137" s="2">
        <v>47</v>
      </c>
      <c r="GQ137" s="2">
        <v>43.974683544303801</v>
      </c>
      <c r="GR137" s="2">
        <v>8.1487341772151893</v>
      </c>
      <c r="GS137" s="2">
        <v>28.9</v>
      </c>
      <c r="GT137" s="2">
        <v>83.5</v>
      </c>
      <c r="GU137" s="2">
        <v>22.217712177121701</v>
      </c>
      <c r="GV137" s="2">
        <v>58.256457564575598</v>
      </c>
      <c r="GW137" s="2">
        <v>33.445</v>
      </c>
      <c r="GX137" s="2">
        <v>41.472000000000001</v>
      </c>
      <c r="GY137" s="2">
        <v>86.008889807732004</v>
      </c>
      <c r="GZ137" s="2">
        <v>74.481199917813797</v>
      </c>
      <c r="HA137" s="2">
        <v>110</v>
      </c>
      <c r="HB137" s="2">
        <v>79.483658059290704</v>
      </c>
      <c r="HC137" s="2">
        <v>86.932740075548907</v>
      </c>
      <c r="HD137" s="2">
        <v>105</v>
      </c>
      <c r="HE137" s="2">
        <v>99.5</v>
      </c>
      <c r="HF137" s="2">
        <v>73.551742464505296</v>
      </c>
      <c r="HG137" s="2">
        <v>74.481199917813797</v>
      </c>
      <c r="HH137" s="2">
        <v>79.483658059290704</v>
      </c>
      <c r="HI137" s="2">
        <v>100</v>
      </c>
      <c r="HJ137" s="2">
        <v>745.2</v>
      </c>
      <c r="HK137" s="2">
        <v>3189.96</v>
      </c>
      <c r="HL137" s="2">
        <v>366.16</v>
      </c>
      <c r="HM137" s="2">
        <v>0</v>
      </c>
      <c r="HN137" s="2">
        <v>0</v>
      </c>
      <c r="HO137" s="2">
        <v>14.6996443371292</v>
      </c>
      <c r="HP137" s="2">
        <v>14.6996443371292</v>
      </c>
      <c r="HQ137" s="2">
        <v>14.6996443371292</v>
      </c>
      <c r="HR137" s="2">
        <v>0</v>
      </c>
      <c r="HS137" s="2">
        <v>0</v>
      </c>
      <c r="HT137" s="2">
        <v>0</v>
      </c>
      <c r="HU137" s="2">
        <v>0</v>
      </c>
      <c r="HV137" s="2">
        <v>0</v>
      </c>
      <c r="HW137" s="2">
        <v>0</v>
      </c>
      <c r="HX137" s="2">
        <v>0</v>
      </c>
      <c r="HY137" s="2">
        <v>0</v>
      </c>
      <c r="HZ137" s="2">
        <v>0</v>
      </c>
      <c r="IA137" s="2">
        <v>0</v>
      </c>
      <c r="IB137" s="2">
        <v>0</v>
      </c>
      <c r="IC137" s="2">
        <v>0</v>
      </c>
      <c r="ID137" s="2">
        <v>0</v>
      </c>
      <c r="IE137" s="2">
        <v>0</v>
      </c>
      <c r="IF137" s="2">
        <v>0</v>
      </c>
      <c r="IG137" s="2">
        <v>0</v>
      </c>
      <c r="IH137" s="2">
        <v>0</v>
      </c>
      <c r="II137" s="2">
        <v>0</v>
      </c>
      <c r="IJ137" s="2">
        <v>0</v>
      </c>
      <c r="IK137" s="2">
        <v>0</v>
      </c>
      <c r="IL137" s="2">
        <v>0</v>
      </c>
      <c r="IM137" s="2">
        <v>87.523745079896798</v>
      </c>
      <c r="IN137" s="2">
        <v>0</v>
      </c>
      <c r="IO137" s="2">
        <v>0</v>
      </c>
      <c r="IP137" s="2">
        <v>0</v>
      </c>
      <c r="IQ137" s="2">
        <v>0</v>
      </c>
      <c r="IR137" s="2">
        <v>0</v>
      </c>
      <c r="IS137" s="2">
        <v>0</v>
      </c>
      <c r="IT137" s="2">
        <v>352.77199999999999</v>
      </c>
      <c r="IU137" s="2">
        <v>1672.675</v>
      </c>
      <c r="IV137" s="2">
        <v>0</v>
      </c>
      <c r="IW137" s="2">
        <v>0</v>
      </c>
      <c r="IX137" s="2">
        <v>8000</v>
      </c>
      <c r="IY137" s="2">
        <v>8000</v>
      </c>
      <c r="IZ137" s="2">
        <v>8000</v>
      </c>
      <c r="JA137" s="2">
        <v>1126</v>
      </c>
      <c r="JB137" s="2">
        <v>8000</v>
      </c>
      <c r="JC137" s="2">
        <v>1789</v>
      </c>
      <c r="JD137" s="2">
        <v>4000</v>
      </c>
      <c r="JE137" s="2">
        <v>8000</v>
      </c>
      <c r="JF137" s="2">
        <v>5400</v>
      </c>
      <c r="JG137" s="2">
        <v>8000</v>
      </c>
      <c r="JH137" s="2">
        <v>7500</v>
      </c>
      <c r="JI137" s="2">
        <v>4000</v>
      </c>
      <c r="JJ137" s="2">
        <v>8000</v>
      </c>
      <c r="JK137" s="2">
        <v>8000</v>
      </c>
      <c r="JL137" s="2">
        <v>8000</v>
      </c>
      <c r="JM137" s="2">
        <v>2447.5884999999998</v>
      </c>
      <c r="JN137" s="2">
        <v>2447.5884999999998</v>
      </c>
      <c r="JO137" s="2">
        <v>2447.5884999999998</v>
      </c>
      <c r="JP137" s="2">
        <v>794.340577683123</v>
      </c>
      <c r="JQ137" s="2">
        <v>8000</v>
      </c>
      <c r="JR137" s="2">
        <v>8100</v>
      </c>
      <c r="JS137" s="2">
        <v>8000</v>
      </c>
      <c r="JT137" s="2">
        <v>8000</v>
      </c>
      <c r="JU137" s="2">
        <v>4100</v>
      </c>
      <c r="JV137" s="2">
        <v>1361.35634547</v>
      </c>
      <c r="JW137" s="2">
        <v>5320</v>
      </c>
      <c r="JX137" s="2">
        <v>8000</v>
      </c>
      <c r="JY137" s="2">
        <v>8000</v>
      </c>
      <c r="JZ137" s="2">
        <v>8000</v>
      </c>
      <c r="KA137" s="2">
        <v>3920</v>
      </c>
      <c r="KB137" s="2">
        <v>8000</v>
      </c>
      <c r="KC137" s="2">
        <v>8000</v>
      </c>
      <c r="KD137" s="2">
        <v>5350</v>
      </c>
      <c r="KE137" s="2">
        <v>8000</v>
      </c>
      <c r="KF137" s="2">
        <v>8000</v>
      </c>
      <c r="KG137" s="2">
        <v>8000</v>
      </c>
      <c r="KH137" s="2">
        <v>451.84824900000001</v>
      </c>
      <c r="KI137" s="2">
        <v>451.84824900000001</v>
      </c>
      <c r="KJ137" s="2">
        <v>6500</v>
      </c>
      <c r="KK137" s="2">
        <v>8500</v>
      </c>
      <c r="KL137" s="2">
        <v>4200</v>
      </c>
      <c r="KM137" s="2">
        <v>451.84824900000001</v>
      </c>
      <c r="KN137" s="2">
        <v>8300</v>
      </c>
      <c r="KO137" s="2">
        <v>6000</v>
      </c>
      <c r="KP137" s="2">
        <v>6000</v>
      </c>
      <c r="KQ137" s="2">
        <v>6000</v>
      </c>
      <c r="KR137" s="2">
        <v>6000</v>
      </c>
      <c r="KS137" s="2">
        <v>6000</v>
      </c>
      <c r="KT137" s="2">
        <v>6000</v>
      </c>
      <c r="KU137" s="2">
        <v>6000</v>
      </c>
      <c r="KV137" s="2">
        <v>791.7</v>
      </c>
      <c r="KW137" s="2">
        <v>6000</v>
      </c>
      <c r="KX137" s="2">
        <v>6000</v>
      </c>
      <c r="KY137" s="2">
        <v>7900</v>
      </c>
      <c r="KZ137" s="2">
        <v>0</v>
      </c>
      <c r="LA137" s="2">
        <v>0</v>
      </c>
      <c r="LB137" s="2">
        <v>0</v>
      </c>
      <c r="LC137" s="2">
        <v>16641</v>
      </c>
      <c r="LD137" s="2">
        <v>0</v>
      </c>
      <c r="LE137" s="2">
        <v>20.807498247397099</v>
      </c>
      <c r="LF137" s="2">
        <v>0</v>
      </c>
      <c r="LG137" s="2">
        <v>56.682495225668099</v>
      </c>
      <c r="LH137" s="2">
        <v>0</v>
      </c>
      <c r="LI137" s="2">
        <v>0</v>
      </c>
      <c r="LJ137" s="2">
        <v>0</v>
      </c>
      <c r="LK137" s="2">
        <v>0</v>
      </c>
      <c r="LL137" s="2">
        <v>0</v>
      </c>
      <c r="LM137" s="2">
        <v>0</v>
      </c>
      <c r="LN137" s="2">
        <v>0</v>
      </c>
      <c r="LO137" s="2">
        <v>0</v>
      </c>
      <c r="LP137" s="2">
        <v>0</v>
      </c>
      <c r="LQ137" s="2">
        <v>0</v>
      </c>
      <c r="LR137" s="2">
        <v>0</v>
      </c>
      <c r="LS137" s="2">
        <v>0</v>
      </c>
      <c r="LT137" s="2">
        <v>0</v>
      </c>
      <c r="LU137" s="2">
        <v>0</v>
      </c>
      <c r="LV137" s="2">
        <v>2740</v>
      </c>
      <c r="LW137" s="2">
        <v>0</v>
      </c>
      <c r="LX137" s="2">
        <v>0</v>
      </c>
      <c r="LY137" s="2">
        <v>0</v>
      </c>
      <c r="LZ137" s="2">
        <v>0</v>
      </c>
      <c r="MA137" s="2">
        <v>0</v>
      </c>
      <c r="MB137" s="2">
        <v>0</v>
      </c>
      <c r="MC137" s="2">
        <v>0</v>
      </c>
      <c r="MD137" s="2">
        <v>0</v>
      </c>
      <c r="ME137" s="2">
        <v>0</v>
      </c>
      <c r="MF137" s="2">
        <v>5397.84</v>
      </c>
      <c r="MG137" s="2">
        <v>0</v>
      </c>
      <c r="MH137" s="2">
        <v>0</v>
      </c>
      <c r="MI137" s="2">
        <v>318.40776699029101</v>
      </c>
      <c r="MJ137" s="2">
        <v>0</v>
      </c>
      <c r="MK137" s="2">
        <v>0</v>
      </c>
      <c r="ML137" s="2">
        <v>481.68</v>
      </c>
      <c r="MM137" s="2">
        <v>0</v>
      </c>
      <c r="MN137" s="2">
        <v>0</v>
      </c>
      <c r="MO137" s="2">
        <v>763.42098597428799</v>
      </c>
      <c r="MP137" s="2">
        <v>0</v>
      </c>
      <c r="MQ137" s="2">
        <v>555.84</v>
      </c>
      <c r="MR137" s="2">
        <v>0</v>
      </c>
      <c r="MS137" s="2">
        <v>0</v>
      </c>
      <c r="MT137" s="2">
        <v>3411.72</v>
      </c>
      <c r="MU137" s="2">
        <v>0</v>
      </c>
      <c r="MV137" s="2">
        <v>0.289907439518095</v>
      </c>
      <c r="MW137" s="2">
        <v>6.17997059991592E-4</v>
      </c>
      <c r="MX137" s="2">
        <v>5.2753318550607498E-2</v>
      </c>
      <c r="MY137" s="2">
        <v>3.3337316549305801E-2</v>
      </c>
      <c r="MZ137" s="2">
        <v>9.0393038052192495E-2</v>
      </c>
      <c r="NA137" s="2">
        <v>0.53299089026980595</v>
      </c>
      <c r="NB137" s="2">
        <v>0.241137323005191</v>
      </c>
      <c r="NC137" s="2">
        <v>0.15663413656665801</v>
      </c>
      <c r="ND137" s="2">
        <v>0.50479404515699999</v>
      </c>
      <c r="NE137" s="2">
        <v>9.7434495271149293E-2</v>
      </c>
      <c r="NF137" s="2">
        <v>0.17266589571645799</v>
      </c>
      <c r="NG137" s="2">
        <v>0.82733410428354104</v>
      </c>
      <c r="NH137" s="2">
        <v>0.184380014728138</v>
      </c>
      <c r="NI137" s="2">
        <v>0.81425726446165103</v>
      </c>
      <c r="NJ137" s="2">
        <v>1.3627208102101899E-3</v>
      </c>
      <c r="NK137" s="2">
        <v>0.55697754790458398</v>
      </c>
      <c r="NL137" s="2">
        <v>0.44302245209541502</v>
      </c>
      <c r="NM137" s="2">
        <v>0.83208934692677505</v>
      </c>
      <c r="NN137" s="2">
        <v>0.167910653073224</v>
      </c>
      <c r="NO137" s="2">
        <v>0.963688366731551</v>
      </c>
      <c r="NP137" s="2">
        <v>0</v>
      </c>
      <c r="NQ137" s="2">
        <v>3.6311633268448398E-2</v>
      </c>
      <c r="NR137" s="2">
        <v>3.6504711625492799E-2</v>
      </c>
      <c r="NS137" s="2">
        <v>0.625648282703542</v>
      </c>
      <c r="NT137" s="2">
        <v>0.13555083526257899</v>
      </c>
      <c r="NU137" s="2">
        <v>0.20229617040838399</v>
      </c>
      <c r="NV137" s="2">
        <v>0.71</v>
      </c>
      <c r="NW137" s="2">
        <v>0.19</v>
      </c>
      <c r="NX137" s="2">
        <v>0.1</v>
      </c>
      <c r="NY137" s="2">
        <v>0.83</v>
      </c>
      <c r="NZ137" s="2">
        <v>0.16</v>
      </c>
      <c r="OA137" s="2">
        <v>0.01</v>
      </c>
      <c r="OB137" s="2">
        <v>1.5881068953880698E-2</v>
      </c>
      <c r="OC137" s="2">
        <v>9.2510140910783897E-2</v>
      </c>
      <c r="OD137" s="2">
        <v>1.6671191122255302E-2</v>
      </c>
      <c r="OE137" s="2">
        <v>0.30468142749820898</v>
      </c>
      <c r="OF137" s="2">
        <v>7.4673892558313595E-2</v>
      </c>
      <c r="OG137" s="2">
        <v>0.31959170807891402</v>
      </c>
      <c r="OH137" s="2">
        <v>7.0000000000000007E-2</v>
      </c>
      <c r="OI137" s="2">
        <v>0.10599057087764301</v>
      </c>
      <c r="OJ137" s="2">
        <v>0.98</v>
      </c>
      <c r="OK137" s="2">
        <v>0.02</v>
      </c>
      <c r="OL137" s="2">
        <v>0</v>
      </c>
      <c r="OM137" s="2">
        <v>10485.719999999999</v>
      </c>
      <c r="ON137" s="2">
        <v>6734.8320000000003</v>
      </c>
      <c r="OO137" s="2">
        <v>18659</v>
      </c>
      <c r="OP137" s="2">
        <v>19317</v>
      </c>
      <c r="OQ137" s="2">
        <v>1928.682</v>
      </c>
      <c r="OR137" s="2">
        <v>2488.163</v>
      </c>
      <c r="OS137" s="2">
        <v>0</v>
      </c>
      <c r="OT137" s="2">
        <v>0</v>
      </c>
      <c r="OU137" s="2">
        <v>0</v>
      </c>
      <c r="OV137" s="2">
        <v>1</v>
      </c>
      <c r="OW137" s="2">
        <v>0.35829163925353702</v>
      </c>
      <c r="OX137" s="2">
        <v>0</v>
      </c>
      <c r="OY137" s="2">
        <v>0</v>
      </c>
      <c r="OZ137" s="2">
        <v>0</v>
      </c>
      <c r="PA137" s="2">
        <v>0.64170836074646198</v>
      </c>
      <c r="PB137" s="2">
        <v>0</v>
      </c>
      <c r="PC137" s="2">
        <v>0</v>
      </c>
      <c r="PD137" s="2">
        <v>4.7761165048543601</v>
      </c>
      <c r="PE137" s="2">
        <v>2794184</v>
      </c>
      <c r="PF137" s="2">
        <v>14.9717357360674</v>
      </c>
      <c r="PG137" s="2">
        <v>41030.01395</v>
      </c>
      <c r="PH137" s="2">
        <v>37636.274250000002</v>
      </c>
      <c r="PI137" s="2">
        <v>128035.2512</v>
      </c>
      <c r="PJ137" s="2">
        <v>73850.401629999993</v>
      </c>
      <c r="PK137" s="2">
        <v>31219.547460000002</v>
      </c>
      <c r="PL137" s="2">
        <v>211059.80540000001</v>
      </c>
      <c r="PM137" s="2">
        <v>121597.06690000001</v>
      </c>
      <c r="PN137" s="2">
        <v>372680.4449</v>
      </c>
      <c r="PO137" s="2">
        <v>252631.8217</v>
      </c>
      <c r="PP137" s="2">
        <v>139286.17920000001</v>
      </c>
      <c r="PQ137" s="2">
        <v>0</v>
      </c>
      <c r="PR137" s="2">
        <v>0</v>
      </c>
      <c r="PS137" s="2">
        <v>0</v>
      </c>
      <c r="PT137" s="2">
        <v>0</v>
      </c>
      <c r="PU137" s="2">
        <v>0</v>
      </c>
      <c r="PV137" s="2">
        <v>12727.44385</v>
      </c>
      <c r="PW137" s="2">
        <v>11465.62189</v>
      </c>
      <c r="PX137" s="2">
        <v>41628.381439999997</v>
      </c>
      <c r="PY137" s="2">
        <v>62583.279199999997</v>
      </c>
      <c r="PZ137" s="2">
        <v>54339.95566</v>
      </c>
      <c r="QA137" s="2">
        <v>233.3489624</v>
      </c>
      <c r="QB137" s="2">
        <v>180.29215719999999</v>
      </c>
      <c r="QC137" s="2">
        <v>119.7827853</v>
      </c>
      <c r="QD137" s="2">
        <v>77.652379089999997</v>
      </c>
      <c r="QE137" s="2">
        <v>53.838702329999997</v>
      </c>
      <c r="QF137" s="2">
        <v>53.838702329999997</v>
      </c>
      <c r="QG137" s="2">
        <v>299.04935990000001</v>
      </c>
      <c r="QH137" s="2">
        <v>264.86327410000001</v>
      </c>
      <c r="QI137" s="2">
        <v>192.78322700000001</v>
      </c>
      <c r="QJ137" s="2">
        <v>110.999591</v>
      </c>
      <c r="QK137" s="2">
        <v>72.509564589999997</v>
      </c>
      <c r="QL137" s="2">
        <v>72.509564589999997</v>
      </c>
      <c r="QM137" s="2">
        <v>0</v>
      </c>
      <c r="QN137" s="2">
        <v>0</v>
      </c>
      <c r="QO137" s="2">
        <v>0</v>
      </c>
      <c r="QP137" s="2">
        <v>0</v>
      </c>
      <c r="QQ137" s="2">
        <v>0</v>
      </c>
      <c r="QR137" s="2">
        <v>0</v>
      </c>
      <c r="QS137" s="2">
        <v>233.3489624</v>
      </c>
      <c r="QT137" s="2">
        <v>180.29215719999999</v>
      </c>
      <c r="QU137" s="2">
        <v>119.7827853</v>
      </c>
      <c r="QV137" s="2">
        <v>77.652379089999997</v>
      </c>
      <c r="QW137" s="2">
        <v>53.838702329999997</v>
      </c>
      <c r="QX137" s="2">
        <v>53.838702329999997</v>
      </c>
      <c r="QY137" s="2">
        <v>8.4975983000000005E-2</v>
      </c>
      <c r="QZ137" s="2">
        <v>3.2827451000000001E-2</v>
      </c>
      <c r="RA137" s="2">
        <v>8.7239812999999999E-2</v>
      </c>
      <c r="RB137" s="2">
        <v>5.6555530999999999E-2</v>
      </c>
      <c r="RC137" s="2">
        <v>2.9408723000000001E-2</v>
      </c>
      <c r="RD137" s="2">
        <v>0.108901334</v>
      </c>
      <c r="RE137" s="2">
        <v>4.8226091999999998E-2</v>
      </c>
      <c r="RF137" s="2">
        <v>0.14040726000000001</v>
      </c>
      <c r="RG137" s="2">
        <v>8.0842864999999903E-2</v>
      </c>
      <c r="RH137" s="2">
        <v>3.9607450000000002E-2</v>
      </c>
      <c r="RI137" s="2">
        <v>0</v>
      </c>
      <c r="RJ137" s="2">
        <v>0</v>
      </c>
      <c r="RK137" s="2">
        <v>0</v>
      </c>
      <c r="RL137" s="2">
        <v>0</v>
      </c>
      <c r="RM137" s="2">
        <v>0</v>
      </c>
      <c r="RN137" s="2">
        <v>8.4975983000000005E-2</v>
      </c>
      <c r="RO137" s="2">
        <v>3.2827451000000001E-2</v>
      </c>
      <c r="RP137" s="2">
        <v>8.7239812999999999E-2</v>
      </c>
      <c r="RQ137" s="2">
        <v>5.6555527999999897E-2</v>
      </c>
      <c r="RR137" s="2">
        <v>2.9408723000000001E-2</v>
      </c>
      <c r="RS137" s="2">
        <v>1680</v>
      </c>
      <c r="RT137" s="2">
        <v>0</v>
      </c>
      <c r="RU137" s="2">
        <v>1</v>
      </c>
      <c r="RV137" s="2"/>
      <c r="RW137" s="2">
        <v>0</v>
      </c>
      <c r="RX137" s="2">
        <v>0</v>
      </c>
      <c r="RY137" s="2">
        <v>1</v>
      </c>
      <c r="RZ137" s="2"/>
      <c r="SA137" s="2">
        <v>1</v>
      </c>
      <c r="SB137" s="2"/>
      <c r="SC137" s="2">
        <v>1810.77026318455</v>
      </c>
      <c r="SD137" s="2">
        <v>0</v>
      </c>
      <c r="SE137" s="2">
        <v>8355</v>
      </c>
      <c r="SF137" s="2">
        <v>451</v>
      </c>
      <c r="SG137" s="2">
        <v>59.186</v>
      </c>
      <c r="SH137" s="2">
        <v>0</v>
      </c>
      <c r="SI137" s="2">
        <v>16832.599605830899</v>
      </c>
      <c r="SJ137" s="2">
        <v>0</v>
      </c>
      <c r="SK137" s="2">
        <v>3290.3539999999998</v>
      </c>
      <c r="SL137" s="2">
        <v>0</v>
      </c>
      <c r="SM137" s="2">
        <v>1094.0697368154399</v>
      </c>
      <c r="SN137" s="2">
        <v>5703.4089999999997</v>
      </c>
      <c r="SO137" s="2">
        <v>0</v>
      </c>
      <c r="SP137" s="2">
        <v>0</v>
      </c>
      <c r="SQ137" s="2">
        <v>0</v>
      </c>
      <c r="SR137" s="2">
        <v>0</v>
      </c>
      <c r="SS137" s="2">
        <v>23303.685394168999</v>
      </c>
      <c r="ST137" s="2">
        <v>0</v>
      </c>
      <c r="SU137" s="2">
        <v>0</v>
      </c>
      <c r="SV137" s="2">
        <v>0</v>
      </c>
      <c r="SW137" s="2">
        <v>0</v>
      </c>
      <c r="SX137" s="2">
        <v>2784.24</v>
      </c>
      <c r="SY137" s="2">
        <v>3457.9670000000001</v>
      </c>
      <c r="SZ137" s="2">
        <v>293</v>
      </c>
      <c r="TA137" s="2">
        <v>422</v>
      </c>
      <c r="TB137" s="2">
        <v>518.36299999999903</v>
      </c>
      <c r="TC137" s="2">
        <v>21.564</v>
      </c>
      <c r="TD137" s="2">
        <v>1</v>
      </c>
      <c r="TE137" s="2">
        <v>0</v>
      </c>
      <c r="TF137" s="2">
        <v>0</v>
      </c>
      <c r="TG137" s="2">
        <v>118.813542312881</v>
      </c>
      <c r="TH137" s="2">
        <v>7611.8213977129599</v>
      </c>
      <c r="TI137" s="2">
        <v>0</v>
      </c>
      <c r="TJ137" s="2">
        <v>2810.8060132475298</v>
      </c>
      <c r="TK137" s="2">
        <v>0</v>
      </c>
      <c r="TL137" s="2">
        <v>210.73599999999999</v>
      </c>
      <c r="TM137" s="2">
        <v>27.936577646919101</v>
      </c>
      <c r="TN137" s="2">
        <v>0</v>
      </c>
      <c r="TO137" s="2">
        <v>71.313395243316293</v>
      </c>
      <c r="TP137" s="2">
        <v>0</v>
      </c>
      <c r="TQ137" s="2">
        <v>0</v>
      </c>
      <c r="TR137" s="2">
        <v>5.6627043366574502E-2</v>
      </c>
      <c r="TS137" s="2">
        <v>0.94337295663342502</v>
      </c>
      <c r="TT137" s="2">
        <v>0.56811503390387796</v>
      </c>
      <c r="TU137" s="2">
        <v>0</v>
      </c>
      <c r="TV137" s="2">
        <v>0</v>
      </c>
      <c r="TW137" s="2">
        <v>0</v>
      </c>
      <c r="TX137" s="2">
        <v>0.25727009659033201</v>
      </c>
      <c r="TY137" s="2">
        <v>0</v>
      </c>
      <c r="TZ137" s="2">
        <v>0.17461486950579</v>
      </c>
      <c r="UA137" s="2">
        <v>0</v>
      </c>
      <c r="UB137" s="2">
        <v>0</v>
      </c>
      <c r="UC137" s="2">
        <v>0</v>
      </c>
      <c r="UD137" s="2">
        <v>0</v>
      </c>
      <c r="UE137" s="2">
        <v>0</v>
      </c>
      <c r="UF137" s="2">
        <v>7994.8799999999901</v>
      </c>
      <c r="UG137" s="2">
        <v>3765.6729999999998</v>
      </c>
      <c r="UH137" s="2">
        <v>606</v>
      </c>
      <c r="UI137" s="2">
        <v>2826</v>
      </c>
      <c r="UJ137" s="2">
        <v>1251.4199999999901</v>
      </c>
      <c r="UK137" s="2">
        <v>3945.3420000000001</v>
      </c>
      <c r="UL137" s="2">
        <v>480.52</v>
      </c>
      <c r="UM137" s="2">
        <v>0</v>
      </c>
      <c r="UN137" s="2">
        <v>0</v>
      </c>
      <c r="UO137" s="2">
        <v>5644.2619999999997</v>
      </c>
      <c r="UP137" s="2">
        <v>0</v>
      </c>
      <c r="UQ137" s="2">
        <v>0</v>
      </c>
      <c r="UR137" s="2">
        <v>716.04</v>
      </c>
      <c r="US137" s="2">
        <v>618.31200000000001</v>
      </c>
      <c r="UT137" s="2">
        <v>23</v>
      </c>
      <c r="UU137" s="2">
        <v>794</v>
      </c>
      <c r="UV137" s="2">
        <v>68.046999999999997</v>
      </c>
      <c r="UW137" s="2">
        <v>1.33</v>
      </c>
      <c r="UX137" s="2">
        <v>1</v>
      </c>
      <c r="UY137" s="2">
        <v>0</v>
      </c>
      <c r="UZ137" s="2">
        <v>408529.44</v>
      </c>
      <c r="VA137" s="2">
        <v>0</v>
      </c>
      <c r="VB137" s="2">
        <v>0</v>
      </c>
      <c r="VC137" s="2">
        <v>0</v>
      </c>
      <c r="VD137" s="2">
        <v>2342.16</v>
      </c>
      <c r="VE137" s="2">
        <v>2145.6419999999998</v>
      </c>
      <c r="VF137" s="2">
        <v>0</v>
      </c>
      <c r="VG137" s="2">
        <v>0</v>
      </c>
      <c r="VH137" s="2">
        <v>0</v>
      </c>
      <c r="VI137" s="2">
        <v>18307.572</v>
      </c>
      <c r="VJ137" s="2">
        <v>25901.293000000001</v>
      </c>
      <c r="VK137" s="2">
        <v>108341.145</v>
      </c>
      <c r="VL137" s="2">
        <v>61090.112999999998</v>
      </c>
      <c r="VM137" s="2">
        <v>43111.207999999999</v>
      </c>
      <c r="VN137" s="2">
        <v>18231.375</v>
      </c>
      <c r="VO137" s="2">
        <v>13556.856</v>
      </c>
      <c r="VP137" s="2">
        <v>138844.97</v>
      </c>
      <c r="VQ137" s="2">
        <v>48.7</v>
      </c>
      <c r="VR137" s="2">
        <v>0</v>
      </c>
      <c r="VS137" s="2">
        <v>0</v>
      </c>
      <c r="VT137" s="2"/>
      <c r="VU137" s="2">
        <v>0</v>
      </c>
      <c r="VV137" s="2">
        <v>14.65</v>
      </c>
      <c r="VW137" s="2">
        <v>0</v>
      </c>
      <c r="VX137" s="2">
        <v>41.76</v>
      </c>
      <c r="VY137" s="2">
        <v>1.8</v>
      </c>
      <c r="VZ137" s="2">
        <v>0</v>
      </c>
      <c r="WA137" s="2">
        <v>0</v>
      </c>
      <c r="WB137" s="2">
        <v>0</v>
      </c>
      <c r="WC137" s="2">
        <v>0</v>
      </c>
      <c r="WD137" s="2">
        <v>0.4</v>
      </c>
      <c r="WE137" s="2">
        <v>0.4</v>
      </c>
      <c r="WF137" s="2"/>
      <c r="WG137" s="2">
        <v>0</v>
      </c>
      <c r="WH137" s="2">
        <v>0</v>
      </c>
      <c r="WI137" s="2">
        <v>0.4</v>
      </c>
      <c r="WJ137" s="2"/>
      <c r="WK137" s="2">
        <v>0</v>
      </c>
      <c r="WL137" s="2">
        <v>0</v>
      </c>
      <c r="WM137" s="2">
        <v>0.4</v>
      </c>
      <c r="WN137" s="2"/>
      <c r="WO137" s="2">
        <v>0.4</v>
      </c>
      <c r="WP137" s="2">
        <v>0.4</v>
      </c>
      <c r="WQ137" s="2"/>
      <c r="WR137" s="2">
        <v>1</v>
      </c>
      <c r="WS137" s="2"/>
      <c r="WT137" s="2">
        <v>1</v>
      </c>
      <c r="WU137" s="2"/>
      <c r="WV137" s="2">
        <v>1</v>
      </c>
      <c r="WW137" s="2"/>
      <c r="WX137" s="2">
        <v>1</v>
      </c>
      <c r="WY137" s="2"/>
      <c r="WZ137" s="2">
        <v>1</v>
      </c>
      <c r="XA137" s="2"/>
      <c r="XB137" s="2">
        <v>1</v>
      </c>
      <c r="XC137" s="2"/>
      <c r="XD137" s="2">
        <v>1</v>
      </c>
      <c r="XE137" s="2"/>
      <c r="XF137" s="2">
        <v>0</v>
      </c>
      <c r="XG137" s="2">
        <v>884.17600000000004</v>
      </c>
      <c r="XH137" s="2">
        <v>0</v>
      </c>
      <c r="XI137" s="2">
        <v>0</v>
      </c>
      <c r="XJ137" s="2">
        <v>0</v>
      </c>
      <c r="XK137" s="2">
        <v>646.84799999999996</v>
      </c>
      <c r="XL137" s="2">
        <v>1029</v>
      </c>
      <c r="XM137" s="2">
        <v>8.6560000000000006</v>
      </c>
      <c r="XN137" s="2">
        <v>17.916</v>
      </c>
      <c r="XO137" s="2">
        <v>0</v>
      </c>
      <c r="XP137" s="2">
        <v>0</v>
      </c>
      <c r="XQ137" s="2">
        <v>5163.3040000000001</v>
      </c>
      <c r="XR137" s="2">
        <v>54</v>
      </c>
      <c r="XS137" s="2">
        <v>2318.7260000000001</v>
      </c>
      <c r="XT137" s="2">
        <v>74</v>
      </c>
      <c r="XU137" s="2">
        <v>0</v>
      </c>
      <c r="XV137" s="2">
        <v>0.58048773101831896</v>
      </c>
      <c r="XW137" s="2">
        <v>0</v>
      </c>
      <c r="XX137" s="2">
        <v>0.41951226898167998</v>
      </c>
      <c r="XY137" s="2">
        <v>0.77107990919176395</v>
      </c>
      <c r="XZ137" s="2">
        <v>0.228920090808235</v>
      </c>
      <c r="YA137" s="2">
        <v>1500110.6199141101</v>
      </c>
      <c r="YB137" s="2">
        <v>68003</v>
      </c>
      <c r="YC137" s="2">
        <v>8142</v>
      </c>
      <c r="YD137" s="2">
        <v>27461</v>
      </c>
      <c r="YE137" s="2">
        <v>0</v>
      </c>
      <c r="YF137" s="2">
        <v>10152.450000000001</v>
      </c>
      <c r="YG137" s="2">
        <v>68151.686000000002</v>
      </c>
      <c r="YH137" s="2">
        <v>4401.1499999999996</v>
      </c>
      <c r="YI137" s="2">
        <v>134.63999999999999</v>
      </c>
      <c r="YJ137" s="2">
        <v>407.7</v>
      </c>
      <c r="YK137" s="2">
        <v>2664</v>
      </c>
      <c r="YL137" s="2">
        <v>312.30599999999998</v>
      </c>
      <c r="YM137" s="2">
        <v>0</v>
      </c>
      <c r="YN137" s="2">
        <v>0</v>
      </c>
      <c r="YO137" s="2">
        <v>0</v>
      </c>
      <c r="YP137" s="2">
        <v>0.96295847911588495</v>
      </c>
      <c r="YQ137" s="9">
        <v>1.4431643807136799E-5</v>
      </c>
      <c r="YR137" s="2">
        <v>8.1806026074742898E-4</v>
      </c>
      <c r="YS137" s="2">
        <v>9.1112777601419104E-3</v>
      </c>
      <c r="YT137" s="2">
        <v>2.7097751219418299E-2</v>
      </c>
      <c r="YU137" s="2">
        <v>0.69296033535315704</v>
      </c>
      <c r="YV137" s="2">
        <v>3.3868484395439401E-2</v>
      </c>
      <c r="YW137" s="2">
        <v>1.5455469956505799E-2</v>
      </c>
      <c r="YX137" s="2">
        <v>0.25771571029489598</v>
      </c>
      <c r="YY137" s="2">
        <v>0.21913490082339299</v>
      </c>
      <c r="YZ137" s="2">
        <v>5.3321986369947397E-3</v>
      </c>
      <c r="ZA137" s="2">
        <v>0.76122315662494</v>
      </c>
      <c r="ZB137" s="2">
        <v>1.4309743914670599E-2</v>
      </c>
      <c r="ZC137" s="2">
        <v>0</v>
      </c>
      <c r="ZD137" s="2">
        <v>0</v>
      </c>
      <c r="ZE137" s="2">
        <v>0.993065588481156</v>
      </c>
      <c r="ZF137" s="2">
        <v>2.8142688754447202E-3</v>
      </c>
      <c r="ZG137" s="2">
        <v>3.1349620992896401E-3</v>
      </c>
      <c r="ZH137" s="2">
        <v>9.85180544109512E-4</v>
      </c>
      <c r="ZI137" s="2">
        <v>0</v>
      </c>
      <c r="ZJ137" s="2">
        <v>0</v>
      </c>
      <c r="ZK137" s="2">
        <v>0</v>
      </c>
      <c r="ZL137" s="2">
        <v>1</v>
      </c>
      <c r="ZM137" s="2">
        <v>0</v>
      </c>
      <c r="ZN137" s="2">
        <v>1</v>
      </c>
      <c r="ZO137" s="2">
        <v>0.99966959644437303</v>
      </c>
      <c r="ZP137" s="2">
        <v>3.3040355562651003E-4</v>
      </c>
      <c r="ZQ137" s="2">
        <v>265.73200000000003</v>
      </c>
      <c r="ZR137" s="2">
        <v>0</v>
      </c>
      <c r="ZS137" s="2">
        <v>0</v>
      </c>
      <c r="ZT137" s="2">
        <v>0</v>
      </c>
      <c r="ZU137" s="2">
        <v>0</v>
      </c>
      <c r="ZV137" s="2">
        <v>0</v>
      </c>
      <c r="ZW137" s="2">
        <v>9.36</v>
      </c>
      <c r="ZX137" s="2">
        <v>8142.2839999999997</v>
      </c>
      <c r="ZY137" s="2" t="s">
        <v>887</v>
      </c>
      <c r="ZZ137" s="2" t="s">
        <v>870</v>
      </c>
      <c r="AAA137" s="2" t="s">
        <v>871</v>
      </c>
    </row>
    <row r="138" spans="1:703" x14ac:dyDescent="0.2">
      <c r="A138" s="2" t="s">
        <v>39</v>
      </c>
      <c r="B138" s="2">
        <v>115.07</v>
      </c>
      <c r="C138" s="2">
        <v>98.108000000000004</v>
      </c>
      <c r="D138" s="2">
        <v>0</v>
      </c>
      <c r="E138" s="2">
        <v>0</v>
      </c>
      <c r="F138" s="2">
        <v>806.36500000000001</v>
      </c>
      <c r="G138" s="2">
        <v>0</v>
      </c>
      <c r="H138" s="2">
        <v>0</v>
      </c>
      <c r="I138" s="2">
        <v>1</v>
      </c>
      <c r="J138" s="2">
        <v>0</v>
      </c>
      <c r="K138" s="2">
        <v>1</v>
      </c>
      <c r="L138" s="2">
        <v>0</v>
      </c>
      <c r="M138" s="2">
        <v>0</v>
      </c>
      <c r="N138" s="2">
        <v>0</v>
      </c>
      <c r="O138" s="2">
        <v>0</v>
      </c>
      <c r="P138" s="2">
        <v>0</v>
      </c>
      <c r="Q138" s="2">
        <v>0</v>
      </c>
      <c r="R138" s="2">
        <v>0</v>
      </c>
      <c r="S138" s="2">
        <v>0</v>
      </c>
      <c r="T138" s="2">
        <v>0</v>
      </c>
      <c r="U138" s="2">
        <v>2019</v>
      </c>
      <c r="V138" s="2">
        <v>6.6666666666666596E-2</v>
      </c>
      <c r="W138" s="2">
        <v>8.5000000000000006E-2</v>
      </c>
      <c r="X138" s="2">
        <v>0.102777777777777</v>
      </c>
      <c r="Y138" s="2">
        <v>0.10416666666666601</v>
      </c>
      <c r="Z138" s="2">
        <v>8.1944444444444403E-2</v>
      </c>
      <c r="AA138" s="2">
        <v>6.4479999999999996E-2</v>
      </c>
      <c r="AB138" s="2">
        <v>8.5000000000000006E-2</v>
      </c>
      <c r="AC138" s="2">
        <v>8.7222222222222201E-2</v>
      </c>
      <c r="AD138" s="2">
        <v>7.7399999999999997E-2</v>
      </c>
      <c r="AE138" s="2">
        <v>7.1499999999999994E-2</v>
      </c>
      <c r="AF138" s="2">
        <v>7.8055555555555503E-2</v>
      </c>
      <c r="AG138" s="2">
        <v>6.6699999999999995E-2</v>
      </c>
      <c r="AH138" s="2">
        <v>0</v>
      </c>
      <c r="AI138" s="2">
        <v>0</v>
      </c>
      <c r="AJ138" s="2">
        <v>7.8E-2</v>
      </c>
      <c r="AK138" s="2">
        <v>9.6774193999999994E-2</v>
      </c>
      <c r="AL138" s="2">
        <v>11.203548629999901</v>
      </c>
      <c r="AM138" s="2">
        <v>0.39440558999999997</v>
      </c>
      <c r="AN138" s="9">
        <v>7.818E-5</v>
      </c>
      <c r="AO138" s="2">
        <v>9.50755E-3</v>
      </c>
      <c r="AP138" s="2">
        <v>3.1597999999999999E-3</v>
      </c>
      <c r="AQ138" s="2">
        <v>7.0513370000000006E-2</v>
      </c>
      <c r="AR138" s="2">
        <v>1.2138800000000001E-3</v>
      </c>
      <c r="AS138" s="2">
        <v>1.1241019999999999E-2</v>
      </c>
      <c r="AT138" s="2">
        <v>4.256302E-2</v>
      </c>
      <c r="AU138" s="2">
        <v>0</v>
      </c>
      <c r="AV138" s="2">
        <v>0</v>
      </c>
      <c r="AW138" s="2">
        <v>0.59856925000000005</v>
      </c>
      <c r="AX138" s="2">
        <v>4.1695600000000001E-3</v>
      </c>
      <c r="AY138" s="2">
        <v>1.038125E-2</v>
      </c>
      <c r="AZ138" s="2">
        <v>0</v>
      </c>
      <c r="BA138" s="2">
        <v>0</v>
      </c>
      <c r="BB138" s="2">
        <v>7.8141009999999997E-2</v>
      </c>
      <c r="BC138" s="2">
        <v>7.6499709999999999E-2</v>
      </c>
      <c r="BD138" s="2">
        <v>8.9499280000000001E-2</v>
      </c>
      <c r="BE138" s="2">
        <v>0.2067524</v>
      </c>
      <c r="BF138" s="2">
        <v>0.40154875000000001</v>
      </c>
      <c r="BG138" s="2">
        <v>0</v>
      </c>
      <c r="BH138" s="2">
        <v>2595</v>
      </c>
      <c r="BI138" s="2">
        <v>1341</v>
      </c>
      <c r="BJ138" s="2">
        <v>0</v>
      </c>
      <c r="BK138" s="2">
        <v>0</v>
      </c>
      <c r="BL138" s="2">
        <v>37239553.576848798</v>
      </c>
      <c r="BM138" s="2">
        <v>32002741.353231501</v>
      </c>
      <c r="BN138" s="2">
        <v>18805974.556819201</v>
      </c>
      <c r="BO138" s="2">
        <v>13266590.9620576</v>
      </c>
      <c r="BP138" s="2">
        <v>11171866.072610701</v>
      </c>
      <c r="BQ138" s="2">
        <v>6058175.7331479099</v>
      </c>
      <c r="BR138" s="2">
        <v>59159696.485469997</v>
      </c>
      <c r="BS138" s="2">
        <v>46167219.509999998</v>
      </c>
      <c r="BT138" s="2">
        <v>0.25</v>
      </c>
      <c r="BU138" s="2">
        <v>0.25</v>
      </c>
      <c r="BV138" s="2">
        <v>0.25</v>
      </c>
      <c r="BW138" s="2">
        <v>0.25</v>
      </c>
      <c r="BX138" s="2">
        <v>0.25</v>
      </c>
      <c r="BY138" s="2">
        <v>2480</v>
      </c>
      <c r="BZ138" s="2">
        <v>0.02</v>
      </c>
      <c r="CA138" s="2">
        <v>18320</v>
      </c>
      <c r="CB138" s="2">
        <v>0.2</v>
      </c>
      <c r="CC138" s="2">
        <v>138000</v>
      </c>
      <c r="CD138" s="2">
        <v>0.2</v>
      </c>
      <c r="CE138" s="2">
        <v>72800</v>
      </c>
      <c r="CF138" s="2">
        <v>0.02</v>
      </c>
      <c r="CG138" s="2">
        <v>4000</v>
      </c>
      <c r="CH138" s="2">
        <v>0.2</v>
      </c>
      <c r="CI138" s="2">
        <v>50000</v>
      </c>
      <c r="CJ138" s="2">
        <v>1.3</v>
      </c>
      <c r="CK138" s="2">
        <v>1.7</v>
      </c>
      <c r="CL138" s="2">
        <v>2</v>
      </c>
      <c r="CM138" s="2">
        <v>2.2999999999999998</v>
      </c>
      <c r="CN138" s="2">
        <v>3.4</v>
      </c>
      <c r="CO138" s="2">
        <v>0.1</v>
      </c>
      <c r="CP138" s="2">
        <v>0.4</v>
      </c>
      <c r="CQ138" s="2">
        <v>0.7</v>
      </c>
      <c r="CR138" s="2">
        <v>1.1000000000000001</v>
      </c>
      <c r="CS138" s="2">
        <v>2</v>
      </c>
      <c r="CT138" s="2">
        <v>0.230861612811918</v>
      </c>
      <c r="CU138" s="2">
        <v>0.26099151848074698</v>
      </c>
      <c r="CV138" s="2">
        <v>0.394076058733628</v>
      </c>
      <c r="CW138" s="2">
        <v>0.114070809973705</v>
      </c>
      <c r="CX138" s="2">
        <v>0.242811680621143</v>
      </c>
      <c r="CY138" s="2">
        <v>0.75495409005431802</v>
      </c>
      <c r="CZ138" s="2">
        <v>2.2342293245384399E-3</v>
      </c>
      <c r="DA138" s="2">
        <v>0.94601501172517499</v>
      </c>
      <c r="DB138" s="2">
        <v>5.3984988274824099E-2</v>
      </c>
      <c r="DC138" s="2">
        <v>0</v>
      </c>
      <c r="DD138" s="2">
        <v>1</v>
      </c>
      <c r="DE138" s="2">
        <v>0.91357227860122903</v>
      </c>
      <c r="DF138" s="2">
        <v>8.6427721398770405E-2</v>
      </c>
      <c r="DG138" s="2">
        <v>2.3858833066896901E-2</v>
      </c>
      <c r="DH138" s="2">
        <v>0</v>
      </c>
      <c r="DI138" s="2">
        <v>0.97614116693310304</v>
      </c>
      <c r="DJ138" s="2">
        <v>7.5981706231692203E-2</v>
      </c>
      <c r="DK138" s="2">
        <v>0.16677451812643301</v>
      </c>
      <c r="DL138" s="2">
        <v>0</v>
      </c>
      <c r="DM138" s="2">
        <v>0.75724377564187395</v>
      </c>
      <c r="DN138" s="2">
        <v>0.05</v>
      </c>
      <c r="DO138" s="2">
        <v>0.94</v>
      </c>
      <c r="DP138" s="2">
        <v>0.01</v>
      </c>
      <c r="DQ138" s="2">
        <v>0.99</v>
      </c>
      <c r="DR138" s="2">
        <v>0</v>
      </c>
      <c r="DS138" s="2">
        <v>0.01</v>
      </c>
      <c r="DT138" s="2">
        <v>69628.409140000003</v>
      </c>
      <c r="DU138" s="2">
        <v>3.00597444480174</v>
      </c>
      <c r="DV138" s="2">
        <v>226.95460840000001</v>
      </c>
      <c r="DW138" s="2">
        <v>226.95460840000001</v>
      </c>
      <c r="DX138" s="2">
        <v>7352.643</v>
      </c>
      <c r="DY138" s="2">
        <v>4541.5609999999997</v>
      </c>
      <c r="DZ138" s="2">
        <v>3467.2190000000001</v>
      </c>
      <c r="EA138" s="2">
        <v>0.55200000000000005</v>
      </c>
      <c r="EB138" s="2">
        <v>0</v>
      </c>
      <c r="EC138" s="2">
        <v>5484.0029999999997</v>
      </c>
      <c r="ED138" s="2">
        <v>0</v>
      </c>
      <c r="EE138" s="2">
        <v>0</v>
      </c>
      <c r="EF138" s="2">
        <v>0</v>
      </c>
      <c r="EG138" s="2">
        <v>1</v>
      </c>
      <c r="EH138" s="2">
        <v>0.93005218997874295</v>
      </c>
      <c r="EI138" s="2">
        <v>0</v>
      </c>
      <c r="EJ138" s="2">
        <v>0</v>
      </c>
      <c r="EK138" s="2">
        <v>0</v>
      </c>
      <c r="EL138" s="2">
        <v>6.9947810021256301E-2</v>
      </c>
      <c r="EM138" s="2">
        <v>0</v>
      </c>
      <c r="EN138" s="2">
        <v>0</v>
      </c>
      <c r="EO138" s="2">
        <v>234.69300000000001</v>
      </c>
      <c r="EP138" s="2">
        <v>0</v>
      </c>
      <c r="EQ138" s="2">
        <v>0</v>
      </c>
      <c r="ER138" s="2">
        <v>1</v>
      </c>
      <c r="ES138" s="2">
        <v>0.37800002808088801</v>
      </c>
      <c r="ET138" s="2">
        <v>0.62199997191911105</v>
      </c>
      <c r="EU138" s="2">
        <v>1010.0016000000001</v>
      </c>
      <c r="EV138" s="2">
        <v>2071.4328</v>
      </c>
      <c r="EW138" s="2">
        <v>476.02080000000001</v>
      </c>
      <c r="EX138" s="2">
        <v>36</v>
      </c>
      <c r="EY138" s="2">
        <v>46</v>
      </c>
      <c r="EZ138" s="2">
        <v>36.1</v>
      </c>
      <c r="FA138" s="2">
        <v>42</v>
      </c>
      <c r="FB138" s="2">
        <v>45.3</v>
      </c>
      <c r="FC138" s="2">
        <v>37.299999999999997</v>
      </c>
      <c r="FD138" s="2">
        <v>40</v>
      </c>
      <c r="FE138" s="2">
        <v>30.5</v>
      </c>
      <c r="FF138" s="2">
        <v>37</v>
      </c>
      <c r="FG138" s="2">
        <v>14</v>
      </c>
      <c r="FH138" s="2">
        <v>40</v>
      </c>
      <c r="FI138" s="2">
        <v>40</v>
      </c>
      <c r="FJ138" s="2">
        <v>40</v>
      </c>
      <c r="FK138" s="2">
        <v>15</v>
      </c>
      <c r="FL138" s="2">
        <v>35</v>
      </c>
      <c r="FM138" s="2">
        <v>15</v>
      </c>
      <c r="FN138" s="2">
        <v>34</v>
      </c>
      <c r="FO138" s="2">
        <v>60</v>
      </c>
      <c r="FP138" s="2">
        <v>49</v>
      </c>
      <c r="FQ138" s="2">
        <v>40</v>
      </c>
      <c r="FR138" s="2">
        <v>48</v>
      </c>
      <c r="FS138" s="2">
        <v>46</v>
      </c>
      <c r="FT138" s="2">
        <v>42</v>
      </c>
      <c r="FU138" s="2">
        <v>28.382984396163899</v>
      </c>
      <c r="FV138" s="2">
        <v>51.991418795372603</v>
      </c>
      <c r="FW138" s="2">
        <v>28.382984396163899</v>
      </c>
      <c r="FX138" s="2">
        <v>51.991418795372603</v>
      </c>
      <c r="FY138" s="2">
        <v>43</v>
      </c>
      <c r="FZ138" s="2">
        <v>47</v>
      </c>
      <c r="GA138" s="2">
        <v>38</v>
      </c>
      <c r="GB138" s="2">
        <v>42</v>
      </c>
      <c r="GC138" s="2">
        <v>46</v>
      </c>
      <c r="GD138" s="2">
        <v>42</v>
      </c>
      <c r="GE138" s="2">
        <v>45</v>
      </c>
      <c r="GF138" s="2">
        <v>38</v>
      </c>
      <c r="GG138" s="2">
        <v>28.706007140204001</v>
      </c>
      <c r="GH138" s="2">
        <v>27</v>
      </c>
      <c r="GI138" s="2">
        <v>32</v>
      </c>
      <c r="GJ138" s="2">
        <v>36</v>
      </c>
      <c r="GK138" s="2">
        <v>16.9772935402545</v>
      </c>
      <c r="GL138" s="2">
        <v>67.510558242428004</v>
      </c>
      <c r="GM138" s="2">
        <v>16.9772935402545</v>
      </c>
      <c r="GN138" s="2">
        <v>67.510558242428004</v>
      </c>
      <c r="GO138" s="2">
        <v>43</v>
      </c>
      <c r="GP138" s="2">
        <v>47</v>
      </c>
      <c r="GQ138" s="2">
        <v>53.113384632596997</v>
      </c>
      <c r="GR138" s="2">
        <v>21.776495986806299</v>
      </c>
      <c r="GS138" s="2">
        <v>28.9</v>
      </c>
      <c r="GT138" s="2">
        <v>83.5</v>
      </c>
      <c r="GU138" s="2">
        <v>27</v>
      </c>
      <c r="GV138" s="2">
        <v>15</v>
      </c>
      <c r="GW138" s="2">
        <v>33.445</v>
      </c>
      <c r="GX138" s="2">
        <v>41.472000000000001</v>
      </c>
      <c r="GY138" s="2">
        <v>85.002588999729596</v>
      </c>
      <c r="GZ138" s="2">
        <v>72</v>
      </c>
      <c r="HA138" s="2">
        <v>110</v>
      </c>
      <c r="HB138" s="2">
        <v>65.674117368296294</v>
      </c>
      <c r="HC138" s="2">
        <v>72.900483137552101</v>
      </c>
      <c r="HD138" s="2">
        <v>105</v>
      </c>
      <c r="HE138" s="2">
        <v>99.5</v>
      </c>
      <c r="HF138" s="2">
        <v>72</v>
      </c>
      <c r="HG138" s="2">
        <v>72</v>
      </c>
      <c r="HH138" s="2">
        <v>65.674117368296294</v>
      </c>
      <c r="HI138" s="2">
        <v>100</v>
      </c>
      <c r="HJ138" s="2">
        <v>111.758</v>
      </c>
      <c r="HK138" s="2">
        <v>561.24</v>
      </c>
      <c r="HL138" s="2">
        <v>269.18033500000001</v>
      </c>
      <c r="HM138" s="2">
        <v>0</v>
      </c>
      <c r="HN138" s="2">
        <v>0</v>
      </c>
      <c r="HO138" s="2">
        <v>11.5105245870595</v>
      </c>
      <c r="HP138" s="2">
        <v>11.5105245870595</v>
      </c>
      <c r="HQ138" s="2">
        <v>11.5105245870595</v>
      </c>
      <c r="HR138" s="2">
        <v>0</v>
      </c>
      <c r="HS138" s="2">
        <v>0</v>
      </c>
      <c r="HT138" s="2">
        <v>0</v>
      </c>
      <c r="HU138" s="2">
        <v>0</v>
      </c>
      <c r="HV138" s="2">
        <v>0</v>
      </c>
      <c r="HW138" s="2">
        <v>0</v>
      </c>
      <c r="HX138" s="2">
        <v>0</v>
      </c>
      <c r="HY138" s="2">
        <v>0</v>
      </c>
      <c r="HZ138" s="2">
        <v>0</v>
      </c>
      <c r="IA138" s="2">
        <v>0</v>
      </c>
      <c r="IB138" s="2">
        <v>0</v>
      </c>
      <c r="IC138" s="2">
        <v>0</v>
      </c>
      <c r="ID138" s="2">
        <v>0</v>
      </c>
      <c r="IE138" s="2">
        <v>0</v>
      </c>
      <c r="IF138" s="2">
        <v>0</v>
      </c>
      <c r="IG138" s="2">
        <v>0</v>
      </c>
      <c r="IH138" s="2">
        <v>0</v>
      </c>
      <c r="II138" s="2">
        <v>0</v>
      </c>
      <c r="IJ138" s="2">
        <v>0</v>
      </c>
      <c r="IK138" s="2">
        <v>0</v>
      </c>
      <c r="IL138" s="2">
        <v>0</v>
      </c>
      <c r="IM138" s="2">
        <v>667.52306699947701</v>
      </c>
      <c r="IN138" s="2">
        <v>0</v>
      </c>
      <c r="IO138" s="2">
        <v>0</v>
      </c>
      <c r="IP138" s="2">
        <v>0</v>
      </c>
      <c r="IQ138" s="2">
        <v>0</v>
      </c>
      <c r="IR138" s="2">
        <v>0</v>
      </c>
      <c r="IS138" s="2">
        <v>0</v>
      </c>
      <c r="IT138" s="2">
        <v>0</v>
      </c>
      <c r="IU138" s="2">
        <v>0</v>
      </c>
      <c r="IV138" s="2">
        <v>0</v>
      </c>
      <c r="IW138" s="2">
        <v>0</v>
      </c>
      <c r="IX138" s="2">
        <v>8000</v>
      </c>
      <c r="IY138" s="2">
        <v>8000</v>
      </c>
      <c r="IZ138" s="2">
        <v>8000</v>
      </c>
      <c r="JA138" s="2">
        <v>1126</v>
      </c>
      <c r="JB138" s="2">
        <v>8000</v>
      </c>
      <c r="JC138" s="2">
        <v>1789</v>
      </c>
      <c r="JD138" s="2">
        <v>4000</v>
      </c>
      <c r="JE138" s="2">
        <v>8000</v>
      </c>
      <c r="JF138" s="2">
        <v>5400</v>
      </c>
      <c r="JG138" s="2">
        <v>8000</v>
      </c>
      <c r="JH138" s="2">
        <v>7500</v>
      </c>
      <c r="JI138" s="2">
        <v>4000</v>
      </c>
      <c r="JJ138" s="2">
        <v>8000</v>
      </c>
      <c r="JK138" s="2">
        <v>8000</v>
      </c>
      <c r="JL138" s="2">
        <v>8000</v>
      </c>
      <c r="JM138" s="2">
        <v>2245.5084999999999</v>
      </c>
      <c r="JN138" s="2">
        <v>2245.5084999999999</v>
      </c>
      <c r="JO138" s="2">
        <v>2245.5084999999999</v>
      </c>
      <c r="JP138" s="2">
        <v>901.21231975600494</v>
      </c>
      <c r="JQ138" s="2">
        <v>8000</v>
      </c>
      <c r="JR138" s="2">
        <v>8000</v>
      </c>
      <c r="JS138" s="2">
        <v>8000</v>
      </c>
      <c r="JT138" s="2">
        <v>7243.0756840000004</v>
      </c>
      <c r="JU138" s="2">
        <v>4100</v>
      </c>
      <c r="JV138" s="2">
        <v>1361.35634547</v>
      </c>
      <c r="JW138" s="2">
        <v>5320</v>
      </c>
      <c r="JX138" s="2">
        <v>8000</v>
      </c>
      <c r="JY138" s="2">
        <v>8000</v>
      </c>
      <c r="JZ138" s="2">
        <v>2168.165422</v>
      </c>
      <c r="KA138" s="2">
        <v>3920</v>
      </c>
      <c r="KB138" s="2">
        <v>2168.165422</v>
      </c>
      <c r="KC138" s="2">
        <v>8000</v>
      </c>
      <c r="KD138" s="2">
        <v>5350</v>
      </c>
      <c r="KE138" s="2">
        <v>8000</v>
      </c>
      <c r="KF138" s="2">
        <v>8000</v>
      </c>
      <c r="KG138" s="2">
        <v>8000</v>
      </c>
      <c r="KH138" s="2">
        <v>4600.0608130000001</v>
      </c>
      <c r="KI138" s="2">
        <v>4600.0608130000001</v>
      </c>
      <c r="KJ138" s="2">
        <v>6500</v>
      </c>
      <c r="KK138" s="2">
        <v>8500</v>
      </c>
      <c r="KL138" s="2">
        <v>4200</v>
      </c>
      <c r="KM138" s="2">
        <v>8000</v>
      </c>
      <c r="KN138" s="2">
        <v>8300</v>
      </c>
      <c r="KO138" s="2">
        <v>6000</v>
      </c>
      <c r="KP138" s="2">
        <v>6000</v>
      </c>
      <c r="KQ138" s="2">
        <v>6000</v>
      </c>
      <c r="KR138" s="2">
        <v>6000</v>
      </c>
      <c r="KS138" s="2">
        <v>6000</v>
      </c>
      <c r="KT138" s="2">
        <v>6000</v>
      </c>
      <c r="KU138" s="2">
        <v>6000</v>
      </c>
      <c r="KV138" s="2">
        <v>983.8</v>
      </c>
      <c r="KW138" s="2">
        <v>6000</v>
      </c>
      <c r="KX138" s="2">
        <v>6000</v>
      </c>
      <c r="KY138" s="2">
        <v>7900</v>
      </c>
      <c r="KZ138" s="2">
        <v>0</v>
      </c>
      <c r="LA138" s="2">
        <v>0</v>
      </c>
      <c r="LB138" s="2">
        <v>0</v>
      </c>
      <c r="LC138" s="2">
        <v>185.50200000000001</v>
      </c>
      <c r="LD138" s="2">
        <v>0</v>
      </c>
      <c r="LE138" s="2">
        <v>0</v>
      </c>
      <c r="LF138" s="2">
        <v>0</v>
      </c>
      <c r="LG138" s="2">
        <v>0.26885762523317203</v>
      </c>
      <c r="LH138" s="2">
        <v>0</v>
      </c>
      <c r="LI138" s="2">
        <v>0</v>
      </c>
      <c r="LJ138" s="2">
        <v>0</v>
      </c>
      <c r="LK138" s="2">
        <v>0</v>
      </c>
      <c r="LL138" s="2">
        <v>0</v>
      </c>
      <c r="LM138" s="2">
        <v>0</v>
      </c>
      <c r="LN138" s="2">
        <v>0</v>
      </c>
      <c r="LO138" s="2">
        <v>0</v>
      </c>
      <c r="LP138" s="2">
        <v>0</v>
      </c>
      <c r="LQ138" s="2">
        <v>0</v>
      </c>
      <c r="LR138" s="2">
        <v>0</v>
      </c>
      <c r="LS138" s="2">
        <v>0</v>
      </c>
      <c r="LT138" s="2">
        <v>0</v>
      </c>
      <c r="LU138" s="2">
        <v>0</v>
      </c>
      <c r="LV138" s="2">
        <v>184.68899999999999</v>
      </c>
      <c r="LW138" s="2">
        <v>0</v>
      </c>
      <c r="LX138" s="2">
        <v>6.5000000000000002E-2</v>
      </c>
      <c r="LY138" s="2">
        <v>0</v>
      </c>
      <c r="LZ138" s="2">
        <v>0</v>
      </c>
      <c r="MA138" s="2">
        <v>0</v>
      </c>
      <c r="MB138" s="2">
        <v>0</v>
      </c>
      <c r="MC138" s="2">
        <v>0</v>
      </c>
      <c r="MD138" s="2">
        <v>0</v>
      </c>
      <c r="ME138" s="2">
        <v>0</v>
      </c>
      <c r="MF138" s="2">
        <v>1012.619</v>
      </c>
      <c r="MG138" s="2">
        <v>0</v>
      </c>
      <c r="MH138" s="2">
        <v>0</v>
      </c>
      <c r="MI138" s="2">
        <v>0</v>
      </c>
      <c r="MJ138" s="2">
        <v>0</v>
      </c>
      <c r="MK138" s="2">
        <v>449.79499999999899</v>
      </c>
      <c r="ML138" s="2">
        <v>0</v>
      </c>
      <c r="MM138" s="2">
        <v>0</v>
      </c>
      <c r="MN138" s="2">
        <v>0</v>
      </c>
      <c r="MO138" s="2">
        <v>556.29954269933205</v>
      </c>
      <c r="MP138" s="2">
        <v>0</v>
      </c>
      <c r="MQ138" s="2">
        <v>256.35599999999999</v>
      </c>
      <c r="MR138" s="2">
        <v>0</v>
      </c>
      <c r="MS138" s="2">
        <v>0</v>
      </c>
      <c r="MT138" s="2">
        <v>3417.4469999999901</v>
      </c>
      <c r="MU138" s="2">
        <v>0</v>
      </c>
      <c r="MV138" s="2">
        <v>0.111985896933617</v>
      </c>
      <c r="MW138" s="2">
        <v>2.3863564883461301E-2</v>
      </c>
      <c r="MX138" s="2">
        <v>4.8079529932915699E-2</v>
      </c>
      <c r="MY138" s="2">
        <v>4.4285612105023402E-2</v>
      </c>
      <c r="MZ138" s="2">
        <v>0.221741625861999</v>
      </c>
      <c r="NA138" s="2">
        <v>0.55004377028298201</v>
      </c>
      <c r="NB138" s="2">
        <v>5.4591552617594699E-2</v>
      </c>
      <c r="NC138" s="2">
        <v>9.33975404072932E-2</v>
      </c>
      <c r="ND138" s="2">
        <v>0.76552435613910297</v>
      </c>
      <c r="NE138" s="2">
        <v>8.6486550836008702E-2</v>
      </c>
      <c r="NF138" s="2">
        <v>0.17</v>
      </c>
      <c r="NG138" s="2">
        <v>0.83</v>
      </c>
      <c r="NH138" s="2">
        <v>0.108384309595142</v>
      </c>
      <c r="NI138" s="2">
        <v>0.89116692501495198</v>
      </c>
      <c r="NJ138" s="2">
        <v>4.4876538990527598E-4</v>
      </c>
      <c r="NK138" s="2">
        <v>0.89126485510862596</v>
      </c>
      <c r="NL138" s="2">
        <v>0.108735144891373</v>
      </c>
      <c r="NM138" s="2">
        <v>0.99591821530912095</v>
      </c>
      <c r="NN138" s="2">
        <v>4.0817846908786596E-3</v>
      </c>
      <c r="NO138" s="2">
        <v>0.98671741610721897</v>
      </c>
      <c r="NP138" s="2">
        <v>0</v>
      </c>
      <c r="NQ138" s="2">
        <v>1.32825838927801E-2</v>
      </c>
      <c r="NR138" s="2">
        <v>0.18130495985095599</v>
      </c>
      <c r="NS138" s="2">
        <v>0.50765398527685102</v>
      </c>
      <c r="NT138" s="2">
        <v>0.17812449125554</v>
      </c>
      <c r="NU138" s="2">
        <v>0.132916563616651</v>
      </c>
      <c r="NV138" s="2">
        <v>0.71</v>
      </c>
      <c r="NW138" s="2">
        <v>0.19</v>
      </c>
      <c r="NX138" s="2">
        <v>0.1</v>
      </c>
      <c r="NY138" s="2">
        <v>0.83</v>
      </c>
      <c r="NZ138" s="2">
        <v>0.16</v>
      </c>
      <c r="OA138" s="2">
        <v>0.01</v>
      </c>
      <c r="OB138" s="2">
        <v>0.112286643360942</v>
      </c>
      <c r="OC138" s="2">
        <v>9.8539053958250994E-2</v>
      </c>
      <c r="OD138" s="2">
        <v>7.1099674190841206E-2</v>
      </c>
      <c r="OE138" s="2">
        <v>0.23482158825942001</v>
      </c>
      <c r="OF138" s="2">
        <v>4.1154868745879897E-2</v>
      </c>
      <c r="OG138" s="2">
        <v>0.29483324069552702</v>
      </c>
      <c r="OH138" s="2">
        <v>7.0000000000000007E-2</v>
      </c>
      <c r="OI138" s="2">
        <v>7.7264930789136599E-2</v>
      </c>
      <c r="OJ138" s="2">
        <v>0.98</v>
      </c>
      <c r="OK138" s="2">
        <v>0.02</v>
      </c>
      <c r="OL138" s="2">
        <v>0</v>
      </c>
      <c r="OM138" s="2">
        <v>3273.7280000000001</v>
      </c>
      <c r="ON138" s="2">
        <v>10315.948</v>
      </c>
      <c r="OO138" s="2">
        <v>0</v>
      </c>
      <c r="OP138" s="2">
        <v>646.59199999999998</v>
      </c>
      <c r="OQ138" s="2">
        <v>10.413</v>
      </c>
      <c r="OR138" s="2">
        <v>4888.3599999999997</v>
      </c>
      <c r="OS138" s="2">
        <v>100.97</v>
      </c>
      <c r="OT138" s="2">
        <v>0</v>
      </c>
      <c r="OU138" s="2">
        <v>0</v>
      </c>
      <c r="OV138" s="2">
        <v>1</v>
      </c>
      <c r="OW138" s="2">
        <v>0.98842495233575201</v>
      </c>
      <c r="OX138" s="2">
        <v>0</v>
      </c>
      <c r="OY138" s="2">
        <v>5.7972407924129898E-3</v>
      </c>
      <c r="OZ138" s="2">
        <v>0</v>
      </c>
      <c r="PA138" s="2">
        <v>5.7778068718343104E-3</v>
      </c>
      <c r="PB138" s="2">
        <v>0</v>
      </c>
      <c r="PC138" s="2">
        <v>0</v>
      </c>
      <c r="PD138" s="2">
        <v>234.69300000000001</v>
      </c>
      <c r="PE138" s="2">
        <v>613894</v>
      </c>
      <c r="PF138" s="2">
        <v>2.3365830168567499</v>
      </c>
      <c r="PG138" s="2">
        <v>12167.542380000001</v>
      </c>
      <c r="PH138" s="2">
        <v>5691.2698220000002</v>
      </c>
      <c r="PI138" s="2">
        <v>9321.9074660000006</v>
      </c>
      <c r="PJ138" s="2">
        <v>3925.0136699999998</v>
      </c>
      <c r="PK138" s="2">
        <v>5200.6431130000001</v>
      </c>
      <c r="PL138" s="2">
        <v>51613.106169999999</v>
      </c>
      <c r="PM138" s="2">
        <v>17477.500550000001</v>
      </c>
      <c r="PN138" s="2">
        <v>46642.458879999998</v>
      </c>
      <c r="PO138" s="2">
        <v>26832.69816</v>
      </c>
      <c r="PP138" s="2">
        <v>29040.43216</v>
      </c>
      <c r="PQ138" s="2">
        <v>0</v>
      </c>
      <c r="PR138" s="2">
        <v>0</v>
      </c>
      <c r="PS138" s="2">
        <v>0</v>
      </c>
      <c r="PT138" s="2">
        <v>0</v>
      </c>
      <c r="PU138" s="2">
        <v>0</v>
      </c>
      <c r="PV138" s="2">
        <v>4580.3838809999997</v>
      </c>
      <c r="PW138" s="2">
        <v>2612.915364</v>
      </c>
      <c r="PX138" s="2">
        <v>16711.9715</v>
      </c>
      <c r="PY138" s="2">
        <v>18619.381399999998</v>
      </c>
      <c r="PZ138" s="2">
        <v>5869.1519310000003</v>
      </c>
      <c r="QA138" s="2">
        <v>194.95892190000001</v>
      </c>
      <c r="QB138" s="2">
        <v>202.84985080000001</v>
      </c>
      <c r="QC138" s="2">
        <v>137.9169862</v>
      </c>
      <c r="QD138" s="2">
        <v>70.384018679999997</v>
      </c>
      <c r="QE138" s="2">
        <v>15.400788220000001</v>
      </c>
      <c r="QF138" s="2">
        <v>15.400788220000001</v>
      </c>
      <c r="QG138" s="2">
        <v>344.36073779999998</v>
      </c>
      <c r="QH138" s="2">
        <v>337.4063031</v>
      </c>
      <c r="QI138" s="2">
        <v>231.49503680000001</v>
      </c>
      <c r="QJ138" s="2">
        <v>132.2877694</v>
      </c>
      <c r="QK138" s="2">
        <v>63.151521299999999</v>
      </c>
      <c r="QL138" s="2">
        <v>63.151521299999999</v>
      </c>
      <c r="QM138" s="2">
        <v>0</v>
      </c>
      <c r="QN138" s="2">
        <v>0</v>
      </c>
      <c r="QO138" s="2">
        <v>0</v>
      </c>
      <c r="QP138" s="2">
        <v>0</v>
      </c>
      <c r="QQ138" s="2">
        <v>0</v>
      </c>
      <c r="QR138" s="2">
        <v>0</v>
      </c>
      <c r="QS138" s="2">
        <v>194.95892190000001</v>
      </c>
      <c r="QT138" s="2">
        <v>202.84985080000001</v>
      </c>
      <c r="QU138" s="2">
        <v>137.9169862</v>
      </c>
      <c r="QV138" s="2">
        <v>70.384018679999997</v>
      </c>
      <c r="QW138" s="2">
        <v>15.400788220000001</v>
      </c>
      <c r="QX138" s="2">
        <v>15.400788220000001</v>
      </c>
      <c r="QY138" s="2">
        <v>6.9441417000000005E-2</v>
      </c>
      <c r="QZ138" s="2">
        <v>3.6126023E-2</v>
      </c>
      <c r="RA138" s="2">
        <v>9.8247885999999895E-2</v>
      </c>
      <c r="RB138" s="2">
        <v>5.0139443999999998E-2</v>
      </c>
      <c r="RC138" s="2">
        <v>8.2282910000000004E-3</v>
      </c>
      <c r="RD138" s="2">
        <v>0.122656083</v>
      </c>
      <c r="RE138" s="2">
        <v>6.0089508999999999E-2</v>
      </c>
      <c r="RF138" s="2">
        <v>0.164910057</v>
      </c>
      <c r="RG138" s="2">
        <v>9.4237801999999996E-2</v>
      </c>
      <c r="RH138" s="2">
        <v>3.3740423999999998E-2</v>
      </c>
      <c r="RI138" s="2">
        <v>0</v>
      </c>
      <c r="RJ138" s="2">
        <v>0</v>
      </c>
      <c r="RK138" s="2">
        <v>0</v>
      </c>
      <c r="RL138" s="2">
        <v>0</v>
      </c>
      <c r="RM138" s="2">
        <v>0</v>
      </c>
      <c r="RN138" s="2">
        <v>6.9441417000000005E-2</v>
      </c>
      <c r="RO138" s="2">
        <v>3.6126023E-2</v>
      </c>
      <c r="RP138" s="2">
        <v>9.8247885999999895E-2</v>
      </c>
      <c r="RQ138" s="2">
        <v>5.0139446999999997E-2</v>
      </c>
      <c r="RR138" s="2">
        <v>8.2282910000000004E-3</v>
      </c>
      <c r="RS138" s="2">
        <v>899</v>
      </c>
      <c r="RT138" s="2">
        <v>0</v>
      </c>
      <c r="RU138" s="2">
        <v>1</v>
      </c>
      <c r="RV138" s="2"/>
      <c r="RW138" s="2">
        <v>0</v>
      </c>
      <c r="RX138" s="2">
        <v>0</v>
      </c>
      <c r="RY138" s="2">
        <v>1</v>
      </c>
      <c r="RZ138" s="2"/>
      <c r="SA138" s="2">
        <v>1</v>
      </c>
      <c r="SB138" s="2"/>
      <c r="SC138" s="2">
        <v>813.91300000000001</v>
      </c>
      <c r="SD138" s="2">
        <v>364.39</v>
      </c>
      <c r="SE138" s="2">
        <v>1.101</v>
      </c>
      <c r="SF138" s="2">
        <v>0</v>
      </c>
      <c r="SG138" s="2">
        <v>70.355000000000004</v>
      </c>
      <c r="SH138" s="2">
        <v>0</v>
      </c>
      <c r="SI138" s="2">
        <v>0</v>
      </c>
      <c r="SJ138" s="2">
        <v>0</v>
      </c>
      <c r="SK138" s="2">
        <v>0</v>
      </c>
      <c r="SL138" s="2">
        <v>0</v>
      </c>
      <c r="SM138" s="2">
        <v>0</v>
      </c>
      <c r="SN138" s="2">
        <v>0</v>
      </c>
      <c r="SO138" s="2">
        <v>0</v>
      </c>
      <c r="SP138" s="2">
        <v>0</v>
      </c>
      <c r="SQ138" s="2">
        <v>0</v>
      </c>
      <c r="SR138" s="2">
        <v>0</v>
      </c>
      <c r="SS138" s="2">
        <v>0</v>
      </c>
      <c r="ST138" s="2">
        <v>0</v>
      </c>
      <c r="SU138" s="2">
        <v>0</v>
      </c>
      <c r="SV138" s="2">
        <v>0</v>
      </c>
      <c r="SW138" s="2">
        <v>0</v>
      </c>
      <c r="SX138" s="2">
        <v>278.77</v>
      </c>
      <c r="SY138" s="2">
        <v>163.922</v>
      </c>
      <c r="SZ138" s="2">
        <v>0</v>
      </c>
      <c r="TA138" s="2">
        <v>0</v>
      </c>
      <c r="TB138" s="2">
        <v>275.60000000000002</v>
      </c>
      <c r="TC138" s="2">
        <v>0</v>
      </c>
      <c r="TD138" s="2">
        <v>1</v>
      </c>
      <c r="TE138" s="2">
        <v>0</v>
      </c>
      <c r="TF138" s="2">
        <v>0</v>
      </c>
      <c r="TG138" s="2">
        <v>78.585580322334295</v>
      </c>
      <c r="TH138" s="2">
        <v>0</v>
      </c>
      <c r="TI138" s="2">
        <v>0</v>
      </c>
      <c r="TJ138" s="2">
        <v>109.49010957837601</v>
      </c>
      <c r="TK138" s="2">
        <v>0</v>
      </c>
      <c r="TL138" s="2">
        <v>0</v>
      </c>
      <c r="TM138" s="2">
        <v>0</v>
      </c>
      <c r="TN138" s="2">
        <v>0</v>
      </c>
      <c r="TO138" s="2">
        <v>0.40938140626304198</v>
      </c>
      <c r="TP138" s="2">
        <v>0</v>
      </c>
      <c r="TQ138" s="2">
        <v>0</v>
      </c>
      <c r="TR138" s="2">
        <v>5.9463835233292898E-2</v>
      </c>
      <c r="TS138" s="2">
        <v>0.94053616476670698</v>
      </c>
      <c r="TT138" s="2">
        <v>0.93933021941088202</v>
      </c>
      <c r="TU138" s="2">
        <v>0</v>
      </c>
      <c r="TV138" s="2">
        <v>0</v>
      </c>
      <c r="TW138" s="2">
        <v>0</v>
      </c>
      <c r="TX138" s="2">
        <v>0</v>
      </c>
      <c r="TY138" s="2">
        <v>0</v>
      </c>
      <c r="TZ138" s="2">
        <v>6.0669780589117303E-2</v>
      </c>
      <c r="UA138" s="2">
        <v>0</v>
      </c>
      <c r="UB138" s="2">
        <v>0</v>
      </c>
      <c r="UC138" s="2">
        <v>0</v>
      </c>
      <c r="UD138" s="2">
        <v>0</v>
      </c>
      <c r="UE138" s="2">
        <v>0</v>
      </c>
      <c r="UF138" s="2">
        <v>2207.3219999999901</v>
      </c>
      <c r="UG138" s="2">
        <v>4625.5369999999903</v>
      </c>
      <c r="UH138" s="2">
        <v>111.164</v>
      </c>
      <c r="UI138" s="2">
        <v>367.31799999999998</v>
      </c>
      <c r="UJ138" s="2">
        <v>937.37300000000005</v>
      </c>
      <c r="UK138" s="2">
        <v>1763.923</v>
      </c>
      <c r="UL138" s="2">
        <v>0</v>
      </c>
      <c r="UM138" s="2">
        <v>0</v>
      </c>
      <c r="UN138" s="2">
        <v>0</v>
      </c>
      <c r="UO138" s="2">
        <v>1282.0229999999999</v>
      </c>
      <c r="UP138" s="2">
        <v>0</v>
      </c>
      <c r="UQ138" s="2">
        <v>0</v>
      </c>
      <c r="UR138" s="2">
        <v>102.02</v>
      </c>
      <c r="US138" s="2">
        <v>32.631</v>
      </c>
      <c r="UT138" s="2">
        <v>0</v>
      </c>
      <c r="UU138" s="2">
        <v>0</v>
      </c>
      <c r="UV138" s="2">
        <v>3.016</v>
      </c>
      <c r="UW138" s="2">
        <v>0</v>
      </c>
      <c r="UX138" s="2">
        <v>1</v>
      </c>
      <c r="UY138" s="2">
        <v>0</v>
      </c>
      <c r="UZ138" s="2">
        <v>0</v>
      </c>
      <c r="VA138" s="2">
        <v>0</v>
      </c>
      <c r="VB138" s="2">
        <v>0</v>
      </c>
      <c r="VC138" s="2">
        <v>0</v>
      </c>
      <c r="VD138" s="2">
        <v>0</v>
      </c>
      <c r="VE138" s="2">
        <v>0</v>
      </c>
      <c r="VF138" s="2">
        <v>0</v>
      </c>
      <c r="VG138" s="2">
        <v>0</v>
      </c>
      <c r="VH138" s="2">
        <v>0</v>
      </c>
      <c r="VI138" s="2">
        <v>0</v>
      </c>
      <c r="VJ138" s="2">
        <v>0</v>
      </c>
      <c r="VK138" s="2">
        <v>0</v>
      </c>
      <c r="VL138" s="2">
        <v>0</v>
      </c>
      <c r="VM138" s="2">
        <v>0</v>
      </c>
      <c r="VN138" s="2">
        <v>0</v>
      </c>
      <c r="VO138" s="2">
        <v>0</v>
      </c>
      <c r="VP138" s="2">
        <v>0</v>
      </c>
      <c r="VQ138" s="2">
        <v>0</v>
      </c>
      <c r="VR138" s="2">
        <v>2.1190000000000002</v>
      </c>
      <c r="VS138" s="2">
        <v>0</v>
      </c>
      <c r="VT138" s="2"/>
      <c r="VU138" s="2">
        <v>127.175</v>
      </c>
      <c r="VV138" s="2">
        <v>14.279</v>
      </c>
      <c r="VW138" s="2">
        <v>0</v>
      </c>
      <c r="VX138" s="2">
        <v>7420.5789999999997</v>
      </c>
      <c r="VY138" s="2">
        <v>6097.7690000000002</v>
      </c>
      <c r="VZ138" s="2">
        <v>2.7789999999999999</v>
      </c>
      <c r="WA138" s="2">
        <v>48.093000000000004</v>
      </c>
      <c r="WB138" s="2">
        <v>0</v>
      </c>
      <c r="WC138" s="2">
        <v>0</v>
      </c>
      <c r="WD138" s="2">
        <v>0.4</v>
      </c>
      <c r="WE138" s="2">
        <v>0.4</v>
      </c>
      <c r="WF138" s="2"/>
      <c r="WG138" s="2">
        <v>0</v>
      </c>
      <c r="WH138" s="2">
        <v>0</v>
      </c>
      <c r="WI138" s="2">
        <v>0.4</v>
      </c>
      <c r="WJ138" s="2"/>
      <c r="WK138" s="2">
        <v>0</v>
      </c>
      <c r="WL138" s="2">
        <v>0</v>
      </c>
      <c r="WM138" s="2">
        <v>0.4</v>
      </c>
      <c r="WN138" s="2"/>
      <c r="WO138" s="2">
        <v>0.4</v>
      </c>
      <c r="WP138" s="2">
        <v>0.4</v>
      </c>
      <c r="WQ138" s="2"/>
      <c r="WR138" s="2">
        <v>0</v>
      </c>
      <c r="WS138" s="2"/>
      <c r="WT138" s="2">
        <v>0</v>
      </c>
      <c r="WU138" s="2"/>
      <c r="WV138" s="2">
        <v>0</v>
      </c>
      <c r="WW138" s="2"/>
      <c r="WX138" s="2">
        <v>0</v>
      </c>
      <c r="WY138" s="2"/>
      <c r="WZ138" s="2">
        <v>0</v>
      </c>
      <c r="XA138" s="2"/>
      <c r="XB138" s="2">
        <v>0</v>
      </c>
      <c r="XC138" s="2"/>
      <c r="XD138" s="2">
        <v>0</v>
      </c>
      <c r="XE138" s="2"/>
      <c r="XF138" s="2">
        <v>0</v>
      </c>
      <c r="XG138" s="2">
        <v>0</v>
      </c>
      <c r="XH138" s="2">
        <v>6.5000000000000002E-2</v>
      </c>
      <c r="XI138" s="2">
        <v>0</v>
      </c>
      <c r="XJ138" s="2">
        <v>0</v>
      </c>
      <c r="XK138" s="2">
        <v>0</v>
      </c>
      <c r="XL138" s="2">
        <v>319.75099999999998</v>
      </c>
      <c r="XM138" s="2">
        <v>0</v>
      </c>
      <c r="XN138" s="2">
        <v>9.048</v>
      </c>
      <c r="XO138" s="2">
        <v>0</v>
      </c>
      <c r="XP138" s="2">
        <v>0</v>
      </c>
      <c r="XQ138" s="2">
        <v>25147.241000000002</v>
      </c>
      <c r="XR138" s="2">
        <v>535.28800000000001</v>
      </c>
      <c r="XS138" s="2">
        <v>131.19399999999999</v>
      </c>
      <c r="XT138" s="2">
        <v>6.1159999999999997</v>
      </c>
      <c r="XU138" s="2">
        <v>0</v>
      </c>
      <c r="XV138" s="2">
        <v>9.2189600818931502E-2</v>
      </c>
      <c r="XW138" s="2">
        <v>0</v>
      </c>
      <c r="XX138" s="2">
        <v>0.90781039918106798</v>
      </c>
      <c r="XY138" s="2">
        <v>7.16497129514444E-2</v>
      </c>
      <c r="XZ138" s="2">
        <v>0.92835028704855505</v>
      </c>
      <c r="YA138" s="2">
        <v>426660.941908426</v>
      </c>
      <c r="YB138" s="2">
        <v>36257</v>
      </c>
      <c r="YC138" s="2">
        <v>2158</v>
      </c>
      <c r="YD138" s="2">
        <v>5760</v>
      </c>
      <c r="YE138" s="2">
        <v>0</v>
      </c>
      <c r="YF138" s="2">
        <v>14353.56</v>
      </c>
      <c r="YG138" s="2">
        <v>69647.785000000003</v>
      </c>
      <c r="YH138" s="2">
        <v>13.523999999999999</v>
      </c>
      <c r="YI138" s="2">
        <v>30.686</v>
      </c>
      <c r="YJ138" s="2">
        <v>713.904</v>
      </c>
      <c r="YK138" s="2">
        <v>4705.0649999999996</v>
      </c>
      <c r="YL138" s="2">
        <v>0</v>
      </c>
      <c r="YM138" s="2">
        <v>0</v>
      </c>
      <c r="YN138" s="2">
        <v>0</v>
      </c>
      <c r="YO138" s="2">
        <v>0</v>
      </c>
      <c r="YP138" s="2">
        <v>0.98909804084439801</v>
      </c>
      <c r="YQ138" s="9">
        <v>9.3992850502898103E-6</v>
      </c>
      <c r="YR138" s="9">
        <v>3.1485342229975601E-5</v>
      </c>
      <c r="YS138" s="2">
        <v>2.7693835560794501E-3</v>
      </c>
      <c r="YT138" s="2">
        <v>8.09169097224181E-3</v>
      </c>
      <c r="YU138" s="2">
        <v>0.57540688284396702</v>
      </c>
      <c r="YV138" s="2">
        <v>1.4059841197050499E-2</v>
      </c>
      <c r="YW138" s="2">
        <v>9.4426216816657204E-3</v>
      </c>
      <c r="YX138" s="2">
        <v>0.40109065427731599</v>
      </c>
      <c r="YY138" s="2">
        <v>0.59295933383747601</v>
      </c>
      <c r="YZ138" s="2">
        <v>8.4312137807553006E-2</v>
      </c>
      <c r="ZA138" s="2">
        <v>0.290947302871986</v>
      </c>
      <c r="ZB138" s="2">
        <v>3.1781225482984003E-2</v>
      </c>
      <c r="ZC138" s="2">
        <v>0</v>
      </c>
      <c r="ZD138" s="2">
        <v>0</v>
      </c>
      <c r="ZE138" s="2">
        <v>0.24504461555871601</v>
      </c>
      <c r="ZF138" s="2">
        <v>0.73116083383738095</v>
      </c>
      <c r="ZG138" s="2">
        <v>2.3794550603901999E-2</v>
      </c>
      <c r="ZH138" s="2">
        <v>0</v>
      </c>
      <c r="ZI138" s="2">
        <v>0</v>
      </c>
      <c r="ZJ138" s="2">
        <v>0</v>
      </c>
      <c r="ZK138" s="2">
        <v>0</v>
      </c>
      <c r="ZL138" s="2">
        <v>1</v>
      </c>
      <c r="ZM138" s="2">
        <v>0</v>
      </c>
      <c r="ZN138" s="2">
        <v>1</v>
      </c>
      <c r="ZO138" s="2">
        <v>0.90831528913261195</v>
      </c>
      <c r="ZP138" s="2">
        <v>9.1684710867387706E-2</v>
      </c>
      <c r="ZQ138" s="2">
        <v>10.111000000000001</v>
      </c>
      <c r="ZR138" s="2">
        <v>0.67500000000000004</v>
      </c>
      <c r="ZS138" s="2">
        <v>0</v>
      </c>
      <c r="ZT138" s="2">
        <v>0</v>
      </c>
      <c r="ZU138" s="2">
        <v>0.08</v>
      </c>
      <c r="ZV138" s="2">
        <v>0</v>
      </c>
      <c r="ZW138" s="2">
        <v>0</v>
      </c>
      <c r="ZX138" s="2">
        <v>0</v>
      </c>
      <c r="ZY138" s="2" t="s">
        <v>888</v>
      </c>
      <c r="ZZ138" s="2" t="s">
        <v>870</v>
      </c>
      <c r="AAA138" s="2" t="s">
        <v>871</v>
      </c>
    </row>
    <row r="139" spans="1:703" x14ac:dyDescent="0.2">
      <c r="A139" s="2" t="s">
        <v>40</v>
      </c>
      <c r="B139" s="2">
        <v>645.11300000000006</v>
      </c>
      <c r="C139" s="2">
        <v>420.44499999999999</v>
      </c>
      <c r="D139" s="2">
        <v>411.44299999999998</v>
      </c>
      <c r="E139" s="2">
        <v>1196.9469999999999</v>
      </c>
      <c r="F139" s="2">
        <v>5767.5709999999999</v>
      </c>
      <c r="G139" s="2">
        <v>0</v>
      </c>
      <c r="H139" s="2">
        <v>0</v>
      </c>
      <c r="I139" s="2">
        <v>1</v>
      </c>
      <c r="J139" s="2">
        <v>0</v>
      </c>
      <c r="K139" s="2">
        <v>0.96161399660272895</v>
      </c>
      <c r="L139" s="2">
        <v>1.46772358762466E-2</v>
      </c>
      <c r="M139" s="2">
        <v>0</v>
      </c>
      <c r="N139" s="2">
        <v>0</v>
      </c>
      <c r="O139" s="2">
        <v>1.6928790300110699E-2</v>
      </c>
      <c r="P139" s="2">
        <v>0</v>
      </c>
      <c r="Q139" s="2">
        <v>0.96161399660272895</v>
      </c>
      <c r="R139" s="2">
        <v>0</v>
      </c>
      <c r="S139" s="2">
        <v>0</v>
      </c>
      <c r="T139" s="2">
        <v>0</v>
      </c>
      <c r="U139" s="2">
        <v>2019</v>
      </c>
      <c r="V139" s="2">
        <v>6.6666666666666596E-2</v>
      </c>
      <c r="W139" s="2">
        <v>8.5000000000000006E-2</v>
      </c>
      <c r="X139" s="2">
        <v>0.102777777777777</v>
      </c>
      <c r="Y139" s="2">
        <v>0.10416666666666601</v>
      </c>
      <c r="Z139" s="2">
        <v>8.1944444444444403E-2</v>
      </c>
      <c r="AA139" s="2">
        <v>6.4479999999999996E-2</v>
      </c>
      <c r="AB139" s="2">
        <v>8.5000000000000006E-2</v>
      </c>
      <c r="AC139" s="2">
        <v>8.7222222222222201E-2</v>
      </c>
      <c r="AD139" s="2">
        <v>7.7399999999999997E-2</v>
      </c>
      <c r="AE139" s="2">
        <v>7.1499999999999994E-2</v>
      </c>
      <c r="AF139" s="2">
        <v>7.8055555555555503E-2</v>
      </c>
      <c r="AG139" s="2">
        <v>6.6699999999999995E-2</v>
      </c>
      <c r="AH139" s="2">
        <v>0</v>
      </c>
      <c r="AI139" s="2">
        <v>0</v>
      </c>
      <c r="AJ139" s="2">
        <v>7.8E-2</v>
      </c>
      <c r="AK139" s="2">
        <v>9.6774193999999994E-2</v>
      </c>
      <c r="AL139" s="2">
        <v>18.715073570000001</v>
      </c>
      <c r="AM139" s="2">
        <v>0.22114512</v>
      </c>
      <c r="AN139" s="2">
        <v>1.5154887699999999</v>
      </c>
      <c r="AO139" s="2">
        <v>0.14957548000000001</v>
      </c>
      <c r="AP139" s="2">
        <v>3.6211599999999997E-2</v>
      </c>
      <c r="AQ139" s="2">
        <v>4.8664809999999899E-2</v>
      </c>
      <c r="AR139" s="2">
        <v>5.8468279999999997E-2</v>
      </c>
      <c r="AS139" s="2">
        <v>5.0454020000000002E-2</v>
      </c>
      <c r="AT139" s="2">
        <v>0.13943950999999999</v>
      </c>
      <c r="AU139" s="2">
        <v>0</v>
      </c>
      <c r="AV139" s="9">
        <v>2.8929999999999999E-5</v>
      </c>
      <c r="AW139" s="2">
        <v>0.61776028999999999</v>
      </c>
      <c r="AX139" s="2">
        <v>1.0235869999999999E-2</v>
      </c>
      <c r="AY139" s="2">
        <v>4.463433E-2</v>
      </c>
      <c r="AZ139" s="2">
        <v>1.267479E-2</v>
      </c>
      <c r="BA139" s="2">
        <v>0</v>
      </c>
      <c r="BB139" s="2">
        <v>0.58052840999999999</v>
      </c>
      <c r="BC139" s="2">
        <v>0.27311249999999998</v>
      </c>
      <c r="BD139" s="2">
        <v>0.17252646999999999</v>
      </c>
      <c r="BE139" s="2">
        <v>1.1248456999999901</v>
      </c>
      <c r="BF139" s="2">
        <v>0.85012275000000004</v>
      </c>
      <c r="BG139" s="2">
        <v>0</v>
      </c>
      <c r="BH139" s="2">
        <v>64586</v>
      </c>
      <c r="BI139" s="2">
        <v>19451</v>
      </c>
      <c r="BJ139" s="2">
        <v>17000</v>
      </c>
      <c r="BK139" s="2">
        <v>700</v>
      </c>
      <c r="BL139" s="2">
        <v>37239553.576848798</v>
      </c>
      <c r="BM139" s="2">
        <v>32002741.353231501</v>
      </c>
      <c r="BN139" s="2">
        <v>18805974.556819201</v>
      </c>
      <c r="BO139" s="2">
        <v>13266590.9620576</v>
      </c>
      <c r="BP139" s="2">
        <v>11171866.072610701</v>
      </c>
      <c r="BQ139" s="2">
        <v>0</v>
      </c>
      <c r="BR139" s="2">
        <v>44131225.200854696</v>
      </c>
      <c r="BS139" s="2">
        <v>25411737.649999999</v>
      </c>
      <c r="BT139" s="2">
        <v>0.25</v>
      </c>
      <c r="BU139" s="2">
        <v>0.25</v>
      </c>
      <c r="BV139" s="2">
        <v>0.25</v>
      </c>
      <c r="BW139" s="2">
        <v>0.25</v>
      </c>
      <c r="BX139" s="2">
        <v>0.25</v>
      </c>
      <c r="BY139" s="2">
        <v>1850</v>
      </c>
      <c r="BZ139" s="2">
        <v>0.02</v>
      </c>
      <c r="CA139" s="2">
        <v>18320</v>
      </c>
      <c r="CB139" s="2">
        <v>0.2</v>
      </c>
      <c r="CC139" s="2">
        <v>138000</v>
      </c>
      <c r="CD139" s="2">
        <v>0.2</v>
      </c>
      <c r="CE139" s="2">
        <v>72800</v>
      </c>
      <c r="CF139" s="2">
        <v>0.02</v>
      </c>
      <c r="CG139" s="2">
        <v>4000</v>
      </c>
      <c r="CH139" s="2">
        <v>0.2</v>
      </c>
      <c r="CI139" s="2">
        <v>50000</v>
      </c>
      <c r="CJ139" s="2">
        <v>1.3</v>
      </c>
      <c r="CK139" s="2">
        <v>1.7</v>
      </c>
      <c r="CL139" s="2">
        <v>2</v>
      </c>
      <c r="CM139" s="2">
        <v>2.2999999999999998</v>
      </c>
      <c r="CN139" s="2">
        <v>3.4</v>
      </c>
      <c r="CO139" s="2">
        <v>0.1</v>
      </c>
      <c r="CP139" s="2">
        <v>0.4</v>
      </c>
      <c r="CQ139" s="2">
        <v>0.7</v>
      </c>
      <c r="CR139" s="2">
        <v>1.1000000000000001</v>
      </c>
      <c r="CS139" s="2">
        <v>2</v>
      </c>
      <c r="CT139" s="2">
        <v>0.301944135858357</v>
      </c>
      <c r="CU139" s="2">
        <v>0.25802394839300402</v>
      </c>
      <c r="CV139" s="2">
        <v>0.42593907974259398</v>
      </c>
      <c r="CW139" s="2">
        <v>1.40928360060432E-2</v>
      </c>
      <c r="CX139" s="2">
        <v>0.26776970834887798</v>
      </c>
      <c r="CY139" s="2">
        <v>0.73219962760012303</v>
      </c>
      <c r="CZ139" s="9">
        <v>3.0664050998884501E-5</v>
      </c>
      <c r="DA139" s="2">
        <v>0.89214007005219798</v>
      </c>
      <c r="DB139" s="2">
        <v>0.107859929947801</v>
      </c>
      <c r="DC139" s="2">
        <v>1</v>
      </c>
      <c r="DD139" s="2">
        <v>0</v>
      </c>
      <c r="DE139" s="2">
        <v>0.90449315627540505</v>
      </c>
      <c r="DF139" s="2">
        <v>9.5506843724594503E-2</v>
      </c>
      <c r="DG139" s="2">
        <v>0</v>
      </c>
      <c r="DH139" s="2">
        <v>0</v>
      </c>
      <c r="DI139" s="2">
        <v>1</v>
      </c>
      <c r="DJ139" s="2">
        <v>9.1393366855491806E-2</v>
      </c>
      <c r="DK139" s="2">
        <v>0.190044030968789</v>
      </c>
      <c r="DL139" s="2">
        <v>0</v>
      </c>
      <c r="DM139" s="2">
        <v>0.71856260217571799</v>
      </c>
      <c r="DN139" s="2">
        <v>0.05</v>
      </c>
      <c r="DO139" s="2">
        <v>0.94</v>
      </c>
      <c r="DP139" s="2">
        <v>0.01</v>
      </c>
      <c r="DQ139" s="2">
        <v>0.99</v>
      </c>
      <c r="DR139" s="2">
        <v>0</v>
      </c>
      <c r="DS139" s="2">
        <v>0.01</v>
      </c>
      <c r="DT139" s="2">
        <v>134916.08429999999</v>
      </c>
      <c r="DU139" s="2">
        <v>10.172736663135</v>
      </c>
      <c r="DV139" s="2">
        <v>135.53578139999999</v>
      </c>
      <c r="DW139" s="2">
        <v>135.53578139999999</v>
      </c>
      <c r="DX139" s="2">
        <v>8605.2000000000007</v>
      </c>
      <c r="DY139" s="2">
        <v>4735.3069999999998</v>
      </c>
      <c r="DZ139" s="2">
        <v>5206.143</v>
      </c>
      <c r="EA139" s="2">
        <v>2311.8000000000002</v>
      </c>
      <c r="EB139" s="2">
        <v>112.58499999999999</v>
      </c>
      <c r="EC139" s="2">
        <v>1159.7539999999999</v>
      </c>
      <c r="ED139" s="2">
        <v>0</v>
      </c>
      <c r="EE139" s="2">
        <v>0</v>
      </c>
      <c r="EF139" s="2">
        <v>0</v>
      </c>
      <c r="EG139" s="2">
        <v>1</v>
      </c>
      <c r="EH139" s="2">
        <v>0.78432667617442997</v>
      </c>
      <c r="EI139" s="9">
        <v>3.3627821072399803E-5</v>
      </c>
      <c r="EJ139" s="2">
        <v>1.86246393631752E-4</v>
      </c>
      <c r="EK139" s="2">
        <v>0</v>
      </c>
      <c r="EL139" s="2">
        <v>0.186125678376621</v>
      </c>
      <c r="EM139" s="2">
        <v>0</v>
      </c>
      <c r="EN139" s="2">
        <v>2.9327771234244501E-2</v>
      </c>
      <c r="EO139" s="2">
        <v>5.6464999999999996</v>
      </c>
      <c r="EP139" s="2">
        <v>0</v>
      </c>
      <c r="EQ139" s="2">
        <v>0</v>
      </c>
      <c r="ER139" s="2">
        <v>1</v>
      </c>
      <c r="ES139" s="2">
        <v>50</v>
      </c>
      <c r="ET139" s="2">
        <v>50</v>
      </c>
      <c r="EU139" s="2">
        <v>36240.001199999999</v>
      </c>
      <c r="EV139" s="2">
        <v>19178.600399999999</v>
      </c>
      <c r="EW139" s="2">
        <v>15902.218800000001</v>
      </c>
      <c r="EX139" s="2">
        <v>36</v>
      </c>
      <c r="EY139" s="2">
        <v>46</v>
      </c>
      <c r="EZ139" s="2">
        <v>36.1</v>
      </c>
      <c r="FA139" s="2">
        <v>42</v>
      </c>
      <c r="FB139" s="2">
        <v>45.3</v>
      </c>
      <c r="FC139" s="2">
        <v>37.299999999999997</v>
      </c>
      <c r="FD139" s="2">
        <v>40</v>
      </c>
      <c r="FE139" s="2">
        <v>30.5</v>
      </c>
      <c r="FF139" s="2">
        <v>37</v>
      </c>
      <c r="FG139" s="2">
        <v>14</v>
      </c>
      <c r="FH139" s="2">
        <v>0.61337933678359202</v>
      </c>
      <c r="FI139" s="2">
        <v>65.641173087981599</v>
      </c>
      <c r="FJ139" s="2">
        <v>0.61337933678359202</v>
      </c>
      <c r="FK139" s="2">
        <v>65.641173087981599</v>
      </c>
      <c r="FL139" s="2">
        <v>14.3426294820717</v>
      </c>
      <c r="FM139" s="2">
        <v>59.760956175298801</v>
      </c>
      <c r="FN139" s="2">
        <v>34</v>
      </c>
      <c r="FO139" s="2">
        <v>60</v>
      </c>
      <c r="FP139" s="2">
        <v>49</v>
      </c>
      <c r="FQ139" s="2">
        <v>40</v>
      </c>
      <c r="FR139" s="2">
        <v>48</v>
      </c>
      <c r="FS139" s="2">
        <v>49.240140002562804</v>
      </c>
      <c r="FT139" s="2">
        <v>22.0593498257379</v>
      </c>
      <c r="FU139" s="2">
        <v>48.3303914574808</v>
      </c>
      <c r="FV139" s="2">
        <v>37.634272807467902</v>
      </c>
      <c r="FW139" s="2">
        <v>48.3303914574808</v>
      </c>
      <c r="FX139" s="2">
        <v>37.634272807467902</v>
      </c>
      <c r="FY139" s="2">
        <v>43</v>
      </c>
      <c r="FZ139" s="2">
        <v>47</v>
      </c>
      <c r="GA139" s="2">
        <v>38</v>
      </c>
      <c r="GB139" s="2">
        <v>42</v>
      </c>
      <c r="GC139" s="2">
        <v>49.240140002562804</v>
      </c>
      <c r="GD139" s="2">
        <v>22.0593498257379</v>
      </c>
      <c r="GE139" s="2">
        <v>45</v>
      </c>
      <c r="GF139" s="2">
        <v>38</v>
      </c>
      <c r="GG139" s="2">
        <v>25</v>
      </c>
      <c r="GH139" s="2">
        <v>27</v>
      </c>
      <c r="GI139" s="2">
        <v>32</v>
      </c>
      <c r="GJ139" s="2">
        <v>36</v>
      </c>
      <c r="GK139" s="2">
        <v>18.252294036233199</v>
      </c>
      <c r="GL139" s="2">
        <v>60.786698517908498</v>
      </c>
      <c r="GM139" s="2">
        <v>18.252294036233199</v>
      </c>
      <c r="GN139" s="2">
        <v>60.786698517908498</v>
      </c>
      <c r="GO139" s="2">
        <v>43</v>
      </c>
      <c r="GP139" s="2">
        <v>47</v>
      </c>
      <c r="GQ139" s="2">
        <v>41.826848735880098</v>
      </c>
      <c r="GR139" s="2">
        <v>26.4494030613977</v>
      </c>
      <c r="GS139" s="2">
        <v>28.9</v>
      </c>
      <c r="GT139" s="2">
        <v>83.5</v>
      </c>
      <c r="GU139" s="2">
        <v>27</v>
      </c>
      <c r="GV139" s="2">
        <v>15</v>
      </c>
      <c r="GW139" s="2">
        <v>33.445</v>
      </c>
      <c r="GX139" s="2">
        <v>41.472000000000001</v>
      </c>
      <c r="GY139" s="2">
        <v>76.945137957119101</v>
      </c>
      <c r="GZ139" s="2">
        <v>63.372813793366497</v>
      </c>
      <c r="HA139" s="2">
        <v>110</v>
      </c>
      <c r="HB139" s="2">
        <v>86.757324617719107</v>
      </c>
      <c r="HC139" s="2">
        <v>97.478444293495897</v>
      </c>
      <c r="HD139" s="2">
        <v>105</v>
      </c>
      <c r="HE139" s="2">
        <v>99.5</v>
      </c>
      <c r="HF139" s="2">
        <v>72</v>
      </c>
      <c r="HG139" s="2">
        <v>63.372813793366497</v>
      </c>
      <c r="HH139" s="2">
        <v>86.757324617719107</v>
      </c>
      <c r="HI139" s="2">
        <v>100</v>
      </c>
      <c r="HJ139" s="2">
        <v>1767.884</v>
      </c>
      <c r="HK139" s="2">
        <v>1538.6579999999999</v>
      </c>
      <c r="HL139" s="2">
        <v>341.26510000000002</v>
      </c>
      <c r="HM139" s="2">
        <v>0</v>
      </c>
      <c r="HN139" s="2">
        <v>622.30700000000002</v>
      </c>
      <c r="HO139" s="2">
        <v>13.494049404034101</v>
      </c>
      <c r="HP139" s="2">
        <v>13.494049404034101</v>
      </c>
      <c r="HQ139" s="2">
        <v>13.494049404034101</v>
      </c>
      <c r="HR139" s="2">
        <v>0</v>
      </c>
      <c r="HS139" s="2">
        <v>0</v>
      </c>
      <c r="HT139" s="2">
        <v>0</v>
      </c>
      <c r="HU139" s="2">
        <v>0</v>
      </c>
      <c r="HV139" s="2">
        <v>0</v>
      </c>
      <c r="HW139" s="2">
        <v>0</v>
      </c>
      <c r="HX139" s="2">
        <v>0.18132085960937899</v>
      </c>
      <c r="HY139" s="2">
        <v>0</v>
      </c>
      <c r="HZ139" s="2">
        <v>0</v>
      </c>
      <c r="IA139" s="2">
        <v>0</v>
      </c>
      <c r="IB139" s="2">
        <v>0</v>
      </c>
      <c r="IC139" s="2">
        <v>3.5999999999999997E-2</v>
      </c>
      <c r="ID139" s="2">
        <v>0</v>
      </c>
      <c r="IE139" s="2">
        <v>0</v>
      </c>
      <c r="IF139" s="2">
        <v>0</v>
      </c>
      <c r="IG139" s="2">
        <v>0</v>
      </c>
      <c r="IH139" s="2">
        <v>0</v>
      </c>
      <c r="II139" s="2">
        <v>0</v>
      </c>
      <c r="IJ139" s="2">
        <v>0</v>
      </c>
      <c r="IK139" s="2">
        <v>7437.9731681131898</v>
      </c>
      <c r="IL139" s="2">
        <v>0</v>
      </c>
      <c r="IM139" s="2">
        <v>839.25182802499398</v>
      </c>
      <c r="IN139" s="2">
        <v>0</v>
      </c>
      <c r="IO139" s="2">
        <v>0</v>
      </c>
      <c r="IP139" s="2">
        <v>0</v>
      </c>
      <c r="IQ139" s="2">
        <v>0</v>
      </c>
      <c r="IR139" s="2">
        <v>0</v>
      </c>
      <c r="IS139" s="2">
        <v>0</v>
      </c>
      <c r="IT139" s="2">
        <v>77.144000000000005</v>
      </c>
      <c r="IU139" s="2">
        <v>0</v>
      </c>
      <c r="IV139" s="2">
        <v>0</v>
      </c>
      <c r="IW139" s="2">
        <v>0</v>
      </c>
      <c r="IX139" s="2">
        <v>8000</v>
      </c>
      <c r="IY139" s="2">
        <v>8000</v>
      </c>
      <c r="IZ139" s="2">
        <v>8000</v>
      </c>
      <c r="JA139" s="2">
        <v>1126</v>
      </c>
      <c r="JB139" s="2">
        <v>8000</v>
      </c>
      <c r="JC139" s="2">
        <v>1789</v>
      </c>
      <c r="JD139" s="2">
        <v>4000</v>
      </c>
      <c r="JE139" s="2">
        <v>8000</v>
      </c>
      <c r="JF139" s="2">
        <v>5400</v>
      </c>
      <c r="JG139" s="2">
        <v>8000</v>
      </c>
      <c r="JH139" s="2">
        <v>7500</v>
      </c>
      <c r="JI139" s="2">
        <v>4000</v>
      </c>
      <c r="JJ139" s="2">
        <v>8000</v>
      </c>
      <c r="JK139" s="2">
        <v>8000</v>
      </c>
      <c r="JL139" s="2">
        <v>8000</v>
      </c>
      <c r="JM139" s="2">
        <v>2261.1981999999998</v>
      </c>
      <c r="JN139" s="2">
        <v>2261.1981999999998</v>
      </c>
      <c r="JO139" s="2">
        <v>2261.1981999999998</v>
      </c>
      <c r="JP139" s="2">
        <v>751.10479868618097</v>
      </c>
      <c r="JQ139" s="2">
        <v>8000</v>
      </c>
      <c r="JR139" s="2">
        <v>8000</v>
      </c>
      <c r="JS139" s="2">
        <v>1328.270908</v>
      </c>
      <c r="JT139" s="2">
        <v>8000</v>
      </c>
      <c r="JU139" s="2">
        <v>4100</v>
      </c>
      <c r="JV139" s="2">
        <v>1361.35634547</v>
      </c>
      <c r="JW139" s="2">
        <v>5320</v>
      </c>
      <c r="JX139" s="2">
        <v>8000</v>
      </c>
      <c r="JY139" s="2">
        <v>2848.6844569999998</v>
      </c>
      <c r="JZ139" s="2">
        <v>2848.6844569999998</v>
      </c>
      <c r="KA139" s="2">
        <v>3920</v>
      </c>
      <c r="KB139" s="2">
        <v>2848.6844569999998</v>
      </c>
      <c r="KC139" s="2">
        <v>2848.6844569999998</v>
      </c>
      <c r="KD139" s="2">
        <v>5350</v>
      </c>
      <c r="KE139" s="2">
        <v>8088.6505699999998</v>
      </c>
      <c r="KF139" s="2">
        <v>8088.6505699999998</v>
      </c>
      <c r="KG139" s="2">
        <v>8088.6505699999998</v>
      </c>
      <c r="KH139" s="2">
        <v>8088.6505699999998</v>
      </c>
      <c r="KI139" s="2">
        <v>8088.6505699999998</v>
      </c>
      <c r="KJ139" s="2">
        <v>6500</v>
      </c>
      <c r="KK139" s="2">
        <v>8500</v>
      </c>
      <c r="KL139" s="2">
        <v>4200</v>
      </c>
      <c r="KM139" s="2">
        <v>8000</v>
      </c>
      <c r="KN139" s="2">
        <v>8300</v>
      </c>
      <c r="KO139" s="2">
        <v>6000</v>
      </c>
      <c r="KP139" s="2">
        <v>6000</v>
      </c>
      <c r="KQ139" s="2">
        <v>6000</v>
      </c>
      <c r="KR139" s="2">
        <v>6000</v>
      </c>
      <c r="KS139" s="2">
        <v>6000</v>
      </c>
      <c r="KT139" s="2">
        <v>6000</v>
      </c>
      <c r="KU139" s="2">
        <v>6000</v>
      </c>
      <c r="KV139" s="2">
        <v>740.5</v>
      </c>
      <c r="KW139" s="2">
        <v>6000</v>
      </c>
      <c r="KX139" s="2">
        <v>6000</v>
      </c>
      <c r="KY139" s="2">
        <v>7900</v>
      </c>
      <c r="KZ139" s="2">
        <v>0</v>
      </c>
      <c r="LA139" s="2">
        <v>0</v>
      </c>
      <c r="LB139" s="2">
        <v>0</v>
      </c>
      <c r="LC139" s="2">
        <v>7651.2259999999997</v>
      </c>
      <c r="LD139" s="2">
        <v>0</v>
      </c>
      <c r="LE139" s="2">
        <v>19.385654669993201</v>
      </c>
      <c r="LF139" s="2">
        <v>0</v>
      </c>
      <c r="LG139" s="2">
        <v>13.009047912967601</v>
      </c>
      <c r="LH139" s="2">
        <v>0</v>
      </c>
      <c r="LI139" s="2">
        <v>0</v>
      </c>
      <c r="LJ139" s="2">
        <v>0</v>
      </c>
      <c r="LK139" s="2">
        <v>0</v>
      </c>
      <c r="LL139" s="2">
        <v>0</v>
      </c>
      <c r="LM139" s="2">
        <v>0</v>
      </c>
      <c r="LN139" s="2">
        <v>0</v>
      </c>
      <c r="LO139" s="2">
        <v>0</v>
      </c>
      <c r="LP139" s="2">
        <v>0</v>
      </c>
      <c r="LQ139" s="2">
        <v>0</v>
      </c>
      <c r="LR139" s="2">
        <v>0</v>
      </c>
      <c r="LS139" s="2">
        <v>0</v>
      </c>
      <c r="LT139" s="2">
        <v>0</v>
      </c>
      <c r="LU139" s="2">
        <v>0</v>
      </c>
      <c r="LV139" s="2">
        <v>7490.9650000000001</v>
      </c>
      <c r="LW139" s="2">
        <v>0</v>
      </c>
      <c r="LX139" s="2">
        <v>2.7360000000000002</v>
      </c>
      <c r="LY139" s="2">
        <v>0</v>
      </c>
      <c r="LZ139" s="2">
        <v>0</v>
      </c>
      <c r="MA139" s="2">
        <v>0</v>
      </c>
      <c r="MB139" s="2">
        <v>0</v>
      </c>
      <c r="MC139" s="2">
        <v>0</v>
      </c>
      <c r="MD139" s="2">
        <v>0</v>
      </c>
      <c r="ME139" s="2">
        <v>0</v>
      </c>
      <c r="MF139" s="2">
        <v>554.39599999999996</v>
      </c>
      <c r="MG139" s="2">
        <v>0</v>
      </c>
      <c r="MH139" s="2">
        <v>0</v>
      </c>
      <c r="MI139" s="2">
        <v>0</v>
      </c>
      <c r="MJ139" s="2">
        <v>0</v>
      </c>
      <c r="MK139" s="2">
        <v>0</v>
      </c>
      <c r="ML139" s="2">
        <v>0</v>
      </c>
      <c r="MM139" s="2">
        <v>0</v>
      </c>
      <c r="MN139" s="2">
        <v>0</v>
      </c>
      <c r="MO139" s="2">
        <v>1466.20509273173</v>
      </c>
      <c r="MP139" s="2">
        <v>0</v>
      </c>
      <c r="MQ139" s="2">
        <v>1268.633</v>
      </c>
      <c r="MR139" s="2">
        <v>0</v>
      </c>
      <c r="MS139" s="2">
        <v>7587.1949999999997</v>
      </c>
      <c r="MT139" s="2">
        <v>0</v>
      </c>
      <c r="MU139" s="2">
        <v>0</v>
      </c>
      <c r="MV139" s="2">
        <v>0.22354960213902</v>
      </c>
      <c r="MW139" s="2">
        <v>7.7289288520708305E-4</v>
      </c>
      <c r="MX139" s="2">
        <v>3.4954154451105501E-2</v>
      </c>
      <c r="MY139" s="2">
        <v>3.0445202691692898E-2</v>
      </c>
      <c r="MZ139" s="2">
        <v>6.2715676902230802E-2</v>
      </c>
      <c r="NA139" s="2">
        <v>0.64756247093074304</v>
      </c>
      <c r="NB139" s="2">
        <v>0.20267645577320501</v>
      </c>
      <c r="NC139" s="2">
        <v>0.137339117332125</v>
      </c>
      <c r="ND139" s="2">
        <v>0.51885963162071402</v>
      </c>
      <c r="NE139" s="2">
        <v>0.141124795273953</v>
      </c>
      <c r="NF139" s="2">
        <v>0.16807792156948201</v>
      </c>
      <c r="NG139" s="2">
        <v>0.83192207843051702</v>
      </c>
      <c r="NH139" s="2">
        <v>0.19618572107193</v>
      </c>
      <c r="NI139" s="2">
        <v>0.80026131019389102</v>
      </c>
      <c r="NJ139" s="2">
        <v>3.5529687341778601E-3</v>
      </c>
      <c r="NK139" s="2">
        <v>0.77490075871831199</v>
      </c>
      <c r="NL139" s="2">
        <v>0.22509924128168701</v>
      </c>
      <c r="NM139" s="2">
        <v>0.81477106697478596</v>
      </c>
      <c r="NN139" s="2">
        <v>0.18522893302521301</v>
      </c>
      <c r="NO139" s="2">
        <v>0.96255006265950305</v>
      </c>
      <c r="NP139" s="2">
        <v>0</v>
      </c>
      <c r="NQ139" s="2">
        <v>3.7449937340496398E-2</v>
      </c>
      <c r="NR139" s="2">
        <v>3.2049237147899298E-2</v>
      </c>
      <c r="NS139" s="2">
        <v>0.65705160338477397</v>
      </c>
      <c r="NT139" s="2">
        <v>0.124738831603774</v>
      </c>
      <c r="NU139" s="2">
        <v>0.186160327863551</v>
      </c>
      <c r="NV139" s="2">
        <v>0.71</v>
      </c>
      <c r="NW139" s="2">
        <v>0.19</v>
      </c>
      <c r="NX139" s="2">
        <v>0.1</v>
      </c>
      <c r="NY139" s="2">
        <v>0.83</v>
      </c>
      <c r="NZ139" s="2">
        <v>0.16</v>
      </c>
      <c r="OA139" s="2">
        <v>0.01</v>
      </c>
      <c r="OB139" s="2">
        <v>2.5112416207584701E-2</v>
      </c>
      <c r="OC139" s="2">
        <v>0.115710769014316</v>
      </c>
      <c r="OD139" s="2">
        <v>1.9034111909481899E-2</v>
      </c>
      <c r="OE139" s="2">
        <v>0.28829966479212199</v>
      </c>
      <c r="OF139" s="2">
        <v>5.3619971387953103E-2</v>
      </c>
      <c r="OG139" s="2">
        <v>0.30766381805096499</v>
      </c>
      <c r="OH139" s="2">
        <v>7.0000000000000007E-2</v>
      </c>
      <c r="OI139" s="2">
        <v>0.120559248637576</v>
      </c>
      <c r="OJ139" s="2">
        <v>0.98</v>
      </c>
      <c r="OK139" s="2">
        <v>0.02</v>
      </c>
      <c r="OL139" s="2">
        <v>0</v>
      </c>
      <c r="OM139" s="2">
        <v>5937.7749999999996</v>
      </c>
      <c r="ON139" s="2">
        <v>4636.1409999999996</v>
      </c>
      <c r="OO139" s="2">
        <v>15378.07</v>
      </c>
      <c r="OP139" s="2">
        <v>21285.969000000001</v>
      </c>
      <c r="OQ139" s="2">
        <v>194.91200000000001</v>
      </c>
      <c r="OR139" s="2">
        <v>2217.9189999999999</v>
      </c>
      <c r="OS139" s="2">
        <v>0</v>
      </c>
      <c r="OT139" s="2">
        <v>0</v>
      </c>
      <c r="OU139" s="2">
        <v>0</v>
      </c>
      <c r="OV139" s="2">
        <v>1</v>
      </c>
      <c r="OW139" s="2">
        <v>0.62070616645603305</v>
      </c>
      <c r="OX139" s="2">
        <v>0</v>
      </c>
      <c r="OY139" s="2">
        <v>0</v>
      </c>
      <c r="OZ139" s="2">
        <v>0</v>
      </c>
      <c r="PA139" s="2">
        <v>0.28016938400365299</v>
      </c>
      <c r="PB139" s="2">
        <v>0</v>
      </c>
      <c r="PC139" s="2">
        <v>9.9124449540312298E-2</v>
      </c>
      <c r="PD139" s="2">
        <v>5.6464999999999996</v>
      </c>
      <c r="PE139" s="2">
        <v>1919968</v>
      </c>
      <c r="PF139" s="2">
        <v>9.1743713847936696</v>
      </c>
      <c r="PG139" s="2">
        <v>9192.7541209999999</v>
      </c>
      <c r="PH139" s="2">
        <v>16184.043820000001</v>
      </c>
      <c r="PI139" s="2">
        <v>47430.549429999999</v>
      </c>
      <c r="PJ139" s="2">
        <v>50764.590949999998</v>
      </c>
      <c r="PK139" s="2">
        <v>21900.122909999998</v>
      </c>
      <c r="PL139" s="2">
        <v>155816.38620000001</v>
      </c>
      <c r="PM139" s="2">
        <v>10320.519039999999</v>
      </c>
      <c r="PN139" s="2">
        <v>40918.836730000003</v>
      </c>
      <c r="PO139" s="2">
        <v>51319.835789999997</v>
      </c>
      <c r="PP139" s="2">
        <v>15275.79585</v>
      </c>
      <c r="PQ139" s="2">
        <v>0</v>
      </c>
      <c r="PR139" s="2">
        <v>0</v>
      </c>
      <c r="PS139" s="2">
        <v>0</v>
      </c>
      <c r="PT139" s="2">
        <v>0</v>
      </c>
      <c r="PU139" s="2">
        <v>0</v>
      </c>
      <c r="PV139" s="2">
        <v>95997.648530000006</v>
      </c>
      <c r="PW139" s="2">
        <v>59357.568979999996</v>
      </c>
      <c r="PX139" s="2">
        <v>238938.12460000001</v>
      </c>
      <c r="PY139" s="2">
        <v>245563.1881</v>
      </c>
      <c r="PZ139" s="2">
        <v>126492.0963</v>
      </c>
      <c r="QA139" s="2">
        <v>185.06981469999999</v>
      </c>
      <c r="QB139" s="2">
        <v>165.25265580000001</v>
      </c>
      <c r="QC139" s="2">
        <v>159.1710717</v>
      </c>
      <c r="QD139" s="2">
        <v>122.93798990000001</v>
      </c>
      <c r="QE139" s="2">
        <v>101.1242781</v>
      </c>
      <c r="QF139" s="2">
        <v>101.1242781</v>
      </c>
      <c r="QG139" s="2">
        <v>308.69153979999999</v>
      </c>
      <c r="QH139" s="2">
        <v>289.81994070000002</v>
      </c>
      <c r="QI139" s="2">
        <v>288.75554249999999</v>
      </c>
      <c r="QJ139" s="2">
        <v>205.51793660000001</v>
      </c>
      <c r="QK139" s="2">
        <v>118.4647353</v>
      </c>
      <c r="QL139" s="2">
        <v>118.4647353</v>
      </c>
      <c r="QM139" s="2">
        <v>0</v>
      </c>
      <c r="QN139" s="2">
        <v>0</v>
      </c>
      <c r="QO139" s="2">
        <v>0</v>
      </c>
      <c r="QP139" s="2">
        <v>0</v>
      </c>
      <c r="QQ139" s="2">
        <v>0</v>
      </c>
      <c r="QR139" s="2">
        <v>0</v>
      </c>
      <c r="QS139" s="2">
        <v>185.06981469999999</v>
      </c>
      <c r="QT139" s="2">
        <v>165.25265580000001</v>
      </c>
      <c r="QU139" s="2">
        <v>159.1710717</v>
      </c>
      <c r="QV139" s="2">
        <v>122.93798990000001</v>
      </c>
      <c r="QW139" s="2">
        <v>101.1242781</v>
      </c>
      <c r="QX139" s="2">
        <v>101.1242781</v>
      </c>
      <c r="QY139" s="2">
        <v>5.1593921000000001E-2</v>
      </c>
      <c r="QZ139" s="2">
        <v>2.3034638E-2</v>
      </c>
      <c r="RA139" s="2">
        <v>8.8747694000000002E-2</v>
      </c>
      <c r="RB139" s="2">
        <v>6.8545515000000001E-2</v>
      </c>
      <c r="RC139" s="2">
        <v>4.2287268999999898E-2</v>
      </c>
      <c r="RD139" s="2">
        <v>8.6057289999999995E-2</v>
      </c>
      <c r="RE139" s="2">
        <v>4.0398125E-2</v>
      </c>
      <c r="RF139" s="2">
        <v>0.16099903199999999</v>
      </c>
      <c r="RG139" s="2">
        <v>0.11458893099999901</v>
      </c>
      <c r="RH139" s="2">
        <v>4.9538550000000001E-2</v>
      </c>
      <c r="RI139" s="2">
        <v>0</v>
      </c>
      <c r="RJ139" s="2">
        <v>0</v>
      </c>
      <c r="RK139" s="2">
        <v>0</v>
      </c>
      <c r="RL139" s="2">
        <v>0</v>
      </c>
      <c r="RM139" s="2">
        <v>0</v>
      </c>
      <c r="RN139" s="2">
        <v>5.1593921000000001E-2</v>
      </c>
      <c r="RO139" s="2">
        <v>2.3034638E-2</v>
      </c>
      <c r="RP139" s="2">
        <v>8.8747694000000002E-2</v>
      </c>
      <c r="RQ139" s="2">
        <v>6.8545513000000002E-2</v>
      </c>
      <c r="RR139" s="2">
        <v>4.2287268999999898E-2</v>
      </c>
      <c r="RS139" s="2">
        <v>1649</v>
      </c>
      <c r="RT139" s="2">
        <v>0</v>
      </c>
      <c r="RU139" s="2">
        <v>1</v>
      </c>
      <c r="RV139" s="2"/>
      <c r="RW139" s="2">
        <v>0</v>
      </c>
      <c r="RX139" s="2">
        <v>0</v>
      </c>
      <c r="RY139" s="2">
        <v>1</v>
      </c>
      <c r="RZ139" s="2"/>
      <c r="SA139" s="2">
        <v>1</v>
      </c>
      <c r="SB139" s="2"/>
      <c r="SC139" s="2">
        <v>218.00899999999999</v>
      </c>
      <c r="SD139" s="2">
        <v>296.78500000000003</v>
      </c>
      <c r="SE139" s="2">
        <v>40.823999999999998</v>
      </c>
      <c r="SF139" s="2">
        <v>156.23500000000001</v>
      </c>
      <c r="SG139" s="2">
        <v>175.166</v>
      </c>
      <c r="SH139" s="2">
        <v>0.14599999999999999</v>
      </c>
      <c r="SI139" s="2">
        <v>0</v>
      </c>
      <c r="SJ139" s="2">
        <v>0</v>
      </c>
      <c r="SK139" s="2">
        <v>47.314999999999998</v>
      </c>
      <c r="SL139" s="2">
        <v>0</v>
      </c>
      <c r="SM139" s="2">
        <v>0</v>
      </c>
      <c r="SN139" s="2">
        <v>0</v>
      </c>
      <c r="SO139" s="2">
        <v>0</v>
      </c>
      <c r="SP139" s="2">
        <v>0</v>
      </c>
      <c r="SQ139" s="2">
        <v>0</v>
      </c>
      <c r="SR139" s="2">
        <v>0</v>
      </c>
      <c r="SS139" s="2">
        <v>0</v>
      </c>
      <c r="ST139" s="2">
        <v>0</v>
      </c>
      <c r="SU139" s="2">
        <v>0</v>
      </c>
      <c r="SV139" s="2">
        <v>0</v>
      </c>
      <c r="SW139" s="2">
        <v>0</v>
      </c>
      <c r="SX139" s="2">
        <v>1003.619</v>
      </c>
      <c r="SY139" s="2">
        <v>1252.422</v>
      </c>
      <c r="SZ139" s="2">
        <v>267.61500000000001</v>
      </c>
      <c r="TA139" s="2">
        <v>450.28</v>
      </c>
      <c r="TB139" s="2">
        <v>282.63400000000001</v>
      </c>
      <c r="TC139" s="2">
        <v>14.423</v>
      </c>
      <c r="TD139" s="2">
        <v>1</v>
      </c>
      <c r="TE139" s="2">
        <v>0</v>
      </c>
      <c r="TF139" s="2">
        <v>6221.3820128464104</v>
      </c>
      <c r="TG139" s="2">
        <v>715.19344292104802</v>
      </c>
      <c r="TH139" s="2">
        <v>0</v>
      </c>
      <c r="TI139" s="2">
        <v>12.175033606808199</v>
      </c>
      <c r="TJ139" s="2">
        <v>3308.4822437633902</v>
      </c>
      <c r="TK139" s="2">
        <v>0</v>
      </c>
      <c r="TL139" s="2">
        <v>0</v>
      </c>
      <c r="TM139" s="2">
        <v>30.589859451723498</v>
      </c>
      <c r="TN139" s="2">
        <v>0</v>
      </c>
      <c r="TO139" s="2">
        <v>14.9947545873385</v>
      </c>
      <c r="TP139" s="2">
        <v>0</v>
      </c>
      <c r="TQ139" s="2">
        <v>0</v>
      </c>
      <c r="TR139" s="2">
        <v>4.2268696112318101E-4</v>
      </c>
      <c r="TS139" s="2">
        <v>0.99957731303887598</v>
      </c>
      <c r="TT139" s="2">
        <v>0.73022533164427506</v>
      </c>
      <c r="TU139" s="2">
        <v>1.02025908717808E-3</v>
      </c>
      <c r="TV139" s="9">
        <v>4.1329383653940401E-5</v>
      </c>
      <c r="TW139" s="2">
        <v>0</v>
      </c>
      <c r="TX139" s="2">
        <v>0.22207046756027801</v>
      </c>
      <c r="TY139" s="2">
        <v>0</v>
      </c>
      <c r="TZ139" s="2">
        <v>4.6642612324614398E-2</v>
      </c>
      <c r="UA139" s="2">
        <v>17.106999999999999</v>
      </c>
      <c r="UB139" s="2">
        <v>22.457000000000001</v>
      </c>
      <c r="UC139" s="2">
        <v>0</v>
      </c>
      <c r="UD139" s="2">
        <v>0</v>
      </c>
      <c r="UE139" s="2">
        <v>0.755</v>
      </c>
      <c r="UF139" s="2">
        <v>5268.1959999999999</v>
      </c>
      <c r="UG139" s="2">
        <v>2410.2510000000002</v>
      </c>
      <c r="UH139" s="2">
        <v>3115.1509999999998</v>
      </c>
      <c r="UI139" s="2">
        <v>14991.987999999999</v>
      </c>
      <c r="UJ139" s="2">
        <v>1618.6849999999999</v>
      </c>
      <c r="UK139" s="2">
        <v>1211.58499999999</v>
      </c>
      <c r="UL139" s="2">
        <v>0.77700000000000002</v>
      </c>
      <c r="UM139" s="2">
        <v>0</v>
      </c>
      <c r="UN139" s="2">
        <v>0</v>
      </c>
      <c r="UO139" s="2">
        <v>2572.9609999999998</v>
      </c>
      <c r="UP139" s="2">
        <v>0</v>
      </c>
      <c r="UQ139" s="2">
        <v>0</v>
      </c>
      <c r="UR139" s="2">
        <v>98.575000000000003</v>
      </c>
      <c r="US139" s="2">
        <v>94.504000000000005</v>
      </c>
      <c r="UT139" s="2">
        <v>5.4729999999999999</v>
      </c>
      <c r="UU139" s="2">
        <v>17.337</v>
      </c>
      <c r="UV139" s="2">
        <v>4.1470000000000002</v>
      </c>
      <c r="UW139" s="2">
        <v>0</v>
      </c>
      <c r="UX139" s="2">
        <v>1</v>
      </c>
      <c r="UY139" s="2">
        <v>0</v>
      </c>
      <c r="UZ139" s="2">
        <v>0</v>
      </c>
      <c r="VA139" s="2">
        <v>0</v>
      </c>
      <c r="VB139" s="2">
        <v>0</v>
      </c>
      <c r="VC139" s="2">
        <v>0</v>
      </c>
      <c r="VD139" s="2">
        <v>0</v>
      </c>
      <c r="VE139" s="2">
        <v>0</v>
      </c>
      <c r="VF139" s="2">
        <v>0</v>
      </c>
      <c r="VG139" s="2">
        <v>0</v>
      </c>
      <c r="VH139" s="2">
        <v>0</v>
      </c>
      <c r="VI139" s="2">
        <v>0</v>
      </c>
      <c r="VJ139" s="2">
        <v>0</v>
      </c>
      <c r="VK139" s="2">
        <v>0</v>
      </c>
      <c r="VL139" s="2">
        <v>0</v>
      </c>
      <c r="VM139" s="2">
        <v>0</v>
      </c>
      <c r="VN139" s="2">
        <v>0</v>
      </c>
      <c r="VO139" s="2">
        <v>0</v>
      </c>
      <c r="VP139" s="2">
        <v>0</v>
      </c>
      <c r="VQ139" s="2">
        <v>0</v>
      </c>
      <c r="VR139" s="2">
        <v>0</v>
      </c>
      <c r="VS139" s="2">
        <v>0</v>
      </c>
      <c r="VT139" s="2"/>
      <c r="VU139" s="2">
        <v>0</v>
      </c>
      <c r="VV139" s="2">
        <v>0</v>
      </c>
      <c r="VW139" s="2">
        <v>0</v>
      </c>
      <c r="VX139" s="2">
        <v>40.432000000000002</v>
      </c>
      <c r="VY139" s="2">
        <v>5.8019999999999996</v>
      </c>
      <c r="VZ139" s="2">
        <v>1.44</v>
      </c>
      <c r="WA139" s="2">
        <v>0.21199999999999999</v>
      </c>
      <c r="WB139" s="2">
        <v>3.33</v>
      </c>
      <c r="WC139" s="2">
        <v>0</v>
      </c>
      <c r="WD139" s="2">
        <v>0.4</v>
      </c>
      <c r="WE139" s="2">
        <v>0.4</v>
      </c>
      <c r="WF139" s="2"/>
      <c r="WG139" s="2">
        <v>0</v>
      </c>
      <c r="WH139" s="2">
        <v>0</v>
      </c>
      <c r="WI139" s="2">
        <v>0.4</v>
      </c>
      <c r="WJ139" s="2"/>
      <c r="WK139" s="2">
        <v>0</v>
      </c>
      <c r="WL139" s="2">
        <v>0</v>
      </c>
      <c r="WM139" s="2">
        <v>0.4</v>
      </c>
      <c r="WN139" s="2"/>
      <c r="WO139" s="2">
        <v>0.4</v>
      </c>
      <c r="WP139" s="2">
        <v>0.4</v>
      </c>
      <c r="WQ139" s="2"/>
      <c r="WR139" s="2">
        <v>1</v>
      </c>
      <c r="WS139" s="2"/>
      <c r="WT139" s="2">
        <v>1</v>
      </c>
      <c r="WU139" s="2"/>
      <c r="WV139" s="2">
        <v>1</v>
      </c>
      <c r="WW139" s="2"/>
      <c r="WX139" s="2">
        <v>1</v>
      </c>
      <c r="WY139" s="2"/>
      <c r="WZ139" s="2">
        <v>1</v>
      </c>
      <c r="XA139" s="2"/>
      <c r="XB139" s="2">
        <v>1</v>
      </c>
      <c r="XC139" s="2"/>
      <c r="XD139" s="2">
        <v>1</v>
      </c>
      <c r="XE139" s="2"/>
      <c r="XF139" s="2">
        <v>0.84199999999999997</v>
      </c>
      <c r="XG139" s="2">
        <v>23.111999999999998</v>
      </c>
      <c r="XH139" s="2">
        <v>5.0129999999999999</v>
      </c>
      <c r="XI139" s="2">
        <v>0</v>
      </c>
      <c r="XJ139" s="2">
        <v>0</v>
      </c>
      <c r="XK139" s="2">
        <v>321.91699999999997</v>
      </c>
      <c r="XL139" s="2">
        <v>1117.761</v>
      </c>
      <c r="XM139" s="2">
        <v>5.4009999999999998</v>
      </c>
      <c r="XN139" s="2">
        <v>3.0339999999999998</v>
      </c>
      <c r="XO139" s="2">
        <v>0</v>
      </c>
      <c r="XP139" s="2">
        <v>0</v>
      </c>
      <c r="XQ139" s="2">
        <v>6568.3530000000001</v>
      </c>
      <c r="XR139" s="2">
        <v>243.51499999999999</v>
      </c>
      <c r="XS139" s="2">
        <v>1836.4179999999999</v>
      </c>
      <c r="XT139" s="2">
        <v>55.392000000000003</v>
      </c>
      <c r="XU139" s="2">
        <v>0</v>
      </c>
      <c r="XV139" s="2">
        <v>0.23698919095495999</v>
      </c>
      <c r="XW139" s="2">
        <v>0.11026976179145601</v>
      </c>
      <c r="XX139" s="2">
        <v>0.65274104725358295</v>
      </c>
      <c r="XY139" s="2">
        <v>0.87934828143251897</v>
      </c>
      <c r="XZ139" s="2">
        <v>0.12065171856748</v>
      </c>
      <c r="YA139" s="2">
        <v>719610.67918905104</v>
      </c>
      <c r="YB139" s="2">
        <v>59291</v>
      </c>
      <c r="YC139" s="2">
        <v>4808</v>
      </c>
      <c r="YD139" s="2">
        <v>17134</v>
      </c>
      <c r="YE139" s="2">
        <v>0</v>
      </c>
      <c r="YF139" s="2">
        <v>7306.9350000000004</v>
      </c>
      <c r="YG139" s="2">
        <v>32922.739000000001</v>
      </c>
      <c r="YH139" s="2">
        <v>2027.76</v>
      </c>
      <c r="YI139" s="2">
        <v>96.025999999999996</v>
      </c>
      <c r="YJ139" s="2">
        <v>305.92200000000003</v>
      </c>
      <c r="YK139" s="2">
        <v>1101.0160000000001</v>
      </c>
      <c r="YL139" s="2">
        <v>7.7480000000000002</v>
      </c>
      <c r="YM139" s="2">
        <v>0</v>
      </c>
      <c r="YN139" s="2">
        <v>0</v>
      </c>
      <c r="YO139" s="2">
        <v>0</v>
      </c>
      <c r="YP139" s="2">
        <v>0.97362857239284195</v>
      </c>
      <c r="YQ139" s="9">
        <v>2.40808915451583E-5</v>
      </c>
      <c r="YR139" s="2">
        <v>1.01518496951188E-3</v>
      </c>
      <c r="YS139" s="2">
        <v>7.9737982175475605E-3</v>
      </c>
      <c r="YT139" s="2">
        <v>1.7358363528552401E-2</v>
      </c>
      <c r="YU139" s="2">
        <v>0.63441401833703404</v>
      </c>
      <c r="YV139" s="2">
        <v>6.31595965320398E-2</v>
      </c>
      <c r="YW139" s="2">
        <v>5.4239003664889499E-2</v>
      </c>
      <c r="YX139" s="2">
        <v>0.248187381466036</v>
      </c>
      <c r="YY139" s="2">
        <v>2.9529052285217999E-2</v>
      </c>
      <c r="YZ139" s="2">
        <v>7.8747256138457095E-3</v>
      </c>
      <c r="ZA139" s="2">
        <v>0.95363764701474196</v>
      </c>
      <c r="ZB139" s="2">
        <v>8.9585750861934793E-3</v>
      </c>
      <c r="ZC139" s="2">
        <v>0</v>
      </c>
      <c r="ZD139" s="2">
        <v>0</v>
      </c>
      <c r="ZE139" s="2">
        <v>0.50307500595552002</v>
      </c>
      <c r="ZF139" s="2">
        <v>0.45218921803123602</v>
      </c>
      <c r="ZG139" s="2">
        <v>2.9378088791539799E-2</v>
      </c>
      <c r="ZH139" s="2">
        <v>1.53576872217036E-2</v>
      </c>
      <c r="ZI139" s="2">
        <v>0</v>
      </c>
      <c r="ZJ139" s="2">
        <v>0</v>
      </c>
      <c r="ZK139" s="2">
        <v>0</v>
      </c>
      <c r="ZL139" s="2">
        <v>1</v>
      </c>
      <c r="ZM139" s="2">
        <v>0</v>
      </c>
      <c r="ZN139" s="2">
        <v>1</v>
      </c>
      <c r="ZO139" s="2">
        <v>0.99952698848224197</v>
      </c>
      <c r="ZP139" s="2">
        <v>4.7301151775791501E-4</v>
      </c>
      <c r="ZQ139" s="2">
        <v>283.27999999999997</v>
      </c>
      <c r="ZR139" s="2">
        <v>0</v>
      </c>
      <c r="ZS139" s="2">
        <v>3.4809999999999999</v>
      </c>
      <c r="ZT139" s="2">
        <v>0</v>
      </c>
      <c r="ZU139" s="2">
        <v>0</v>
      </c>
      <c r="ZV139" s="2">
        <v>20.259</v>
      </c>
      <c r="ZW139" s="2">
        <v>44.927999999999997</v>
      </c>
      <c r="ZX139" s="2">
        <v>12249.874</v>
      </c>
      <c r="ZY139" s="2" t="s">
        <v>889</v>
      </c>
      <c r="ZZ139" s="2" t="s">
        <v>870</v>
      </c>
      <c r="AAA139" s="2" t="s">
        <v>871</v>
      </c>
    </row>
    <row r="140" spans="1:703" x14ac:dyDescent="0.2">
      <c r="A140" s="2" t="s">
        <v>43</v>
      </c>
      <c r="B140" s="2">
        <v>53.237000000000002</v>
      </c>
      <c r="C140" s="2">
        <v>0</v>
      </c>
      <c r="D140" s="2">
        <v>0</v>
      </c>
      <c r="E140" s="2">
        <v>0</v>
      </c>
      <c r="F140" s="2">
        <v>213.381</v>
      </c>
      <c r="G140" s="2">
        <v>0</v>
      </c>
      <c r="H140" s="2">
        <v>0</v>
      </c>
      <c r="I140" s="2">
        <v>1</v>
      </c>
      <c r="J140" s="2">
        <v>0</v>
      </c>
      <c r="K140" s="2">
        <v>0.80284561418308098</v>
      </c>
      <c r="L140" s="2">
        <v>3.8016505687010503E-2</v>
      </c>
      <c r="M140" s="2">
        <v>6.77192439814229E-2</v>
      </c>
      <c r="N140" s="2">
        <v>0</v>
      </c>
      <c r="O140" s="2">
        <v>9.2698037782183006E-3</v>
      </c>
      <c r="P140" s="2">
        <v>0</v>
      </c>
      <c r="Q140" s="2">
        <v>0.80284561418308098</v>
      </c>
      <c r="R140" s="2">
        <v>0</v>
      </c>
      <c r="S140" s="2">
        <v>0</v>
      </c>
      <c r="T140" s="2">
        <v>0</v>
      </c>
      <c r="U140" s="2">
        <v>2019</v>
      </c>
      <c r="V140" s="2">
        <v>6.6666666666666596E-2</v>
      </c>
      <c r="W140" s="2">
        <v>8.5000000000000006E-2</v>
      </c>
      <c r="X140" s="2">
        <v>0.102777777777777</v>
      </c>
      <c r="Y140" s="2">
        <v>0.10416666666666601</v>
      </c>
      <c r="Z140" s="2">
        <v>8.1944444444444403E-2</v>
      </c>
      <c r="AA140" s="2">
        <v>6.4479999999999996E-2</v>
      </c>
      <c r="AB140" s="2">
        <v>8.5000000000000006E-2</v>
      </c>
      <c r="AC140" s="2">
        <v>8.7222222222222201E-2</v>
      </c>
      <c r="AD140" s="2">
        <v>7.7399999999999997E-2</v>
      </c>
      <c r="AE140" s="2">
        <v>7.1499999999999994E-2</v>
      </c>
      <c r="AF140" s="2">
        <v>7.8055555555555503E-2</v>
      </c>
      <c r="AG140" s="2">
        <v>6.6699999999999995E-2</v>
      </c>
      <c r="AH140" s="2">
        <v>0</v>
      </c>
      <c r="AI140" s="2">
        <v>0</v>
      </c>
      <c r="AJ140" s="2">
        <v>7.8E-2</v>
      </c>
      <c r="AK140" s="2">
        <v>9.6774193999999994E-2</v>
      </c>
      <c r="AL140" s="2">
        <v>2.40333599</v>
      </c>
      <c r="AM140" s="2">
        <v>0.19695694999999999</v>
      </c>
      <c r="AN140" s="2">
        <v>0.89491531999999996</v>
      </c>
      <c r="AO140" s="2">
        <v>7.1330000000000005E-4</v>
      </c>
      <c r="AP140" s="2">
        <v>3.6078999999999999E-4</v>
      </c>
      <c r="AQ140" s="2">
        <v>9.0314999999999996E-3</v>
      </c>
      <c r="AR140" s="2">
        <v>1.1417999999999999E-4</v>
      </c>
      <c r="AS140" s="2">
        <v>1.2864999999999901E-4</v>
      </c>
      <c r="AT140" s="2">
        <v>8.1291999999999996E-4</v>
      </c>
      <c r="AU140" s="9">
        <v>3.3000000000000003E-5</v>
      </c>
      <c r="AV140" s="2">
        <v>5.5199999999999997E-4</v>
      </c>
      <c r="AW140" s="2">
        <v>4.7183799999999899E-3</v>
      </c>
      <c r="AX140" s="2">
        <v>0</v>
      </c>
      <c r="AY140" s="2">
        <v>0</v>
      </c>
      <c r="AZ140" s="2">
        <v>0</v>
      </c>
      <c r="BA140" s="2">
        <v>0</v>
      </c>
      <c r="BB140" s="2">
        <v>0.1591272</v>
      </c>
      <c r="BC140" s="2">
        <v>0.25894394999999998</v>
      </c>
      <c r="BD140" s="2">
        <v>2.3482289999999999E-2</v>
      </c>
      <c r="BE140" s="2">
        <v>1.8836579999999999E-2</v>
      </c>
      <c r="BF140" s="2">
        <v>3.4019000000000001E-2</v>
      </c>
      <c r="BG140" s="2">
        <v>0</v>
      </c>
      <c r="BH140" s="2">
        <v>316</v>
      </c>
      <c r="BI140" s="2">
        <v>133</v>
      </c>
      <c r="BJ140" s="2">
        <v>1000</v>
      </c>
      <c r="BK140" s="2">
        <v>200</v>
      </c>
      <c r="BL140" s="2">
        <v>37239553.576848798</v>
      </c>
      <c r="BM140" s="2">
        <v>32002741.353231501</v>
      </c>
      <c r="BN140" s="2">
        <v>18805974.556819201</v>
      </c>
      <c r="BO140" s="2">
        <v>13266590.9620576</v>
      </c>
      <c r="BP140" s="2">
        <v>11171866.072610701</v>
      </c>
      <c r="BQ140" s="2">
        <v>0</v>
      </c>
      <c r="BR140" s="2">
        <v>4770943.2649572603</v>
      </c>
      <c r="BS140" s="2">
        <v>77210.279089999996</v>
      </c>
      <c r="BT140" s="2">
        <v>0.25</v>
      </c>
      <c r="BU140" s="2">
        <v>0.25</v>
      </c>
      <c r="BV140" s="2">
        <v>0.25</v>
      </c>
      <c r="BW140" s="2">
        <v>0.25</v>
      </c>
      <c r="BX140" s="2">
        <v>0.25</v>
      </c>
      <c r="BY140" s="2">
        <v>200</v>
      </c>
      <c r="BZ140" s="2">
        <v>0.02</v>
      </c>
      <c r="CA140" s="2">
        <v>18320</v>
      </c>
      <c r="CB140" s="2">
        <v>0.2</v>
      </c>
      <c r="CC140" s="2">
        <v>138000</v>
      </c>
      <c r="CD140" s="2">
        <v>0.2</v>
      </c>
      <c r="CE140" s="2">
        <v>72800</v>
      </c>
      <c r="CF140" s="2">
        <v>0.02</v>
      </c>
      <c r="CG140" s="2">
        <v>4000</v>
      </c>
      <c r="CH140" s="2">
        <v>0.2</v>
      </c>
      <c r="CI140" s="2">
        <v>50000</v>
      </c>
      <c r="CJ140" s="2">
        <v>1.3</v>
      </c>
      <c r="CK140" s="2">
        <v>1.7</v>
      </c>
      <c r="CL140" s="2">
        <v>2</v>
      </c>
      <c r="CM140" s="2">
        <v>2.2999999999999998</v>
      </c>
      <c r="CN140" s="2">
        <v>3.4</v>
      </c>
      <c r="CO140" s="2">
        <v>0.1</v>
      </c>
      <c r="CP140" s="2">
        <v>0.4</v>
      </c>
      <c r="CQ140" s="2">
        <v>0.7</v>
      </c>
      <c r="CR140" s="2">
        <v>1.1000000000000001</v>
      </c>
      <c r="CS140" s="2">
        <v>2</v>
      </c>
      <c r="CT140" s="2">
        <v>0.13520077757954099</v>
      </c>
      <c r="CU140" s="2">
        <v>0.39647165501805498</v>
      </c>
      <c r="CV140" s="2">
        <v>0.25603760529134001</v>
      </c>
      <c r="CW140" s="2">
        <v>0.21228996211106199</v>
      </c>
      <c r="CX140" s="2">
        <v>0.67730666994434396</v>
      </c>
      <c r="CY140" s="2">
        <v>0.32269333005565498</v>
      </c>
      <c r="CZ140" s="2">
        <v>0</v>
      </c>
      <c r="DA140" s="2">
        <v>1</v>
      </c>
      <c r="DB140" s="2">
        <v>0</v>
      </c>
      <c r="DC140" s="2">
        <v>0</v>
      </c>
      <c r="DD140" s="2">
        <v>1</v>
      </c>
      <c r="DE140" s="2">
        <v>0.99118445959088997</v>
      </c>
      <c r="DF140" s="2">
        <v>8.8155404091094201E-3</v>
      </c>
      <c r="DG140" s="2">
        <v>1</v>
      </c>
      <c r="DH140" s="2">
        <v>0</v>
      </c>
      <c r="DI140" s="2">
        <v>0</v>
      </c>
      <c r="DJ140" s="2">
        <v>0</v>
      </c>
      <c r="DK140" s="2">
        <v>9.5372730436338801E-2</v>
      </c>
      <c r="DL140" s="2">
        <v>0</v>
      </c>
      <c r="DM140" s="2">
        <v>0.90462726956366102</v>
      </c>
      <c r="DN140" s="2">
        <v>0.05</v>
      </c>
      <c r="DO140" s="2">
        <v>0.94</v>
      </c>
      <c r="DP140" s="2">
        <v>0.01</v>
      </c>
      <c r="DQ140" s="2">
        <v>0.99</v>
      </c>
      <c r="DR140" s="2">
        <v>0</v>
      </c>
      <c r="DS140" s="2">
        <v>0.01</v>
      </c>
      <c r="DT140" s="2">
        <v>26665.5641</v>
      </c>
      <c r="DU140" s="2">
        <v>1.7118400766320001</v>
      </c>
      <c r="DV140" s="2">
        <v>38.955098149999998</v>
      </c>
      <c r="DW140" s="2">
        <v>38.955098149999998</v>
      </c>
      <c r="DX140" s="2">
        <v>3848.4989999999998</v>
      </c>
      <c r="DY140" s="2">
        <v>37.344000000000001</v>
      </c>
      <c r="DZ140" s="2">
        <v>0.88100000000000001</v>
      </c>
      <c r="EA140" s="2">
        <v>0</v>
      </c>
      <c r="EB140" s="2">
        <v>0</v>
      </c>
      <c r="EC140" s="2">
        <v>1149.5640000000001</v>
      </c>
      <c r="ED140" s="2">
        <v>0</v>
      </c>
      <c r="EE140" s="2">
        <v>0</v>
      </c>
      <c r="EF140" s="2">
        <v>0</v>
      </c>
      <c r="EG140" s="2">
        <v>1</v>
      </c>
      <c r="EH140" s="2">
        <v>0.51630792195997699</v>
      </c>
      <c r="EI140" s="2">
        <v>0</v>
      </c>
      <c r="EJ140" s="2">
        <v>3.2855934945770701E-3</v>
      </c>
      <c r="EK140" s="2">
        <v>0</v>
      </c>
      <c r="EL140" s="2">
        <v>0.316960169246775</v>
      </c>
      <c r="EM140" s="2">
        <v>0</v>
      </c>
      <c r="EN140" s="2">
        <v>0.16344631529866899</v>
      </c>
      <c r="EO140" s="2">
        <v>198.553994003003</v>
      </c>
      <c r="EP140" s="2">
        <v>0</v>
      </c>
      <c r="EQ140" s="2">
        <v>0</v>
      </c>
      <c r="ER140" s="2">
        <v>1</v>
      </c>
      <c r="ES140" s="2">
        <v>50</v>
      </c>
      <c r="ET140" s="2">
        <v>50</v>
      </c>
      <c r="EU140" s="2">
        <v>0</v>
      </c>
      <c r="EV140" s="2">
        <v>445.28039999999999</v>
      </c>
      <c r="EW140" s="2">
        <v>0</v>
      </c>
      <c r="EX140" s="2">
        <v>36</v>
      </c>
      <c r="EY140" s="2">
        <v>46</v>
      </c>
      <c r="EZ140" s="2">
        <v>36.1</v>
      </c>
      <c r="FA140" s="2">
        <v>42</v>
      </c>
      <c r="FB140" s="2">
        <v>45.3</v>
      </c>
      <c r="FC140" s="2">
        <v>37.299999999999997</v>
      </c>
      <c r="FD140" s="2">
        <v>40</v>
      </c>
      <c r="FE140" s="2">
        <v>30.5</v>
      </c>
      <c r="FF140" s="2">
        <v>37</v>
      </c>
      <c r="FG140" s="2">
        <v>14</v>
      </c>
      <c r="FH140" s="2">
        <v>40</v>
      </c>
      <c r="FI140" s="2">
        <v>40</v>
      </c>
      <c r="FJ140" s="2">
        <v>40</v>
      </c>
      <c r="FK140" s="2">
        <v>15</v>
      </c>
      <c r="FL140" s="2">
        <v>35</v>
      </c>
      <c r="FM140" s="2">
        <v>15</v>
      </c>
      <c r="FN140" s="2">
        <v>34</v>
      </c>
      <c r="FO140" s="2">
        <v>51.4287272952932</v>
      </c>
      <c r="FP140" s="2">
        <v>49</v>
      </c>
      <c r="FQ140" s="2">
        <v>40</v>
      </c>
      <c r="FR140" s="2">
        <v>48</v>
      </c>
      <c r="FS140" s="2">
        <v>46</v>
      </c>
      <c r="FT140" s="2">
        <v>42</v>
      </c>
      <c r="FU140" s="2">
        <v>43</v>
      </c>
      <c r="FV140" s="2">
        <v>47</v>
      </c>
      <c r="FW140" s="2">
        <v>42</v>
      </c>
      <c r="FX140" s="2">
        <v>48</v>
      </c>
      <c r="FY140" s="2">
        <v>43</v>
      </c>
      <c r="FZ140" s="2">
        <v>47</v>
      </c>
      <c r="GA140" s="2">
        <v>38</v>
      </c>
      <c r="GB140" s="2">
        <v>42</v>
      </c>
      <c r="GC140" s="2">
        <v>46</v>
      </c>
      <c r="GD140" s="2">
        <v>42</v>
      </c>
      <c r="GE140" s="2">
        <v>26.4711405958463</v>
      </c>
      <c r="GF140" s="2">
        <v>38</v>
      </c>
      <c r="GG140" s="2">
        <v>25</v>
      </c>
      <c r="GH140" s="2">
        <v>27</v>
      </c>
      <c r="GI140" s="2">
        <v>32</v>
      </c>
      <c r="GJ140" s="2">
        <v>36</v>
      </c>
      <c r="GK140" s="2">
        <v>28.9</v>
      </c>
      <c r="GL140" s="2">
        <v>82.1</v>
      </c>
      <c r="GM140" s="2">
        <v>27.9</v>
      </c>
      <c r="GN140" s="2">
        <v>83.5</v>
      </c>
      <c r="GO140" s="2">
        <v>43</v>
      </c>
      <c r="GP140" s="2">
        <v>47</v>
      </c>
      <c r="GQ140" s="2">
        <v>75.521908694654698</v>
      </c>
      <c r="GR140" s="2">
        <v>2.8872939402877398</v>
      </c>
      <c r="GS140" s="2">
        <v>28.9</v>
      </c>
      <c r="GT140" s="2">
        <v>83.5</v>
      </c>
      <c r="GU140" s="2">
        <v>27</v>
      </c>
      <c r="GV140" s="2">
        <v>15</v>
      </c>
      <c r="GW140" s="2">
        <v>33.445</v>
      </c>
      <c r="GX140" s="2">
        <v>41.472000000000001</v>
      </c>
      <c r="GY140" s="2">
        <v>90</v>
      </c>
      <c r="GZ140" s="2">
        <v>72</v>
      </c>
      <c r="HA140" s="2">
        <v>110</v>
      </c>
      <c r="HB140" s="2">
        <v>72</v>
      </c>
      <c r="HC140" s="2">
        <v>103</v>
      </c>
      <c r="HD140" s="2">
        <v>105</v>
      </c>
      <c r="HE140" s="2">
        <v>99.5</v>
      </c>
      <c r="HF140" s="2">
        <v>72</v>
      </c>
      <c r="HG140" s="2">
        <v>72</v>
      </c>
      <c r="HH140" s="2">
        <v>72</v>
      </c>
      <c r="HI140" s="2">
        <v>100</v>
      </c>
      <c r="HJ140" s="2">
        <v>211.04300000000001</v>
      </c>
      <c r="HK140" s="2">
        <v>569.452</v>
      </c>
      <c r="HL140" s="2">
        <v>37.157279999999901</v>
      </c>
      <c r="HM140" s="2">
        <v>0</v>
      </c>
      <c r="HN140" s="2">
        <v>12.678000000000001</v>
      </c>
      <c r="HO140" s="2">
        <v>0</v>
      </c>
      <c r="HP140" s="2">
        <v>0</v>
      </c>
      <c r="HQ140" s="2">
        <v>0</v>
      </c>
      <c r="HR140" s="2">
        <v>0</v>
      </c>
      <c r="HS140" s="2">
        <v>0</v>
      </c>
      <c r="HT140" s="2">
        <v>0</v>
      </c>
      <c r="HU140" s="2">
        <v>0</v>
      </c>
      <c r="HV140" s="2">
        <v>0</v>
      </c>
      <c r="HW140" s="2">
        <v>0</v>
      </c>
      <c r="HX140" s="2">
        <v>0</v>
      </c>
      <c r="HY140" s="2">
        <v>0</v>
      </c>
      <c r="HZ140" s="2">
        <v>0</v>
      </c>
      <c r="IA140" s="2">
        <v>0</v>
      </c>
      <c r="IB140" s="2">
        <v>0</v>
      </c>
      <c r="IC140" s="2">
        <v>0</v>
      </c>
      <c r="ID140" s="2">
        <v>0</v>
      </c>
      <c r="IE140" s="2">
        <v>0</v>
      </c>
      <c r="IF140" s="2">
        <v>0</v>
      </c>
      <c r="IG140" s="2">
        <v>0</v>
      </c>
      <c r="IH140" s="2">
        <v>0</v>
      </c>
      <c r="II140" s="2">
        <v>6580.21</v>
      </c>
      <c r="IJ140" s="2">
        <v>0</v>
      </c>
      <c r="IK140" s="2">
        <v>0</v>
      </c>
      <c r="IL140" s="2">
        <v>0</v>
      </c>
      <c r="IM140" s="2">
        <v>0</v>
      </c>
      <c r="IN140" s="2">
        <v>0</v>
      </c>
      <c r="IO140" s="2">
        <v>0</v>
      </c>
      <c r="IP140" s="2">
        <v>0</v>
      </c>
      <c r="IQ140" s="2">
        <v>108.533</v>
      </c>
      <c r="IR140" s="2">
        <v>0</v>
      </c>
      <c r="IS140" s="2">
        <v>0</v>
      </c>
      <c r="IT140" s="2">
        <v>0</v>
      </c>
      <c r="IU140" s="2">
        <v>0</v>
      </c>
      <c r="IV140" s="2">
        <v>0</v>
      </c>
      <c r="IW140" s="2">
        <v>0</v>
      </c>
      <c r="IX140" s="2">
        <v>5435.1356260000002</v>
      </c>
      <c r="IY140" s="2">
        <v>8000</v>
      </c>
      <c r="IZ140" s="2">
        <v>8000</v>
      </c>
      <c r="JA140" s="2">
        <v>1126</v>
      </c>
      <c r="JB140" s="2">
        <v>8000</v>
      </c>
      <c r="JC140" s="2">
        <v>1789</v>
      </c>
      <c r="JD140" s="2">
        <v>4000</v>
      </c>
      <c r="JE140" s="2">
        <v>8000</v>
      </c>
      <c r="JF140" s="2">
        <v>5400</v>
      </c>
      <c r="JG140" s="2">
        <v>8000</v>
      </c>
      <c r="JH140" s="2">
        <v>7500</v>
      </c>
      <c r="JI140" s="2">
        <v>4000</v>
      </c>
      <c r="JJ140" s="2">
        <v>140.22351420000001</v>
      </c>
      <c r="JK140" s="2">
        <v>8000</v>
      </c>
      <c r="JL140" s="2">
        <v>8000</v>
      </c>
      <c r="JM140" s="2">
        <v>1787.8462999999999</v>
      </c>
      <c r="JN140" s="2">
        <v>1787.8462999999999</v>
      </c>
      <c r="JO140" s="2">
        <v>1787.8462999999999</v>
      </c>
      <c r="JP140" s="2">
        <v>1217.9680000000001</v>
      </c>
      <c r="JQ140" s="2">
        <v>8000</v>
      </c>
      <c r="JR140" s="2">
        <v>8000</v>
      </c>
      <c r="JS140" s="2">
        <v>8000</v>
      </c>
      <c r="JT140" s="2">
        <v>8000</v>
      </c>
      <c r="JU140" s="2">
        <v>4100</v>
      </c>
      <c r="JV140" s="2">
        <v>1361.35634547</v>
      </c>
      <c r="JW140" s="2">
        <v>5320</v>
      </c>
      <c r="JX140" s="2">
        <v>8000</v>
      </c>
      <c r="JY140" s="2">
        <v>8000</v>
      </c>
      <c r="JZ140" s="2">
        <v>8000</v>
      </c>
      <c r="KA140" s="2">
        <v>3920</v>
      </c>
      <c r="KB140" s="2">
        <v>8000</v>
      </c>
      <c r="KC140" s="2">
        <v>8000</v>
      </c>
      <c r="KD140" s="2">
        <v>5350</v>
      </c>
      <c r="KE140" s="2">
        <v>8000</v>
      </c>
      <c r="KF140" s="2">
        <v>8000</v>
      </c>
      <c r="KG140" s="2">
        <v>8000</v>
      </c>
      <c r="KH140" s="2">
        <v>8000</v>
      </c>
      <c r="KI140" s="2">
        <v>8000</v>
      </c>
      <c r="KJ140" s="2">
        <v>6500</v>
      </c>
      <c r="KK140" s="2">
        <v>8500</v>
      </c>
      <c r="KL140" s="2">
        <v>4200</v>
      </c>
      <c r="KM140" s="2">
        <v>8000</v>
      </c>
      <c r="KN140" s="2">
        <v>8300</v>
      </c>
      <c r="KO140" s="2">
        <v>6000</v>
      </c>
      <c r="KP140" s="2">
        <v>6000</v>
      </c>
      <c r="KQ140" s="2">
        <v>6000</v>
      </c>
      <c r="KR140" s="2">
        <v>6000</v>
      </c>
      <c r="KS140" s="2">
        <v>6000</v>
      </c>
      <c r="KT140" s="2">
        <v>6000</v>
      </c>
      <c r="KU140" s="2">
        <v>6000</v>
      </c>
      <c r="KV140" s="2">
        <v>1282.5</v>
      </c>
      <c r="KW140" s="2">
        <v>6000</v>
      </c>
      <c r="KX140" s="2">
        <v>6000</v>
      </c>
      <c r="KY140" s="2">
        <v>7900</v>
      </c>
      <c r="KZ140" s="2">
        <v>0</v>
      </c>
      <c r="LA140" s="2">
        <v>0</v>
      </c>
      <c r="LB140" s="2">
        <v>0</v>
      </c>
      <c r="LC140" s="2">
        <v>0</v>
      </c>
      <c r="LD140" s="2">
        <v>0</v>
      </c>
      <c r="LE140" s="2">
        <v>0</v>
      </c>
      <c r="LF140" s="2">
        <v>0</v>
      </c>
      <c r="LG140" s="2">
        <v>0</v>
      </c>
      <c r="LH140" s="2">
        <v>0</v>
      </c>
      <c r="LI140" s="2">
        <v>0</v>
      </c>
      <c r="LJ140" s="2">
        <v>0</v>
      </c>
      <c r="LK140" s="2">
        <v>0</v>
      </c>
      <c r="LL140" s="2">
        <v>0</v>
      </c>
      <c r="LM140" s="2">
        <v>0</v>
      </c>
      <c r="LN140" s="2">
        <v>0</v>
      </c>
      <c r="LO140" s="2">
        <v>0</v>
      </c>
      <c r="LP140" s="2">
        <v>0</v>
      </c>
      <c r="LQ140" s="2">
        <v>0</v>
      </c>
      <c r="LR140" s="2">
        <v>0</v>
      </c>
      <c r="LS140" s="2">
        <v>0</v>
      </c>
      <c r="LT140" s="2">
        <v>0</v>
      </c>
      <c r="LU140" s="2">
        <v>0</v>
      </c>
      <c r="LV140" s="2">
        <v>0</v>
      </c>
      <c r="LW140" s="2">
        <v>0</v>
      </c>
      <c r="LX140" s="2">
        <v>0</v>
      </c>
      <c r="LY140" s="2">
        <v>0</v>
      </c>
      <c r="LZ140" s="2">
        <v>0</v>
      </c>
      <c r="MA140" s="2">
        <v>0</v>
      </c>
      <c r="MB140" s="2">
        <v>0</v>
      </c>
      <c r="MC140" s="2">
        <v>0</v>
      </c>
      <c r="MD140" s="2">
        <v>0</v>
      </c>
      <c r="ME140" s="2">
        <v>0</v>
      </c>
      <c r="MF140" s="2">
        <v>0.20899999999999999</v>
      </c>
      <c r="MG140" s="2">
        <v>0</v>
      </c>
      <c r="MH140" s="2">
        <v>0</v>
      </c>
      <c r="MI140" s="2">
        <v>306.19501199399298</v>
      </c>
      <c r="MJ140" s="2">
        <v>0</v>
      </c>
      <c r="MK140" s="2">
        <v>0</v>
      </c>
      <c r="ML140" s="2">
        <v>0</v>
      </c>
      <c r="MM140" s="2">
        <v>0</v>
      </c>
      <c r="MN140" s="2">
        <v>0</v>
      </c>
      <c r="MO140" s="2">
        <v>0</v>
      </c>
      <c r="MP140" s="2">
        <v>0</v>
      </c>
      <c r="MQ140" s="2">
        <v>23.044</v>
      </c>
      <c r="MR140" s="2">
        <v>0</v>
      </c>
      <c r="MS140" s="2">
        <v>0</v>
      </c>
      <c r="MT140" s="2">
        <v>0</v>
      </c>
      <c r="MU140" s="2">
        <v>0</v>
      </c>
      <c r="MV140" s="2">
        <v>0.17735480698750899</v>
      </c>
      <c r="MW140" s="2">
        <v>8.9202577111599096E-2</v>
      </c>
      <c r="MX140" s="2">
        <v>0.232250545443453</v>
      </c>
      <c r="MY140" s="2">
        <v>2.46687165954276E-2</v>
      </c>
      <c r="MZ140" s="2">
        <v>8.3692068490354293E-2</v>
      </c>
      <c r="NA140" s="2">
        <v>0.39283128537165601</v>
      </c>
      <c r="NB140" s="2">
        <v>0.10583722563044901</v>
      </c>
      <c r="NC140" s="2">
        <v>2.5063792022189901E-2</v>
      </c>
      <c r="ND140" s="2">
        <v>0.22457840802336199</v>
      </c>
      <c r="NE140" s="2">
        <v>0.64452057432399801</v>
      </c>
      <c r="NF140" s="2">
        <v>0.17</v>
      </c>
      <c r="NG140" s="2">
        <v>0.83</v>
      </c>
      <c r="NH140" s="2">
        <v>3.9578486125590097E-2</v>
      </c>
      <c r="NI140" s="2">
        <v>0.94308292214396405</v>
      </c>
      <c r="NJ140" s="2">
        <v>1.7338591730445298E-2</v>
      </c>
      <c r="NK140" s="2">
        <v>1</v>
      </c>
      <c r="NL140" s="2">
        <v>0</v>
      </c>
      <c r="NM140" s="2">
        <v>1</v>
      </c>
      <c r="NN140" s="2">
        <v>0</v>
      </c>
      <c r="NO140" s="2">
        <v>1</v>
      </c>
      <c r="NP140" s="2">
        <v>0</v>
      </c>
      <c r="NQ140" s="2">
        <v>0</v>
      </c>
      <c r="NR140" s="2">
        <v>0.81173345791548102</v>
      </c>
      <c r="NS140" s="2">
        <v>0.18826654208451801</v>
      </c>
      <c r="NT140" s="2">
        <v>0</v>
      </c>
      <c r="NU140" s="2">
        <v>0</v>
      </c>
      <c r="NV140" s="2">
        <v>0.71</v>
      </c>
      <c r="NW140" s="2">
        <v>0.19</v>
      </c>
      <c r="NX140" s="2">
        <v>0.1</v>
      </c>
      <c r="NY140" s="2">
        <v>0.83</v>
      </c>
      <c r="NZ140" s="2">
        <v>0.16</v>
      </c>
      <c r="OA140" s="2">
        <v>0.01</v>
      </c>
      <c r="OB140" s="2">
        <v>4.9886737508198602E-2</v>
      </c>
      <c r="OC140" s="2">
        <v>7.9993120516787905E-2</v>
      </c>
      <c r="OD140" s="2">
        <v>3.5062493893044798E-2</v>
      </c>
      <c r="OE140" s="2">
        <v>0.35113796624650701</v>
      </c>
      <c r="OF140" s="2">
        <v>2.8030872290250398E-2</v>
      </c>
      <c r="OG140" s="2">
        <v>0.29640093655209099</v>
      </c>
      <c r="OH140" s="2">
        <v>7.0000000000000007E-2</v>
      </c>
      <c r="OI140" s="2">
        <v>8.9487872993119194E-2</v>
      </c>
      <c r="OJ140" s="2">
        <v>0.98</v>
      </c>
      <c r="OK140" s="2">
        <v>0.02</v>
      </c>
      <c r="OL140" s="2">
        <v>0</v>
      </c>
      <c r="OM140" s="2">
        <v>3089.5340000000001</v>
      </c>
      <c r="ON140" s="2">
        <v>0</v>
      </c>
      <c r="OO140" s="2">
        <v>0</v>
      </c>
      <c r="OP140" s="2">
        <v>70.091999999999999</v>
      </c>
      <c r="OQ140" s="2">
        <v>0</v>
      </c>
      <c r="OR140" s="2">
        <v>659.36499999999899</v>
      </c>
      <c r="OS140" s="2">
        <v>212.5</v>
      </c>
      <c r="OT140" s="2">
        <v>0</v>
      </c>
      <c r="OU140" s="2">
        <v>0</v>
      </c>
      <c r="OV140" s="2">
        <v>1</v>
      </c>
      <c r="OW140" s="2">
        <v>9.9777816535606204E-3</v>
      </c>
      <c r="OX140" s="2">
        <v>0</v>
      </c>
      <c r="OY140" s="2">
        <v>0</v>
      </c>
      <c r="OZ140" s="2">
        <v>0</v>
      </c>
      <c r="PA140" s="2">
        <v>0.990022218346439</v>
      </c>
      <c r="PB140" s="2">
        <v>0</v>
      </c>
      <c r="PC140" s="2">
        <v>0</v>
      </c>
      <c r="PD140" s="2">
        <v>198.553994003003</v>
      </c>
      <c r="PE140" s="2">
        <v>493559</v>
      </c>
      <c r="PF140" s="2">
        <v>1.709019248982</v>
      </c>
      <c r="PG140" s="2">
        <v>5424.520176</v>
      </c>
      <c r="PH140" s="2">
        <v>2640</v>
      </c>
      <c r="PI140" s="2">
        <v>8200</v>
      </c>
      <c r="PJ140" s="2">
        <v>7010.295451</v>
      </c>
      <c r="PK140" s="2">
        <v>2410.751096</v>
      </c>
      <c r="PL140" s="2">
        <v>53671.618049999997</v>
      </c>
      <c r="PM140" s="2">
        <v>23800</v>
      </c>
      <c r="PN140" s="2">
        <v>74200</v>
      </c>
      <c r="PO140" s="2">
        <v>60642.628060000003</v>
      </c>
      <c r="PP140" s="2">
        <v>16744.691579999999</v>
      </c>
      <c r="PQ140" s="2">
        <v>0</v>
      </c>
      <c r="PR140" s="2">
        <v>0</v>
      </c>
      <c r="PS140" s="2">
        <v>0</v>
      </c>
      <c r="PT140" s="2">
        <v>0</v>
      </c>
      <c r="PU140" s="2">
        <v>0</v>
      </c>
      <c r="PV140" s="2">
        <v>619.37400439999999</v>
      </c>
      <c r="PW140" s="2">
        <v>467</v>
      </c>
      <c r="PX140" s="2">
        <v>1130</v>
      </c>
      <c r="PY140" s="2">
        <v>2609.8751710000001</v>
      </c>
      <c r="PZ140" s="2">
        <v>6120.1380120000003</v>
      </c>
      <c r="QA140" s="2">
        <v>14.071795229999999</v>
      </c>
      <c r="QB140" s="2">
        <v>15.308653319999999</v>
      </c>
      <c r="QC140" s="2">
        <v>12.44461718</v>
      </c>
      <c r="QD140" s="2">
        <v>10.48287916</v>
      </c>
      <c r="QE140" s="2">
        <v>9.0477633130000008</v>
      </c>
      <c r="QF140" s="2">
        <v>9.0477633130000008</v>
      </c>
      <c r="QG140" s="2">
        <v>34.549999999999997</v>
      </c>
      <c r="QH140" s="2">
        <v>34.33283651</v>
      </c>
      <c r="QI140" s="2">
        <v>30.017350799999999</v>
      </c>
      <c r="QJ140" s="2">
        <v>24.312934290000001</v>
      </c>
      <c r="QK140" s="2">
        <v>17.845901269999999</v>
      </c>
      <c r="QL140" s="2">
        <v>17.845901269999999</v>
      </c>
      <c r="QM140" s="2">
        <v>0</v>
      </c>
      <c r="QN140" s="2">
        <v>0</v>
      </c>
      <c r="QO140" s="2">
        <v>0</v>
      </c>
      <c r="QP140" s="2">
        <v>0</v>
      </c>
      <c r="QQ140" s="2">
        <v>0</v>
      </c>
      <c r="QR140" s="2">
        <v>0</v>
      </c>
      <c r="QS140" s="2">
        <v>14.071795229999999</v>
      </c>
      <c r="QT140" s="2">
        <v>15.308653319999999</v>
      </c>
      <c r="QU140" s="2">
        <v>12.44461718</v>
      </c>
      <c r="QV140" s="2">
        <v>10.48287916</v>
      </c>
      <c r="QW140" s="2">
        <v>9.0477633130000008</v>
      </c>
      <c r="QX140" s="2">
        <v>9.0477633130000008</v>
      </c>
      <c r="QY140" s="2">
        <v>4.0268251999999997E-2</v>
      </c>
      <c r="QZ140" s="2">
        <v>2.19038399999999E-2</v>
      </c>
      <c r="RA140" s="2">
        <v>7.1223745000000005E-2</v>
      </c>
      <c r="RB140" s="2">
        <v>5.9996213E-2</v>
      </c>
      <c r="RC140" s="2">
        <v>3.8837007E-2</v>
      </c>
      <c r="RD140" s="2">
        <v>9.8869267999999996E-2</v>
      </c>
      <c r="RE140" s="2">
        <v>4.9123912999999998E-2</v>
      </c>
      <c r="RF140" s="2">
        <v>0.171797018</v>
      </c>
      <c r="RG140" s="2">
        <v>0.13914917600000001</v>
      </c>
      <c r="RH140" s="2">
        <v>7.6602511999999998E-2</v>
      </c>
      <c r="RI140" s="2">
        <v>0</v>
      </c>
      <c r="RJ140" s="2">
        <v>0</v>
      </c>
      <c r="RK140" s="2">
        <v>0</v>
      </c>
      <c r="RL140" s="2">
        <v>0</v>
      </c>
      <c r="RM140" s="2">
        <v>0</v>
      </c>
      <c r="RN140" s="2">
        <v>4.0268251999999997E-2</v>
      </c>
      <c r="RO140" s="2">
        <v>2.19038399999999E-2</v>
      </c>
      <c r="RP140" s="2">
        <v>7.1223745000000005E-2</v>
      </c>
      <c r="RQ140" s="2">
        <v>5.9996212E-2</v>
      </c>
      <c r="RR140" s="2">
        <v>3.8837007E-2</v>
      </c>
      <c r="RS140" s="2">
        <v>70</v>
      </c>
      <c r="RT140" s="2">
        <v>0</v>
      </c>
      <c r="RU140" s="2">
        <v>1</v>
      </c>
      <c r="RV140" s="2"/>
      <c r="RW140" s="2">
        <v>0</v>
      </c>
      <c r="RX140" s="2">
        <v>0</v>
      </c>
      <c r="RY140" s="2">
        <v>1</v>
      </c>
      <c r="RZ140" s="2"/>
      <c r="SA140" s="2">
        <v>1</v>
      </c>
      <c r="SB140" s="2"/>
      <c r="SC140" s="2">
        <v>167.9</v>
      </c>
      <c r="SD140" s="2">
        <v>0</v>
      </c>
      <c r="SE140" s="2">
        <v>0</v>
      </c>
      <c r="SF140" s="2">
        <v>0</v>
      </c>
      <c r="SG140" s="2">
        <v>0</v>
      </c>
      <c r="SH140" s="2">
        <v>0</v>
      </c>
      <c r="SI140" s="2">
        <v>0</v>
      </c>
      <c r="SJ140" s="2">
        <v>0</v>
      </c>
      <c r="SK140" s="2">
        <v>0</v>
      </c>
      <c r="SL140" s="2">
        <v>0</v>
      </c>
      <c r="SM140" s="2">
        <v>0</v>
      </c>
      <c r="SN140" s="2">
        <v>0</v>
      </c>
      <c r="SO140" s="2">
        <v>0</v>
      </c>
      <c r="SP140" s="2">
        <v>0</v>
      </c>
      <c r="SQ140" s="2">
        <v>0</v>
      </c>
      <c r="SR140" s="2">
        <v>0</v>
      </c>
      <c r="SS140" s="2">
        <v>0</v>
      </c>
      <c r="ST140" s="2">
        <v>0</v>
      </c>
      <c r="SU140" s="2">
        <v>0</v>
      </c>
      <c r="SV140" s="2">
        <v>0</v>
      </c>
      <c r="SW140" s="2">
        <v>0</v>
      </c>
      <c r="SX140" s="2">
        <v>265.67599999999999</v>
      </c>
      <c r="SY140" s="2">
        <v>0</v>
      </c>
      <c r="SZ140" s="2">
        <v>0</v>
      </c>
      <c r="TA140" s="2">
        <v>0</v>
      </c>
      <c r="TB140" s="2">
        <v>0</v>
      </c>
      <c r="TC140" s="2">
        <v>0</v>
      </c>
      <c r="TD140" s="2">
        <v>1</v>
      </c>
      <c r="TE140" s="2">
        <v>0</v>
      </c>
      <c r="TF140" s="2">
        <v>0</v>
      </c>
      <c r="TG140" s="2">
        <v>0</v>
      </c>
      <c r="TH140" s="2">
        <v>0</v>
      </c>
      <c r="TI140" s="2">
        <v>0</v>
      </c>
      <c r="TJ140" s="2">
        <v>0</v>
      </c>
      <c r="TK140" s="2">
        <v>0</v>
      </c>
      <c r="TL140" s="2">
        <v>0</v>
      </c>
      <c r="TM140" s="2">
        <v>0</v>
      </c>
      <c r="TN140" s="2">
        <v>0</v>
      </c>
      <c r="TO140" s="2">
        <v>0</v>
      </c>
      <c r="TP140" s="2">
        <v>0</v>
      </c>
      <c r="TQ140" s="2">
        <v>0</v>
      </c>
      <c r="TR140" s="2">
        <v>0</v>
      </c>
      <c r="TS140" s="2">
        <v>1</v>
      </c>
      <c r="TT140" s="2">
        <v>0.61944918840377405</v>
      </c>
      <c r="TU140" s="2">
        <v>0</v>
      </c>
      <c r="TV140" s="2">
        <v>1.45878013341058E-2</v>
      </c>
      <c r="TW140" s="2">
        <v>0</v>
      </c>
      <c r="TX140" s="2">
        <v>0.26623874973836598</v>
      </c>
      <c r="TY140" s="2">
        <v>0</v>
      </c>
      <c r="TZ140" s="2">
        <v>9.97242605237533E-2</v>
      </c>
      <c r="UA140" s="2">
        <v>0</v>
      </c>
      <c r="UB140" s="2">
        <v>0</v>
      </c>
      <c r="UC140" s="2">
        <v>0</v>
      </c>
      <c r="UD140" s="2">
        <v>0</v>
      </c>
      <c r="UE140" s="2">
        <v>0</v>
      </c>
      <c r="UF140" s="2">
        <v>1240.3109999999999</v>
      </c>
      <c r="UG140" s="2">
        <v>0</v>
      </c>
      <c r="UH140" s="2">
        <v>0</v>
      </c>
      <c r="UI140" s="2">
        <v>0</v>
      </c>
      <c r="UJ140" s="2">
        <v>659.31799999999998</v>
      </c>
      <c r="UK140" s="2">
        <v>0</v>
      </c>
      <c r="UL140" s="2">
        <v>0</v>
      </c>
      <c r="UM140" s="2">
        <v>0</v>
      </c>
      <c r="UN140" s="2">
        <v>0</v>
      </c>
      <c r="UO140" s="2">
        <v>650.42700000000002</v>
      </c>
      <c r="UP140" s="2">
        <v>0</v>
      </c>
      <c r="UQ140" s="2">
        <v>0</v>
      </c>
      <c r="UR140" s="2">
        <v>97.816000000000003</v>
      </c>
      <c r="US140" s="2">
        <v>0</v>
      </c>
      <c r="UT140" s="2">
        <v>0</v>
      </c>
      <c r="UU140" s="2">
        <v>0</v>
      </c>
      <c r="UV140" s="2">
        <v>0</v>
      </c>
      <c r="UW140" s="2">
        <v>0</v>
      </c>
      <c r="UX140" s="2">
        <v>1</v>
      </c>
      <c r="UY140" s="2">
        <v>0</v>
      </c>
      <c r="UZ140" s="2">
        <v>0</v>
      </c>
      <c r="VA140" s="2">
        <v>0</v>
      </c>
      <c r="VB140" s="2">
        <v>0</v>
      </c>
      <c r="VC140" s="2">
        <v>0</v>
      </c>
      <c r="VD140" s="2">
        <v>0</v>
      </c>
      <c r="VE140" s="2">
        <v>0</v>
      </c>
      <c r="VF140" s="2">
        <v>0</v>
      </c>
      <c r="VG140" s="2">
        <v>0</v>
      </c>
      <c r="VH140" s="2">
        <v>0</v>
      </c>
      <c r="VI140" s="2">
        <v>0</v>
      </c>
      <c r="VJ140" s="2">
        <v>0</v>
      </c>
      <c r="VK140" s="2">
        <v>0</v>
      </c>
      <c r="VL140" s="2">
        <v>0</v>
      </c>
      <c r="VM140" s="2">
        <v>0</v>
      </c>
      <c r="VN140" s="2">
        <v>0</v>
      </c>
      <c r="VO140" s="2">
        <v>0</v>
      </c>
      <c r="VP140" s="2">
        <v>0</v>
      </c>
      <c r="VQ140" s="2">
        <v>0</v>
      </c>
      <c r="VR140" s="2">
        <v>0</v>
      </c>
      <c r="VS140" s="2">
        <v>0</v>
      </c>
      <c r="VT140" s="2"/>
      <c r="VU140" s="2">
        <v>0</v>
      </c>
      <c r="VV140" s="2">
        <v>0</v>
      </c>
      <c r="VW140" s="2">
        <v>0</v>
      </c>
      <c r="VX140" s="2">
        <v>2.1999999999999999E-2</v>
      </c>
      <c r="VY140" s="2">
        <v>0</v>
      </c>
      <c r="VZ140" s="2">
        <v>0</v>
      </c>
      <c r="WA140" s="2">
        <v>0</v>
      </c>
      <c r="WB140" s="2">
        <v>0</v>
      </c>
      <c r="WC140" s="2">
        <v>0</v>
      </c>
      <c r="WD140" s="2">
        <v>0.4</v>
      </c>
      <c r="WE140" s="2">
        <v>0.4</v>
      </c>
      <c r="WF140" s="2"/>
      <c r="WG140" s="2">
        <v>0</v>
      </c>
      <c r="WH140" s="2">
        <v>0</v>
      </c>
      <c r="WI140" s="2">
        <v>0.4</v>
      </c>
      <c r="WJ140" s="2"/>
      <c r="WK140" s="2">
        <v>0</v>
      </c>
      <c r="WL140" s="2">
        <v>0</v>
      </c>
      <c r="WM140" s="2">
        <v>0.4</v>
      </c>
      <c r="WN140" s="2"/>
      <c r="WO140" s="2">
        <v>0.4</v>
      </c>
      <c r="WP140" s="2">
        <v>0.4</v>
      </c>
      <c r="WQ140" s="2"/>
      <c r="WR140" s="2">
        <v>1</v>
      </c>
      <c r="WS140" s="2"/>
      <c r="WT140" s="2">
        <v>1</v>
      </c>
      <c r="WU140" s="2"/>
      <c r="WV140" s="2">
        <v>1</v>
      </c>
      <c r="WW140" s="2"/>
      <c r="WX140" s="2">
        <v>1</v>
      </c>
      <c r="WY140" s="2"/>
      <c r="WZ140" s="2">
        <v>1</v>
      </c>
      <c r="XA140" s="2"/>
      <c r="XB140" s="2">
        <v>1</v>
      </c>
      <c r="XC140" s="2"/>
      <c r="XD140" s="2">
        <v>1</v>
      </c>
      <c r="XE140" s="2"/>
      <c r="XF140" s="2">
        <v>79.995999999999995</v>
      </c>
      <c r="XG140" s="2">
        <v>0</v>
      </c>
      <c r="XH140" s="2">
        <v>0</v>
      </c>
      <c r="XI140" s="2">
        <v>0</v>
      </c>
      <c r="XJ140" s="2">
        <v>0</v>
      </c>
      <c r="XK140" s="2">
        <v>0</v>
      </c>
      <c r="XL140" s="2">
        <v>0</v>
      </c>
      <c r="XM140" s="2">
        <v>24.681999999999999</v>
      </c>
      <c r="XN140" s="2">
        <v>1.276</v>
      </c>
      <c r="XO140" s="2">
        <v>0</v>
      </c>
      <c r="XP140" s="2">
        <v>0</v>
      </c>
      <c r="XQ140" s="2">
        <v>6900.66</v>
      </c>
      <c r="XR140" s="2">
        <v>0</v>
      </c>
      <c r="XS140" s="2">
        <v>0</v>
      </c>
      <c r="XT140" s="2">
        <v>0</v>
      </c>
      <c r="XU140" s="2">
        <v>0</v>
      </c>
      <c r="XV140" s="2">
        <v>0.13710391495169899</v>
      </c>
      <c r="XW140" s="2">
        <v>0.104901171247854</v>
      </c>
      <c r="XX140" s="2">
        <v>0.75799491380044703</v>
      </c>
      <c r="XY140" s="2">
        <v>0.48</v>
      </c>
      <c r="XZ140" s="2">
        <v>0.52</v>
      </c>
      <c r="YA140" s="2">
        <v>292995.43054621498</v>
      </c>
      <c r="YB140" s="2">
        <v>37953</v>
      </c>
      <c r="YC140" s="2">
        <v>2275</v>
      </c>
      <c r="YD140" s="2">
        <v>11538</v>
      </c>
      <c r="YE140" s="2">
        <v>0</v>
      </c>
      <c r="YF140" s="2">
        <v>3525.7420000000002</v>
      </c>
      <c r="YG140" s="2">
        <v>5548.2470000000003</v>
      </c>
      <c r="YH140" s="2">
        <v>32.981999999999999</v>
      </c>
      <c r="YI140" s="2">
        <v>5.8319999999999999</v>
      </c>
      <c r="YJ140" s="2">
        <v>0</v>
      </c>
      <c r="YK140" s="2">
        <v>456.00400000000002</v>
      </c>
      <c r="YL140" s="2">
        <v>0</v>
      </c>
      <c r="YM140" s="2">
        <v>0</v>
      </c>
      <c r="YN140" s="2">
        <v>0</v>
      </c>
      <c r="YO140" s="2">
        <v>0</v>
      </c>
      <c r="YP140" s="2">
        <v>0.96350411440552297</v>
      </c>
      <c r="YQ140" s="2">
        <v>0</v>
      </c>
      <c r="YR140" s="2">
        <v>5.7935397317135698E-4</v>
      </c>
      <c r="YS140" s="2">
        <v>1.2953042353376401E-2</v>
      </c>
      <c r="YT140" s="2">
        <v>2.29634892679286E-2</v>
      </c>
      <c r="YU140" s="2">
        <v>0.62107762361274499</v>
      </c>
      <c r="YV140" s="2">
        <v>0.14060229312052999</v>
      </c>
      <c r="YW140" s="2">
        <v>0.154024625473895</v>
      </c>
      <c r="YX140" s="2">
        <v>8.4295457792828002E-2</v>
      </c>
      <c r="YY140" s="2">
        <v>0.78967514068924505</v>
      </c>
      <c r="YZ140" s="2">
        <v>7.40095077074895E-2</v>
      </c>
      <c r="ZA140" s="2">
        <v>8.78520329711234E-2</v>
      </c>
      <c r="ZB140" s="2">
        <v>4.8463318632141199E-2</v>
      </c>
      <c r="ZC140" s="2">
        <v>0</v>
      </c>
      <c r="ZD140" s="2">
        <v>0</v>
      </c>
      <c r="ZE140" s="2">
        <v>0</v>
      </c>
      <c r="ZF140" s="2">
        <v>8.8937093275488099E-2</v>
      </c>
      <c r="ZG140" s="2">
        <v>0</v>
      </c>
      <c r="ZH140" s="2">
        <v>0.91106290672451196</v>
      </c>
      <c r="ZI140" s="2">
        <v>0</v>
      </c>
      <c r="ZJ140" s="2">
        <v>0</v>
      </c>
      <c r="ZK140" s="2">
        <v>0</v>
      </c>
      <c r="ZL140" s="2">
        <v>1</v>
      </c>
      <c r="ZM140" s="2">
        <v>0</v>
      </c>
      <c r="ZN140" s="2">
        <v>1</v>
      </c>
      <c r="ZO140" s="2">
        <v>0.92873509568761103</v>
      </c>
      <c r="ZP140" s="2">
        <v>7.1264904312388605E-2</v>
      </c>
      <c r="ZQ140" s="2">
        <v>789.00699999999995</v>
      </c>
      <c r="ZR140" s="2">
        <v>0</v>
      </c>
      <c r="ZS140" s="2">
        <v>0</v>
      </c>
      <c r="ZT140" s="2">
        <v>0</v>
      </c>
      <c r="ZU140" s="2">
        <v>0</v>
      </c>
      <c r="ZV140" s="2">
        <v>0</v>
      </c>
      <c r="ZW140" s="2">
        <v>6.6779999999999999</v>
      </c>
      <c r="ZX140" s="2">
        <v>94720.418000000005</v>
      </c>
      <c r="ZY140" s="2" t="s">
        <v>890</v>
      </c>
      <c r="ZZ140" s="2" t="s">
        <v>870</v>
      </c>
      <c r="AAA140" s="2" t="s">
        <v>871</v>
      </c>
    </row>
    <row r="141" spans="1:703" x14ac:dyDescent="0.2">
      <c r="A141" s="2" t="s">
        <v>44</v>
      </c>
      <c r="B141" s="2">
        <v>41584.614999999998</v>
      </c>
      <c r="C141" s="2">
        <v>91072.918000000005</v>
      </c>
      <c r="D141" s="2">
        <v>2783.107</v>
      </c>
      <c r="E141" s="2">
        <v>5437.2240000000002</v>
      </c>
      <c r="F141" s="2">
        <v>17965.441999999999</v>
      </c>
      <c r="G141" s="2">
        <v>0</v>
      </c>
      <c r="H141" s="2">
        <v>0</v>
      </c>
      <c r="I141" s="2">
        <v>1</v>
      </c>
      <c r="J141" s="2">
        <v>0</v>
      </c>
      <c r="K141" s="2">
        <v>0.85788304011668604</v>
      </c>
      <c r="L141" s="2">
        <v>6.5968596820495704E-2</v>
      </c>
      <c r="M141" s="2">
        <v>0</v>
      </c>
      <c r="N141" s="2">
        <v>0</v>
      </c>
      <c r="O141" s="2">
        <v>7.6148363062817997E-2</v>
      </c>
      <c r="P141" s="2">
        <v>0</v>
      </c>
      <c r="Q141" s="2">
        <v>0</v>
      </c>
      <c r="R141" s="2">
        <v>0</v>
      </c>
      <c r="S141" s="2">
        <v>0</v>
      </c>
      <c r="T141" s="2">
        <v>0</v>
      </c>
      <c r="U141" s="2">
        <v>2019</v>
      </c>
      <c r="V141" s="2">
        <v>6.6666666666666596E-2</v>
      </c>
      <c r="W141" s="2">
        <v>8.5000000000000006E-2</v>
      </c>
      <c r="X141" s="2">
        <v>0.102777777777777</v>
      </c>
      <c r="Y141" s="2">
        <v>0.10416666666666601</v>
      </c>
      <c r="Z141" s="2">
        <v>8.1944444444444403E-2</v>
      </c>
      <c r="AA141" s="2">
        <v>6.4479999999999996E-2</v>
      </c>
      <c r="AB141" s="2">
        <v>8.5000000000000006E-2</v>
      </c>
      <c r="AC141" s="2">
        <v>8.7222222222222201E-2</v>
      </c>
      <c r="AD141" s="2">
        <v>7.7399999999999997E-2</v>
      </c>
      <c r="AE141" s="2">
        <v>7.1499999999999994E-2</v>
      </c>
      <c r="AF141" s="2">
        <v>7.8055555555555503E-2</v>
      </c>
      <c r="AG141" s="2">
        <v>6.6699999999999995E-2</v>
      </c>
      <c r="AH141" s="2">
        <v>0</v>
      </c>
      <c r="AI141" s="2">
        <v>0</v>
      </c>
      <c r="AJ141" s="2">
        <v>7.8E-2</v>
      </c>
      <c r="AK141" s="2">
        <v>9.6774193999999994E-2</v>
      </c>
      <c r="AL141" s="2">
        <v>154.93377043000001</v>
      </c>
      <c r="AM141" s="2">
        <v>4.6043550099999999</v>
      </c>
      <c r="AN141" s="2">
        <v>34.947406519999902</v>
      </c>
      <c r="AO141" s="2">
        <v>0.36306059999999901</v>
      </c>
      <c r="AP141" s="2">
        <v>4.8159309999999997E-2</v>
      </c>
      <c r="AQ141" s="2">
        <v>0.32247355999999999</v>
      </c>
      <c r="AR141" s="2">
        <v>1.1161643400000001</v>
      </c>
      <c r="AS141" s="2">
        <v>0.10512630000000001</v>
      </c>
      <c r="AT141" s="2">
        <v>0.90885861999999995</v>
      </c>
      <c r="AU141" s="2">
        <v>2.09836848</v>
      </c>
      <c r="AV141" s="2">
        <v>0</v>
      </c>
      <c r="AW141" s="2">
        <v>1.51213792</v>
      </c>
      <c r="AX141" s="2">
        <v>4.5178099999999999E-2</v>
      </c>
      <c r="AY141" s="2">
        <v>3.494361E-2</v>
      </c>
      <c r="AZ141" s="2">
        <v>0.43112828999999903</v>
      </c>
      <c r="BA141" s="2">
        <v>2.0844611099999999</v>
      </c>
      <c r="BB141" s="2">
        <v>2.8858839199999999</v>
      </c>
      <c r="BC141" s="2">
        <v>1.75051822</v>
      </c>
      <c r="BD141" s="2">
        <v>4.6140361199999997</v>
      </c>
      <c r="BE141" s="2">
        <v>4.8207251399999898</v>
      </c>
      <c r="BF141" s="2">
        <v>8.1358495000000008</v>
      </c>
      <c r="BG141" s="2">
        <v>0</v>
      </c>
      <c r="BH141" s="2">
        <v>37378</v>
      </c>
      <c r="BI141" s="2">
        <v>20377</v>
      </c>
      <c r="BJ141" s="2">
        <v>60000</v>
      </c>
      <c r="BK141" s="2">
        <v>1500</v>
      </c>
      <c r="BL141" s="2">
        <v>37239553.576848798</v>
      </c>
      <c r="BM141" s="2">
        <v>32002741.353231501</v>
      </c>
      <c r="BN141" s="2">
        <v>18805974.556819201</v>
      </c>
      <c r="BO141" s="2">
        <v>13266590.9620576</v>
      </c>
      <c r="BP141" s="2">
        <v>11171866.072610701</v>
      </c>
      <c r="BQ141" s="2">
        <v>0</v>
      </c>
      <c r="BR141" s="2">
        <v>233776219.982905</v>
      </c>
      <c r="BS141" s="2">
        <v>14520000000</v>
      </c>
      <c r="BT141" s="2">
        <v>0.25</v>
      </c>
      <c r="BU141" s="2">
        <v>0.25</v>
      </c>
      <c r="BV141" s="2">
        <v>0.25</v>
      </c>
      <c r="BW141" s="2">
        <v>0.25</v>
      </c>
      <c r="BX141" s="2">
        <v>0.25</v>
      </c>
      <c r="BY141" s="2">
        <v>9800</v>
      </c>
      <c r="BZ141" s="2">
        <v>0.02</v>
      </c>
      <c r="CA141" s="2">
        <v>18320</v>
      </c>
      <c r="CB141" s="2">
        <v>0.2</v>
      </c>
      <c r="CC141" s="2">
        <v>138000</v>
      </c>
      <c r="CD141" s="2">
        <v>0.2</v>
      </c>
      <c r="CE141" s="2">
        <v>72800</v>
      </c>
      <c r="CF141" s="2">
        <v>0.02</v>
      </c>
      <c r="CG141" s="2">
        <v>4000</v>
      </c>
      <c r="CH141" s="2">
        <v>0.2</v>
      </c>
      <c r="CI141" s="2">
        <v>50000</v>
      </c>
      <c r="CJ141" s="2">
        <v>1.3</v>
      </c>
      <c r="CK141" s="2">
        <v>1.7</v>
      </c>
      <c r="CL141" s="2">
        <v>2</v>
      </c>
      <c r="CM141" s="2">
        <v>2.2999999999999998</v>
      </c>
      <c r="CN141" s="2">
        <v>3.4</v>
      </c>
      <c r="CO141" s="2">
        <v>0.1</v>
      </c>
      <c r="CP141" s="2">
        <v>0.4</v>
      </c>
      <c r="CQ141" s="2">
        <v>0.7</v>
      </c>
      <c r="CR141" s="2">
        <v>1.1000000000000001</v>
      </c>
      <c r="CS141" s="2">
        <v>2</v>
      </c>
      <c r="CT141" s="2">
        <v>0.290457013157216</v>
      </c>
      <c r="CU141" s="2">
        <v>0.117755302516412</v>
      </c>
      <c r="CV141" s="2">
        <v>0.50730143741316702</v>
      </c>
      <c r="CW141" s="2">
        <v>8.4486246913203597E-2</v>
      </c>
      <c r="CX141" s="2">
        <v>0.287272197653203</v>
      </c>
      <c r="CY141" s="2">
        <v>0.71157541564555105</v>
      </c>
      <c r="CZ141" s="2">
        <v>1.1523867012447899E-3</v>
      </c>
      <c r="DA141" s="2">
        <v>0.99786720612165303</v>
      </c>
      <c r="DB141" s="2">
        <v>2.1327938783461701E-3</v>
      </c>
      <c r="DC141" s="2">
        <v>1</v>
      </c>
      <c r="DD141" s="2">
        <v>0</v>
      </c>
      <c r="DE141" s="2">
        <v>0.85921673446961</v>
      </c>
      <c r="DF141" s="2">
        <v>0.14078326553039</v>
      </c>
      <c r="DG141" s="2">
        <v>0</v>
      </c>
      <c r="DH141" s="2">
        <v>0</v>
      </c>
      <c r="DI141" s="2">
        <v>1</v>
      </c>
      <c r="DJ141" s="2">
        <v>0</v>
      </c>
      <c r="DK141" s="2">
        <v>7.6288621527553002E-2</v>
      </c>
      <c r="DL141" s="2">
        <v>0</v>
      </c>
      <c r="DM141" s="2">
        <v>0.923711378472447</v>
      </c>
      <c r="DN141" s="2">
        <v>0.05</v>
      </c>
      <c r="DO141" s="2">
        <v>0.94</v>
      </c>
      <c r="DP141" s="2">
        <v>0.01</v>
      </c>
      <c r="DQ141" s="2">
        <v>0.99</v>
      </c>
      <c r="DR141" s="2">
        <v>0</v>
      </c>
      <c r="DS141" s="2">
        <v>0.01</v>
      </c>
      <c r="DT141" s="2">
        <v>1865386.29</v>
      </c>
      <c r="DU141" s="2">
        <v>80.1867514815726</v>
      </c>
      <c r="DV141" s="2">
        <v>155.0147083</v>
      </c>
      <c r="DW141" s="2">
        <v>155.0147083</v>
      </c>
      <c r="DX141" s="2">
        <v>117134.15399999999</v>
      </c>
      <c r="DY141" s="2">
        <v>118283.247</v>
      </c>
      <c r="DZ141" s="2">
        <v>9889.9789999999994</v>
      </c>
      <c r="EA141" s="2">
        <v>3398.4189999999999</v>
      </c>
      <c r="EB141" s="2">
        <v>126.14</v>
      </c>
      <c r="EC141" s="2">
        <v>10452.739</v>
      </c>
      <c r="ED141" s="2">
        <v>236</v>
      </c>
      <c r="EE141" s="2">
        <v>0</v>
      </c>
      <c r="EF141" s="2">
        <v>0</v>
      </c>
      <c r="EG141" s="2">
        <v>1</v>
      </c>
      <c r="EH141" s="2">
        <v>0.54111290830087699</v>
      </c>
      <c r="EI141" s="2">
        <v>0</v>
      </c>
      <c r="EJ141" s="2">
        <v>1.1250639664876301E-3</v>
      </c>
      <c r="EK141" s="2">
        <v>0</v>
      </c>
      <c r="EL141" s="2">
        <v>0.41762307467927701</v>
      </c>
      <c r="EM141" s="2">
        <v>3.88353712840242E-2</v>
      </c>
      <c r="EN141" s="2">
        <v>1.3035817693333701E-3</v>
      </c>
      <c r="EO141" s="2">
        <v>9721.0334999999995</v>
      </c>
      <c r="EP141" s="2">
        <v>0</v>
      </c>
      <c r="EQ141" s="2">
        <v>0</v>
      </c>
      <c r="ER141" s="2">
        <v>1</v>
      </c>
      <c r="ES141" s="2">
        <v>0.53000000144637105</v>
      </c>
      <c r="ET141" s="2">
        <v>0.46999999855362801</v>
      </c>
      <c r="EU141" s="2">
        <v>4539.9996000000001</v>
      </c>
      <c r="EV141" s="2">
        <v>56361.232799999903</v>
      </c>
      <c r="EW141" s="2">
        <v>46384.102800000001</v>
      </c>
      <c r="EX141" s="2">
        <v>38.771990905016402</v>
      </c>
      <c r="EY141" s="2">
        <v>44.587789540768803</v>
      </c>
      <c r="EZ141" s="2">
        <v>36.1</v>
      </c>
      <c r="FA141" s="2">
        <v>42</v>
      </c>
      <c r="FB141" s="2">
        <v>45.3</v>
      </c>
      <c r="FC141" s="2">
        <v>37.299999999999997</v>
      </c>
      <c r="FD141" s="2">
        <v>40</v>
      </c>
      <c r="FE141" s="2">
        <v>30.5</v>
      </c>
      <c r="FF141" s="2">
        <v>37</v>
      </c>
      <c r="FG141" s="2">
        <v>14</v>
      </c>
      <c r="FH141" s="2">
        <v>43.3000275345548</v>
      </c>
      <c r="FI141" s="2">
        <v>6.5646079629699896</v>
      </c>
      <c r="FJ141" s="2">
        <v>43.3000275345548</v>
      </c>
      <c r="FK141" s="2">
        <v>6.5646079629699896</v>
      </c>
      <c r="FL141" s="2">
        <v>35</v>
      </c>
      <c r="FM141" s="2">
        <v>15</v>
      </c>
      <c r="FN141" s="2">
        <v>43.155109636306904</v>
      </c>
      <c r="FO141" s="2">
        <v>57.7239177965129</v>
      </c>
      <c r="FP141" s="2">
        <v>49</v>
      </c>
      <c r="FQ141" s="2">
        <v>40</v>
      </c>
      <c r="FR141" s="2">
        <v>48</v>
      </c>
      <c r="FS141" s="2">
        <v>56.576162726607102</v>
      </c>
      <c r="FT141" s="2">
        <v>23.450102675034199</v>
      </c>
      <c r="FU141" s="2">
        <v>55.530875655445797</v>
      </c>
      <c r="FV141" s="2">
        <v>22.767119632553801</v>
      </c>
      <c r="FW141" s="2">
        <v>55.530875655445698</v>
      </c>
      <c r="FX141" s="2">
        <v>22.767119632553801</v>
      </c>
      <c r="FY141" s="2">
        <v>43</v>
      </c>
      <c r="FZ141" s="2">
        <v>47</v>
      </c>
      <c r="GA141" s="2">
        <v>35.278438651694898</v>
      </c>
      <c r="GB141" s="2">
        <v>40.154972958690401</v>
      </c>
      <c r="GC141" s="2">
        <v>56.576162726607102</v>
      </c>
      <c r="GD141" s="2">
        <v>23.450102675034199</v>
      </c>
      <c r="GE141" s="2">
        <v>21.467086789702599</v>
      </c>
      <c r="GF141" s="2">
        <v>38</v>
      </c>
      <c r="GG141" s="2">
        <v>25</v>
      </c>
      <c r="GH141" s="2">
        <v>27</v>
      </c>
      <c r="GI141" s="2">
        <v>36.930037182463799</v>
      </c>
      <c r="GJ141" s="2">
        <v>36</v>
      </c>
      <c r="GK141" s="2">
        <v>28.551286264076701</v>
      </c>
      <c r="GL141" s="2">
        <v>28.412727619438002</v>
      </c>
      <c r="GM141" s="2">
        <v>28.551286264076701</v>
      </c>
      <c r="GN141" s="2">
        <v>28.412727619438002</v>
      </c>
      <c r="GO141" s="2">
        <v>43</v>
      </c>
      <c r="GP141" s="2">
        <v>47</v>
      </c>
      <c r="GQ141" s="2">
        <v>60.525597291951897</v>
      </c>
      <c r="GR141" s="2">
        <v>7.14895514915679</v>
      </c>
      <c r="GS141" s="2">
        <v>28.9</v>
      </c>
      <c r="GT141" s="2">
        <v>83.5</v>
      </c>
      <c r="GU141" s="2">
        <v>20.450298842049399</v>
      </c>
      <c r="GV141" s="2">
        <v>19.968616630987</v>
      </c>
      <c r="GW141" s="2">
        <v>33.445</v>
      </c>
      <c r="GX141" s="2">
        <v>41.472000000000001</v>
      </c>
      <c r="GY141" s="2">
        <v>84.064314342905007</v>
      </c>
      <c r="GZ141" s="2">
        <v>72</v>
      </c>
      <c r="HA141" s="2">
        <v>110</v>
      </c>
      <c r="HB141" s="2">
        <v>87.2303362212742</v>
      </c>
      <c r="HC141" s="2">
        <v>88.425154551540203</v>
      </c>
      <c r="HD141" s="2">
        <v>105</v>
      </c>
      <c r="HE141" s="2">
        <v>99.5</v>
      </c>
      <c r="HF141" s="2">
        <v>72</v>
      </c>
      <c r="HG141" s="2">
        <v>72</v>
      </c>
      <c r="HH141" s="2">
        <v>87.2303362212742</v>
      </c>
      <c r="HI141" s="2">
        <v>100</v>
      </c>
      <c r="HJ141" s="2">
        <v>12585.697</v>
      </c>
      <c r="HK141" s="2">
        <v>18210.989000000001</v>
      </c>
      <c r="HL141" s="2">
        <v>9667.4677599999995</v>
      </c>
      <c r="HM141" s="2">
        <v>0</v>
      </c>
      <c r="HN141" s="2">
        <v>0</v>
      </c>
      <c r="HO141" s="2">
        <v>25.1968695701526</v>
      </c>
      <c r="HP141" s="2">
        <v>25.1968695701526</v>
      </c>
      <c r="HQ141" s="2">
        <v>25.1968695701526</v>
      </c>
      <c r="HR141" s="2">
        <v>38736.2537254118</v>
      </c>
      <c r="HS141" s="2">
        <v>7160.6502745881098</v>
      </c>
      <c r="HT141" s="2">
        <v>0</v>
      </c>
      <c r="HU141" s="2">
        <v>0</v>
      </c>
      <c r="HV141" s="2">
        <v>0</v>
      </c>
      <c r="HW141" s="2">
        <v>0</v>
      </c>
      <c r="HX141" s="2">
        <v>1902.62570858141</v>
      </c>
      <c r="HY141" s="2">
        <v>0</v>
      </c>
      <c r="HZ141" s="2">
        <v>0</v>
      </c>
      <c r="IA141" s="2">
        <v>0</v>
      </c>
      <c r="IB141" s="2">
        <v>0</v>
      </c>
      <c r="IC141" s="2">
        <v>0</v>
      </c>
      <c r="ID141" s="2">
        <v>0</v>
      </c>
      <c r="IE141" s="2">
        <v>0</v>
      </c>
      <c r="IF141" s="2">
        <v>0</v>
      </c>
      <c r="IG141" s="2">
        <v>6536.1350787518604</v>
      </c>
      <c r="IH141" s="2">
        <v>0</v>
      </c>
      <c r="II141" s="2">
        <v>124193.760921248</v>
      </c>
      <c r="IJ141" s="2">
        <v>0</v>
      </c>
      <c r="IK141" s="2">
        <v>7626.9547207000396</v>
      </c>
      <c r="IL141" s="2">
        <v>0</v>
      </c>
      <c r="IM141" s="2">
        <v>5124.8715864195501</v>
      </c>
      <c r="IN141" s="2">
        <v>0</v>
      </c>
      <c r="IO141" s="2">
        <v>14075.093000000001</v>
      </c>
      <c r="IP141" s="2">
        <v>0</v>
      </c>
      <c r="IQ141" s="2">
        <v>250.376</v>
      </c>
      <c r="IR141" s="2">
        <v>0</v>
      </c>
      <c r="IS141" s="2">
        <v>0</v>
      </c>
      <c r="IT141" s="2">
        <v>0</v>
      </c>
      <c r="IU141" s="2">
        <v>47965.682000000001</v>
      </c>
      <c r="IV141" s="2">
        <v>1002477.3370000001</v>
      </c>
      <c r="IW141" s="2">
        <v>0</v>
      </c>
      <c r="IX141" s="2">
        <v>2498.0642229999999</v>
      </c>
      <c r="IY141" s="2">
        <v>8000</v>
      </c>
      <c r="IZ141" s="2">
        <v>2498.0642229999999</v>
      </c>
      <c r="JA141" s="2">
        <v>1126</v>
      </c>
      <c r="JB141" s="2">
        <v>3182.5112330000002</v>
      </c>
      <c r="JC141" s="2">
        <v>1789</v>
      </c>
      <c r="JD141" s="2">
        <v>4000</v>
      </c>
      <c r="JE141" s="2">
        <v>3182.5112330000002</v>
      </c>
      <c r="JF141" s="2">
        <v>5400</v>
      </c>
      <c r="JG141" s="2">
        <v>8000</v>
      </c>
      <c r="JH141" s="2">
        <v>7500</v>
      </c>
      <c r="JI141" s="2">
        <v>4000</v>
      </c>
      <c r="JJ141" s="2">
        <v>8000</v>
      </c>
      <c r="JK141" s="2">
        <v>8044.7490859999998</v>
      </c>
      <c r="JL141" s="2">
        <v>8000</v>
      </c>
      <c r="JM141" s="2">
        <v>2112.5765999999999</v>
      </c>
      <c r="JN141" s="2">
        <v>2840.0839000000001</v>
      </c>
      <c r="JO141" s="2">
        <v>2840.0839000000001</v>
      </c>
      <c r="JP141" s="2">
        <v>867</v>
      </c>
      <c r="JQ141" s="2">
        <v>8000</v>
      </c>
      <c r="JR141" s="2">
        <v>2004.9174169999999</v>
      </c>
      <c r="JS141" s="2">
        <v>8000</v>
      </c>
      <c r="JT141" s="2">
        <v>8000</v>
      </c>
      <c r="JU141" s="2">
        <v>4100</v>
      </c>
      <c r="JV141" s="2">
        <v>1361.35634547</v>
      </c>
      <c r="JW141" s="2">
        <v>5320</v>
      </c>
      <c r="JX141" s="2">
        <v>4507.8787080000002</v>
      </c>
      <c r="JY141" s="2">
        <v>4507.8787080000002</v>
      </c>
      <c r="JZ141" s="2">
        <v>4507.8787080000002</v>
      </c>
      <c r="KA141" s="2">
        <v>3920</v>
      </c>
      <c r="KB141" s="2">
        <v>4507.8787080000002</v>
      </c>
      <c r="KC141" s="2">
        <v>4507.8787080000002</v>
      </c>
      <c r="KD141" s="2">
        <v>5350</v>
      </c>
      <c r="KE141" s="2">
        <v>3899.5492979999999</v>
      </c>
      <c r="KF141" s="2">
        <v>8000</v>
      </c>
      <c r="KG141" s="2">
        <v>3899.5492979999999</v>
      </c>
      <c r="KH141" s="2">
        <v>3899.5492979999999</v>
      </c>
      <c r="KI141" s="2">
        <v>3899.5492979999999</v>
      </c>
      <c r="KJ141" s="2">
        <v>6500</v>
      </c>
      <c r="KK141" s="2">
        <v>8500</v>
      </c>
      <c r="KL141" s="2">
        <v>4200</v>
      </c>
      <c r="KM141" s="2">
        <v>3899.5492979999999</v>
      </c>
      <c r="KN141" s="2">
        <v>8300</v>
      </c>
      <c r="KO141" s="2">
        <v>6000</v>
      </c>
      <c r="KP141" s="2">
        <v>6000</v>
      </c>
      <c r="KQ141" s="2">
        <v>6000</v>
      </c>
      <c r="KR141" s="2">
        <v>6000</v>
      </c>
      <c r="KS141" s="2">
        <v>6000</v>
      </c>
      <c r="KT141" s="2">
        <v>6000</v>
      </c>
      <c r="KU141" s="2">
        <v>6000</v>
      </c>
      <c r="KV141" s="2">
        <v>899.2</v>
      </c>
      <c r="KW141" s="2">
        <v>6000</v>
      </c>
      <c r="KX141" s="2">
        <v>6000</v>
      </c>
      <c r="KY141" s="2">
        <v>7900</v>
      </c>
      <c r="KZ141" s="2">
        <v>0</v>
      </c>
      <c r="LA141" s="2">
        <v>0</v>
      </c>
      <c r="LB141" s="2">
        <v>0</v>
      </c>
      <c r="LC141" s="2">
        <v>2347.2109999999998</v>
      </c>
      <c r="LD141" s="2">
        <v>0</v>
      </c>
      <c r="LE141" s="2">
        <v>0</v>
      </c>
      <c r="LF141" s="2">
        <v>0</v>
      </c>
      <c r="LG141" s="2">
        <v>3994.0309172038201</v>
      </c>
      <c r="LH141" s="2">
        <v>0</v>
      </c>
      <c r="LI141" s="2">
        <v>0</v>
      </c>
      <c r="LJ141" s="2">
        <v>0</v>
      </c>
      <c r="LK141" s="2">
        <v>0</v>
      </c>
      <c r="LL141" s="2">
        <v>0</v>
      </c>
      <c r="LM141" s="2">
        <v>0</v>
      </c>
      <c r="LN141" s="2">
        <v>0</v>
      </c>
      <c r="LO141" s="2">
        <v>0</v>
      </c>
      <c r="LP141" s="2">
        <v>0</v>
      </c>
      <c r="LQ141" s="2">
        <v>0</v>
      </c>
      <c r="LR141" s="2">
        <v>0</v>
      </c>
      <c r="LS141" s="2">
        <v>0</v>
      </c>
      <c r="LT141" s="2">
        <v>0</v>
      </c>
      <c r="LU141" s="2">
        <v>0</v>
      </c>
      <c r="LV141" s="2">
        <v>9428.5849999999991</v>
      </c>
      <c r="LW141" s="2">
        <v>0</v>
      </c>
      <c r="LX141" s="2">
        <v>0</v>
      </c>
      <c r="LY141" s="2">
        <v>0</v>
      </c>
      <c r="LZ141" s="2">
        <v>0</v>
      </c>
      <c r="MA141" s="2">
        <v>0</v>
      </c>
      <c r="MB141" s="2">
        <v>0</v>
      </c>
      <c r="MC141" s="2">
        <v>0</v>
      </c>
      <c r="MD141" s="2">
        <v>0</v>
      </c>
      <c r="ME141" s="2">
        <v>0</v>
      </c>
      <c r="MF141" s="2">
        <v>30355.942219390399</v>
      </c>
      <c r="MG141" s="2">
        <v>0</v>
      </c>
      <c r="MH141" s="2">
        <v>11072.595780609499</v>
      </c>
      <c r="MI141" s="2">
        <v>0</v>
      </c>
      <c r="MJ141" s="2">
        <v>0</v>
      </c>
      <c r="MK141" s="2">
        <v>0</v>
      </c>
      <c r="ML141" s="2">
        <v>14139.036</v>
      </c>
      <c r="MM141" s="2">
        <v>0</v>
      </c>
      <c r="MN141" s="2">
        <v>0</v>
      </c>
      <c r="MO141" s="2">
        <v>881.37034531922404</v>
      </c>
      <c r="MP141" s="2">
        <v>0</v>
      </c>
      <c r="MQ141" s="2">
        <v>3145.6660000000002</v>
      </c>
      <c r="MR141" s="2">
        <v>0</v>
      </c>
      <c r="MS141" s="2">
        <v>0</v>
      </c>
      <c r="MT141" s="2">
        <v>267.05500000000001</v>
      </c>
      <c r="MU141" s="2">
        <v>0</v>
      </c>
      <c r="MV141" s="2">
        <v>7.4519366870755804E-2</v>
      </c>
      <c r="MW141" s="2">
        <v>1.14757580030683E-2</v>
      </c>
      <c r="MX141" s="2">
        <v>0.14127867128433699</v>
      </c>
      <c r="MY141" s="2">
        <v>4.14880626560961E-2</v>
      </c>
      <c r="MZ141" s="2">
        <v>0.15742518367899699</v>
      </c>
      <c r="NA141" s="2">
        <v>0.57381295750674399</v>
      </c>
      <c r="NB141" s="2">
        <v>9.3943878269313594E-2</v>
      </c>
      <c r="NC141" s="2">
        <v>0.20731204328689901</v>
      </c>
      <c r="ND141" s="2">
        <v>0.69584468290931101</v>
      </c>
      <c r="NE141" s="2">
        <v>2.8993955344753602E-3</v>
      </c>
      <c r="NF141" s="2">
        <v>0.207106248592825</v>
      </c>
      <c r="NG141" s="2">
        <v>0.792893751407174</v>
      </c>
      <c r="NH141" s="2">
        <v>0.19053461826238499</v>
      </c>
      <c r="NI141" s="2">
        <v>0.79712662707238302</v>
      </c>
      <c r="NJ141" s="2">
        <v>1.2338754665230401E-2</v>
      </c>
      <c r="NK141" s="2">
        <v>0.43750010120416799</v>
      </c>
      <c r="NL141" s="2">
        <v>0.56249989879583095</v>
      </c>
      <c r="NM141" s="2">
        <v>0.976381857068228</v>
      </c>
      <c r="NN141" s="2">
        <v>2.3618142931771599E-2</v>
      </c>
      <c r="NO141" s="2">
        <v>0.97364914009783199</v>
      </c>
      <c r="NP141" s="2">
        <v>0</v>
      </c>
      <c r="NQ141" s="2">
        <v>2.6350859902167699E-2</v>
      </c>
      <c r="NR141" s="2">
        <v>0.26537384307378298</v>
      </c>
      <c r="NS141" s="2">
        <v>0.22401254176635499</v>
      </c>
      <c r="NT141" s="2">
        <v>0.51061361515986103</v>
      </c>
      <c r="NU141" s="2">
        <v>0</v>
      </c>
      <c r="NV141" s="2">
        <v>0.71</v>
      </c>
      <c r="NW141" s="2">
        <v>0.19</v>
      </c>
      <c r="NX141" s="2">
        <v>0.1</v>
      </c>
      <c r="NY141" s="2">
        <v>0.83</v>
      </c>
      <c r="NZ141" s="2">
        <v>0.16</v>
      </c>
      <c r="OA141" s="2">
        <v>0.01</v>
      </c>
      <c r="OB141" s="2">
        <v>0.115332292528048</v>
      </c>
      <c r="OC141" s="2">
        <v>8.6593008950741707E-2</v>
      </c>
      <c r="OD141" s="2">
        <v>6.4791197837312506E-2</v>
      </c>
      <c r="OE141" s="2">
        <v>0.28503126977215398</v>
      </c>
      <c r="OF141" s="2">
        <v>3.0870307357820499E-2</v>
      </c>
      <c r="OG141" s="2">
        <v>0.25668884408713599</v>
      </c>
      <c r="OH141" s="2">
        <v>7.0000000000000007E-2</v>
      </c>
      <c r="OI141" s="2">
        <v>9.0693079466785495E-2</v>
      </c>
      <c r="OJ141" s="2">
        <v>0.98</v>
      </c>
      <c r="OK141" s="2">
        <v>0.02</v>
      </c>
      <c r="OL141" s="2">
        <v>0</v>
      </c>
      <c r="OM141" s="2">
        <v>84200.566000000006</v>
      </c>
      <c r="ON141" s="2">
        <v>276544.473</v>
      </c>
      <c r="OO141" s="2">
        <v>12052.334000000001</v>
      </c>
      <c r="OP141" s="2">
        <v>16008.369000000001</v>
      </c>
      <c r="OQ141" s="2">
        <v>46.92</v>
      </c>
      <c r="OR141" s="2">
        <v>1511.4949999999999</v>
      </c>
      <c r="OS141" s="2">
        <v>944</v>
      </c>
      <c r="OT141" s="2">
        <v>0</v>
      </c>
      <c r="OU141" s="2">
        <v>0</v>
      </c>
      <c r="OV141" s="2">
        <v>1</v>
      </c>
      <c r="OW141" s="2">
        <v>0.201472052504308</v>
      </c>
      <c r="OX141" s="2">
        <v>0</v>
      </c>
      <c r="OY141" s="2">
        <v>0.155524828067575</v>
      </c>
      <c r="OZ141" s="2">
        <v>0</v>
      </c>
      <c r="PA141" s="2">
        <v>0.64300311942811506</v>
      </c>
      <c r="PB141" s="2">
        <v>0</v>
      </c>
      <c r="PC141" s="2">
        <v>0</v>
      </c>
      <c r="PD141" s="2">
        <v>9721.0334999999995</v>
      </c>
      <c r="PE141" s="2">
        <v>17282163</v>
      </c>
      <c r="PF141" s="2">
        <v>68.854064027651106</v>
      </c>
      <c r="PG141" s="2">
        <v>115226.14659999999</v>
      </c>
      <c r="PH141" s="2">
        <v>53700</v>
      </c>
      <c r="PI141" s="2">
        <v>122000</v>
      </c>
      <c r="PJ141" s="2">
        <v>70600.555080000006</v>
      </c>
      <c r="PK141" s="2">
        <v>19481.222679999999</v>
      </c>
      <c r="PL141" s="2">
        <v>1610617.297</v>
      </c>
      <c r="PM141" s="2">
        <v>752000</v>
      </c>
      <c r="PN141" s="2">
        <v>2079528.2250000001</v>
      </c>
      <c r="PO141" s="2">
        <v>1561890.2930000001</v>
      </c>
      <c r="PP141" s="2">
        <v>579819.83470000001</v>
      </c>
      <c r="PQ141" s="2">
        <v>0</v>
      </c>
      <c r="PR141" s="2">
        <v>0</v>
      </c>
      <c r="PS141" s="2">
        <v>0</v>
      </c>
      <c r="PT141" s="2">
        <v>0</v>
      </c>
      <c r="PU141" s="2">
        <v>0</v>
      </c>
      <c r="PV141" s="2">
        <v>75521.213789999994</v>
      </c>
      <c r="PW141" s="2">
        <v>40752.753230000002</v>
      </c>
      <c r="PX141" s="2">
        <v>230492.541</v>
      </c>
      <c r="PY141" s="2">
        <v>267217.79499999998</v>
      </c>
      <c r="PZ141" s="2">
        <v>222086.50940000001</v>
      </c>
      <c r="QA141" s="2">
        <v>212.75361599999999</v>
      </c>
      <c r="QB141" s="2">
        <v>215.1563156</v>
      </c>
      <c r="QC141" s="2">
        <v>179.26674499999999</v>
      </c>
      <c r="QD141" s="2">
        <v>77.96699821</v>
      </c>
      <c r="QE141" s="2">
        <v>28.454080650000002</v>
      </c>
      <c r="QF141" s="2">
        <v>28.454080650000002</v>
      </c>
      <c r="QG141" s="2">
        <v>152.21524529999999</v>
      </c>
      <c r="QH141" s="2">
        <v>155.70459289999999</v>
      </c>
      <c r="QI141" s="2">
        <v>132.80952199999999</v>
      </c>
      <c r="QJ141" s="2">
        <v>62.835423990000002</v>
      </c>
      <c r="QK141" s="2">
        <v>19.62405901</v>
      </c>
      <c r="QL141" s="2">
        <v>19.62405901</v>
      </c>
      <c r="QM141" s="2">
        <v>0</v>
      </c>
      <c r="QN141" s="2">
        <v>0</v>
      </c>
      <c r="QO141" s="2">
        <v>0</v>
      </c>
      <c r="QP141" s="2">
        <v>0</v>
      </c>
      <c r="QQ141" s="2">
        <v>0</v>
      </c>
      <c r="QR141" s="2">
        <v>0</v>
      </c>
      <c r="QS141" s="2">
        <v>212.75361599999999</v>
      </c>
      <c r="QT141" s="2">
        <v>215.1563156</v>
      </c>
      <c r="QU141" s="2">
        <v>179.26674499999999</v>
      </c>
      <c r="QV141" s="2">
        <v>77.96699821</v>
      </c>
      <c r="QW141" s="2">
        <v>28.454080650000002</v>
      </c>
      <c r="QX141" s="2">
        <v>28.454080650000002</v>
      </c>
      <c r="QY141" s="2">
        <v>8.8435305999999894E-2</v>
      </c>
      <c r="QZ141" s="2">
        <v>4.4717017999999997E-2</v>
      </c>
      <c r="RA141" s="2">
        <v>0.149031633</v>
      </c>
      <c r="RB141" s="2">
        <v>6.4817092000000007E-2</v>
      </c>
      <c r="RC141" s="2">
        <v>1.7741264E-2</v>
      </c>
      <c r="RD141" s="2">
        <v>6.3271317999999993E-2</v>
      </c>
      <c r="RE141" s="2">
        <v>3.2360868000000001E-2</v>
      </c>
      <c r="RF141" s="2">
        <v>0.110409881</v>
      </c>
      <c r="RG141" s="2">
        <v>5.2237606999999998E-2</v>
      </c>
      <c r="RH141" s="2">
        <v>1.22357E-2</v>
      </c>
      <c r="RI141" s="2">
        <v>0</v>
      </c>
      <c r="RJ141" s="2">
        <v>0</v>
      </c>
      <c r="RK141" s="2">
        <v>0</v>
      </c>
      <c r="RL141" s="2">
        <v>0</v>
      </c>
      <c r="RM141" s="2">
        <v>0</v>
      </c>
      <c r="RN141" s="2">
        <v>8.8435305999999894E-2</v>
      </c>
      <c r="RO141" s="2">
        <v>4.4717017999999997E-2</v>
      </c>
      <c r="RP141" s="2">
        <v>0.149031633</v>
      </c>
      <c r="RQ141" s="2">
        <v>6.4817092000000007E-2</v>
      </c>
      <c r="RR141" s="2">
        <v>1.7741264E-2</v>
      </c>
      <c r="RS141" s="2">
        <v>14468</v>
      </c>
      <c r="RT141" s="2">
        <v>0.1</v>
      </c>
      <c r="RU141" s="2">
        <v>1</v>
      </c>
      <c r="RV141" s="2"/>
      <c r="RW141" s="2">
        <v>5770</v>
      </c>
      <c r="RX141" s="2">
        <v>406.66666666666703</v>
      </c>
      <c r="RY141" s="2">
        <v>1</v>
      </c>
      <c r="RZ141" s="2"/>
      <c r="SA141" s="2">
        <v>1</v>
      </c>
      <c r="SB141" s="2"/>
      <c r="SC141" s="2">
        <v>43455.812849681097</v>
      </c>
      <c r="SD141" s="2">
        <v>60719.830302134003</v>
      </c>
      <c r="SE141" s="2">
        <v>58309.421999999999</v>
      </c>
      <c r="SF141" s="2">
        <v>0</v>
      </c>
      <c r="SG141" s="2">
        <v>106684.719</v>
      </c>
      <c r="SH141" s="2">
        <v>0</v>
      </c>
      <c r="SI141" s="2">
        <v>60708.204395591099</v>
      </c>
      <c r="SJ141" s="2">
        <v>0</v>
      </c>
      <c r="SK141" s="2">
        <v>370406.89497354301</v>
      </c>
      <c r="SL141" s="2">
        <v>0</v>
      </c>
      <c r="SM141" s="2">
        <v>2344.43515031881</v>
      </c>
      <c r="SN141" s="2">
        <v>22437.112697865901</v>
      </c>
      <c r="SO141" s="2">
        <v>0</v>
      </c>
      <c r="SP141" s="2">
        <v>0</v>
      </c>
      <c r="SQ141" s="2">
        <v>0</v>
      </c>
      <c r="SR141" s="2">
        <v>0</v>
      </c>
      <c r="SS141" s="2">
        <v>49936.468701790698</v>
      </c>
      <c r="ST141" s="2">
        <v>0</v>
      </c>
      <c r="SU141" s="2">
        <v>0</v>
      </c>
      <c r="SV141" s="2">
        <v>0</v>
      </c>
      <c r="SW141" s="2">
        <v>0</v>
      </c>
      <c r="SX141" s="2">
        <v>24125.17</v>
      </c>
      <c r="SY141" s="2">
        <v>55906.453000000001</v>
      </c>
      <c r="SZ141" s="2">
        <v>406.27600000000001</v>
      </c>
      <c r="TA141" s="2">
        <v>0</v>
      </c>
      <c r="TB141" s="2">
        <v>1250.6890000000001</v>
      </c>
      <c r="TC141" s="2">
        <v>861.22500000000002</v>
      </c>
      <c r="TD141" s="2">
        <v>1</v>
      </c>
      <c r="TE141" s="2">
        <v>0</v>
      </c>
      <c r="TF141" s="2">
        <v>113184.68297951399</v>
      </c>
      <c r="TG141" s="2">
        <v>77485.144047371301</v>
      </c>
      <c r="TH141" s="2">
        <v>33357.892773695799</v>
      </c>
      <c r="TI141" s="2">
        <v>36892.252039956598</v>
      </c>
      <c r="TJ141" s="2">
        <v>25918.0745351966</v>
      </c>
      <c r="TK141" s="2">
        <v>0</v>
      </c>
      <c r="TL141" s="2">
        <v>0</v>
      </c>
      <c r="TM141" s="2">
        <v>0</v>
      </c>
      <c r="TN141" s="2">
        <v>0</v>
      </c>
      <c r="TO141" s="2">
        <v>4578.71778353839</v>
      </c>
      <c r="TP141" s="2">
        <v>0</v>
      </c>
      <c r="TQ141" s="2">
        <v>0</v>
      </c>
      <c r="TR141" s="2">
        <v>6.9117232518293895E-2</v>
      </c>
      <c r="TS141" s="2">
        <v>0.93088276748170595</v>
      </c>
      <c r="TT141" s="2">
        <v>0.15058641811295401</v>
      </c>
      <c r="TU141" s="2">
        <v>1.10383532140875E-2</v>
      </c>
      <c r="TV141" s="2">
        <v>1.7773136510252201E-4</v>
      </c>
      <c r="TW141" s="2">
        <v>0</v>
      </c>
      <c r="TX141" s="2">
        <v>2.4840977077190802E-3</v>
      </c>
      <c r="TY141" s="2">
        <v>9.8282490079942102E-3</v>
      </c>
      <c r="TZ141" s="2">
        <v>0.82588515059214096</v>
      </c>
      <c r="UA141" s="2">
        <v>3942.92199999999</v>
      </c>
      <c r="UB141" s="2">
        <v>2432.3683333333302</v>
      </c>
      <c r="UC141" s="2">
        <v>4.4999999999999998E-2</v>
      </c>
      <c r="UD141" s="2">
        <v>90.073999999999998</v>
      </c>
      <c r="UE141" s="2">
        <v>0</v>
      </c>
      <c r="UF141" s="2">
        <v>41545.431999999899</v>
      </c>
      <c r="UG141" s="2">
        <v>66015.574999999895</v>
      </c>
      <c r="UH141" s="2">
        <v>2931.8320000000099</v>
      </c>
      <c r="UI141" s="2">
        <v>3280.7260000000001</v>
      </c>
      <c r="UJ141" s="2">
        <v>20756.836999999901</v>
      </c>
      <c r="UK141" s="2">
        <v>905.30899999999895</v>
      </c>
      <c r="UL141" s="2">
        <v>1081.6899999999901</v>
      </c>
      <c r="UM141" s="2">
        <v>9.0261809236835602E-4</v>
      </c>
      <c r="UN141" s="2">
        <v>0</v>
      </c>
      <c r="UO141" s="2">
        <v>16888.2409702923</v>
      </c>
      <c r="UP141" s="2">
        <v>0</v>
      </c>
      <c r="UQ141" s="2">
        <v>0</v>
      </c>
      <c r="UR141" s="2">
        <v>7665.5879999999997</v>
      </c>
      <c r="US141" s="2">
        <v>12603.8679999999</v>
      </c>
      <c r="UT141" s="2">
        <v>1826.385</v>
      </c>
      <c r="UU141" s="2">
        <v>0</v>
      </c>
      <c r="UV141" s="2">
        <v>59.238</v>
      </c>
      <c r="UW141" s="2">
        <v>0</v>
      </c>
      <c r="UX141" s="2">
        <v>1</v>
      </c>
      <c r="UY141" s="2">
        <v>0</v>
      </c>
      <c r="UZ141" s="2">
        <v>2651091.5109999999</v>
      </c>
      <c r="VA141" s="2">
        <v>0</v>
      </c>
      <c r="VB141" s="2">
        <v>0</v>
      </c>
      <c r="VC141" s="2">
        <v>0</v>
      </c>
      <c r="VD141" s="2">
        <v>10076.087</v>
      </c>
      <c r="VE141" s="2">
        <v>40835.976999999999</v>
      </c>
      <c r="VF141" s="2">
        <v>10312.084000000001</v>
      </c>
      <c r="VG141" s="2">
        <v>0</v>
      </c>
      <c r="VH141" s="2">
        <v>0</v>
      </c>
      <c r="VI141" s="2">
        <v>100397.90399999999</v>
      </c>
      <c r="VJ141" s="2">
        <v>659740.43599999999</v>
      </c>
      <c r="VK141" s="2">
        <v>175202.41699999999</v>
      </c>
      <c r="VL141" s="2">
        <v>365303.755</v>
      </c>
      <c r="VM141" s="2">
        <v>394143.26799999998</v>
      </c>
      <c r="VN141" s="2">
        <v>70594.774000000005</v>
      </c>
      <c r="VO141" s="2">
        <v>103532.492</v>
      </c>
      <c r="VP141" s="2">
        <v>887508.21799999999</v>
      </c>
      <c r="VQ141" s="2">
        <v>0</v>
      </c>
      <c r="VR141" s="2">
        <v>6.657</v>
      </c>
      <c r="VS141" s="2">
        <v>1</v>
      </c>
      <c r="VT141" s="2"/>
      <c r="VU141" s="2">
        <v>294.75599999999997</v>
      </c>
      <c r="VV141" s="2">
        <v>5617.6970000000001</v>
      </c>
      <c r="VW141" s="2">
        <v>26308.924999999999</v>
      </c>
      <c r="VX141" s="2">
        <v>9166.4969999999994</v>
      </c>
      <c r="VY141" s="2">
        <v>11083.328</v>
      </c>
      <c r="VZ141" s="2">
        <v>980.25699999999995</v>
      </c>
      <c r="WA141" s="2">
        <v>100.23</v>
      </c>
      <c r="WB141" s="2">
        <v>0</v>
      </c>
      <c r="WC141" s="2">
        <v>79107.596000000005</v>
      </c>
      <c r="WD141" s="2">
        <v>0.71615261826436905</v>
      </c>
      <c r="WE141" s="2">
        <v>0.200882782482734</v>
      </c>
      <c r="WF141" s="2"/>
      <c r="WG141" s="2">
        <v>90705.807000000001</v>
      </c>
      <c r="WH141" s="2">
        <v>48270.514000000003</v>
      </c>
      <c r="WI141" s="2">
        <v>0.24508891698176399</v>
      </c>
      <c r="WJ141" s="2"/>
      <c r="WK141" s="2">
        <v>14564.449000000001</v>
      </c>
      <c r="WL141" s="2">
        <v>9079.5370000000003</v>
      </c>
      <c r="WM141" s="2">
        <v>0.36938307793175001</v>
      </c>
      <c r="WN141" s="2"/>
      <c r="WO141" s="2">
        <v>0.34352731862869201</v>
      </c>
      <c r="WP141" s="2">
        <v>8.6442733809003594E-2</v>
      </c>
      <c r="WQ141" s="2"/>
      <c r="WR141" s="2">
        <v>1</v>
      </c>
      <c r="WS141" s="2"/>
      <c r="WT141" s="2">
        <v>1</v>
      </c>
      <c r="WU141" s="2"/>
      <c r="WV141" s="2">
        <v>1</v>
      </c>
      <c r="WW141" s="2"/>
      <c r="WX141" s="2">
        <v>1</v>
      </c>
      <c r="WY141" s="2"/>
      <c r="WZ141" s="2">
        <v>1</v>
      </c>
      <c r="XA141" s="2"/>
      <c r="XB141" s="2">
        <v>1</v>
      </c>
      <c r="XC141" s="2"/>
      <c r="XD141" s="2">
        <v>1</v>
      </c>
      <c r="XE141" s="2"/>
      <c r="XF141" s="2">
        <v>364.40600000000001</v>
      </c>
      <c r="XG141" s="2">
        <v>134.82900000000001</v>
      </c>
      <c r="XH141" s="2">
        <v>0</v>
      </c>
      <c r="XI141" s="2">
        <v>0</v>
      </c>
      <c r="XJ141" s="2">
        <v>0</v>
      </c>
      <c r="XK141" s="2">
        <v>2734.7579999999998</v>
      </c>
      <c r="XL141" s="2">
        <v>4393.259</v>
      </c>
      <c r="XM141" s="2">
        <v>414.72899999999998</v>
      </c>
      <c r="XN141" s="2">
        <v>29.611999999999998</v>
      </c>
      <c r="XO141" s="2">
        <v>0</v>
      </c>
      <c r="XP141" s="2">
        <v>0</v>
      </c>
      <c r="XQ141" s="2">
        <v>166290.198</v>
      </c>
      <c r="XR141" s="2">
        <v>5846.9759999999997</v>
      </c>
      <c r="XS141" s="2">
        <v>822.06899999999996</v>
      </c>
      <c r="XT141" s="2">
        <v>63.232999999999997</v>
      </c>
      <c r="XU141" s="2">
        <v>0</v>
      </c>
      <c r="XV141" s="2">
        <v>7.1853337579700499E-2</v>
      </c>
      <c r="XW141" s="2">
        <v>2.4046515405020001E-2</v>
      </c>
      <c r="XX141" s="2">
        <v>0.90410014701527897</v>
      </c>
      <c r="XY141" s="2">
        <v>9.4698749694888798E-2</v>
      </c>
      <c r="XZ141" s="2">
        <v>0.90530125030511099</v>
      </c>
      <c r="YA141" s="2">
        <v>8588474.60892234</v>
      </c>
      <c r="YB141" s="2">
        <v>939801</v>
      </c>
      <c r="YC141" s="2">
        <v>9876</v>
      </c>
      <c r="YD141" s="2">
        <v>63081</v>
      </c>
      <c r="YE141" s="2">
        <v>0</v>
      </c>
      <c r="YF141" s="2">
        <v>174896.253</v>
      </c>
      <c r="YG141" s="2">
        <v>225541.603</v>
      </c>
      <c r="YH141" s="2">
        <v>5781.7939999999999</v>
      </c>
      <c r="YI141" s="2">
        <v>1922.2239999999999</v>
      </c>
      <c r="YJ141" s="2">
        <v>8320.8960000000006</v>
      </c>
      <c r="YK141" s="2">
        <v>17326.919999999998</v>
      </c>
      <c r="YL141" s="2">
        <v>2671.027</v>
      </c>
      <c r="YM141" s="2">
        <v>0</v>
      </c>
      <c r="YN141" s="2">
        <v>0</v>
      </c>
      <c r="YO141" s="2">
        <v>0</v>
      </c>
      <c r="YP141" s="2">
        <v>0.95501917170644401</v>
      </c>
      <c r="YQ141" s="9">
        <v>2.4531784436415299E-5</v>
      </c>
      <c r="YR141" s="9">
        <v>5.1803914851439401E-5</v>
      </c>
      <c r="YS141" s="2">
        <v>4.7551387593983297E-3</v>
      </c>
      <c r="YT141" s="2">
        <v>4.0149353834869603E-2</v>
      </c>
      <c r="YU141" s="2">
        <v>0.56062051008917901</v>
      </c>
      <c r="YV141" s="2">
        <v>0.141425519683615</v>
      </c>
      <c r="YW141" s="2">
        <v>2.64331701715897E-2</v>
      </c>
      <c r="YX141" s="2">
        <v>0.27152080005561502</v>
      </c>
      <c r="YY141" s="2">
        <v>0.88432626820406701</v>
      </c>
      <c r="YZ141" s="2">
        <v>4.3417482337748503E-2</v>
      </c>
      <c r="ZA141" s="2">
        <v>3.4889888486697697E-2</v>
      </c>
      <c r="ZB141" s="2">
        <v>3.73663609714864E-2</v>
      </c>
      <c r="ZC141" s="2">
        <v>0</v>
      </c>
      <c r="ZD141" s="2">
        <v>0</v>
      </c>
      <c r="ZE141" s="2">
        <v>0.73020791833703602</v>
      </c>
      <c r="ZF141" s="2">
        <v>0.160697099639522</v>
      </c>
      <c r="ZG141" s="2">
        <v>0.10163444576354801</v>
      </c>
      <c r="ZH141" s="2">
        <v>7.4605362598928297E-3</v>
      </c>
      <c r="ZI141" s="2">
        <v>0.61820511770386699</v>
      </c>
      <c r="ZJ141" s="2">
        <v>0.38179488229613201</v>
      </c>
      <c r="ZK141" s="2">
        <v>0</v>
      </c>
      <c r="ZL141" s="2">
        <v>0</v>
      </c>
      <c r="ZM141" s="2">
        <v>0</v>
      </c>
      <c r="ZN141" s="2">
        <v>1</v>
      </c>
      <c r="ZO141" s="2">
        <v>0.91232396998496201</v>
      </c>
      <c r="ZP141" s="2">
        <v>8.7676030015038098E-2</v>
      </c>
      <c r="ZQ141" s="2">
        <v>17742.7749999999</v>
      </c>
      <c r="ZR141" s="2">
        <v>117.581</v>
      </c>
      <c r="ZS141" s="2">
        <v>0</v>
      </c>
      <c r="ZT141" s="2">
        <v>0</v>
      </c>
      <c r="ZU141" s="2">
        <v>0</v>
      </c>
      <c r="ZV141" s="2">
        <v>295.21800000000002</v>
      </c>
      <c r="ZW141" s="2">
        <v>0</v>
      </c>
      <c r="ZX141" s="2">
        <v>478316.636</v>
      </c>
      <c r="ZY141" s="2" t="s">
        <v>891</v>
      </c>
      <c r="ZZ141" s="2" t="s">
        <v>870</v>
      </c>
      <c r="AAA141" s="2" t="s">
        <v>871</v>
      </c>
    </row>
    <row r="142" spans="1:703" x14ac:dyDescent="0.2">
      <c r="A142" s="2" t="s">
        <v>46</v>
      </c>
      <c r="B142" s="2">
        <v>6596.1040000000003</v>
      </c>
      <c r="C142" s="2">
        <v>1917.76</v>
      </c>
      <c r="D142" s="2">
        <v>770</v>
      </c>
      <c r="E142" s="2">
        <v>19617.5</v>
      </c>
      <c r="F142" s="2">
        <v>99982.49</v>
      </c>
      <c r="G142" s="2">
        <v>0</v>
      </c>
      <c r="H142" s="2">
        <v>0</v>
      </c>
      <c r="I142" s="2">
        <v>1</v>
      </c>
      <c r="J142" s="2">
        <v>0</v>
      </c>
      <c r="K142" s="2">
        <v>0.96551906238782403</v>
      </c>
      <c r="L142" s="2">
        <v>0</v>
      </c>
      <c r="M142" s="2">
        <v>0</v>
      </c>
      <c r="N142" s="2">
        <v>0</v>
      </c>
      <c r="O142" s="2">
        <v>2.9905236406894801E-2</v>
      </c>
      <c r="P142" s="2">
        <v>0</v>
      </c>
      <c r="Q142" s="2">
        <v>0.96551906238782403</v>
      </c>
      <c r="R142" s="2">
        <v>0</v>
      </c>
      <c r="S142" s="2">
        <v>0</v>
      </c>
      <c r="T142" s="2">
        <v>0</v>
      </c>
      <c r="U142" s="2">
        <v>2019</v>
      </c>
      <c r="V142" s="2">
        <v>6.6666666666666596E-2</v>
      </c>
      <c r="W142" s="2">
        <v>8.5000000000000006E-2</v>
      </c>
      <c r="X142" s="2">
        <v>0.102777777777777</v>
      </c>
      <c r="Y142" s="2">
        <v>0.10416666666666601</v>
      </c>
      <c r="Z142" s="2">
        <v>8.1944444444444403E-2</v>
      </c>
      <c r="AA142" s="2">
        <v>6.4479999999999996E-2</v>
      </c>
      <c r="AB142" s="2">
        <v>8.5000000000000006E-2</v>
      </c>
      <c r="AC142" s="2">
        <v>8.7222222222222201E-2</v>
      </c>
      <c r="AD142" s="2">
        <v>7.7399999999999997E-2</v>
      </c>
      <c r="AE142" s="2">
        <v>7.1499999999999994E-2</v>
      </c>
      <c r="AF142" s="2">
        <v>7.8055555555555503E-2</v>
      </c>
      <c r="AG142" s="2">
        <v>6.6699999999999995E-2</v>
      </c>
      <c r="AH142" s="2">
        <v>0</v>
      </c>
      <c r="AI142" s="2">
        <v>0</v>
      </c>
      <c r="AJ142" s="2">
        <v>7.8E-2</v>
      </c>
      <c r="AK142" s="2">
        <v>9.6774193999999994E-2</v>
      </c>
      <c r="AL142" s="2">
        <v>356.63500343999999</v>
      </c>
      <c r="AM142" s="2">
        <v>0.63963744</v>
      </c>
      <c r="AN142" s="2">
        <v>1.2653455199999999</v>
      </c>
      <c r="AO142" s="2">
        <v>2.65379111999999</v>
      </c>
      <c r="AP142" s="2">
        <v>9.4716759999999997E-2</v>
      </c>
      <c r="AQ142" s="2">
        <v>0.79877533000000001</v>
      </c>
      <c r="AR142" s="2">
        <v>1.2480142299999999</v>
      </c>
      <c r="AS142" s="2">
        <v>0.31880120000000001</v>
      </c>
      <c r="AT142" s="2">
        <v>18.232081990000001</v>
      </c>
      <c r="AU142" s="2">
        <v>1.1470465699999901</v>
      </c>
      <c r="AV142" s="2">
        <v>0.46425095999999999</v>
      </c>
      <c r="AW142" s="2">
        <v>14.896488639999999</v>
      </c>
      <c r="AX142" s="2">
        <v>0.58131612999999904</v>
      </c>
      <c r="AY142" s="2">
        <v>0.54135219999999995</v>
      </c>
      <c r="AZ142" s="2">
        <v>0</v>
      </c>
      <c r="BA142" s="2">
        <v>0.74301512999999997</v>
      </c>
      <c r="BB142" s="2">
        <v>11.528282209999899</v>
      </c>
      <c r="BC142" s="2">
        <v>3.9934808199999998</v>
      </c>
      <c r="BD142" s="2">
        <v>3.9848733799999998</v>
      </c>
      <c r="BE142" s="2">
        <v>14.8952171</v>
      </c>
      <c r="BF142" s="2">
        <v>12.699223999999999</v>
      </c>
      <c r="BG142" s="2">
        <v>3.3426350000000001E-2</v>
      </c>
      <c r="BH142" s="2">
        <v>311928</v>
      </c>
      <c r="BI142" s="2">
        <v>157253</v>
      </c>
      <c r="BJ142" s="2">
        <v>16000</v>
      </c>
      <c r="BK142" s="2">
        <v>700</v>
      </c>
      <c r="BL142" s="2">
        <v>37239553.576848798</v>
      </c>
      <c r="BM142" s="2">
        <v>32002741.353231501</v>
      </c>
      <c r="BN142" s="2">
        <v>18805974.556819201</v>
      </c>
      <c r="BO142" s="2">
        <v>13266590.9620576</v>
      </c>
      <c r="BP142" s="2">
        <v>11171866.072610701</v>
      </c>
      <c r="BQ142" s="2">
        <v>0</v>
      </c>
      <c r="BR142" s="2">
        <v>259777860.776923</v>
      </c>
      <c r="BS142" s="2">
        <v>970052293.60000002</v>
      </c>
      <c r="BT142" s="2">
        <v>0.25</v>
      </c>
      <c r="BU142" s="2">
        <v>0.25</v>
      </c>
      <c r="BV142" s="2">
        <v>0.25</v>
      </c>
      <c r="BW142" s="2">
        <v>0.25</v>
      </c>
      <c r="BX142" s="2">
        <v>0.25</v>
      </c>
      <c r="BY142" s="2">
        <v>10890</v>
      </c>
      <c r="BZ142" s="2">
        <v>0.02</v>
      </c>
      <c r="CA142" s="2">
        <v>18320</v>
      </c>
      <c r="CB142" s="2">
        <v>0.2</v>
      </c>
      <c r="CC142" s="2">
        <v>138000</v>
      </c>
      <c r="CD142" s="2">
        <v>0.2</v>
      </c>
      <c r="CE142" s="2">
        <v>72800</v>
      </c>
      <c r="CF142" s="2">
        <v>0.02</v>
      </c>
      <c r="CG142" s="2">
        <v>4000</v>
      </c>
      <c r="CH142" s="2">
        <v>0.2</v>
      </c>
      <c r="CI142" s="2">
        <v>50000</v>
      </c>
      <c r="CJ142" s="2">
        <v>1.3</v>
      </c>
      <c r="CK142" s="2">
        <v>1.7</v>
      </c>
      <c r="CL142" s="2">
        <v>2</v>
      </c>
      <c r="CM142" s="2">
        <v>2.2999999999999998</v>
      </c>
      <c r="CN142" s="2">
        <v>3.4</v>
      </c>
      <c r="CO142" s="2">
        <v>0.1</v>
      </c>
      <c r="CP142" s="2">
        <v>0.4</v>
      </c>
      <c r="CQ142" s="2">
        <v>0.7</v>
      </c>
      <c r="CR142" s="2">
        <v>1.1000000000000001</v>
      </c>
      <c r="CS142" s="2">
        <v>2</v>
      </c>
      <c r="CT142" s="2">
        <v>0.257771956577311</v>
      </c>
      <c r="CU142" s="2">
        <v>0.31042452393798498</v>
      </c>
      <c r="CV142" s="2">
        <v>0.40575644222159402</v>
      </c>
      <c r="CW142" s="2">
        <v>2.6047077263109099E-2</v>
      </c>
      <c r="CX142" s="2">
        <v>0.25505533068300201</v>
      </c>
      <c r="CY142" s="2">
        <v>0.74460699593248203</v>
      </c>
      <c r="CZ142" s="2">
        <v>3.3767338451429202E-4</v>
      </c>
      <c r="DA142" s="2">
        <v>0.91641108428580598</v>
      </c>
      <c r="DB142" s="2">
        <v>8.3588915714193801E-2</v>
      </c>
      <c r="DC142" s="2">
        <v>0.95717687975223498</v>
      </c>
      <c r="DD142" s="2">
        <v>4.2823120247764801E-2</v>
      </c>
      <c r="DE142" s="2">
        <v>0.79501201964833201</v>
      </c>
      <c r="DF142" s="2">
        <v>0.20498798035166699</v>
      </c>
      <c r="DG142" s="2">
        <v>0</v>
      </c>
      <c r="DH142" s="2">
        <v>0</v>
      </c>
      <c r="DI142" s="2">
        <v>1</v>
      </c>
      <c r="DJ142" s="2">
        <v>4.26266544302926E-2</v>
      </c>
      <c r="DK142" s="2">
        <v>0.12803291927802299</v>
      </c>
      <c r="DL142" s="2">
        <v>0</v>
      </c>
      <c r="DM142" s="2">
        <v>0.82934042629168403</v>
      </c>
      <c r="DN142" s="2">
        <v>0.05</v>
      </c>
      <c r="DO142" s="2">
        <v>0.94</v>
      </c>
      <c r="DP142" s="2">
        <v>0.01</v>
      </c>
      <c r="DQ142" s="2">
        <v>0.99</v>
      </c>
      <c r="DR142" s="2">
        <v>0</v>
      </c>
      <c r="DS142" s="2">
        <v>0.01</v>
      </c>
      <c r="DT142" s="2">
        <v>3137732.5720000002</v>
      </c>
      <c r="DU142" s="2">
        <v>202.242724024984</v>
      </c>
      <c r="DV142" s="2">
        <v>61.703717079999997</v>
      </c>
      <c r="DW142" s="2">
        <v>61.703717079999997</v>
      </c>
      <c r="DX142" s="2">
        <v>158407.27299999999</v>
      </c>
      <c r="DY142" s="2">
        <v>59259.069000000003</v>
      </c>
      <c r="DZ142" s="2">
        <v>44694.036999999997</v>
      </c>
      <c r="EA142" s="2">
        <v>7306.6940000000004</v>
      </c>
      <c r="EB142" s="2">
        <v>20567.021000000001</v>
      </c>
      <c r="EC142" s="2">
        <v>17146.039000000001</v>
      </c>
      <c r="ED142" s="2">
        <v>245.04400000000001</v>
      </c>
      <c r="EE142" s="2">
        <v>0</v>
      </c>
      <c r="EF142" s="2">
        <v>0</v>
      </c>
      <c r="EG142" s="2">
        <v>1</v>
      </c>
      <c r="EH142" s="2">
        <v>0.79587437075116796</v>
      </c>
      <c r="EI142" s="2">
        <v>0</v>
      </c>
      <c r="EJ142" s="9">
        <v>7.022029986051E-5</v>
      </c>
      <c r="EK142" s="2">
        <v>0</v>
      </c>
      <c r="EL142" s="2">
        <v>0.20147020545094901</v>
      </c>
      <c r="EM142" s="2">
        <v>2.58520349802073E-3</v>
      </c>
      <c r="EN142" s="2">
        <v>0</v>
      </c>
      <c r="EO142" s="2">
        <v>0</v>
      </c>
      <c r="EP142" s="2">
        <v>0</v>
      </c>
      <c r="EQ142" s="2">
        <v>0</v>
      </c>
      <c r="ER142" s="2">
        <v>1</v>
      </c>
      <c r="ES142" s="2">
        <v>0.167121571686</v>
      </c>
      <c r="ET142" s="2">
        <v>0.83287842831399905</v>
      </c>
      <c r="EU142" s="2">
        <v>34630.002</v>
      </c>
      <c r="EV142" s="2">
        <v>185899.48920000001</v>
      </c>
      <c r="EW142" s="2">
        <v>350004.44880000001</v>
      </c>
      <c r="EX142" s="2">
        <v>36</v>
      </c>
      <c r="EY142" s="2">
        <v>46</v>
      </c>
      <c r="EZ142" s="2">
        <v>36.1</v>
      </c>
      <c r="FA142" s="2">
        <v>42</v>
      </c>
      <c r="FB142" s="2">
        <v>45.3</v>
      </c>
      <c r="FC142" s="2">
        <v>37.299999999999997</v>
      </c>
      <c r="FD142" s="2">
        <v>42.594626875604398</v>
      </c>
      <c r="FE142" s="2">
        <v>30.5</v>
      </c>
      <c r="FF142" s="2">
        <v>37</v>
      </c>
      <c r="FG142" s="2">
        <v>14</v>
      </c>
      <c r="FH142" s="2">
        <v>34.453634953111901</v>
      </c>
      <c r="FI142" s="2">
        <v>16.906154461067199</v>
      </c>
      <c r="FJ142" s="2">
        <v>34.453634953111901</v>
      </c>
      <c r="FK142" s="2">
        <v>16.906154461067199</v>
      </c>
      <c r="FL142" s="2">
        <v>38.248662722392098</v>
      </c>
      <c r="FM142" s="2">
        <v>0.936714986862759</v>
      </c>
      <c r="FN142" s="2">
        <v>34</v>
      </c>
      <c r="FO142" s="2">
        <v>60</v>
      </c>
      <c r="FP142" s="2">
        <v>49</v>
      </c>
      <c r="FQ142" s="2">
        <v>40</v>
      </c>
      <c r="FR142" s="2">
        <v>48</v>
      </c>
      <c r="FS142" s="2">
        <v>62.729071766741498</v>
      </c>
      <c r="FT142" s="2">
        <v>24.5530153004966</v>
      </c>
      <c r="FU142" s="2">
        <v>61.5701050828295</v>
      </c>
      <c r="FV142" s="2">
        <v>56.793457962377197</v>
      </c>
      <c r="FW142" s="2">
        <v>61.5701050828295</v>
      </c>
      <c r="FX142" s="2">
        <v>56.793457962377197</v>
      </c>
      <c r="FY142" s="2">
        <v>43</v>
      </c>
      <c r="FZ142" s="2">
        <v>47</v>
      </c>
      <c r="GA142" s="2">
        <v>39.115125582032803</v>
      </c>
      <c r="GB142" s="2">
        <v>26.3174571310395</v>
      </c>
      <c r="GC142" s="2">
        <v>62.729071766741598</v>
      </c>
      <c r="GD142" s="2">
        <v>24.5530153004966</v>
      </c>
      <c r="GE142" s="2">
        <v>39.887244538407302</v>
      </c>
      <c r="GF142" s="2">
        <v>38</v>
      </c>
      <c r="GG142" s="2">
        <v>25</v>
      </c>
      <c r="GH142" s="2">
        <v>27</v>
      </c>
      <c r="GI142" s="2">
        <v>32</v>
      </c>
      <c r="GJ142" s="2">
        <v>36</v>
      </c>
      <c r="GK142" s="2">
        <v>33.218085121477898</v>
      </c>
      <c r="GL142" s="2">
        <v>23.928803659236301</v>
      </c>
      <c r="GM142" s="2">
        <v>33.218085121477898</v>
      </c>
      <c r="GN142" s="2">
        <v>23.928803659236301</v>
      </c>
      <c r="GO142" s="2">
        <v>43</v>
      </c>
      <c r="GP142" s="2">
        <v>47</v>
      </c>
      <c r="GQ142" s="2">
        <v>47.386307495691597</v>
      </c>
      <c r="GR142" s="2">
        <v>11.457249484507299</v>
      </c>
      <c r="GS142" s="2">
        <v>28.9</v>
      </c>
      <c r="GT142" s="2">
        <v>83.5</v>
      </c>
      <c r="GU142" s="2">
        <v>20.429100582348699</v>
      </c>
      <c r="GV142" s="2">
        <v>34.446578046313697</v>
      </c>
      <c r="GW142" s="2">
        <v>33.445</v>
      </c>
      <c r="GX142" s="2">
        <v>41.472000000000001</v>
      </c>
      <c r="GY142" s="2">
        <v>80.870707843434005</v>
      </c>
      <c r="GZ142" s="2">
        <v>87.113359434980794</v>
      </c>
      <c r="HA142" s="2">
        <v>110</v>
      </c>
      <c r="HB142" s="2">
        <v>87.364587910602694</v>
      </c>
      <c r="HC142" s="2">
        <v>84.817356190202901</v>
      </c>
      <c r="HD142" s="2">
        <v>70.555321730088394</v>
      </c>
      <c r="HE142" s="2">
        <v>99.5</v>
      </c>
      <c r="HF142" s="2">
        <v>107.88174803889299</v>
      </c>
      <c r="HG142" s="2">
        <v>87.113359434980794</v>
      </c>
      <c r="HH142" s="2">
        <v>87.364587910602694</v>
      </c>
      <c r="HI142" s="2">
        <v>100</v>
      </c>
      <c r="HJ142" s="2">
        <v>45451.915000000001</v>
      </c>
      <c r="HK142" s="2">
        <v>32223.599999999999</v>
      </c>
      <c r="HL142" s="2">
        <v>3855.85683499999</v>
      </c>
      <c r="HM142" s="2">
        <v>0</v>
      </c>
      <c r="HN142" s="2">
        <v>431.04599999999999</v>
      </c>
      <c r="HO142" s="2">
        <v>11.902904185756601</v>
      </c>
      <c r="HP142" s="2">
        <v>11.902904185756601</v>
      </c>
      <c r="HQ142" s="2">
        <v>11.902904185756601</v>
      </c>
      <c r="HR142" s="2">
        <v>0</v>
      </c>
      <c r="HS142" s="2">
        <v>0</v>
      </c>
      <c r="HT142" s="2">
        <v>0</v>
      </c>
      <c r="HU142" s="2">
        <v>0</v>
      </c>
      <c r="HV142" s="2">
        <v>0</v>
      </c>
      <c r="HW142" s="2">
        <v>0</v>
      </c>
      <c r="HX142" s="2">
        <v>230574.982115502</v>
      </c>
      <c r="HY142" s="2">
        <v>0</v>
      </c>
      <c r="HZ142" s="2">
        <v>0</v>
      </c>
      <c r="IA142" s="2">
        <v>0</v>
      </c>
      <c r="IB142" s="2">
        <v>8755.74</v>
      </c>
      <c r="IC142" s="2">
        <v>143110.18400000001</v>
      </c>
      <c r="ID142" s="2">
        <v>0</v>
      </c>
      <c r="IE142" s="2">
        <v>0</v>
      </c>
      <c r="IF142" s="2">
        <v>0</v>
      </c>
      <c r="IG142" s="2">
        <v>0</v>
      </c>
      <c r="IH142" s="2">
        <v>0</v>
      </c>
      <c r="II142" s="2">
        <v>0</v>
      </c>
      <c r="IJ142" s="2">
        <v>0</v>
      </c>
      <c r="IK142" s="2">
        <v>53208.308893737601</v>
      </c>
      <c r="IL142" s="2">
        <v>0</v>
      </c>
      <c r="IM142" s="2">
        <v>4220.6843593679096</v>
      </c>
      <c r="IN142" s="2">
        <v>0</v>
      </c>
      <c r="IO142" s="2">
        <v>0</v>
      </c>
      <c r="IP142" s="2">
        <v>0</v>
      </c>
      <c r="IQ142" s="2">
        <v>33.393999999999998</v>
      </c>
      <c r="IR142" s="2">
        <v>0</v>
      </c>
      <c r="IS142" s="2">
        <v>1458956.6070000001</v>
      </c>
      <c r="IT142" s="2">
        <v>397998.39500000002</v>
      </c>
      <c r="IU142" s="2">
        <v>42225.584999999999</v>
      </c>
      <c r="IV142" s="2">
        <v>143467.24400000001</v>
      </c>
      <c r="IW142" s="2">
        <v>0</v>
      </c>
      <c r="IX142" s="2">
        <v>8000</v>
      </c>
      <c r="IY142" s="2">
        <v>8000</v>
      </c>
      <c r="IZ142" s="2">
        <v>8000</v>
      </c>
      <c r="JA142" s="2">
        <v>1126</v>
      </c>
      <c r="JB142" s="2">
        <v>8000</v>
      </c>
      <c r="JC142" s="2">
        <v>1789</v>
      </c>
      <c r="JD142" s="2">
        <v>4000</v>
      </c>
      <c r="JE142" s="2">
        <v>8000</v>
      </c>
      <c r="JF142" s="2">
        <v>5400</v>
      </c>
      <c r="JG142" s="2">
        <v>322.39528100000001</v>
      </c>
      <c r="JH142" s="2">
        <v>7500</v>
      </c>
      <c r="JI142" s="2">
        <v>4000</v>
      </c>
      <c r="JJ142" s="2">
        <v>8000</v>
      </c>
      <c r="JK142" s="2">
        <v>8000</v>
      </c>
      <c r="JL142" s="2">
        <v>8000</v>
      </c>
      <c r="JM142" s="2">
        <v>2231.6913</v>
      </c>
      <c r="JN142" s="2">
        <v>2231.6913</v>
      </c>
      <c r="JO142" s="2">
        <v>2231.6913</v>
      </c>
      <c r="JP142" s="2">
        <v>850.73211275739402</v>
      </c>
      <c r="JQ142" s="2">
        <v>8000</v>
      </c>
      <c r="JR142" s="2">
        <v>2737.390214</v>
      </c>
      <c r="JS142" s="2">
        <v>8000</v>
      </c>
      <c r="JT142" s="2">
        <v>8000</v>
      </c>
      <c r="JU142" s="2">
        <v>4100</v>
      </c>
      <c r="JV142" s="2">
        <v>1361.35634547</v>
      </c>
      <c r="JW142" s="2">
        <v>5320</v>
      </c>
      <c r="JX142" s="2">
        <v>8402.9101520000004</v>
      </c>
      <c r="JY142" s="2">
        <v>8402.9101520000004</v>
      </c>
      <c r="JZ142" s="2">
        <v>8402.9101520000004</v>
      </c>
      <c r="KA142" s="2">
        <v>3920</v>
      </c>
      <c r="KB142" s="2">
        <v>8402.9101520000004</v>
      </c>
      <c r="KC142" s="2">
        <v>8402.9101520000004</v>
      </c>
      <c r="KD142" s="2">
        <v>5350</v>
      </c>
      <c r="KE142" s="2">
        <v>4099.9909090000001</v>
      </c>
      <c r="KF142" s="2">
        <v>4099.9909090000001</v>
      </c>
      <c r="KG142" s="2">
        <v>4099.9909090000001</v>
      </c>
      <c r="KH142" s="2">
        <v>4099.9909090000001</v>
      </c>
      <c r="KI142" s="2">
        <v>4099.9909090000001</v>
      </c>
      <c r="KJ142" s="2">
        <v>6500</v>
      </c>
      <c r="KK142" s="2">
        <v>8500</v>
      </c>
      <c r="KL142" s="2">
        <v>4200</v>
      </c>
      <c r="KM142" s="2">
        <v>4099.9909090000001</v>
      </c>
      <c r="KN142" s="2">
        <v>8300</v>
      </c>
      <c r="KO142" s="2">
        <v>6000</v>
      </c>
      <c r="KP142" s="2">
        <v>6000</v>
      </c>
      <c r="KQ142" s="2">
        <v>6000</v>
      </c>
      <c r="KR142" s="2">
        <v>6000</v>
      </c>
      <c r="KS142" s="2">
        <v>6000</v>
      </c>
      <c r="KT142" s="2">
        <v>6000</v>
      </c>
      <c r="KU142" s="2">
        <v>6000</v>
      </c>
      <c r="KV142" s="2">
        <v>881.7</v>
      </c>
      <c r="KW142" s="2">
        <v>6000</v>
      </c>
      <c r="KX142" s="2">
        <v>6000</v>
      </c>
      <c r="KY142" s="2">
        <v>7900</v>
      </c>
      <c r="KZ142" s="2">
        <v>0</v>
      </c>
      <c r="LA142" s="2">
        <v>0</v>
      </c>
      <c r="LB142" s="2">
        <v>0</v>
      </c>
      <c r="LC142" s="2">
        <v>3253.8580000000002</v>
      </c>
      <c r="LD142" s="2">
        <v>0</v>
      </c>
      <c r="LE142" s="2">
        <v>13281.3771724258</v>
      </c>
      <c r="LF142" s="2">
        <v>0</v>
      </c>
      <c r="LG142" s="2">
        <v>98.821285384399602</v>
      </c>
      <c r="LH142" s="2">
        <v>0</v>
      </c>
      <c r="LI142" s="2">
        <v>0</v>
      </c>
      <c r="LJ142" s="2">
        <v>0</v>
      </c>
      <c r="LK142" s="2">
        <v>0</v>
      </c>
      <c r="LL142" s="2">
        <v>0</v>
      </c>
      <c r="LM142" s="2">
        <v>0</v>
      </c>
      <c r="LN142" s="2">
        <v>0</v>
      </c>
      <c r="LO142" s="2">
        <v>0</v>
      </c>
      <c r="LP142" s="2">
        <v>0</v>
      </c>
      <c r="LQ142" s="2">
        <v>0</v>
      </c>
      <c r="LR142" s="2">
        <v>0</v>
      </c>
      <c r="LS142" s="2">
        <v>0</v>
      </c>
      <c r="LT142" s="2">
        <v>0</v>
      </c>
      <c r="LU142" s="2">
        <v>0</v>
      </c>
      <c r="LV142" s="2">
        <v>7000.2579999999998</v>
      </c>
      <c r="LW142" s="2">
        <v>0</v>
      </c>
      <c r="LX142" s="2">
        <v>0</v>
      </c>
      <c r="LY142" s="2">
        <v>0</v>
      </c>
      <c r="LZ142" s="2">
        <v>0</v>
      </c>
      <c r="MA142" s="2">
        <v>313.47800000000001</v>
      </c>
      <c r="MB142" s="2">
        <v>0</v>
      </c>
      <c r="MC142" s="2">
        <v>0</v>
      </c>
      <c r="MD142" s="2">
        <v>0</v>
      </c>
      <c r="ME142" s="2">
        <v>0</v>
      </c>
      <c r="MF142" s="2">
        <v>54384.332000000002</v>
      </c>
      <c r="MG142" s="2">
        <v>0</v>
      </c>
      <c r="MH142" s="2">
        <v>0</v>
      </c>
      <c r="MI142" s="2">
        <v>2558.4229999999998</v>
      </c>
      <c r="MJ142" s="2">
        <v>0</v>
      </c>
      <c r="MK142" s="2">
        <v>0</v>
      </c>
      <c r="ML142" s="2">
        <v>2421.7139999999999</v>
      </c>
      <c r="MM142" s="2">
        <v>0</v>
      </c>
      <c r="MN142" s="2">
        <v>0</v>
      </c>
      <c r="MO142" s="2">
        <v>14805.0357399272</v>
      </c>
      <c r="MP142" s="2">
        <v>0</v>
      </c>
      <c r="MQ142" s="2">
        <v>4086.0360000000001</v>
      </c>
      <c r="MR142" s="2">
        <v>0</v>
      </c>
      <c r="MS142" s="2">
        <v>0</v>
      </c>
      <c r="MT142" s="2">
        <v>9593.5759999999991</v>
      </c>
      <c r="MU142" s="2">
        <v>0</v>
      </c>
      <c r="MV142" s="2">
        <v>0.228644896353833</v>
      </c>
      <c r="MW142" s="2">
        <v>2.9152663831639499E-3</v>
      </c>
      <c r="MX142" s="2">
        <v>0.104316471894965</v>
      </c>
      <c r="MY142" s="2">
        <v>3.5626734282991797E-2</v>
      </c>
      <c r="MZ142" s="2">
        <v>8.1359559248443902E-2</v>
      </c>
      <c r="NA142" s="2">
        <v>0.54713707183659999</v>
      </c>
      <c r="NB142" s="2">
        <v>0.16503627432078999</v>
      </c>
      <c r="NC142" s="2">
        <v>0.17521725460009399</v>
      </c>
      <c r="ND142" s="2">
        <v>0.65468468238203203</v>
      </c>
      <c r="NE142" s="2">
        <v>5.0617886970823903E-3</v>
      </c>
      <c r="NF142" s="2">
        <v>0.15408954911716499</v>
      </c>
      <c r="NG142" s="2">
        <v>0.84591045088283401</v>
      </c>
      <c r="NH142" s="2">
        <v>0.158157028930418</v>
      </c>
      <c r="NI142" s="2">
        <v>0.84000413374017402</v>
      </c>
      <c r="NJ142" s="2">
        <v>1.83883732940779E-3</v>
      </c>
      <c r="NK142" s="2">
        <v>0.14113549754611299</v>
      </c>
      <c r="NL142" s="2">
        <v>0.85886450245388601</v>
      </c>
      <c r="NM142" s="2">
        <v>0.84889005506719095</v>
      </c>
      <c r="NN142" s="2">
        <v>0.15110994493280799</v>
      </c>
      <c r="NO142" s="2">
        <v>0.96778055449584499</v>
      </c>
      <c r="NP142" s="2">
        <v>0</v>
      </c>
      <c r="NQ142" s="2">
        <v>3.2219445504154703E-2</v>
      </c>
      <c r="NR142" s="2">
        <v>8.9067099206506906E-2</v>
      </c>
      <c r="NS142" s="2">
        <v>0.55110348596607195</v>
      </c>
      <c r="NT142" s="2">
        <v>0.103181786386892</v>
      </c>
      <c r="NU142" s="2">
        <v>0.25664762844052802</v>
      </c>
      <c r="NV142" s="2">
        <v>0.71</v>
      </c>
      <c r="NW142" s="2">
        <v>0.19</v>
      </c>
      <c r="NX142" s="2">
        <v>0.1</v>
      </c>
      <c r="NY142" s="2">
        <v>0.83</v>
      </c>
      <c r="NZ142" s="2">
        <v>0.16</v>
      </c>
      <c r="OA142" s="2">
        <v>0.01</v>
      </c>
      <c r="OB142" s="2">
        <v>1.24463372044222E-2</v>
      </c>
      <c r="OC142" s="2">
        <v>0.105487819812107</v>
      </c>
      <c r="OD142" s="2">
        <v>3.3265111000379599E-2</v>
      </c>
      <c r="OE142" s="2">
        <v>0.31891886052067597</v>
      </c>
      <c r="OF142" s="2">
        <v>7.33370961348426E-2</v>
      </c>
      <c r="OG142" s="2">
        <v>0.28090843353886402</v>
      </c>
      <c r="OH142" s="2">
        <v>7.0000000000000007E-2</v>
      </c>
      <c r="OI142" s="2">
        <v>0.105636341788708</v>
      </c>
      <c r="OJ142" s="2">
        <v>0.98</v>
      </c>
      <c r="OK142" s="2">
        <v>0.02</v>
      </c>
      <c r="OL142" s="2">
        <v>0</v>
      </c>
      <c r="OM142" s="2">
        <v>105815.808</v>
      </c>
      <c r="ON142" s="2">
        <v>152348.12599999999</v>
      </c>
      <c r="OO142" s="2">
        <v>152787.79800000001</v>
      </c>
      <c r="OP142" s="2">
        <v>219724.28700000001</v>
      </c>
      <c r="OQ142" s="2">
        <v>208451.83900000001</v>
      </c>
      <c r="OR142" s="2">
        <v>27175</v>
      </c>
      <c r="OS142" s="2">
        <v>2763.692</v>
      </c>
      <c r="OT142" s="2">
        <v>0</v>
      </c>
      <c r="OU142" s="2">
        <v>0</v>
      </c>
      <c r="OV142" s="2">
        <v>1</v>
      </c>
      <c r="OW142" s="2">
        <v>0.102851885924563</v>
      </c>
      <c r="OX142" s="2">
        <v>0</v>
      </c>
      <c r="OY142" s="2">
        <v>0</v>
      </c>
      <c r="OZ142" s="2">
        <v>0</v>
      </c>
      <c r="PA142" s="2">
        <v>0.89714811407543604</v>
      </c>
      <c r="PB142" s="2">
        <v>0</v>
      </c>
      <c r="PC142" s="2">
        <v>0</v>
      </c>
      <c r="PD142" s="2">
        <v>0</v>
      </c>
      <c r="PE142" s="2">
        <v>37972812</v>
      </c>
      <c r="PF142" s="2">
        <v>158.52340445807101</v>
      </c>
      <c r="PG142" s="2">
        <v>449824.13219999999</v>
      </c>
      <c r="PH142" s="2">
        <v>260000</v>
      </c>
      <c r="PI142" s="2">
        <v>787000</v>
      </c>
      <c r="PJ142" s="2">
        <v>784884.5956</v>
      </c>
      <c r="PK142" s="2">
        <v>522308.61810000002</v>
      </c>
      <c r="PL142" s="2">
        <v>1925560.0279999999</v>
      </c>
      <c r="PM142" s="2">
        <v>1240000</v>
      </c>
      <c r="PN142" s="2">
        <v>3630000</v>
      </c>
      <c r="PO142" s="2">
        <v>3385410.574</v>
      </c>
      <c r="PP142" s="2">
        <v>1936399.111</v>
      </c>
      <c r="PQ142" s="2">
        <v>0</v>
      </c>
      <c r="PR142" s="2">
        <v>0</v>
      </c>
      <c r="PS142" s="2">
        <v>0</v>
      </c>
      <c r="PT142" s="2">
        <v>0</v>
      </c>
      <c r="PU142" s="2">
        <v>0</v>
      </c>
      <c r="PV142" s="2">
        <v>272575.13640000002</v>
      </c>
      <c r="PW142" s="2">
        <v>40200</v>
      </c>
      <c r="PX142" s="2">
        <v>259000</v>
      </c>
      <c r="PY142" s="2">
        <v>360445.36499999999</v>
      </c>
      <c r="PZ142" s="2">
        <v>929715.45140000002</v>
      </c>
      <c r="QA142" s="2">
        <v>171.14415940000001</v>
      </c>
      <c r="QB142" s="2">
        <v>99.431716460000004</v>
      </c>
      <c r="QC142" s="2">
        <v>79.163115439999999</v>
      </c>
      <c r="QD142" s="2">
        <v>67.145469140000003</v>
      </c>
      <c r="QE142" s="2">
        <v>59.182139149999998</v>
      </c>
      <c r="QF142" s="2">
        <v>59.182139149999998</v>
      </c>
      <c r="QG142" s="2">
        <v>312.35000000000002</v>
      </c>
      <c r="QH142" s="2">
        <v>253.76547780000001</v>
      </c>
      <c r="QI142" s="2">
        <v>204.4598201</v>
      </c>
      <c r="QJ142" s="2">
        <v>153.46529860000001</v>
      </c>
      <c r="QK142" s="2">
        <v>121.8992308</v>
      </c>
      <c r="QL142" s="2">
        <v>121.8992308</v>
      </c>
      <c r="QM142" s="2">
        <v>0</v>
      </c>
      <c r="QN142" s="2">
        <v>0</v>
      </c>
      <c r="QO142" s="2">
        <v>0</v>
      </c>
      <c r="QP142" s="2">
        <v>0</v>
      </c>
      <c r="QQ142" s="2">
        <v>0</v>
      </c>
      <c r="QR142" s="2">
        <v>0</v>
      </c>
      <c r="QS142" s="2">
        <v>171.14415940000001</v>
      </c>
      <c r="QT142" s="2">
        <v>99.431716460000004</v>
      </c>
      <c r="QU142" s="2">
        <v>79.163115439999999</v>
      </c>
      <c r="QV142" s="2">
        <v>67.145469140000003</v>
      </c>
      <c r="QW142" s="2">
        <v>59.182139149999998</v>
      </c>
      <c r="QX142" s="2">
        <v>59.182139149999998</v>
      </c>
      <c r="QY142" s="2">
        <v>6.7315120999999895E-2</v>
      </c>
      <c r="QZ142" s="2">
        <v>1.9554445E-2</v>
      </c>
      <c r="RA142" s="2">
        <v>6.2273520999999998E-2</v>
      </c>
      <c r="RB142" s="2">
        <v>5.2819861000000003E-2</v>
      </c>
      <c r="RC142" s="2">
        <v>3.4916641999999998E-2</v>
      </c>
      <c r="RD142" s="2">
        <v>0.12285478</v>
      </c>
      <c r="RE142" s="2">
        <v>4.9906038E-2</v>
      </c>
      <c r="RF142" s="2">
        <v>0.16083794600000001</v>
      </c>
      <c r="RG142" s="2">
        <v>0.120723199</v>
      </c>
      <c r="RH142" s="2">
        <v>7.1918856000000003E-2</v>
      </c>
      <c r="RI142" s="2">
        <v>0</v>
      </c>
      <c r="RJ142" s="2">
        <v>0</v>
      </c>
      <c r="RK142" s="2">
        <v>0</v>
      </c>
      <c r="RL142" s="2">
        <v>0</v>
      </c>
      <c r="RM142" s="2">
        <v>0</v>
      </c>
      <c r="RN142" s="2">
        <v>6.7315120999999895E-2</v>
      </c>
      <c r="RO142" s="2">
        <v>1.9554445E-2</v>
      </c>
      <c r="RP142" s="2">
        <v>6.2273520999999998E-2</v>
      </c>
      <c r="RQ142" s="2">
        <v>5.2819862000000002E-2</v>
      </c>
      <c r="RR142" s="2">
        <v>3.4916641999999998E-2</v>
      </c>
      <c r="RS142" s="2">
        <v>18312</v>
      </c>
      <c r="RT142" s="2">
        <v>0</v>
      </c>
      <c r="RU142" s="2">
        <v>1</v>
      </c>
      <c r="RV142" s="2"/>
      <c r="RW142" s="2">
        <v>0</v>
      </c>
      <c r="RX142" s="2">
        <v>0</v>
      </c>
      <c r="RY142" s="2">
        <v>1</v>
      </c>
      <c r="RZ142" s="2"/>
      <c r="SA142" s="2">
        <v>1</v>
      </c>
      <c r="SB142" s="2"/>
      <c r="SC142" s="2">
        <v>29845.1246579613</v>
      </c>
      <c r="SD142" s="2">
        <v>0</v>
      </c>
      <c r="SE142" s="2">
        <v>13811.701999999999</v>
      </c>
      <c r="SF142" s="2">
        <v>369.61099999999999</v>
      </c>
      <c r="SG142" s="2">
        <v>18412.273999999899</v>
      </c>
      <c r="SH142" s="2">
        <v>48163.767</v>
      </c>
      <c r="SI142" s="2">
        <v>20076.704514577399</v>
      </c>
      <c r="SJ142" s="2">
        <v>0</v>
      </c>
      <c r="SK142" s="2">
        <v>86501.939639217599</v>
      </c>
      <c r="SL142" s="2">
        <v>486.76342713364897</v>
      </c>
      <c r="SM142" s="2">
        <v>2735.1743420386101</v>
      </c>
      <c r="SN142" s="2">
        <v>14970.316999999999</v>
      </c>
      <c r="SO142" s="2">
        <v>0</v>
      </c>
      <c r="SP142" s="2">
        <v>0</v>
      </c>
      <c r="SQ142" s="2">
        <v>0</v>
      </c>
      <c r="SR142" s="2">
        <v>0</v>
      </c>
      <c r="SS142" s="2">
        <v>58259.213485422501</v>
      </c>
      <c r="ST142" s="2">
        <v>0</v>
      </c>
      <c r="SU142" s="2">
        <v>0</v>
      </c>
      <c r="SV142" s="2">
        <v>0</v>
      </c>
      <c r="SW142" s="2">
        <v>0</v>
      </c>
      <c r="SX142" s="2">
        <v>27071.341</v>
      </c>
      <c r="SY142" s="2">
        <v>35953.502999999997</v>
      </c>
      <c r="SZ142" s="2">
        <v>2448.2530000000002</v>
      </c>
      <c r="TA142" s="2">
        <v>780.13</v>
      </c>
      <c r="TB142" s="2">
        <v>2920.4189999999999</v>
      </c>
      <c r="TC142" s="2">
        <v>23123.665000000001</v>
      </c>
      <c r="TD142" s="2">
        <v>1</v>
      </c>
      <c r="TE142" s="2">
        <v>0</v>
      </c>
      <c r="TF142" s="2">
        <v>15772.886322587499</v>
      </c>
      <c r="TG142" s="2">
        <v>1274.7163566249301</v>
      </c>
      <c r="TH142" s="2">
        <v>11832.565644750601</v>
      </c>
      <c r="TI142" s="2">
        <v>124445.07507799299</v>
      </c>
      <c r="TJ142" s="2">
        <v>8287.7271522575502</v>
      </c>
      <c r="TK142" s="2">
        <v>0</v>
      </c>
      <c r="TL142" s="2">
        <v>310.79399999999998</v>
      </c>
      <c r="TM142" s="2">
        <v>15246.0853978874</v>
      </c>
      <c r="TN142" s="2">
        <v>0</v>
      </c>
      <c r="TO142" s="2">
        <v>113.113662809833</v>
      </c>
      <c r="TP142" s="2">
        <v>0</v>
      </c>
      <c r="TQ142" s="2">
        <v>1.1647785297736E-3</v>
      </c>
      <c r="TR142" s="2">
        <v>0.51034037733674298</v>
      </c>
      <c r="TS142" s="2">
        <v>0.48849484413348299</v>
      </c>
      <c r="TT142" s="2">
        <v>0.35277382998461398</v>
      </c>
      <c r="TU142" s="2">
        <v>0</v>
      </c>
      <c r="TV142" s="2">
        <v>4.5590615264421602E-4</v>
      </c>
      <c r="TW142" s="2">
        <v>0</v>
      </c>
      <c r="TX142" s="2">
        <v>9.2944616237844294E-2</v>
      </c>
      <c r="TY142" s="9">
        <v>9.6793681603857004E-6</v>
      </c>
      <c r="TZ142" s="2">
        <v>0.55381596825673596</v>
      </c>
      <c r="UA142" s="2">
        <v>9112.5859999999993</v>
      </c>
      <c r="UB142" s="2">
        <v>7958.4040000000005</v>
      </c>
      <c r="UC142" s="2">
        <v>806.02599999999995</v>
      </c>
      <c r="UD142" s="2">
        <v>533.22500000000002</v>
      </c>
      <c r="UE142" s="2">
        <v>748.37799999999902</v>
      </c>
      <c r="UF142" s="2">
        <v>127835.79099999899</v>
      </c>
      <c r="UG142" s="2">
        <v>92804.1329999999</v>
      </c>
      <c r="UH142" s="2">
        <v>31504.874</v>
      </c>
      <c r="UI142" s="2">
        <v>35675.504000000001</v>
      </c>
      <c r="UJ142" s="2">
        <v>15064.6139999999</v>
      </c>
      <c r="UK142" s="2">
        <v>28163.6179999999</v>
      </c>
      <c r="UL142" s="2">
        <v>5825.7749999999996</v>
      </c>
      <c r="UM142" s="2">
        <v>0</v>
      </c>
      <c r="UN142" s="2">
        <v>0</v>
      </c>
      <c r="UO142" s="2">
        <v>49617.3123607823</v>
      </c>
      <c r="UP142" s="2">
        <v>0</v>
      </c>
      <c r="UQ142" s="2">
        <v>0</v>
      </c>
      <c r="UR142" s="2">
        <v>17863.797999999999</v>
      </c>
      <c r="US142" s="2">
        <v>10040.401</v>
      </c>
      <c r="UT142" s="2">
        <v>2469.5749999999998</v>
      </c>
      <c r="UU142" s="2">
        <v>38624.928999999996</v>
      </c>
      <c r="UV142" s="2">
        <v>1724.502</v>
      </c>
      <c r="UW142" s="2">
        <v>7751</v>
      </c>
      <c r="UX142" s="2">
        <v>1</v>
      </c>
      <c r="UY142" s="2">
        <v>0</v>
      </c>
      <c r="UZ142" s="2">
        <v>1231896.10799999</v>
      </c>
      <c r="VA142" s="2">
        <v>0</v>
      </c>
      <c r="VB142" s="2">
        <v>0</v>
      </c>
      <c r="VC142" s="2">
        <v>0</v>
      </c>
      <c r="VD142" s="2">
        <v>6288.0950000000003</v>
      </c>
      <c r="VE142" s="2">
        <v>42920.26</v>
      </c>
      <c r="VF142" s="2">
        <v>32.509</v>
      </c>
      <c r="VG142" s="2">
        <v>0</v>
      </c>
      <c r="VH142" s="2">
        <v>694.68100000000004</v>
      </c>
      <c r="VI142" s="2">
        <v>31652.59</v>
      </c>
      <c r="VJ142" s="2">
        <v>221150.908999999</v>
      </c>
      <c r="VK142" s="2">
        <v>186892.443</v>
      </c>
      <c r="VL142" s="2">
        <v>127361.75900000001</v>
      </c>
      <c r="VM142" s="2">
        <v>56818.351000000002</v>
      </c>
      <c r="VN142" s="2">
        <v>28993.432000000001</v>
      </c>
      <c r="VO142" s="2">
        <v>34747.565000000002</v>
      </c>
      <c r="VP142" s="2">
        <v>552948.65300000005</v>
      </c>
      <c r="VQ142" s="2">
        <v>0</v>
      </c>
      <c r="VR142" s="2">
        <v>8.9559999999999995</v>
      </c>
      <c r="VS142" s="2">
        <v>0.54900000000000004</v>
      </c>
      <c r="VT142" s="2"/>
      <c r="VU142" s="2">
        <v>5929.5839999999998</v>
      </c>
      <c r="VV142" s="2">
        <v>1066.077</v>
      </c>
      <c r="VW142" s="2">
        <v>55065.56</v>
      </c>
      <c r="VX142" s="2">
        <v>25005.0959999999</v>
      </c>
      <c r="VY142" s="2">
        <v>21229.757000000001</v>
      </c>
      <c r="VZ142" s="2">
        <v>5095.2070000000003</v>
      </c>
      <c r="WA142" s="2">
        <v>231.12799999999999</v>
      </c>
      <c r="WB142" s="2">
        <v>0.71799999999999997</v>
      </c>
      <c r="WC142" s="2">
        <v>353710.84499999997</v>
      </c>
      <c r="WD142" s="2">
        <v>0.70580547791798698</v>
      </c>
      <c r="WE142" s="2">
        <v>0.19027177128255701</v>
      </c>
      <c r="WF142" s="2"/>
      <c r="WG142" s="2">
        <v>70299.364999999903</v>
      </c>
      <c r="WH142" s="2">
        <v>59263.063999999998</v>
      </c>
      <c r="WI142" s="2">
        <v>0.21339805230110301</v>
      </c>
      <c r="WJ142" s="2"/>
      <c r="WK142" s="2">
        <v>0</v>
      </c>
      <c r="WL142" s="2">
        <v>36288.855999999898</v>
      </c>
      <c r="WM142" s="2">
        <v>0.4</v>
      </c>
      <c r="WN142" s="2"/>
      <c r="WO142" s="2">
        <v>0.22895940836492601</v>
      </c>
      <c r="WP142" s="2">
        <v>0.35435702354463799</v>
      </c>
      <c r="WQ142" s="2"/>
      <c r="WR142" s="2">
        <v>0.88777178076323804</v>
      </c>
      <c r="WS142" s="2"/>
      <c r="WT142" s="2">
        <v>1</v>
      </c>
      <c r="WU142" s="2"/>
      <c r="WV142" s="2">
        <v>1</v>
      </c>
      <c r="WW142" s="2"/>
      <c r="WX142" s="2">
        <v>0.28530714288313502</v>
      </c>
      <c r="WY142" s="2"/>
      <c r="WZ142" s="2">
        <v>0.15323776339234499</v>
      </c>
      <c r="XA142" s="2"/>
      <c r="XB142" s="2">
        <v>1</v>
      </c>
      <c r="XC142" s="2"/>
      <c r="XD142" s="2">
        <v>1</v>
      </c>
      <c r="XE142" s="2"/>
      <c r="XF142" s="2">
        <v>0</v>
      </c>
      <c r="XG142" s="2">
        <v>16380.163</v>
      </c>
      <c r="XH142" s="2">
        <v>0</v>
      </c>
      <c r="XI142" s="2">
        <v>0</v>
      </c>
      <c r="XJ142" s="2">
        <v>0</v>
      </c>
      <c r="XK142" s="2">
        <v>4.1710000000000003</v>
      </c>
      <c r="XL142" s="2">
        <v>17063.684000000001</v>
      </c>
      <c r="XM142" s="2">
        <v>1240.2919999999999</v>
      </c>
      <c r="XN142" s="2">
        <v>175.91200000000001</v>
      </c>
      <c r="XO142" s="2">
        <v>0</v>
      </c>
      <c r="XP142" s="2">
        <v>0</v>
      </c>
      <c r="XQ142" s="2">
        <v>45054.663999999997</v>
      </c>
      <c r="XR142" s="2">
        <v>11327.773999999999</v>
      </c>
      <c r="XS142" s="2">
        <v>3615.8270000000002</v>
      </c>
      <c r="XT142" s="2">
        <v>0</v>
      </c>
      <c r="XU142" s="2">
        <v>0</v>
      </c>
      <c r="XV142" s="2">
        <v>0.28799937085376498</v>
      </c>
      <c r="XW142" s="2">
        <v>7.0314109178005693E-2</v>
      </c>
      <c r="XX142" s="2">
        <v>0.64168651996822901</v>
      </c>
      <c r="XY142" s="2">
        <v>0.62380166614269195</v>
      </c>
      <c r="XZ142" s="2">
        <v>0.376198333857307</v>
      </c>
      <c r="YA142" s="2">
        <v>23026982.455772799</v>
      </c>
      <c r="YB142" s="2">
        <v>2733004</v>
      </c>
      <c r="YC142" s="2">
        <v>122879</v>
      </c>
      <c r="YD142" s="2">
        <v>703180</v>
      </c>
      <c r="YE142" s="2">
        <v>0</v>
      </c>
      <c r="YF142" s="2">
        <v>189900.59899999999</v>
      </c>
      <c r="YG142" s="2">
        <v>598364.39300000004</v>
      </c>
      <c r="YH142" s="2">
        <v>89010</v>
      </c>
      <c r="YI142" s="2">
        <v>118.105</v>
      </c>
      <c r="YJ142" s="2">
        <v>7842.6360000000004</v>
      </c>
      <c r="YK142" s="2">
        <v>35076.406999999999</v>
      </c>
      <c r="YL142" s="2">
        <v>718.36800000000005</v>
      </c>
      <c r="YM142" s="2">
        <v>0</v>
      </c>
      <c r="YN142" s="2">
        <v>0</v>
      </c>
      <c r="YO142" s="2">
        <v>0</v>
      </c>
      <c r="YP142" s="2">
        <v>0.88974388142660898</v>
      </c>
      <c r="YQ142" s="9">
        <v>4.4800473773211097E-5</v>
      </c>
      <c r="YR142" s="9">
        <v>2.7757129866242501E-5</v>
      </c>
      <c r="YS142" s="2">
        <v>8.16967068866154E-2</v>
      </c>
      <c r="YT142" s="2">
        <v>2.8486854083135602E-2</v>
      </c>
      <c r="YU142" s="2">
        <v>0.60299110946631995</v>
      </c>
      <c r="YV142" s="2">
        <v>8.9238366471632302E-2</v>
      </c>
      <c r="YW142" s="2">
        <v>3.8183879851247902E-2</v>
      </c>
      <c r="YX142" s="2">
        <v>0.26958664421079898</v>
      </c>
      <c r="YY142" s="2">
        <v>7.4734859329966499E-2</v>
      </c>
      <c r="YZ142" s="2">
        <v>0.117223603317996</v>
      </c>
      <c r="ZA142" s="2">
        <v>0.53805807423621199</v>
      </c>
      <c r="ZB142" s="2">
        <v>0.26992204615910798</v>
      </c>
      <c r="ZC142" s="2">
        <v>0</v>
      </c>
      <c r="ZD142" s="9">
        <v>6.1416956715013306E-5</v>
      </c>
      <c r="ZE142" s="2">
        <v>0.65246200942735799</v>
      </c>
      <c r="ZF142" s="2">
        <v>0.118422390286039</v>
      </c>
      <c r="ZG142" s="2">
        <v>0.201405282796808</v>
      </c>
      <c r="ZH142" s="2">
        <v>2.77103174897931E-2</v>
      </c>
      <c r="ZI142" s="2">
        <v>0.53681388581820899</v>
      </c>
      <c r="ZJ142" s="2">
        <v>0.46318611418179001</v>
      </c>
      <c r="ZK142" s="2">
        <v>0</v>
      </c>
      <c r="ZL142" s="2">
        <v>0</v>
      </c>
      <c r="ZM142" s="2">
        <v>0</v>
      </c>
      <c r="ZN142" s="2">
        <v>1</v>
      </c>
      <c r="ZO142" s="2">
        <v>0.95413268106587101</v>
      </c>
      <c r="ZP142" s="2">
        <v>4.5867318934128903E-2</v>
      </c>
      <c r="ZQ142" s="2">
        <v>78.69</v>
      </c>
      <c r="ZR142" s="2">
        <v>0</v>
      </c>
      <c r="ZS142" s="2">
        <v>0</v>
      </c>
      <c r="ZT142" s="2">
        <v>0</v>
      </c>
      <c r="ZU142" s="2">
        <v>0</v>
      </c>
      <c r="ZV142" s="2">
        <v>0</v>
      </c>
      <c r="ZW142" s="2">
        <v>31.495999999999999</v>
      </c>
      <c r="ZX142" s="2">
        <v>11550.647999999999</v>
      </c>
      <c r="ZY142" s="2" t="s">
        <v>892</v>
      </c>
      <c r="ZZ142" s="2" t="s">
        <v>870</v>
      </c>
      <c r="AAA142" s="2" t="s">
        <v>871</v>
      </c>
    </row>
    <row r="143" spans="1:703" x14ac:dyDescent="0.2">
      <c r="A143" s="2" t="s">
        <v>47</v>
      </c>
      <c r="B143" s="2">
        <v>3447.8029999999999</v>
      </c>
      <c r="C143" s="2">
        <v>270.66500000000002</v>
      </c>
      <c r="D143" s="2">
        <v>0</v>
      </c>
      <c r="E143" s="2">
        <v>214.65700000000001</v>
      </c>
      <c r="F143" s="2">
        <v>11974.878000000001</v>
      </c>
      <c r="G143" s="2">
        <v>0</v>
      </c>
      <c r="H143" s="2">
        <v>0</v>
      </c>
      <c r="I143" s="2">
        <v>1</v>
      </c>
      <c r="J143" s="2">
        <v>0</v>
      </c>
      <c r="K143" s="2">
        <v>0.98025917257779105</v>
      </c>
      <c r="L143" s="2">
        <v>1.1555858857184101E-3</v>
      </c>
      <c r="M143" s="2">
        <v>8.5495651813738698E-4</v>
      </c>
      <c r="N143" s="2">
        <v>0</v>
      </c>
      <c r="O143" s="2">
        <v>1.6068472680890698E-2</v>
      </c>
      <c r="P143" s="2">
        <v>0</v>
      </c>
      <c r="Q143" s="2">
        <v>0.98025917257779105</v>
      </c>
      <c r="R143" s="2">
        <v>0</v>
      </c>
      <c r="S143" s="2">
        <v>0</v>
      </c>
      <c r="T143" s="2">
        <v>0</v>
      </c>
      <c r="U143" s="2">
        <v>2019</v>
      </c>
      <c r="V143" s="2">
        <v>6.6666666666666596E-2</v>
      </c>
      <c r="W143" s="2">
        <v>8.5000000000000006E-2</v>
      </c>
      <c r="X143" s="2">
        <v>0.102777777777777</v>
      </c>
      <c r="Y143" s="2">
        <v>0.10416666666666601</v>
      </c>
      <c r="Z143" s="2">
        <v>8.1944444444444403E-2</v>
      </c>
      <c r="AA143" s="2">
        <v>6.4479999999999996E-2</v>
      </c>
      <c r="AB143" s="2">
        <v>8.5000000000000006E-2</v>
      </c>
      <c r="AC143" s="2">
        <v>8.7222222222222201E-2</v>
      </c>
      <c r="AD143" s="2">
        <v>7.7399999999999997E-2</v>
      </c>
      <c r="AE143" s="2">
        <v>7.1499999999999994E-2</v>
      </c>
      <c r="AF143" s="2">
        <v>7.8055555555555503E-2</v>
      </c>
      <c r="AG143" s="2">
        <v>6.6699999999999995E-2</v>
      </c>
      <c r="AH143" s="2">
        <v>0</v>
      </c>
      <c r="AI143" s="2">
        <v>0</v>
      </c>
      <c r="AJ143" s="2">
        <v>7.8E-2</v>
      </c>
      <c r="AK143" s="2">
        <v>9.6774193999999994E-2</v>
      </c>
      <c r="AL143" s="2">
        <v>39.849644040000001</v>
      </c>
      <c r="AM143" s="2">
        <v>1.53267365</v>
      </c>
      <c r="AN143" s="2">
        <v>1.3999681499999901</v>
      </c>
      <c r="AO143" s="2">
        <v>0.30490543999999897</v>
      </c>
      <c r="AP143" s="2">
        <v>1.104698E-2</v>
      </c>
      <c r="AQ143" s="2">
        <v>0.1958104</v>
      </c>
      <c r="AR143" s="2">
        <v>5.9995529999999998E-2</v>
      </c>
      <c r="AS143" s="2">
        <v>0.16331338000000001</v>
      </c>
      <c r="AT143" s="2">
        <v>0.22302643999999999</v>
      </c>
      <c r="AU143" s="2">
        <v>0.68057855</v>
      </c>
      <c r="AV143" s="2">
        <v>3.0753849999999999E-2</v>
      </c>
      <c r="AW143" s="2">
        <v>3.4431269900000001</v>
      </c>
      <c r="AX143" s="2">
        <v>3.3523110000000002E-2</v>
      </c>
      <c r="AY143" s="2">
        <v>7.3716299999999997E-3</v>
      </c>
      <c r="AZ143" s="2">
        <v>0.15633264999999999</v>
      </c>
      <c r="BA143" s="2">
        <v>6.3177090000000005E-2</v>
      </c>
      <c r="BB143" s="2">
        <v>4.52382376</v>
      </c>
      <c r="BC143" s="2">
        <v>3.4669225799999999</v>
      </c>
      <c r="BD143" s="2">
        <v>0.91418968</v>
      </c>
      <c r="BE143" s="2">
        <v>2.3198990799999999</v>
      </c>
      <c r="BF143" s="2">
        <v>3.5428440000000001</v>
      </c>
      <c r="BG143" s="2">
        <v>5.1937209999999998E-2</v>
      </c>
      <c r="BH143" s="2">
        <v>89103</v>
      </c>
      <c r="BI143" s="2">
        <v>27921</v>
      </c>
      <c r="BJ143" s="2">
        <v>9000</v>
      </c>
      <c r="BK143" s="2">
        <v>2500</v>
      </c>
      <c r="BL143" s="2">
        <v>37239553.576848798</v>
      </c>
      <c r="BM143" s="2">
        <v>32002741.353231501</v>
      </c>
      <c r="BN143" s="2">
        <v>18805974.556819201</v>
      </c>
      <c r="BO143" s="2">
        <v>13266590.9620576</v>
      </c>
      <c r="BP143" s="2">
        <v>11171866.072610701</v>
      </c>
      <c r="BQ143" s="2">
        <v>0</v>
      </c>
      <c r="BR143" s="2">
        <v>83491507.136752099</v>
      </c>
      <c r="BS143" s="2">
        <v>144221556.59999999</v>
      </c>
      <c r="BT143" s="2">
        <v>0.25</v>
      </c>
      <c r="BU143" s="2">
        <v>0.25</v>
      </c>
      <c r="BV143" s="2">
        <v>0.25</v>
      </c>
      <c r="BW143" s="2">
        <v>0.25</v>
      </c>
      <c r="BX143" s="2">
        <v>0.25</v>
      </c>
      <c r="BY143" s="2">
        <v>3500</v>
      </c>
      <c r="BZ143" s="2">
        <v>0.02</v>
      </c>
      <c r="CA143" s="2">
        <v>18320</v>
      </c>
      <c r="CB143" s="2">
        <v>0.2</v>
      </c>
      <c r="CC143" s="2">
        <v>138000</v>
      </c>
      <c r="CD143" s="2">
        <v>0.2</v>
      </c>
      <c r="CE143" s="2">
        <v>72800</v>
      </c>
      <c r="CF143" s="2">
        <v>0.02</v>
      </c>
      <c r="CG143" s="2">
        <v>4000</v>
      </c>
      <c r="CH143" s="2">
        <v>0.2</v>
      </c>
      <c r="CI143" s="2">
        <v>50000</v>
      </c>
      <c r="CJ143" s="2">
        <v>1.3</v>
      </c>
      <c r="CK143" s="2">
        <v>1.7</v>
      </c>
      <c r="CL143" s="2">
        <v>2</v>
      </c>
      <c r="CM143" s="2">
        <v>2.2999999999999998</v>
      </c>
      <c r="CN143" s="2">
        <v>3.4</v>
      </c>
      <c r="CO143" s="2">
        <v>0.1</v>
      </c>
      <c r="CP143" s="2">
        <v>0.4</v>
      </c>
      <c r="CQ143" s="2">
        <v>0.7</v>
      </c>
      <c r="CR143" s="2">
        <v>1.1000000000000001</v>
      </c>
      <c r="CS143" s="2">
        <v>2</v>
      </c>
      <c r="CT143" s="2">
        <v>0.23009265893914299</v>
      </c>
      <c r="CU143" s="2">
        <v>0.25920614474331299</v>
      </c>
      <c r="CV143" s="2">
        <v>0.384040217790803</v>
      </c>
      <c r="CW143" s="2">
        <v>0.12666097852673899</v>
      </c>
      <c r="CX143" s="2">
        <v>0.40701768418008499</v>
      </c>
      <c r="CY143" s="2">
        <v>0.58647050522267896</v>
      </c>
      <c r="CZ143" s="2">
        <v>6.5118105972352697E-3</v>
      </c>
      <c r="DA143" s="2">
        <v>0.34201092018625801</v>
      </c>
      <c r="DB143" s="2">
        <v>0.657989079813741</v>
      </c>
      <c r="DC143" s="2">
        <v>0</v>
      </c>
      <c r="DD143" s="2">
        <v>1</v>
      </c>
      <c r="DE143" s="2">
        <v>0.81462803595462496</v>
      </c>
      <c r="DF143" s="2">
        <v>0.18537196404537401</v>
      </c>
      <c r="DG143" s="2">
        <v>4.3320470573207502E-2</v>
      </c>
      <c r="DH143" s="2">
        <v>0</v>
      </c>
      <c r="DI143" s="2">
        <v>0.95667952942679202</v>
      </c>
      <c r="DJ143" s="2">
        <v>1.3785046756375201E-2</v>
      </c>
      <c r="DK143" s="2">
        <v>3.0257211165204401E-2</v>
      </c>
      <c r="DL143" s="2">
        <v>0</v>
      </c>
      <c r="DM143" s="2">
        <v>0.95595774207841999</v>
      </c>
      <c r="DN143" s="2">
        <v>0.05</v>
      </c>
      <c r="DO143" s="2">
        <v>0.94</v>
      </c>
      <c r="DP143" s="2">
        <v>0.01</v>
      </c>
      <c r="DQ143" s="2">
        <v>0.99</v>
      </c>
      <c r="DR143" s="2">
        <v>0</v>
      </c>
      <c r="DS143" s="2">
        <v>0.01</v>
      </c>
      <c r="DT143" s="2">
        <v>1350103.574</v>
      </c>
      <c r="DU143" s="2">
        <v>45.940937334559003</v>
      </c>
      <c r="DV143" s="2">
        <v>61.489872159999997</v>
      </c>
      <c r="DW143" s="2">
        <v>61.489872159999997</v>
      </c>
      <c r="DX143" s="2">
        <v>53867.423999999999</v>
      </c>
      <c r="DY143" s="2">
        <v>10363.259</v>
      </c>
      <c r="DZ143" s="2">
        <v>1071.623</v>
      </c>
      <c r="EA143" s="2">
        <v>491.90699999999998</v>
      </c>
      <c r="EB143" s="2">
        <v>0</v>
      </c>
      <c r="EC143" s="2">
        <v>6986.8559999999998</v>
      </c>
      <c r="ED143" s="2">
        <v>1613.269</v>
      </c>
      <c r="EE143" s="2">
        <v>0</v>
      </c>
      <c r="EF143" s="2">
        <v>0</v>
      </c>
      <c r="EG143" s="2">
        <v>1</v>
      </c>
      <c r="EH143" s="2">
        <v>0.34615498015130097</v>
      </c>
      <c r="EI143" s="2">
        <v>6.27535475183687E-3</v>
      </c>
      <c r="EJ143" s="9">
        <v>1.25950785303146E-5</v>
      </c>
      <c r="EK143" s="2">
        <v>0</v>
      </c>
      <c r="EL143" s="2">
        <v>0.55955640133416196</v>
      </c>
      <c r="EM143" s="2">
        <v>0</v>
      </c>
      <c r="EN143" s="2">
        <v>8.8000668684169198E-2</v>
      </c>
      <c r="EO143" s="2">
        <v>74.381506805792398</v>
      </c>
      <c r="EP143" s="2">
        <v>0</v>
      </c>
      <c r="EQ143" s="2">
        <v>0</v>
      </c>
      <c r="ER143" s="2">
        <v>1</v>
      </c>
      <c r="ES143" s="2">
        <v>0.56197764647741499</v>
      </c>
      <c r="ET143" s="2">
        <v>0.43802235352258401</v>
      </c>
      <c r="EU143" s="2">
        <v>24349.996799999899</v>
      </c>
      <c r="EV143" s="2">
        <v>35846.859599999902</v>
      </c>
      <c r="EW143" s="2">
        <v>22971.898799999999</v>
      </c>
      <c r="EX143" s="2">
        <v>38.429231972880302</v>
      </c>
      <c r="EY143" s="2">
        <v>46</v>
      </c>
      <c r="EZ143" s="2">
        <v>36.1</v>
      </c>
      <c r="FA143" s="2">
        <v>42</v>
      </c>
      <c r="FB143" s="2">
        <v>45.3</v>
      </c>
      <c r="FC143" s="2">
        <v>37.299999999999997</v>
      </c>
      <c r="FD143" s="2">
        <v>40</v>
      </c>
      <c r="FE143" s="2">
        <v>30.5</v>
      </c>
      <c r="FF143" s="2">
        <v>37</v>
      </c>
      <c r="FG143" s="2">
        <v>14</v>
      </c>
      <c r="FH143" s="2">
        <v>40</v>
      </c>
      <c r="FI143" s="2">
        <v>40</v>
      </c>
      <c r="FJ143" s="2">
        <v>40</v>
      </c>
      <c r="FK143" s="2">
        <v>15</v>
      </c>
      <c r="FL143" s="2">
        <v>35</v>
      </c>
      <c r="FM143" s="2">
        <v>15</v>
      </c>
      <c r="FN143" s="2">
        <v>34</v>
      </c>
      <c r="FO143" s="2">
        <v>54.300042535905</v>
      </c>
      <c r="FP143" s="2">
        <v>49</v>
      </c>
      <c r="FQ143" s="2">
        <v>40</v>
      </c>
      <c r="FR143" s="2">
        <v>48</v>
      </c>
      <c r="FS143" s="2">
        <v>49.097346452622702</v>
      </c>
      <c r="FT143" s="2">
        <v>79.741944127743395</v>
      </c>
      <c r="FU143" s="2">
        <v>48.190236125553497</v>
      </c>
      <c r="FV143" s="2">
        <v>24.5008316806402</v>
      </c>
      <c r="FW143" s="2">
        <v>48.190236125553497</v>
      </c>
      <c r="FX143" s="2">
        <v>24.5008316806402</v>
      </c>
      <c r="FY143" s="2">
        <v>43</v>
      </c>
      <c r="FZ143" s="2">
        <v>47</v>
      </c>
      <c r="GA143" s="2">
        <v>30.614973538586899</v>
      </c>
      <c r="GB143" s="2">
        <v>39.482216405922998</v>
      </c>
      <c r="GC143" s="2">
        <v>49.097346452622702</v>
      </c>
      <c r="GD143" s="2">
        <v>79.741944127743395</v>
      </c>
      <c r="GE143" s="2">
        <v>40.935979480602697</v>
      </c>
      <c r="GF143" s="2">
        <v>38</v>
      </c>
      <c r="GG143" s="2">
        <v>25.461505531189101</v>
      </c>
      <c r="GH143" s="2">
        <v>27</v>
      </c>
      <c r="GI143" s="2">
        <v>32</v>
      </c>
      <c r="GJ143" s="2">
        <v>36</v>
      </c>
      <c r="GK143" s="2">
        <v>41.234602204874598</v>
      </c>
      <c r="GL143" s="2">
        <v>0</v>
      </c>
      <c r="GM143" s="2">
        <v>41.234602204874598</v>
      </c>
      <c r="GN143" s="2">
        <v>0</v>
      </c>
      <c r="GO143" s="2">
        <v>43</v>
      </c>
      <c r="GP143" s="2">
        <v>47</v>
      </c>
      <c r="GQ143" s="2">
        <v>34.212325928381901</v>
      </c>
      <c r="GR143" s="2">
        <v>0</v>
      </c>
      <c r="GS143" s="2">
        <v>28.9</v>
      </c>
      <c r="GT143" s="2">
        <v>83.5</v>
      </c>
      <c r="GU143" s="2">
        <v>31.436215788027202</v>
      </c>
      <c r="GV143" s="2">
        <v>0</v>
      </c>
      <c r="GW143" s="2">
        <v>33.445</v>
      </c>
      <c r="GX143" s="2">
        <v>41.472000000000001</v>
      </c>
      <c r="GY143" s="2">
        <v>90</v>
      </c>
      <c r="GZ143" s="2">
        <v>72</v>
      </c>
      <c r="HA143" s="2">
        <v>110</v>
      </c>
      <c r="HB143" s="2">
        <v>72</v>
      </c>
      <c r="HC143" s="2">
        <v>103</v>
      </c>
      <c r="HD143" s="2">
        <v>105</v>
      </c>
      <c r="HE143" s="2">
        <v>99.5</v>
      </c>
      <c r="HF143" s="2">
        <v>72</v>
      </c>
      <c r="HG143" s="2">
        <v>72</v>
      </c>
      <c r="HH143" s="2">
        <v>72</v>
      </c>
      <c r="HI143" s="2">
        <v>100</v>
      </c>
      <c r="HJ143" s="2">
        <v>3488.2919999999999</v>
      </c>
      <c r="HK143" s="2">
        <v>17811.580000000002</v>
      </c>
      <c r="HL143" s="2">
        <v>3146.3233300000002</v>
      </c>
      <c r="HM143" s="2">
        <v>0</v>
      </c>
      <c r="HN143" s="2">
        <v>265.452</v>
      </c>
      <c r="HO143" s="2">
        <v>0</v>
      </c>
      <c r="HP143" s="2">
        <v>0</v>
      </c>
      <c r="HQ143" s="2">
        <v>0</v>
      </c>
      <c r="HR143" s="2">
        <v>0</v>
      </c>
      <c r="HS143" s="2">
        <v>19917.698</v>
      </c>
      <c r="HT143" s="2">
        <v>0</v>
      </c>
      <c r="HU143" s="2">
        <v>0</v>
      </c>
      <c r="HV143" s="2">
        <v>0</v>
      </c>
      <c r="HW143" s="2">
        <v>0</v>
      </c>
      <c r="HX143" s="2">
        <v>0</v>
      </c>
      <c r="HY143" s="2">
        <v>0</v>
      </c>
      <c r="HZ143" s="2">
        <v>0</v>
      </c>
      <c r="IA143" s="2">
        <v>0</v>
      </c>
      <c r="IB143" s="2">
        <v>0</v>
      </c>
      <c r="IC143" s="2">
        <v>0</v>
      </c>
      <c r="ID143" s="2">
        <v>0</v>
      </c>
      <c r="IE143" s="2">
        <v>0</v>
      </c>
      <c r="IF143" s="2">
        <v>0</v>
      </c>
      <c r="IG143" s="2">
        <v>0</v>
      </c>
      <c r="IH143" s="2">
        <v>0</v>
      </c>
      <c r="II143" s="2">
        <v>44571.427000000003</v>
      </c>
      <c r="IJ143" s="2">
        <v>0</v>
      </c>
      <c r="IK143" s="2">
        <v>231.67283351976701</v>
      </c>
      <c r="IL143" s="2">
        <v>0</v>
      </c>
      <c r="IM143" s="2">
        <v>1296.63529701228</v>
      </c>
      <c r="IN143" s="2">
        <v>0</v>
      </c>
      <c r="IO143" s="2">
        <v>0</v>
      </c>
      <c r="IP143" s="2">
        <v>0</v>
      </c>
      <c r="IQ143" s="2">
        <v>3191.9829999999902</v>
      </c>
      <c r="IR143" s="2">
        <v>0</v>
      </c>
      <c r="IS143" s="2">
        <v>0</v>
      </c>
      <c r="IT143" s="2">
        <v>0</v>
      </c>
      <c r="IU143" s="2">
        <v>0</v>
      </c>
      <c r="IV143" s="2">
        <v>0</v>
      </c>
      <c r="IW143" s="2">
        <v>0</v>
      </c>
      <c r="IX143" s="2">
        <v>3233.4687760000002</v>
      </c>
      <c r="IY143" s="2">
        <v>8000</v>
      </c>
      <c r="IZ143" s="2">
        <v>8000</v>
      </c>
      <c r="JA143" s="2">
        <v>1126</v>
      </c>
      <c r="JB143" s="2">
        <v>3150.7368390000001</v>
      </c>
      <c r="JC143" s="2">
        <v>1789</v>
      </c>
      <c r="JD143" s="2">
        <v>4000</v>
      </c>
      <c r="JE143" s="2">
        <v>8000</v>
      </c>
      <c r="JF143" s="2">
        <v>5400</v>
      </c>
      <c r="JG143" s="2">
        <v>8000</v>
      </c>
      <c r="JH143" s="2">
        <v>7500</v>
      </c>
      <c r="JI143" s="2">
        <v>4000</v>
      </c>
      <c r="JJ143" s="2">
        <v>8000</v>
      </c>
      <c r="JK143" s="2">
        <v>8000</v>
      </c>
      <c r="JL143" s="2">
        <v>8000</v>
      </c>
      <c r="JM143" s="2">
        <v>2434.5079999999998</v>
      </c>
      <c r="JN143" s="2">
        <v>2434.5079999999998</v>
      </c>
      <c r="JO143" s="2">
        <v>2434.5079999999998</v>
      </c>
      <c r="JP143" s="2">
        <v>1176.10863366479</v>
      </c>
      <c r="JQ143" s="2">
        <v>7400.687285</v>
      </c>
      <c r="JR143" s="2">
        <v>1645.0306519999999</v>
      </c>
      <c r="JS143" s="2">
        <v>1029.267812</v>
      </c>
      <c r="JT143" s="2">
        <v>7192.9136580000004</v>
      </c>
      <c r="JU143" s="2">
        <v>4100</v>
      </c>
      <c r="JV143" s="2">
        <v>1361.35634547</v>
      </c>
      <c r="JW143" s="2">
        <v>5320</v>
      </c>
      <c r="JX143" s="2">
        <v>6310.3255159999999</v>
      </c>
      <c r="JY143" s="2">
        <v>6310.3255159999999</v>
      </c>
      <c r="JZ143" s="2">
        <v>6310.3255159999999</v>
      </c>
      <c r="KA143" s="2">
        <v>3920</v>
      </c>
      <c r="KB143" s="2">
        <v>6310.3255159999999</v>
      </c>
      <c r="KC143" s="2">
        <v>6310.3255159999999</v>
      </c>
      <c r="KD143" s="2">
        <v>5350</v>
      </c>
      <c r="KE143" s="2">
        <v>8000</v>
      </c>
      <c r="KF143" s="2">
        <v>8000</v>
      </c>
      <c r="KG143" s="2">
        <v>8000</v>
      </c>
      <c r="KH143" s="2">
        <v>3220.762068</v>
      </c>
      <c r="KI143" s="2">
        <v>3220.762068</v>
      </c>
      <c r="KJ143" s="2">
        <v>6500</v>
      </c>
      <c r="KK143" s="2">
        <v>8500</v>
      </c>
      <c r="KL143" s="2">
        <v>4200</v>
      </c>
      <c r="KM143" s="2">
        <v>3220.762068</v>
      </c>
      <c r="KN143" s="2">
        <v>8300</v>
      </c>
      <c r="KO143" s="2">
        <v>6000</v>
      </c>
      <c r="KP143" s="2">
        <v>6000</v>
      </c>
      <c r="KQ143" s="2">
        <v>6000</v>
      </c>
      <c r="KR143" s="2">
        <v>6000</v>
      </c>
      <c r="KS143" s="2">
        <v>6000</v>
      </c>
      <c r="KT143" s="2">
        <v>6000</v>
      </c>
      <c r="KU143" s="2">
        <v>6000</v>
      </c>
      <c r="KV143" s="2">
        <v>1547</v>
      </c>
      <c r="KW143" s="2">
        <v>6000</v>
      </c>
      <c r="KX143" s="2">
        <v>6000</v>
      </c>
      <c r="KY143" s="2">
        <v>7900</v>
      </c>
      <c r="KZ143" s="2">
        <v>0</v>
      </c>
      <c r="LA143" s="2">
        <v>0</v>
      </c>
      <c r="LB143" s="2">
        <v>0</v>
      </c>
      <c r="LC143" s="2">
        <v>0</v>
      </c>
      <c r="LD143" s="2">
        <v>0</v>
      </c>
      <c r="LE143" s="2">
        <v>0</v>
      </c>
      <c r="LF143" s="2">
        <v>0</v>
      </c>
      <c r="LG143" s="2">
        <v>0</v>
      </c>
      <c r="LH143" s="2">
        <v>0</v>
      </c>
      <c r="LI143" s="2">
        <v>0</v>
      </c>
      <c r="LJ143" s="2">
        <v>0</v>
      </c>
      <c r="LK143" s="2">
        <v>0</v>
      </c>
      <c r="LL143" s="2">
        <v>0</v>
      </c>
      <c r="LM143" s="2">
        <v>0</v>
      </c>
      <c r="LN143" s="2">
        <v>0</v>
      </c>
      <c r="LO143" s="2">
        <v>0</v>
      </c>
      <c r="LP143" s="2">
        <v>0</v>
      </c>
      <c r="LQ143" s="2">
        <v>0</v>
      </c>
      <c r="LR143" s="2">
        <v>0</v>
      </c>
      <c r="LS143" s="2">
        <v>0</v>
      </c>
      <c r="LT143" s="2">
        <v>0</v>
      </c>
      <c r="LU143" s="2">
        <v>0</v>
      </c>
      <c r="LV143" s="2">
        <v>0</v>
      </c>
      <c r="LW143" s="2">
        <v>0</v>
      </c>
      <c r="LX143" s="2">
        <v>0</v>
      </c>
      <c r="LY143" s="2">
        <v>0</v>
      </c>
      <c r="LZ143" s="2">
        <v>0</v>
      </c>
      <c r="MA143" s="2">
        <v>0</v>
      </c>
      <c r="MB143" s="2">
        <v>0</v>
      </c>
      <c r="MC143" s="2">
        <v>0</v>
      </c>
      <c r="MD143" s="2">
        <v>0</v>
      </c>
      <c r="ME143" s="2">
        <v>0</v>
      </c>
      <c r="MF143" s="2">
        <v>49201.016000000003</v>
      </c>
      <c r="MG143" s="2">
        <v>0</v>
      </c>
      <c r="MH143" s="2">
        <v>0</v>
      </c>
      <c r="MI143" s="2">
        <v>4683.3439863884096</v>
      </c>
      <c r="MJ143" s="2">
        <v>0</v>
      </c>
      <c r="MK143" s="2">
        <v>2206.5729999999999</v>
      </c>
      <c r="ML143" s="2">
        <v>38.890999999999998</v>
      </c>
      <c r="MM143" s="2">
        <v>0</v>
      </c>
      <c r="MN143" s="2">
        <v>0</v>
      </c>
      <c r="MO143" s="2">
        <v>1254.92197269762</v>
      </c>
      <c r="MP143" s="2">
        <v>0</v>
      </c>
      <c r="MQ143" s="2">
        <v>66.037999999999997</v>
      </c>
      <c r="MR143" s="2">
        <v>0</v>
      </c>
      <c r="MS143" s="2">
        <v>10251.8828886356</v>
      </c>
      <c r="MT143" s="2">
        <v>26621.1711113643</v>
      </c>
      <c r="MU143" s="2">
        <v>0</v>
      </c>
      <c r="MV143" s="2">
        <v>0.20452995799193499</v>
      </c>
      <c r="MW143" s="2">
        <v>1.8930824489490902E-2</v>
      </c>
      <c r="MX143" s="2">
        <v>8.8165167611021195E-2</v>
      </c>
      <c r="MY143" s="2">
        <v>3.8397534541771902E-2</v>
      </c>
      <c r="MZ143" s="2">
        <v>1.7217813024718101E-2</v>
      </c>
      <c r="NA143" s="2">
        <v>0.63275870234106202</v>
      </c>
      <c r="NB143" s="2">
        <v>0.68648078224522702</v>
      </c>
      <c r="NC143" s="2">
        <v>0.13536464204485099</v>
      </c>
      <c r="ND143" s="2">
        <v>0.14493157010101501</v>
      </c>
      <c r="NE143" s="2">
        <v>3.3223005608905301E-2</v>
      </c>
      <c r="NF143" s="2">
        <v>0.44642942490012399</v>
      </c>
      <c r="NG143" s="2">
        <v>0.55357057509987495</v>
      </c>
      <c r="NH143" s="2">
        <v>0.41937585109751702</v>
      </c>
      <c r="NI143" s="2">
        <v>0.570270396143016</v>
      </c>
      <c r="NJ143" s="2">
        <v>1.03537527594658E-2</v>
      </c>
      <c r="NK143" s="2">
        <v>0.51065502319151501</v>
      </c>
      <c r="NL143" s="2">
        <v>0.48934497680848399</v>
      </c>
      <c r="NM143" s="2">
        <v>1</v>
      </c>
      <c r="NN143" s="2">
        <v>0</v>
      </c>
      <c r="NO143" s="2">
        <v>0.95234048300176899</v>
      </c>
      <c r="NP143" s="2">
        <v>0</v>
      </c>
      <c r="NQ143" s="2">
        <v>4.76595169982304E-2</v>
      </c>
      <c r="NR143" s="2">
        <v>0.64205106602954698</v>
      </c>
      <c r="NS143" s="2">
        <v>0.291897715291496</v>
      </c>
      <c r="NT143" s="2">
        <v>3.7825681014462202E-2</v>
      </c>
      <c r="NU143" s="2">
        <v>2.8225537664493001E-2</v>
      </c>
      <c r="NV143" s="2">
        <v>0.71</v>
      </c>
      <c r="NW143" s="2">
        <v>0.19</v>
      </c>
      <c r="NX143" s="2">
        <v>0.1</v>
      </c>
      <c r="NY143" s="2">
        <v>0.83</v>
      </c>
      <c r="NZ143" s="2">
        <v>0.16</v>
      </c>
      <c r="OA143" s="2">
        <v>0.01</v>
      </c>
      <c r="OB143" s="2">
        <v>5.8876765289355398E-2</v>
      </c>
      <c r="OC143" s="2">
        <v>8.5173569841275595E-2</v>
      </c>
      <c r="OD143" s="2">
        <v>6.5051984049991698E-2</v>
      </c>
      <c r="OE143" s="2">
        <v>0.245686694111652</v>
      </c>
      <c r="OF143" s="2">
        <v>4.0457585553560299E-2</v>
      </c>
      <c r="OG143" s="2">
        <v>0.34399864910910499</v>
      </c>
      <c r="OH143" s="2">
        <v>7.0000000000000007E-2</v>
      </c>
      <c r="OI143" s="2">
        <v>9.0754752045058604E-2</v>
      </c>
      <c r="OJ143" s="2">
        <v>0.98</v>
      </c>
      <c r="OK143" s="2">
        <v>0.02</v>
      </c>
      <c r="OL143" s="2">
        <v>0</v>
      </c>
      <c r="OM143" s="2">
        <v>47604.082000000002</v>
      </c>
      <c r="ON143" s="2">
        <v>11943.543</v>
      </c>
      <c r="OO143" s="2">
        <v>36</v>
      </c>
      <c r="OP143" s="2">
        <v>31550.258999999998</v>
      </c>
      <c r="OQ143" s="2">
        <v>0</v>
      </c>
      <c r="OR143" s="2">
        <v>17066.347000000002</v>
      </c>
      <c r="OS143" s="2">
        <v>2419.9029999999998</v>
      </c>
      <c r="OT143" s="2">
        <v>0</v>
      </c>
      <c r="OU143" s="2">
        <v>0</v>
      </c>
      <c r="OV143" s="2">
        <v>1</v>
      </c>
      <c r="OW143" s="2">
        <v>0.11820350306952</v>
      </c>
      <c r="OX143" s="2">
        <v>0</v>
      </c>
      <c r="OY143" s="2">
        <v>2.5377428456130601E-4</v>
      </c>
      <c r="OZ143" s="2">
        <v>0</v>
      </c>
      <c r="PA143" s="2">
        <v>0.88154272264591804</v>
      </c>
      <c r="PB143" s="2">
        <v>0</v>
      </c>
      <c r="PC143" s="2">
        <v>0</v>
      </c>
      <c r="PD143" s="2">
        <v>74.381506805792398</v>
      </c>
      <c r="PE143" s="2">
        <v>10276617</v>
      </c>
      <c r="PF143" s="2">
        <v>41.991539654579398</v>
      </c>
      <c r="PG143" s="2">
        <v>138192.2213</v>
      </c>
      <c r="PH143" s="2">
        <v>71200</v>
      </c>
      <c r="PI143" s="2">
        <v>349000</v>
      </c>
      <c r="PJ143" s="2">
        <v>374701.2904</v>
      </c>
      <c r="PK143" s="2">
        <v>170315.15419999999</v>
      </c>
      <c r="PL143" s="2">
        <v>814991.06929999997</v>
      </c>
      <c r="PM143" s="2">
        <v>364000</v>
      </c>
      <c r="PN143" s="2">
        <v>1710000</v>
      </c>
      <c r="PO143" s="2">
        <v>1865952.87</v>
      </c>
      <c r="PP143" s="2">
        <v>835067.69070000004</v>
      </c>
      <c r="PQ143" s="2">
        <v>0</v>
      </c>
      <c r="PR143" s="2">
        <v>0</v>
      </c>
      <c r="PS143" s="2">
        <v>0</v>
      </c>
      <c r="PT143" s="2">
        <v>0</v>
      </c>
      <c r="PU143" s="2">
        <v>0</v>
      </c>
      <c r="PV143" s="2">
        <v>48832.109519999998</v>
      </c>
      <c r="PW143" s="2">
        <v>20800</v>
      </c>
      <c r="PX143" s="2">
        <v>112000</v>
      </c>
      <c r="PY143" s="2">
        <v>98208.410069999998</v>
      </c>
      <c r="PZ143" s="2">
        <v>59611.17052</v>
      </c>
      <c r="QA143" s="2">
        <v>101.4440312</v>
      </c>
      <c r="QB143" s="2">
        <v>78.75260317</v>
      </c>
      <c r="QC143" s="2">
        <v>76.917267080000002</v>
      </c>
      <c r="QD143" s="2">
        <v>73.229910020000005</v>
      </c>
      <c r="QE143" s="2">
        <v>39.354055090000003</v>
      </c>
      <c r="QF143" s="2">
        <v>39.354055090000003</v>
      </c>
      <c r="QG143" s="2">
        <v>136.15856819999999</v>
      </c>
      <c r="QH143" s="2">
        <v>116.7941149</v>
      </c>
      <c r="QI143" s="2">
        <v>114.1245351</v>
      </c>
      <c r="QJ143" s="2">
        <v>90.365275159999996</v>
      </c>
      <c r="QK143" s="2">
        <v>76.883897329999996</v>
      </c>
      <c r="QL143" s="2">
        <v>76.883897329999996</v>
      </c>
      <c r="QM143" s="2">
        <v>0</v>
      </c>
      <c r="QN143" s="2">
        <v>0</v>
      </c>
      <c r="QO143" s="2">
        <v>0</v>
      </c>
      <c r="QP143" s="2">
        <v>0</v>
      </c>
      <c r="QQ143" s="2">
        <v>0</v>
      </c>
      <c r="QR143" s="2">
        <v>0</v>
      </c>
      <c r="QS143" s="2">
        <v>101.4440312</v>
      </c>
      <c r="QT143" s="2">
        <v>78.75260317</v>
      </c>
      <c r="QU143" s="2">
        <v>76.917267080000002</v>
      </c>
      <c r="QV143" s="2">
        <v>73.229910020000005</v>
      </c>
      <c r="QW143" s="2">
        <v>39.354055090000003</v>
      </c>
      <c r="QX143" s="2">
        <v>39.354055090000003</v>
      </c>
      <c r="QY143" s="2">
        <v>5.9008158999999998E-2</v>
      </c>
      <c r="QZ143" s="2">
        <v>2.2904483E-2</v>
      </c>
      <c r="RA143" s="2">
        <v>8.9482766999999894E-2</v>
      </c>
      <c r="RB143" s="2">
        <v>8.5193028999999906E-2</v>
      </c>
      <c r="RC143" s="2">
        <v>3.4337313000000001E-2</v>
      </c>
      <c r="RD143" s="2">
        <v>7.9200977000000006E-2</v>
      </c>
      <c r="RE143" s="2">
        <v>3.3968511999999999E-2</v>
      </c>
      <c r="RF143" s="2">
        <v>0.132768357</v>
      </c>
      <c r="RG143" s="2">
        <v>0.10512769299999999</v>
      </c>
      <c r="RH143" s="2">
        <v>6.7082958999999998E-2</v>
      </c>
      <c r="RI143" s="2">
        <v>0</v>
      </c>
      <c r="RJ143" s="2">
        <v>0</v>
      </c>
      <c r="RK143" s="2">
        <v>0</v>
      </c>
      <c r="RL143" s="2">
        <v>0</v>
      </c>
      <c r="RM143" s="2">
        <v>0</v>
      </c>
      <c r="RN143" s="2">
        <v>5.9008158999999998E-2</v>
      </c>
      <c r="RO143" s="2">
        <v>2.2904483E-2</v>
      </c>
      <c r="RP143" s="2">
        <v>8.9482766999999894E-2</v>
      </c>
      <c r="RQ143" s="2">
        <v>8.5193028999999906E-2</v>
      </c>
      <c r="RR143" s="2">
        <v>3.4337313000000001E-2</v>
      </c>
      <c r="RS143" s="2">
        <v>5330</v>
      </c>
      <c r="RT143" s="2">
        <v>0</v>
      </c>
      <c r="RU143" s="2">
        <v>1</v>
      </c>
      <c r="RV143" s="2"/>
      <c r="RW143" s="2">
        <v>0</v>
      </c>
      <c r="RX143" s="2">
        <v>0</v>
      </c>
      <c r="RY143" s="2">
        <v>1</v>
      </c>
      <c r="RZ143" s="2"/>
      <c r="SA143" s="2">
        <v>1</v>
      </c>
      <c r="SB143" s="2"/>
      <c r="SC143" s="2">
        <v>9063.5650000000005</v>
      </c>
      <c r="SD143" s="2">
        <v>7359.5919999999996</v>
      </c>
      <c r="SE143" s="2">
        <v>2649.57</v>
      </c>
      <c r="SF143" s="2">
        <v>203.26900000000001</v>
      </c>
      <c r="SG143" s="2">
        <v>253.69300000000001</v>
      </c>
      <c r="SH143" s="2">
        <v>4.9000000000000002E-2</v>
      </c>
      <c r="SI143" s="2">
        <v>0</v>
      </c>
      <c r="SJ143" s="2">
        <v>0</v>
      </c>
      <c r="SK143" s="2">
        <v>38401.771427838299</v>
      </c>
      <c r="SL143" s="2">
        <v>0</v>
      </c>
      <c r="SM143" s="2">
        <v>0</v>
      </c>
      <c r="SN143" s="2">
        <v>0</v>
      </c>
      <c r="SO143" s="2">
        <v>0</v>
      </c>
      <c r="SP143" s="2">
        <v>0</v>
      </c>
      <c r="SQ143" s="2">
        <v>0</v>
      </c>
      <c r="SR143" s="2">
        <v>0</v>
      </c>
      <c r="SS143" s="2">
        <v>0</v>
      </c>
      <c r="ST143" s="2">
        <v>0</v>
      </c>
      <c r="SU143" s="2">
        <v>0</v>
      </c>
      <c r="SV143" s="2">
        <v>0</v>
      </c>
      <c r="SW143" s="2">
        <v>0</v>
      </c>
      <c r="SX143" s="2">
        <v>7515.2659999999996</v>
      </c>
      <c r="SY143" s="2">
        <v>6814.7839999999997</v>
      </c>
      <c r="SZ143" s="2">
        <v>1160.075</v>
      </c>
      <c r="TA143" s="2">
        <v>1217.6890000000001</v>
      </c>
      <c r="TB143" s="2">
        <v>2789.8629999999998</v>
      </c>
      <c r="TC143" s="2">
        <v>0</v>
      </c>
      <c r="TD143" s="2">
        <v>1</v>
      </c>
      <c r="TE143" s="2">
        <v>0</v>
      </c>
      <c r="TF143" s="2">
        <v>1841.6183862008299</v>
      </c>
      <c r="TG143" s="2">
        <v>10501.2582245792</v>
      </c>
      <c r="TH143" s="2">
        <v>40143.72235204</v>
      </c>
      <c r="TI143" s="2">
        <v>0</v>
      </c>
      <c r="TJ143" s="2">
        <v>11877.839885462399</v>
      </c>
      <c r="TK143" s="2">
        <v>0</v>
      </c>
      <c r="TL143" s="2">
        <v>0</v>
      </c>
      <c r="TM143" s="2">
        <v>0</v>
      </c>
      <c r="TN143" s="2">
        <v>6539.2900484053398</v>
      </c>
      <c r="TO143" s="2">
        <v>0</v>
      </c>
      <c r="TP143" s="2">
        <v>0</v>
      </c>
      <c r="TQ143" s="9">
        <v>7.0494184670280598E-7</v>
      </c>
      <c r="TR143" s="2">
        <v>5.3833627170271202E-2</v>
      </c>
      <c r="TS143" s="2">
        <v>0.94616566788788203</v>
      </c>
      <c r="TT143" s="2">
        <v>0.26191986984230098</v>
      </c>
      <c r="TU143" s="2">
        <v>1.49915004127536E-2</v>
      </c>
      <c r="TV143" s="9">
        <v>4.88597998955052E-5</v>
      </c>
      <c r="TW143" s="2">
        <v>0</v>
      </c>
      <c r="TX143" s="2">
        <v>0.105741537411815</v>
      </c>
      <c r="TY143" s="2">
        <v>0</v>
      </c>
      <c r="TZ143" s="2">
        <v>0.61729823253323302</v>
      </c>
      <c r="UA143" s="2">
        <v>380.72899999999998</v>
      </c>
      <c r="UB143" s="2">
        <v>671.577</v>
      </c>
      <c r="UC143" s="2">
        <v>0</v>
      </c>
      <c r="UD143" s="2">
        <v>87.643000000000001</v>
      </c>
      <c r="UE143" s="2">
        <v>0</v>
      </c>
      <c r="UF143" s="2">
        <v>27054.309999999899</v>
      </c>
      <c r="UG143" s="2">
        <v>29165.855</v>
      </c>
      <c r="UH143" s="2">
        <v>2042.8389999999999</v>
      </c>
      <c r="UI143" s="2">
        <v>7137.8810000000003</v>
      </c>
      <c r="UJ143" s="2">
        <v>18497.8119999999</v>
      </c>
      <c r="UK143" s="2">
        <v>7.2739999999999698</v>
      </c>
      <c r="UL143" s="2">
        <v>235.05699999999999</v>
      </c>
      <c r="UM143" s="2">
        <v>0</v>
      </c>
      <c r="UN143" s="2">
        <v>0</v>
      </c>
      <c r="UO143" s="2">
        <v>8246.5545721615999</v>
      </c>
      <c r="UP143" s="2">
        <v>0</v>
      </c>
      <c r="UQ143" s="2">
        <v>0</v>
      </c>
      <c r="UR143" s="2">
        <v>11280.415999999999</v>
      </c>
      <c r="US143" s="2">
        <v>6855.1229999999996</v>
      </c>
      <c r="UT143" s="2">
        <v>3462.4580000000001</v>
      </c>
      <c r="UU143" s="2">
        <v>35038.779000000002</v>
      </c>
      <c r="UV143" s="2">
        <v>1577.1020000000001</v>
      </c>
      <c r="UW143" s="2">
        <v>0</v>
      </c>
      <c r="UX143" s="2">
        <v>1</v>
      </c>
      <c r="UY143" s="2">
        <v>0</v>
      </c>
      <c r="UZ143" s="2">
        <v>555331.60199999996</v>
      </c>
      <c r="VA143" s="2">
        <v>0</v>
      </c>
      <c r="VB143" s="2">
        <v>0</v>
      </c>
      <c r="VC143" s="2">
        <v>0</v>
      </c>
      <c r="VD143" s="2">
        <v>2419.1750000000002</v>
      </c>
      <c r="VE143" s="2">
        <v>3964.21</v>
      </c>
      <c r="VF143" s="2">
        <v>10576.576999999999</v>
      </c>
      <c r="VG143" s="2">
        <v>0</v>
      </c>
      <c r="VH143" s="2">
        <v>0</v>
      </c>
      <c r="VI143" s="2">
        <v>28642.429</v>
      </c>
      <c r="VJ143" s="2">
        <v>91509.5450000001</v>
      </c>
      <c r="VK143" s="2">
        <v>105653.416</v>
      </c>
      <c r="VL143" s="2">
        <v>85388.47</v>
      </c>
      <c r="VM143" s="2">
        <v>57898.18</v>
      </c>
      <c r="VN143" s="2">
        <v>7608.0780000000004</v>
      </c>
      <c r="VO143" s="2">
        <v>653.25800000000004</v>
      </c>
      <c r="VP143" s="2">
        <v>198399.549</v>
      </c>
      <c r="VQ143" s="2">
        <v>0</v>
      </c>
      <c r="VR143" s="2">
        <v>2.0329999999999999</v>
      </c>
      <c r="VS143" s="2">
        <v>0</v>
      </c>
      <c r="VT143" s="2"/>
      <c r="VU143" s="2">
        <v>135.316</v>
      </c>
      <c r="VV143" s="2">
        <v>74.378</v>
      </c>
      <c r="VW143" s="2">
        <v>0</v>
      </c>
      <c r="VX143" s="2">
        <v>5741.55</v>
      </c>
      <c r="VY143" s="2">
        <v>2094.3270000000002</v>
      </c>
      <c r="VZ143" s="2">
        <v>0</v>
      </c>
      <c r="WA143" s="2">
        <v>85.018000000000001</v>
      </c>
      <c r="WB143" s="2">
        <v>0</v>
      </c>
      <c r="WC143" s="2">
        <v>0</v>
      </c>
      <c r="WD143" s="2">
        <v>0.4</v>
      </c>
      <c r="WE143" s="2">
        <v>0.4</v>
      </c>
      <c r="WF143" s="2"/>
      <c r="WG143" s="2">
        <v>0</v>
      </c>
      <c r="WH143" s="2">
        <v>0</v>
      </c>
      <c r="WI143" s="2">
        <v>0.4</v>
      </c>
      <c r="WJ143" s="2"/>
      <c r="WK143" s="2">
        <v>0</v>
      </c>
      <c r="WL143" s="2">
        <v>0</v>
      </c>
      <c r="WM143" s="2">
        <v>0.4</v>
      </c>
      <c r="WN143" s="2"/>
      <c r="WO143" s="2">
        <v>0.4</v>
      </c>
      <c r="WP143" s="2">
        <v>0.4</v>
      </c>
      <c r="WQ143" s="2"/>
      <c r="WR143" s="2">
        <v>0</v>
      </c>
      <c r="WS143" s="2"/>
      <c r="WT143" s="2">
        <v>0</v>
      </c>
      <c r="WU143" s="2"/>
      <c r="WV143" s="2">
        <v>0</v>
      </c>
      <c r="WW143" s="2"/>
      <c r="WX143" s="2">
        <v>0</v>
      </c>
      <c r="WY143" s="2"/>
      <c r="WZ143" s="2">
        <v>0</v>
      </c>
      <c r="XA143" s="2"/>
      <c r="XB143" s="2">
        <v>0</v>
      </c>
      <c r="XC143" s="2"/>
      <c r="XD143" s="2">
        <v>0</v>
      </c>
      <c r="XE143" s="2"/>
      <c r="XF143" s="2">
        <v>0</v>
      </c>
      <c r="XG143" s="2">
        <v>22.061</v>
      </c>
      <c r="XH143" s="2">
        <v>0</v>
      </c>
      <c r="XI143" s="2">
        <v>0</v>
      </c>
      <c r="XJ143" s="2">
        <v>0</v>
      </c>
      <c r="XK143" s="2">
        <v>1089.9670000000001</v>
      </c>
      <c r="XL143" s="2">
        <v>1706.164</v>
      </c>
      <c r="XM143" s="2">
        <v>6919.3019999999997</v>
      </c>
      <c r="XN143" s="2">
        <v>49.543999999999997</v>
      </c>
      <c r="XO143" s="2">
        <v>0</v>
      </c>
      <c r="XP143" s="2">
        <v>0</v>
      </c>
      <c r="XQ143" s="2">
        <v>61050.11</v>
      </c>
      <c r="XR143" s="2">
        <v>1715.54</v>
      </c>
      <c r="XS143" s="2">
        <v>419.20699999999999</v>
      </c>
      <c r="XT143" s="2">
        <v>0</v>
      </c>
      <c r="XU143" s="2">
        <v>0</v>
      </c>
      <c r="XV143" s="2">
        <v>0.12570789140831001</v>
      </c>
      <c r="XW143" s="2">
        <v>0.1481619576497</v>
      </c>
      <c r="XX143" s="2">
        <v>0.72613015094198796</v>
      </c>
      <c r="XY143" s="2">
        <v>0.28592895692654802</v>
      </c>
      <c r="XZ143" s="2">
        <v>0.71407104307345104</v>
      </c>
      <c r="YA143" s="2">
        <v>5155387.6351343896</v>
      </c>
      <c r="YB143" s="2">
        <v>1396653</v>
      </c>
      <c r="YC143" s="2">
        <v>17819</v>
      </c>
      <c r="YD143" s="2">
        <v>60797</v>
      </c>
      <c r="YE143" s="2">
        <v>0</v>
      </c>
      <c r="YF143" s="2">
        <v>46342.692000000003</v>
      </c>
      <c r="YG143" s="2">
        <v>177527.52100000001</v>
      </c>
      <c r="YH143" s="2">
        <v>1709.866</v>
      </c>
      <c r="YI143" s="2">
        <v>42.421999999999997</v>
      </c>
      <c r="YJ143" s="2">
        <v>342.68400000000003</v>
      </c>
      <c r="YK143" s="2">
        <v>10981.378000000001</v>
      </c>
      <c r="YL143" s="2">
        <v>733.02200000000005</v>
      </c>
      <c r="YM143" s="2">
        <v>0</v>
      </c>
      <c r="YN143" s="2">
        <v>0</v>
      </c>
      <c r="YO143" s="2">
        <v>0</v>
      </c>
      <c r="YP143" s="2">
        <v>0.94118381530685302</v>
      </c>
      <c r="YQ143" s="9">
        <v>4.8887458653147798E-5</v>
      </c>
      <c r="YR143" s="2">
        <v>1.2912006797709499E-4</v>
      </c>
      <c r="YS143" s="2">
        <v>6.2084526716373002E-3</v>
      </c>
      <c r="YT143" s="2">
        <v>5.2429724494878399E-2</v>
      </c>
      <c r="YU143" s="2">
        <v>0.68302522972590696</v>
      </c>
      <c r="YV143" s="2">
        <v>0.12280430063948899</v>
      </c>
      <c r="YW143" s="2">
        <v>3.7035450167170601E-2</v>
      </c>
      <c r="YX143" s="2">
        <v>0.157135019467432</v>
      </c>
      <c r="YY143" s="2">
        <v>0.510399904759817</v>
      </c>
      <c r="YZ143" s="2">
        <v>8.0223443604866093E-2</v>
      </c>
      <c r="ZA143" s="2">
        <v>0.28321478673363398</v>
      </c>
      <c r="ZB143" s="2">
        <v>0.12616186490168099</v>
      </c>
      <c r="ZC143" s="2">
        <v>0</v>
      </c>
      <c r="ZD143" s="2">
        <v>0</v>
      </c>
      <c r="ZE143" s="2">
        <v>0.995058567863363</v>
      </c>
      <c r="ZF143" s="2">
        <v>1.53175240107942E-3</v>
      </c>
      <c r="ZG143" s="2">
        <v>1.1086658886748999E-3</v>
      </c>
      <c r="ZH143" s="2">
        <v>2.30101384688201E-3</v>
      </c>
      <c r="ZI143" s="2">
        <v>0.568922003133016</v>
      </c>
      <c r="ZJ143" s="2">
        <v>0.431077996866983</v>
      </c>
      <c r="ZK143" s="2">
        <v>0</v>
      </c>
      <c r="ZL143" s="2">
        <v>0</v>
      </c>
      <c r="ZM143" s="2">
        <v>0</v>
      </c>
      <c r="ZN143" s="2">
        <v>1</v>
      </c>
      <c r="ZO143" s="2">
        <v>0.98642836286078295</v>
      </c>
      <c r="ZP143" s="2">
        <v>1.35716371392164E-2</v>
      </c>
      <c r="ZQ143" s="2">
        <v>4746.4690000000001</v>
      </c>
      <c r="ZR143" s="2">
        <v>99.9</v>
      </c>
      <c r="ZS143" s="2">
        <v>0.248</v>
      </c>
      <c r="ZT143" s="2">
        <v>0</v>
      </c>
      <c r="ZU143" s="2">
        <v>0</v>
      </c>
      <c r="ZV143" s="2">
        <v>2694.6</v>
      </c>
      <c r="ZW143" s="2">
        <v>233.44900000000001</v>
      </c>
      <c r="ZX143" s="2">
        <v>40203.538999999997</v>
      </c>
      <c r="ZY143" s="2" t="s">
        <v>893</v>
      </c>
      <c r="ZZ143" s="2" t="s">
        <v>870</v>
      </c>
      <c r="AAA143" s="2" t="s">
        <v>871</v>
      </c>
    </row>
    <row r="144" spans="1:703" x14ac:dyDescent="0.2">
      <c r="A144" s="2" t="s">
        <v>48</v>
      </c>
      <c r="B144" s="2">
        <v>2708.8159999999998</v>
      </c>
      <c r="C144" s="2">
        <v>4393.183</v>
      </c>
      <c r="D144" s="2">
        <v>337.24299999999999</v>
      </c>
      <c r="E144" s="2">
        <v>374.89299999999997</v>
      </c>
      <c r="F144" s="2">
        <v>14890.778</v>
      </c>
      <c r="G144" s="2">
        <v>0</v>
      </c>
      <c r="H144" s="2">
        <v>0</v>
      </c>
      <c r="I144" s="2">
        <v>1</v>
      </c>
      <c r="J144" s="2">
        <v>0</v>
      </c>
      <c r="K144" s="2">
        <v>0.95712655174900796</v>
      </c>
      <c r="L144" s="2">
        <v>0</v>
      </c>
      <c r="M144" s="2">
        <v>3.0655214925640502E-3</v>
      </c>
      <c r="N144" s="2">
        <v>0</v>
      </c>
      <c r="O144" s="2">
        <v>2.3153323486522999E-2</v>
      </c>
      <c r="P144" s="2">
        <v>0</v>
      </c>
      <c r="Q144" s="2">
        <v>0.95712655174900796</v>
      </c>
      <c r="R144" s="2">
        <v>0</v>
      </c>
      <c r="S144" s="2">
        <v>0</v>
      </c>
      <c r="T144" s="2">
        <v>0</v>
      </c>
      <c r="U144" s="2">
        <v>2019</v>
      </c>
      <c r="V144" s="2">
        <v>6.6666666666666596E-2</v>
      </c>
      <c r="W144" s="2">
        <v>8.5000000000000006E-2</v>
      </c>
      <c r="X144" s="2">
        <v>0.102777777777777</v>
      </c>
      <c r="Y144" s="2">
        <v>0.10416666666666601</v>
      </c>
      <c r="Z144" s="2">
        <v>8.1944444444444403E-2</v>
      </c>
      <c r="AA144" s="2">
        <v>6.4479999999999996E-2</v>
      </c>
      <c r="AB144" s="2">
        <v>8.5000000000000006E-2</v>
      </c>
      <c r="AC144" s="2">
        <v>8.7222222222222201E-2</v>
      </c>
      <c r="AD144" s="2">
        <v>7.7399999999999997E-2</v>
      </c>
      <c r="AE144" s="2">
        <v>7.1499999999999994E-2</v>
      </c>
      <c r="AF144" s="2">
        <v>7.8055555555555503E-2</v>
      </c>
      <c r="AG144" s="2">
        <v>6.6699999999999995E-2</v>
      </c>
      <c r="AH144" s="2">
        <v>0</v>
      </c>
      <c r="AI144" s="2">
        <v>0</v>
      </c>
      <c r="AJ144" s="2">
        <v>7.8E-2</v>
      </c>
      <c r="AK144" s="2">
        <v>9.6774193999999994E-2</v>
      </c>
      <c r="AL144" s="2">
        <v>176.15485917999999</v>
      </c>
      <c r="AM144" s="2">
        <v>0.79015917000000002</v>
      </c>
      <c r="AN144" s="2">
        <v>0</v>
      </c>
      <c r="AO144" s="2">
        <v>1.13849157</v>
      </c>
      <c r="AP144" s="2">
        <v>4.6175689999999998E-2</v>
      </c>
      <c r="AQ144" s="2">
        <v>0.28493657999999999</v>
      </c>
      <c r="AR144" s="2">
        <v>0.13896615000000001</v>
      </c>
      <c r="AS144" s="2">
        <v>7.062976E-2</v>
      </c>
      <c r="AT144" s="2">
        <v>8.1321713399999993</v>
      </c>
      <c r="AU144" s="2">
        <v>5.8043429999999903E-2</v>
      </c>
      <c r="AV144" s="2">
        <v>9.4072300000000008E-3</v>
      </c>
      <c r="AW144" s="2">
        <v>9.6743636300000002</v>
      </c>
      <c r="AX144" s="2">
        <v>8.0395040000000001E-2</v>
      </c>
      <c r="AY144" s="2">
        <v>4.8187880000000002E-2</v>
      </c>
      <c r="AZ144" s="2">
        <v>0</v>
      </c>
      <c r="BA144" s="2">
        <v>0.1239286</v>
      </c>
      <c r="BB144" s="2">
        <v>5.9438619499999996</v>
      </c>
      <c r="BC144" s="2">
        <v>2.3433343199999999</v>
      </c>
      <c r="BD144" s="2">
        <v>1.71216228</v>
      </c>
      <c r="BE144" s="2">
        <v>9.2589122499999998</v>
      </c>
      <c r="BF144" s="2">
        <v>7.3283622499999996</v>
      </c>
      <c r="BG144" s="2">
        <v>0.40246983999999902</v>
      </c>
      <c r="BH144" s="2">
        <v>238398</v>
      </c>
      <c r="BI144" s="2">
        <v>131081</v>
      </c>
      <c r="BJ144" s="2">
        <v>8000</v>
      </c>
      <c r="BK144" s="2">
        <v>500</v>
      </c>
      <c r="BL144" s="2">
        <v>37239553.576848798</v>
      </c>
      <c r="BM144" s="2">
        <v>32002741.353231501</v>
      </c>
      <c r="BN144" s="2">
        <v>18805974.556819201</v>
      </c>
      <c r="BO144" s="2">
        <v>13266590.9620576</v>
      </c>
      <c r="BP144" s="2">
        <v>11171866.072610701</v>
      </c>
      <c r="BQ144" s="2">
        <v>462117.89813980903</v>
      </c>
      <c r="BR144" s="2">
        <v>79913299.688034102</v>
      </c>
      <c r="BS144" s="2">
        <v>499886106.39999998</v>
      </c>
      <c r="BT144" s="2">
        <v>0.25</v>
      </c>
      <c r="BU144" s="2">
        <v>0.25</v>
      </c>
      <c r="BV144" s="2">
        <v>0.25</v>
      </c>
      <c r="BW144" s="2">
        <v>0.25</v>
      </c>
      <c r="BX144" s="2">
        <v>0.25</v>
      </c>
      <c r="BY144" s="2">
        <v>3350</v>
      </c>
      <c r="BZ144" s="2">
        <v>0.02</v>
      </c>
      <c r="CA144" s="2">
        <v>18320</v>
      </c>
      <c r="CB144" s="2">
        <v>0.2</v>
      </c>
      <c r="CC144" s="2">
        <v>138000</v>
      </c>
      <c r="CD144" s="2">
        <v>0.2</v>
      </c>
      <c r="CE144" s="2">
        <v>72800</v>
      </c>
      <c r="CF144" s="2">
        <v>0.02</v>
      </c>
      <c r="CG144" s="2">
        <v>4000</v>
      </c>
      <c r="CH144" s="2">
        <v>0.2</v>
      </c>
      <c r="CI144" s="2">
        <v>50000</v>
      </c>
      <c r="CJ144" s="2">
        <v>1.3</v>
      </c>
      <c r="CK144" s="2">
        <v>1.7</v>
      </c>
      <c r="CL144" s="2">
        <v>2</v>
      </c>
      <c r="CM144" s="2">
        <v>2.2999999999999998</v>
      </c>
      <c r="CN144" s="2">
        <v>3.4</v>
      </c>
      <c r="CO144" s="2">
        <v>0.1</v>
      </c>
      <c r="CP144" s="2">
        <v>0.4</v>
      </c>
      <c r="CQ144" s="2">
        <v>0.7</v>
      </c>
      <c r="CR144" s="2">
        <v>1.1000000000000001</v>
      </c>
      <c r="CS144" s="2">
        <v>2</v>
      </c>
      <c r="CT144" s="2">
        <v>0.444710466975689</v>
      </c>
      <c r="CU144" s="2">
        <v>4.1578837630291597E-2</v>
      </c>
      <c r="CV144" s="2">
        <v>0.48718749976350301</v>
      </c>
      <c r="CW144" s="2">
        <v>2.6523195630515299E-2</v>
      </c>
      <c r="CX144" s="2">
        <v>0.382310854077828</v>
      </c>
      <c r="CY144" s="2">
        <v>0.61766480404052004</v>
      </c>
      <c r="CZ144" s="9">
        <v>2.4341881651103801E-5</v>
      </c>
      <c r="DA144" s="2">
        <v>0.93646980036879202</v>
      </c>
      <c r="DB144" s="2">
        <v>6.3530199631206999E-2</v>
      </c>
      <c r="DC144" s="2">
        <v>1</v>
      </c>
      <c r="DD144" s="2">
        <v>0</v>
      </c>
      <c r="DE144" s="2">
        <v>0.82330436383368399</v>
      </c>
      <c r="DF144" s="2">
        <v>0.17669563616631501</v>
      </c>
      <c r="DG144" s="2">
        <v>2.2549125702876802E-2</v>
      </c>
      <c r="DH144" s="2">
        <v>0</v>
      </c>
      <c r="DI144" s="2">
        <v>0.97745087429712296</v>
      </c>
      <c r="DJ144" s="2">
        <v>7.1714658071640403E-2</v>
      </c>
      <c r="DK144" s="2">
        <v>0.15740864657644599</v>
      </c>
      <c r="DL144" s="2">
        <v>0</v>
      </c>
      <c r="DM144" s="2">
        <v>0.77087669535191305</v>
      </c>
      <c r="DN144" s="2">
        <v>0.05</v>
      </c>
      <c r="DO144" s="2">
        <v>0.94</v>
      </c>
      <c r="DP144" s="2">
        <v>0.01</v>
      </c>
      <c r="DQ144" s="2">
        <v>0.99</v>
      </c>
      <c r="DR144" s="2">
        <v>0</v>
      </c>
      <c r="DS144" s="2">
        <v>0.01</v>
      </c>
      <c r="DT144" s="2">
        <v>526624.55299999996</v>
      </c>
      <c r="DU144" s="2">
        <v>96.909278026465103</v>
      </c>
      <c r="DV144" s="2">
        <v>118.97408369999999</v>
      </c>
      <c r="DW144" s="2">
        <v>118.97408369999999</v>
      </c>
      <c r="DX144" s="2">
        <v>22747.688999999998</v>
      </c>
      <c r="DY144" s="2">
        <v>34428.349000000002</v>
      </c>
      <c r="DZ144" s="2">
        <v>7088.2569999999996</v>
      </c>
      <c r="EA144" s="2">
        <v>4142.5810000000001</v>
      </c>
      <c r="EB144" s="2">
        <v>17.103000000000002</v>
      </c>
      <c r="EC144" s="2">
        <v>4531.1940000000004</v>
      </c>
      <c r="ED144" s="2">
        <v>2.8130000000000002</v>
      </c>
      <c r="EE144" s="2">
        <v>0</v>
      </c>
      <c r="EF144" s="2">
        <v>0</v>
      </c>
      <c r="EG144" s="2">
        <v>1</v>
      </c>
      <c r="EH144" s="2">
        <v>0.197877645494763</v>
      </c>
      <c r="EI144" s="2">
        <v>0</v>
      </c>
      <c r="EJ144" s="2">
        <v>2.8206693423411099E-3</v>
      </c>
      <c r="EK144" s="2">
        <v>0</v>
      </c>
      <c r="EL144" s="2">
        <v>0.275647654900672</v>
      </c>
      <c r="EM144" s="2">
        <v>0</v>
      </c>
      <c r="EN144" s="2">
        <v>0.52365403026222201</v>
      </c>
      <c r="EO144" s="2">
        <v>0</v>
      </c>
      <c r="EP144" s="2">
        <v>0</v>
      </c>
      <c r="EQ144" s="2">
        <v>0</v>
      </c>
      <c r="ER144" s="2">
        <v>1</v>
      </c>
      <c r="ES144" s="2">
        <v>0</v>
      </c>
      <c r="ET144" s="2">
        <v>1</v>
      </c>
      <c r="EU144" s="2">
        <v>43569.997199999998</v>
      </c>
      <c r="EV144" s="2">
        <v>102275.1972</v>
      </c>
      <c r="EW144" s="2">
        <v>387964.31760000001</v>
      </c>
      <c r="EX144" s="2">
        <v>36</v>
      </c>
      <c r="EY144" s="2">
        <v>46</v>
      </c>
      <c r="EZ144" s="2">
        <v>36.1</v>
      </c>
      <c r="FA144" s="2">
        <v>42</v>
      </c>
      <c r="FB144" s="2">
        <v>45.3</v>
      </c>
      <c r="FC144" s="2">
        <v>37.299999999999997</v>
      </c>
      <c r="FD144" s="2">
        <v>30.655154447173199</v>
      </c>
      <c r="FE144" s="2">
        <v>30.5</v>
      </c>
      <c r="FF144" s="2">
        <v>37</v>
      </c>
      <c r="FG144" s="2">
        <v>14</v>
      </c>
      <c r="FH144" s="2">
        <v>18.237935863121301</v>
      </c>
      <c r="FI144" s="2">
        <v>20.304715435101699</v>
      </c>
      <c r="FJ144" s="2">
        <v>18.237935863121301</v>
      </c>
      <c r="FK144" s="2">
        <v>20.304715435101699</v>
      </c>
      <c r="FL144" s="2">
        <v>24.426410451759999</v>
      </c>
      <c r="FM144" s="2">
        <v>29.235252960071399</v>
      </c>
      <c r="FN144" s="2">
        <v>49.363163647623303</v>
      </c>
      <c r="FO144" s="2">
        <v>70.518805210890406</v>
      </c>
      <c r="FP144" s="2">
        <v>49</v>
      </c>
      <c r="FQ144" s="2">
        <v>42.311283126534299</v>
      </c>
      <c r="FR144" s="2">
        <v>48</v>
      </c>
      <c r="FS144" s="2">
        <v>28.736516801067001</v>
      </c>
      <c r="FT144" s="2">
        <v>52.497024420633302</v>
      </c>
      <c r="FU144" s="2">
        <v>28.205588084188101</v>
      </c>
      <c r="FV144" s="2">
        <v>41.082456669486398</v>
      </c>
      <c r="FW144" s="2">
        <v>28.205588084188101</v>
      </c>
      <c r="FX144" s="2">
        <v>41.082456669486398</v>
      </c>
      <c r="FY144" s="2">
        <v>43</v>
      </c>
      <c r="FZ144" s="2">
        <v>47</v>
      </c>
      <c r="GA144" s="2">
        <v>17.9188441946607</v>
      </c>
      <c r="GB144" s="2">
        <v>37.615659558216599</v>
      </c>
      <c r="GC144" s="2">
        <v>28.736516801067001</v>
      </c>
      <c r="GD144" s="2">
        <v>52.497024420633302</v>
      </c>
      <c r="GE144" s="2">
        <v>36.1191933380154</v>
      </c>
      <c r="GF144" s="2">
        <v>38</v>
      </c>
      <c r="GG144" s="2">
        <v>11.9658119658119</v>
      </c>
      <c r="GH144" s="2">
        <v>27</v>
      </c>
      <c r="GI144" s="2">
        <v>34.080104415436502</v>
      </c>
      <c r="GJ144" s="2">
        <v>36</v>
      </c>
      <c r="GK144" s="2">
        <v>25.708662645664401</v>
      </c>
      <c r="GL144" s="2">
        <v>32.164448875457097</v>
      </c>
      <c r="GM144" s="2">
        <v>25.708662645664401</v>
      </c>
      <c r="GN144" s="2">
        <v>32.164448875457097</v>
      </c>
      <c r="GO144" s="2">
        <v>43</v>
      </c>
      <c r="GP144" s="2">
        <v>47</v>
      </c>
      <c r="GQ144" s="2">
        <v>49.506101375260201</v>
      </c>
      <c r="GR144" s="2">
        <v>33.941759175404002</v>
      </c>
      <c r="GS144" s="2">
        <v>28.9</v>
      </c>
      <c r="GT144" s="2">
        <v>83.5</v>
      </c>
      <c r="GU144" s="2">
        <v>27</v>
      </c>
      <c r="GV144" s="2">
        <v>15</v>
      </c>
      <c r="GW144" s="2">
        <v>33.445</v>
      </c>
      <c r="GX144" s="2">
        <v>41.472000000000001</v>
      </c>
      <c r="GY144" s="2">
        <v>79.748825098437706</v>
      </c>
      <c r="GZ144" s="2">
        <v>39.269406392694002</v>
      </c>
      <c r="HA144" s="2">
        <v>110</v>
      </c>
      <c r="HB144" s="2">
        <v>75.539474463183296</v>
      </c>
      <c r="HC144" s="2">
        <v>91.873630228198095</v>
      </c>
      <c r="HD144" s="2">
        <v>94.788450078552401</v>
      </c>
      <c r="HE144" s="2">
        <v>99.5</v>
      </c>
      <c r="HF144" s="2">
        <v>41.243397762338297</v>
      </c>
      <c r="HG144" s="2">
        <v>39.269406392694002</v>
      </c>
      <c r="HH144" s="2">
        <v>75.539474463183296</v>
      </c>
      <c r="HI144" s="2">
        <v>100</v>
      </c>
      <c r="HJ144" s="2">
        <v>16004.135</v>
      </c>
      <c r="HK144" s="2">
        <v>23404.792000000001</v>
      </c>
      <c r="HL144" s="2">
        <v>577.17959999999903</v>
      </c>
      <c r="HM144" s="2">
        <v>0</v>
      </c>
      <c r="HN144" s="2">
        <v>2503.6559999999999</v>
      </c>
      <c r="HO144" s="2">
        <v>20.228850188711998</v>
      </c>
      <c r="HP144" s="2">
        <v>20.228850188711998</v>
      </c>
      <c r="HQ144" s="2">
        <v>20.228850188711998</v>
      </c>
      <c r="HR144" s="2">
        <v>0</v>
      </c>
      <c r="HS144" s="2">
        <v>0</v>
      </c>
      <c r="HT144" s="2">
        <v>0</v>
      </c>
      <c r="HU144" s="2">
        <v>0</v>
      </c>
      <c r="HV144" s="2">
        <v>0</v>
      </c>
      <c r="HW144" s="2">
        <v>0</v>
      </c>
      <c r="HX144" s="2">
        <v>857.43220278259002</v>
      </c>
      <c r="HY144" s="2">
        <v>0</v>
      </c>
      <c r="HZ144" s="2">
        <v>0</v>
      </c>
      <c r="IA144" s="2">
        <v>0</v>
      </c>
      <c r="IB144" s="2">
        <v>40195.796000000002</v>
      </c>
      <c r="IC144" s="2">
        <v>7698.8990000000003</v>
      </c>
      <c r="ID144" s="2">
        <v>0</v>
      </c>
      <c r="IE144" s="2">
        <v>0</v>
      </c>
      <c r="IF144" s="2">
        <v>9001.3981139800308</v>
      </c>
      <c r="IG144" s="2">
        <v>644.98800035182501</v>
      </c>
      <c r="IH144" s="2">
        <v>0</v>
      </c>
      <c r="II144" s="2">
        <v>6594.5848856681296</v>
      </c>
      <c r="IJ144" s="2">
        <v>0</v>
      </c>
      <c r="IK144" s="2">
        <v>7315.08632478459</v>
      </c>
      <c r="IL144" s="2">
        <v>0</v>
      </c>
      <c r="IM144" s="2">
        <v>4202.9580013396599</v>
      </c>
      <c r="IN144" s="2">
        <v>0</v>
      </c>
      <c r="IO144" s="2">
        <v>40608.601000000002</v>
      </c>
      <c r="IP144" s="2">
        <v>0</v>
      </c>
      <c r="IQ144" s="2">
        <v>54</v>
      </c>
      <c r="IR144" s="2">
        <v>0</v>
      </c>
      <c r="IS144" s="2">
        <v>0</v>
      </c>
      <c r="IT144" s="2">
        <v>164453.83100000001</v>
      </c>
      <c r="IU144" s="2">
        <v>147434.685</v>
      </c>
      <c r="IV144" s="2">
        <v>346413.11900000001</v>
      </c>
      <c r="IW144" s="2">
        <v>0</v>
      </c>
      <c r="IX144" s="2">
        <v>1717.769256</v>
      </c>
      <c r="IY144" s="2">
        <v>1717.769256</v>
      </c>
      <c r="IZ144" s="2">
        <v>1717.769256</v>
      </c>
      <c r="JA144" s="2">
        <v>1126</v>
      </c>
      <c r="JB144" s="2">
        <v>8000</v>
      </c>
      <c r="JC144" s="2">
        <v>1789</v>
      </c>
      <c r="JD144" s="2">
        <v>4000</v>
      </c>
      <c r="JE144" s="2">
        <v>8000</v>
      </c>
      <c r="JF144" s="2">
        <v>5400</v>
      </c>
      <c r="JG144" s="2">
        <v>3977.3087620000001</v>
      </c>
      <c r="JH144" s="2">
        <v>7500</v>
      </c>
      <c r="JI144" s="2">
        <v>4000</v>
      </c>
      <c r="JJ144" s="2">
        <v>8000</v>
      </c>
      <c r="JK144" s="2">
        <v>8677.051496</v>
      </c>
      <c r="JL144" s="2">
        <v>8000</v>
      </c>
      <c r="JM144" s="2">
        <v>1994.4057</v>
      </c>
      <c r="JN144" s="2">
        <v>1994.40569999999</v>
      </c>
      <c r="JO144" s="2">
        <v>1994.4057</v>
      </c>
      <c r="JP144" s="2">
        <v>980.29158831278903</v>
      </c>
      <c r="JQ144" s="2">
        <v>8000</v>
      </c>
      <c r="JR144" s="2">
        <v>2427.0548600000002</v>
      </c>
      <c r="JS144" s="2">
        <v>8000</v>
      </c>
      <c r="JT144" s="2">
        <v>3.8389821209999999</v>
      </c>
      <c r="JU144" s="2">
        <v>4100</v>
      </c>
      <c r="JV144" s="2">
        <v>1361.35634547</v>
      </c>
      <c r="JW144" s="2">
        <v>5320</v>
      </c>
      <c r="JX144" s="2">
        <v>8000</v>
      </c>
      <c r="JY144" s="2">
        <v>8000</v>
      </c>
      <c r="JZ144" s="2">
        <v>8000</v>
      </c>
      <c r="KA144" s="2">
        <v>3920</v>
      </c>
      <c r="KB144" s="2">
        <v>8000</v>
      </c>
      <c r="KC144" s="2">
        <v>8000</v>
      </c>
      <c r="KD144" s="2">
        <v>5350</v>
      </c>
      <c r="KE144" s="2">
        <v>1548.864503</v>
      </c>
      <c r="KF144" s="2">
        <v>1548.864503</v>
      </c>
      <c r="KG144" s="2">
        <v>1548.864503</v>
      </c>
      <c r="KH144" s="2">
        <v>1548.864503</v>
      </c>
      <c r="KI144" s="2">
        <v>1548.864503</v>
      </c>
      <c r="KJ144" s="2">
        <v>6500</v>
      </c>
      <c r="KK144" s="2">
        <v>8500</v>
      </c>
      <c r="KL144" s="2">
        <v>4200</v>
      </c>
      <c r="KM144" s="2">
        <v>8000</v>
      </c>
      <c r="KN144" s="2">
        <v>8300</v>
      </c>
      <c r="KO144" s="2">
        <v>6000</v>
      </c>
      <c r="KP144" s="2">
        <v>6000</v>
      </c>
      <c r="KQ144" s="2">
        <v>6000</v>
      </c>
      <c r="KR144" s="2">
        <v>6000</v>
      </c>
      <c r="KS144" s="2">
        <v>6000</v>
      </c>
      <c r="KT144" s="2">
        <v>6000</v>
      </c>
      <c r="KU144" s="2">
        <v>6000</v>
      </c>
      <c r="KV144" s="2">
        <v>1120.0999999999999</v>
      </c>
      <c r="KW144" s="2">
        <v>6000</v>
      </c>
      <c r="KX144" s="2">
        <v>6000</v>
      </c>
      <c r="KY144" s="2">
        <v>7900</v>
      </c>
      <c r="KZ144" s="2">
        <v>0</v>
      </c>
      <c r="LA144" s="2">
        <v>0</v>
      </c>
      <c r="LB144" s="2">
        <v>0</v>
      </c>
      <c r="LC144" s="2">
        <v>954.351</v>
      </c>
      <c r="LD144" s="2">
        <v>0</v>
      </c>
      <c r="LE144" s="2">
        <v>3.5859145654032401</v>
      </c>
      <c r="LF144" s="2">
        <v>0</v>
      </c>
      <c r="LG144" s="2">
        <v>726.90720938689697</v>
      </c>
      <c r="LH144" s="2">
        <v>0</v>
      </c>
      <c r="LI144" s="2">
        <v>0</v>
      </c>
      <c r="LJ144" s="2">
        <v>0</v>
      </c>
      <c r="LK144" s="2">
        <v>0</v>
      </c>
      <c r="LL144" s="2">
        <v>0</v>
      </c>
      <c r="LM144" s="2">
        <v>0</v>
      </c>
      <c r="LN144" s="2">
        <v>0</v>
      </c>
      <c r="LO144" s="2">
        <v>0</v>
      </c>
      <c r="LP144" s="2">
        <v>0</v>
      </c>
      <c r="LQ144" s="2">
        <v>0</v>
      </c>
      <c r="LR144" s="2">
        <v>0</v>
      </c>
      <c r="LS144" s="2">
        <v>0</v>
      </c>
      <c r="LT144" s="2">
        <v>0</v>
      </c>
      <c r="LU144" s="2">
        <v>0</v>
      </c>
      <c r="LV144" s="2">
        <v>12666.5879999999</v>
      </c>
      <c r="LW144" s="2">
        <v>0</v>
      </c>
      <c r="LX144" s="2">
        <v>0</v>
      </c>
      <c r="LY144" s="2">
        <v>0</v>
      </c>
      <c r="LZ144" s="2">
        <v>0</v>
      </c>
      <c r="MA144" s="2">
        <v>17.497</v>
      </c>
      <c r="MB144" s="2">
        <v>0</v>
      </c>
      <c r="MC144" s="2">
        <v>0</v>
      </c>
      <c r="MD144" s="2">
        <v>0</v>
      </c>
      <c r="ME144" s="2">
        <v>0</v>
      </c>
      <c r="MF144" s="2">
        <v>24382.112000000001</v>
      </c>
      <c r="MG144" s="2">
        <v>0</v>
      </c>
      <c r="MH144" s="2">
        <v>0</v>
      </c>
      <c r="MI144" s="2">
        <v>6399.4139999999998</v>
      </c>
      <c r="MJ144" s="2">
        <v>0</v>
      </c>
      <c r="MK144" s="2">
        <v>1.4E-2</v>
      </c>
      <c r="ML144" s="2">
        <v>0</v>
      </c>
      <c r="MM144" s="2">
        <v>0</v>
      </c>
      <c r="MN144" s="2">
        <v>0</v>
      </c>
      <c r="MO144" s="2">
        <v>1098.66758575572</v>
      </c>
      <c r="MP144" s="2">
        <v>0</v>
      </c>
      <c r="MQ144" s="2">
        <v>106.04900000000001</v>
      </c>
      <c r="MR144" s="2">
        <v>0</v>
      </c>
      <c r="MS144" s="2">
        <v>0</v>
      </c>
      <c r="MT144" s="2">
        <v>57620.523999999998</v>
      </c>
      <c r="MU144" s="2">
        <v>0</v>
      </c>
      <c r="MV144" s="2">
        <v>4.61588647684575E-2</v>
      </c>
      <c r="MW144" s="2">
        <v>2.36631393048156E-2</v>
      </c>
      <c r="MX144" s="2">
        <v>0.12585101299703699</v>
      </c>
      <c r="MY144" s="2">
        <v>3.0907242067618398E-2</v>
      </c>
      <c r="MZ144" s="2">
        <v>0.128611864040348</v>
      </c>
      <c r="NA144" s="2">
        <v>0.64480787682172103</v>
      </c>
      <c r="NB144" s="2">
        <v>0.20794873453042101</v>
      </c>
      <c r="NC144" s="2">
        <v>0.13696512950352799</v>
      </c>
      <c r="ND144" s="2">
        <v>0.64454130752067795</v>
      </c>
      <c r="NE144" s="2">
        <v>1.0544828445370099E-2</v>
      </c>
      <c r="NF144" s="2">
        <v>0.162183574546228</v>
      </c>
      <c r="NG144" s="2">
        <v>0.837816425453772</v>
      </c>
      <c r="NH144" s="2">
        <v>0.15434825509673999</v>
      </c>
      <c r="NI144" s="2">
        <v>0.77533306894005005</v>
      </c>
      <c r="NJ144" s="2">
        <v>7.0318675963209704E-2</v>
      </c>
      <c r="NK144" s="2">
        <v>0.59377685955219495</v>
      </c>
      <c r="NL144" s="2">
        <v>0.406223140447805</v>
      </c>
      <c r="NM144" s="2">
        <v>0.98734567260273198</v>
      </c>
      <c r="NN144" s="2">
        <v>1.2654327397267301E-2</v>
      </c>
      <c r="NO144" s="2">
        <v>0.98143798658622305</v>
      </c>
      <c r="NP144" s="2">
        <v>0</v>
      </c>
      <c r="NQ144" s="2">
        <v>1.8562013413776699E-2</v>
      </c>
      <c r="NR144" s="2">
        <v>0</v>
      </c>
      <c r="NS144" s="2">
        <v>0.47792803503467302</v>
      </c>
      <c r="NT144" s="2">
        <v>0.29897597664861503</v>
      </c>
      <c r="NU144" s="2">
        <v>0.22309598831670999</v>
      </c>
      <c r="NV144" s="2">
        <v>0.71</v>
      </c>
      <c r="NW144" s="2">
        <v>0.19</v>
      </c>
      <c r="NX144" s="2">
        <v>0.1</v>
      </c>
      <c r="NY144" s="2">
        <v>0.83</v>
      </c>
      <c r="NZ144" s="2">
        <v>0.16</v>
      </c>
      <c r="OA144" s="2">
        <v>0.01</v>
      </c>
      <c r="OB144" s="2">
        <v>1.4813443697300799E-2</v>
      </c>
      <c r="OC144" s="2">
        <v>0.10172305984583201</v>
      </c>
      <c r="OD144" s="2">
        <v>2.85655834190955E-2</v>
      </c>
      <c r="OE144" s="2">
        <v>0.31364681662428501</v>
      </c>
      <c r="OF144" s="2">
        <v>4.3075135997067401E-2</v>
      </c>
      <c r="OG144" s="2">
        <v>0.31076088767701598</v>
      </c>
      <c r="OH144" s="2">
        <v>7.0000000000000007E-2</v>
      </c>
      <c r="OI144" s="2">
        <v>0.11741507273940099</v>
      </c>
      <c r="OJ144" s="2">
        <v>0.98</v>
      </c>
      <c r="OK144" s="2">
        <v>0.02</v>
      </c>
      <c r="OL144" s="2">
        <v>0</v>
      </c>
      <c r="OM144" s="2">
        <v>46743.425999999999</v>
      </c>
      <c r="ON144" s="2">
        <v>105930.488</v>
      </c>
      <c r="OO144" s="2">
        <v>29634.224999999999</v>
      </c>
      <c r="OP144" s="2">
        <v>127402.40700000001</v>
      </c>
      <c r="OQ144" s="2">
        <v>1703.6189999999999</v>
      </c>
      <c r="OR144" s="2">
        <v>13200.27</v>
      </c>
      <c r="OS144" s="2">
        <v>0</v>
      </c>
      <c r="OT144" s="2">
        <v>0</v>
      </c>
      <c r="OU144" s="2">
        <v>0</v>
      </c>
      <c r="OV144" s="2">
        <v>1</v>
      </c>
      <c r="OW144" s="2">
        <v>0</v>
      </c>
      <c r="OX144" s="2">
        <v>0</v>
      </c>
      <c r="OY144" s="2">
        <v>0</v>
      </c>
      <c r="OZ144" s="2">
        <v>0</v>
      </c>
      <c r="PA144" s="2">
        <v>0.90730204760963196</v>
      </c>
      <c r="PB144" s="2">
        <v>0</v>
      </c>
      <c r="PC144" s="2">
        <v>9.2697952390367697E-2</v>
      </c>
      <c r="PD144" s="2">
        <v>0</v>
      </c>
      <c r="PE144" s="2">
        <v>19414458</v>
      </c>
      <c r="PF144" s="2">
        <v>93.572139725111597</v>
      </c>
      <c r="PG144" s="2">
        <v>174424.75700000001</v>
      </c>
      <c r="PH144" s="2">
        <v>229000</v>
      </c>
      <c r="PI144" s="2">
        <v>721000</v>
      </c>
      <c r="PJ144" s="2">
        <v>436152.90539999999</v>
      </c>
      <c r="PK144" s="2">
        <v>321924.90470000001</v>
      </c>
      <c r="PL144" s="2">
        <v>1043419.295</v>
      </c>
      <c r="PM144" s="2">
        <v>1150000</v>
      </c>
      <c r="PN144" s="2">
        <v>2500000</v>
      </c>
      <c r="PO144" s="2">
        <v>1727067.091</v>
      </c>
      <c r="PP144" s="2">
        <v>1280504.8840000001</v>
      </c>
      <c r="PQ144" s="2">
        <v>0</v>
      </c>
      <c r="PR144" s="2">
        <v>0</v>
      </c>
      <c r="PS144" s="2">
        <v>0</v>
      </c>
      <c r="PT144" s="2">
        <v>0</v>
      </c>
      <c r="PU144" s="2">
        <v>0</v>
      </c>
      <c r="PV144" s="2">
        <v>57114.475209999997</v>
      </c>
      <c r="PW144" s="2">
        <v>150000</v>
      </c>
      <c r="PX144" s="2">
        <v>477000</v>
      </c>
      <c r="PY144" s="2">
        <v>179754.92240000001</v>
      </c>
      <c r="PZ144" s="2">
        <v>256646.1514</v>
      </c>
      <c r="QA144" s="2">
        <v>111.94270520000001</v>
      </c>
      <c r="QB144" s="2">
        <v>79.814243619999999</v>
      </c>
      <c r="QC144" s="2">
        <v>75.653354390000004</v>
      </c>
      <c r="QD144" s="2">
        <v>50.437970470000003</v>
      </c>
      <c r="QE144" s="2">
        <v>38.291847920000002</v>
      </c>
      <c r="QF144" s="2">
        <v>38.291847920000002</v>
      </c>
      <c r="QG144" s="2">
        <v>181.3809158</v>
      </c>
      <c r="QH144" s="2">
        <v>172.5099653</v>
      </c>
      <c r="QI144" s="2">
        <v>165.79383129999999</v>
      </c>
      <c r="QJ144" s="2">
        <v>110.89462159999999</v>
      </c>
      <c r="QK144" s="2">
        <v>73.479095279999996</v>
      </c>
      <c r="QL144" s="2">
        <v>73.479095279999996</v>
      </c>
      <c r="QM144" s="2">
        <v>0</v>
      </c>
      <c r="QN144" s="2">
        <v>0</v>
      </c>
      <c r="QO144" s="2">
        <v>0</v>
      </c>
      <c r="QP144" s="2">
        <v>0</v>
      </c>
      <c r="QQ144" s="2">
        <v>0</v>
      </c>
      <c r="QR144" s="2">
        <v>0</v>
      </c>
      <c r="QS144" s="2">
        <v>111.94270520000001</v>
      </c>
      <c r="QT144" s="2">
        <v>79.814243619999999</v>
      </c>
      <c r="QU144" s="2">
        <v>75.653354390000004</v>
      </c>
      <c r="QV144" s="2">
        <v>50.437970470000003</v>
      </c>
      <c r="QW144" s="2">
        <v>38.291847920000002</v>
      </c>
      <c r="QX144" s="2">
        <v>38.291847920000002</v>
      </c>
      <c r="QY144" s="2">
        <v>6.0373422000000003E-2</v>
      </c>
      <c r="QZ144" s="2">
        <v>2.15228809999999E-2</v>
      </c>
      <c r="RA144" s="2">
        <v>8.1603386E-2</v>
      </c>
      <c r="RB144" s="2">
        <v>5.4404846999999999E-2</v>
      </c>
      <c r="RC144" s="2">
        <v>3.0977587000000001E-2</v>
      </c>
      <c r="RD144" s="2">
        <v>9.7823136999999893E-2</v>
      </c>
      <c r="RE144" s="2">
        <v>4.6519408999999998E-2</v>
      </c>
      <c r="RF144" s="2">
        <v>0.17883328700000001</v>
      </c>
      <c r="RG144" s="2">
        <v>0.11961633000000001</v>
      </c>
      <c r="RH144" s="2">
        <v>5.9443593000000003E-2</v>
      </c>
      <c r="RI144" s="2">
        <v>0</v>
      </c>
      <c r="RJ144" s="2">
        <v>0</v>
      </c>
      <c r="RK144" s="2">
        <v>0</v>
      </c>
      <c r="RL144" s="2">
        <v>0</v>
      </c>
      <c r="RM144" s="2">
        <v>0</v>
      </c>
      <c r="RN144" s="2">
        <v>6.0373422000000003E-2</v>
      </c>
      <c r="RO144" s="2">
        <v>2.15228809999999E-2</v>
      </c>
      <c r="RP144" s="2">
        <v>8.1603386E-2</v>
      </c>
      <c r="RQ144" s="2">
        <v>5.4404845E-2</v>
      </c>
      <c r="RR144" s="2">
        <v>3.0977587000000001E-2</v>
      </c>
      <c r="RS144" s="2">
        <v>9029</v>
      </c>
      <c r="RT144" s="2">
        <v>0.28000000000000003</v>
      </c>
      <c r="RU144" s="2">
        <v>1</v>
      </c>
      <c r="RV144" s="2"/>
      <c r="RW144" s="2">
        <v>11775.282999999999</v>
      </c>
      <c r="RX144" s="2">
        <v>1138.6666666666599</v>
      </c>
      <c r="RY144" s="2">
        <v>1</v>
      </c>
      <c r="RZ144" s="2"/>
      <c r="SA144" s="2">
        <v>1</v>
      </c>
      <c r="SB144" s="2"/>
      <c r="SC144" s="2">
        <v>10876.6592932483</v>
      </c>
      <c r="SD144" s="2">
        <v>15970.7329472357</v>
      </c>
      <c r="SE144" s="2">
        <v>5662.3720000000003</v>
      </c>
      <c r="SF144" s="2">
        <v>154.441</v>
      </c>
      <c r="SG144" s="2">
        <v>20854.352999999999</v>
      </c>
      <c r="SH144" s="2">
        <v>927.55399999999997</v>
      </c>
      <c r="SI144" s="2">
        <v>2899.4003461891298</v>
      </c>
      <c r="SJ144" s="2">
        <v>0</v>
      </c>
      <c r="SK144" s="2">
        <v>417.437639692613</v>
      </c>
      <c r="SL144" s="2">
        <v>0</v>
      </c>
      <c r="SM144" s="2">
        <v>625.18270675168299</v>
      </c>
      <c r="SN144" s="2">
        <v>5983.2300527642501</v>
      </c>
      <c r="SO144" s="2">
        <v>0</v>
      </c>
      <c r="SP144" s="2">
        <v>0</v>
      </c>
      <c r="SQ144" s="2">
        <v>0</v>
      </c>
      <c r="SR144" s="2">
        <v>0</v>
      </c>
      <c r="SS144" s="2">
        <v>13316.391653810801</v>
      </c>
      <c r="ST144" s="2">
        <v>0</v>
      </c>
      <c r="SU144" s="2">
        <v>0</v>
      </c>
      <c r="SV144" s="2">
        <v>0</v>
      </c>
      <c r="SW144" s="2">
        <v>0</v>
      </c>
      <c r="SX144" s="2">
        <v>6866.201</v>
      </c>
      <c r="SY144" s="2">
        <v>13050.454</v>
      </c>
      <c r="SZ144" s="2">
        <v>800.33</v>
      </c>
      <c r="TA144" s="2">
        <v>1157.4970000000001</v>
      </c>
      <c r="TB144" s="2">
        <v>1853.5319999999999</v>
      </c>
      <c r="TC144" s="2">
        <v>3.28</v>
      </c>
      <c r="TD144" s="2">
        <v>1</v>
      </c>
      <c r="TE144" s="2">
        <v>0</v>
      </c>
      <c r="TF144" s="2">
        <v>8145.7549159682903</v>
      </c>
      <c r="TG144" s="2">
        <v>4768.32556836606</v>
      </c>
      <c r="TH144" s="2">
        <v>16618.076161606899</v>
      </c>
      <c r="TI144" s="2">
        <v>1504.42352290655</v>
      </c>
      <c r="TJ144" s="2">
        <v>1367.5173193171199</v>
      </c>
      <c r="TK144" s="2">
        <v>0</v>
      </c>
      <c r="TL144" s="2">
        <v>105.646</v>
      </c>
      <c r="TM144" s="2">
        <v>9.1315731374803608</v>
      </c>
      <c r="TN144" s="2">
        <v>0</v>
      </c>
      <c r="TO144" s="2">
        <v>962.28788266349397</v>
      </c>
      <c r="TP144" s="2">
        <v>0</v>
      </c>
      <c r="TQ144" s="2">
        <v>0</v>
      </c>
      <c r="TR144" s="2">
        <v>0.317071797778333</v>
      </c>
      <c r="TS144" s="2">
        <v>0.68292820222166595</v>
      </c>
      <c r="TT144" s="2">
        <v>0.26330750694046201</v>
      </c>
      <c r="TU144" s="2">
        <v>0</v>
      </c>
      <c r="TV144" s="2">
        <v>2.1507935936160701E-4</v>
      </c>
      <c r="TW144" s="2">
        <v>0</v>
      </c>
      <c r="TX144" s="2">
        <v>7.5748104341492997E-2</v>
      </c>
      <c r="TY144" s="2">
        <v>0</v>
      </c>
      <c r="TZ144" s="2">
        <v>0.66072930935868301</v>
      </c>
      <c r="UA144" s="2">
        <v>0</v>
      </c>
      <c r="UB144" s="2">
        <v>4781.1083333333299</v>
      </c>
      <c r="UC144" s="2">
        <v>0</v>
      </c>
      <c r="UD144" s="2">
        <v>36.917999999999999</v>
      </c>
      <c r="UE144" s="2">
        <v>0</v>
      </c>
      <c r="UF144" s="2">
        <v>47740.964</v>
      </c>
      <c r="UG144" s="2">
        <v>38676.089999999997</v>
      </c>
      <c r="UH144" s="2">
        <v>4988.1749999999902</v>
      </c>
      <c r="UI144" s="2">
        <v>8389.4120000000003</v>
      </c>
      <c r="UJ144" s="2">
        <v>39476.726000000002</v>
      </c>
      <c r="UK144" s="2">
        <v>3375.4409999999998</v>
      </c>
      <c r="UL144" s="2">
        <v>386.02999999999798</v>
      </c>
      <c r="UM144" s="2">
        <v>0</v>
      </c>
      <c r="UN144" s="2">
        <v>0</v>
      </c>
      <c r="UO144" s="2">
        <v>27505.3113603073</v>
      </c>
      <c r="UP144" s="2">
        <v>0</v>
      </c>
      <c r="UQ144" s="2">
        <v>0</v>
      </c>
      <c r="UR144" s="2">
        <v>2536.038</v>
      </c>
      <c r="US144" s="2">
        <v>3575.538</v>
      </c>
      <c r="UT144" s="2">
        <v>327.42700000000002</v>
      </c>
      <c r="UU144" s="2">
        <v>86.844999999999999</v>
      </c>
      <c r="UV144" s="2">
        <v>42.432000000000002</v>
      </c>
      <c r="UW144" s="2">
        <v>0</v>
      </c>
      <c r="UX144" s="2">
        <v>1</v>
      </c>
      <c r="UY144" s="2">
        <v>0</v>
      </c>
      <c r="UZ144" s="2">
        <v>554455.33400000003</v>
      </c>
      <c r="VA144" s="2">
        <v>0</v>
      </c>
      <c r="VB144" s="2">
        <v>0</v>
      </c>
      <c r="VC144" s="2">
        <v>0</v>
      </c>
      <c r="VD144" s="2">
        <v>4604.4970000000003</v>
      </c>
      <c r="VE144" s="2">
        <v>9327.7980000000007</v>
      </c>
      <c r="VF144" s="2">
        <v>1879.654</v>
      </c>
      <c r="VG144" s="2">
        <v>1.026</v>
      </c>
      <c r="VH144" s="2">
        <v>0</v>
      </c>
      <c r="VI144" s="2">
        <v>18075.688999999998</v>
      </c>
      <c r="VJ144" s="2">
        <v>58866.877999999902</v>
      </c>
      <c r="VK144" s="2">
        <v>151646.962</v>
      </c>
      <c r="VL144" s="2">
        <v>7586.1440000000002</v>
      </c>
      <c r="VM144" s="2">
        <v>25086.434999999899</v>
      </c>
      <c r="VN144" s="2">
        <v>30075.671999999999</v>
      </c>
      <c r="VO144" s="2">
        <v>40537.15</v>
      </c>
      <c r="VP144" s="2">
        <v>260691.62899999999</v>
      </c>
      <c r="VQ144" s="2">
        <v>88.751999999999995</v>
      </c>
      <c r="VR144" s="2">
        <v>3.448</v>
      </c>
      <c r="VS144" s="2">
        <v>0.67600000000000005</v>
      </c>
      <c r="VT144" s="2"/>
      <c r="VU144" s="2">
        <v>12101.686</v>
      </c>
      <c r="VV144" s="2">
        <v>9107.4050000000007</v>
      </c>
      <c r="VW144" s="2">
        <v>6204.92</v>
      </c>
      <c r="VX144" s="2">
        <v>8555.6119999999992</v>
      </c>
      <c r="VY144" s="2">
        <v>12491.144</v>
      </c>
      <c r="VZ144" s="2">
        <v>9.9030000000000005</v>
      </c>
      <c r="WA144" s="2">
        <v>8.9890000000000008</v>
      </c>
      <c r="WB144" s="2">
        <v>8.7999999999999995E-2</v>
      </c>
      <c r="WC144" s="2">
        <v>0</v>
      </c>
      <c r="WD144" s="2">
        <v>0.4</v>
      </c>
      <c r="WE144" s="2">
        <v>0.4</v>
      </c>
      <c r="WF144" s="2"/>
      <c r="WG144" s="2">
        <v>10784.012000000001</v>
      </c>
      <c r="WH144" s="2">
        <v>10784.012000000001</v>
      </c>
      <c r="WI144" s="2">
        <v>0.48003813423056202</v>
      </c>
      <c r="WJ144" s="2"/>
      <c r="WK144" s="2">
        <v>1524.5319999999999</v>
      </c>
      <c r="WL144" s="2">
        <v>175.761</v>
      </c>
      <c r="WM144" s="2">
        <v>0.26313124289945999</v>
      </c>
      <c r="WN144" s="2"/>
      <c r="WO144" s="2">
        <v>0</v>
      </c>
      <c r="WP144" s="2">
        <v>0.99262066101125901</v>
      </c>
      <c r="WQ144" s="2"/>
      <c r="WR144" s="2">
        <v>0.93131064776308403</v>
      </c>
      <c r="WS144" s="2"/>
      <c r="WT144" s="2">
        <v>1</v>
      </c>
      <c r="WU144" s="2"/>
      <c r="WV144" s="2">
        <v>1</v>
      </c>
      <c r="WW144" s="2"/>
      <c r="WX144" s="2">
        <v>0.40625518467364902</v>
      </c>
      <c r="WY144" s="2"/>
      <c r="WZ144" s="2">
        <v>0.23674460421362201</v>
      </c>
      <c r="XA144" s="2"/>
      <c r="XB144" s="2">
        <v>1</v>
      </c>
      <c r="XC144" s="2"/>
      <c r="XD144" s="2">
        <v>1</v>
      </c>
      <c r="XE144" s="2"/>
      <c r="XF144" s="2">
        <v>0</v>
      </c>
      <c r="XG144" s="2">
        <v>68.332999999999998</v>
      </c>
      <c r="XH144" s="2">
        <v>0</v>
      </c>
      <c r="XI144" s="2">
        <v>0</v>
      </c>
      <c r="XJ144" s="2">
        <v>0</v>
      </c>
      <c r="XK144" s="2">
        <v>8667.5609999999997</v>
      </c>
      <c r="XL144" s="2">
        <v>3443.97</v>
      </c>
      <c r="XM144" s="2">
        <v>2634.2959999999998</v>
      </c>
      <c r="XN144" s="2">
        <v>73.555999999999997</v>
      </c>
      <c r="XO144" s="2">
        <v>0</v>
      </c>
      <c r="XP144" s="2">
        <v>0</v>
      </c>
      <c r="XQ144" s="2">
        <v>6389.8040000000001</v>
      </c>
      <c r="XR144" s="2">
        <v>3611.4369999999999</v>
      </c>
      <c r="XS144" s="2">
        <v>5411.2</v>
      </c>
      <c r="XT144" s="2">
        <v>0</v>
      </c>
      <c r="XU144" s="2">
        <v>0</v>
      </c>
      <c r="XV144" s="2">
        <v>0.242324630039601</v>
      </c>
      <c r="XW144" s="2">
        <v>0.46424555543461399</v>
      </c>
      <c r="XX144" s="2">
        <v>0.29342981452578398</v>
      </c>
      <c r="XY144" s="2">
        <v>0.31117065345663297</v>
      </c>
      <c r="XZ144" s="2">
        <v>0.68882934654336703</v>
      </c>
      <c r="YA144" s="2">
        <v>6131549.9302842896</v>
      </c>
      <c r="YB144" s="2">
        <v>797135</v>
      </c>
      <c r="YC144" s="2">
        <v>53771</v>
      </c>
      <c r="YD144" s="2">
        <v>145927</v>
      </c>
      <c r="YE144" s="2">
        <v>0</v>
      </c>
      <c r="YF144" s="2">
        <v>55363.875999999997</v>
      </c>
      <c r="YG144" s="2">
        <v>184629.96900000001</v>
      </c>
      <c r="YH144" s="2">
        <v>4129.2619999999997</v>
      </c>
      <c r="YI144" s="2">
        <v>140.18799999999999</v>
      </c>
      <c r="YJ144" s="2">
        <v>4095.2280000000001</v>
      </c>
      <c r="YK144" s="2">
        <v>13168.84</v>
      </c>
      <c r="YL144" s="2">
        <v>0</v>
      </c>
      <c r="YM144" s="2">
        <v>0</v>
      </c>
      <c r="YN144" s="2">
        <v>0</v>
      </c>
      <c r="YO144" s="2">
        <v>0</v>
      </c>
      <c r="YP144" s="2">
        <v>0.92363291675348602</v>
      </c>
      <c r="YQ144" s="9">
        <v>3.03022745251772E-5</v>
      </c>
      <c r="YR144" s="2">
        <v>7.2749192219766603E-4</v>
      </c>
      <c r="YS144" s="2">
        <v>5.6190218957596197E-2</v>
      </c>
      <c r="YT144" s="2">
        <v>1.9419070092194301E-2</v>
      </c>
      <c r="YU144" s="2">
        <v>0.61906401804757705</v>
      </c>
      <c r="YV144" s="2">
        <v>9.7716787366468202E-2</v>
      </c>
      <c r="YW144" s="2">
        <v>0.17850636672072001</v>
      </c>
      <c r="YX144" s="2">
        <v>0.104712827865234</v>
      </c>
      <c r="YY144" s="2">
        <v>0.22774528854495801</v>
      </c>
      <c r="YZ144" s="2">
        <v>0.29576201740421998</v>
      </c>
      <c r="ZA144" s="2">
        <v>0.262745487188</v>
      </c>
      <c r="ZB144" s="2">
        <v>0.21374720686282001</v>
      </c>
      <c r="ZC144" s="2">
        <v>0</v>
      </c>
      <c r="ZD144" s="2">
        <v>0</v>
      </c>
      <c r="ZE144" s="2">
        <v>0.80615045763564996</v>
      </c>
      <c r="ZF144" s="2">
        <v>0.16370269632894699</v>
      </c>
      <c r="ZG144" s="2">
        <v>2.6333843039244301E-2</v>
      </c>
      <c r="ZH144" s="2">
        <v>3.81300299615801E-3</v>
      </c>
      <c r="ZI144" s="2">
        <v>0.66615441361907302</v>
      </c>
      <c r="ZJ144" s="2">
        <v>0.33384558638092598</v>
      </c>
      <c r="ZK144" s="2">
        <v>0</v>
      </c>
      <c r="ZL144" s="2">
        <v>0</v>
      </c>
      <c r="ZM144" s="2">
        <v>0</v>
      </c>
      <c r="ZN144" s="2">
        <v>1</v>
      </c>
      <c r="ZO144" s="2">
        <v>0.99974010893447995</v>
      </c>
      <c r="ZP144" s="2">
        <v>2.5989106551942002E-4</v>
      </c>
      <c r="ZQ144" s="2">
        <v>1825.7729999999999</v>
      </c>
      <c r="ZR144" s="2">
        <v>0</v>
      </c>
      <c r="ZS144" s="2">
        <v>5.8999999999999997E-2</v>
      </c>
      <c r="ZT144" s="2">
        <v>0</v>
      </c>
      <c r="ZU144" s="2">
        <v>0</v>
      </c>
      <c r="ZV144" s="2">
        <v>0</v>
      </c>
      <c r="ZW144" s="2">
        <v>2.83</v>
      </c>
      <c r="ZX144" s="2">
        <v>1431.9459999999999</v>
      </c>
      <c r="ZY144" s="2" t="s">
        <v>894</v>
      </c>
      <c r="ZZ144" s="2" t="s">
        <v>870</v>
      </c>
      <c r="AAA144" s="2" t="s">
        <v>871</v>
      </c>
    </row>
    <row r="145" spans="1:703" x14ac:dyDescent="0.2">
      <c r="A145" s="2" t="s">
        <v>50</v>
      </c>
      <c r="B145" s="2">
        <v>3686.4</v>
      </c>
      <c r="C145" s="2">
        <v>379.85599999999999</v>
      </c>
      <c r="D145" s="2">
        <v>300</v>
      </c>
      <c r="E145" s="2">
        <v>5146</v>
      </c>
      <c r="F145" s="2">
        <v>16612.791000000001</v>
      </c>
      <c r="G145" s="2">
        <v>0</v>
      </c>
      <c r="H145" s="2">
        <v>0</v>
      </c>
      <c r="I145" s="2">
        <v>1</v>
      </c>
      <c r="J145" s="2">
        <v>0</v>
      </c>
      <c r="K145" s="2">
        <v>0.70735284637000395</v>
      </c>
      <c r="L145" s="2">
        <v>0.24354854039877999</v>
      </c>
      <c r="M145" s="2">
        <v>0</v>
      </c>
      <c r="N145" s="2">
        <v>0</v>
      </c>
      <c r="O145" s="2">
        <v>3.2981815036377598E-3</v>
      </c>
      <c r="P145" s="2">
        <v>6.7646670568479404E-4</v>
      </c>
      <c r="Q145" s="2">
        <v>0.70735284637000395</v>
      </c>
      <c r="R145" s="2">
        <v>0</v>
      </c>
      <c r="S145" s="2">
        <v>0</v>
      </c>
      <c r="T145" s="2">
        <v>0</v>
      </c>
      <c r="U145" s="2">
        <v>2019</v>
      </c>
      <c r="V145" s="2">
        <v>6.6666666666666596E-2</v>
      </c>
      <c r="W145" s="2">
        <v>8.5000000000000006E-2</v>
      </c>
      <c r="X145" s="2">
        <v>0.102777777777777</v>
      </c>
      <c r="Y145" s="2">
        <v>0.10416666666666601</v>
      </c>
      <c r="Z145" s="2">
        <v>8.1944444444444403E-2</v>
      </c>
      <c r="AA145" s="2">
        <v>6.4479999999999996E-2</v>
      </c>
      <c r="AB145" s="2">
        <v>8.5000000000000006E-2</v>
      </c>
      <c r="AC145" s="2">
        <v>8.7222222222222201E-2</v>
      </c>
      <c r="AD145" s="2">
        <v>7.7399999999999997E-2</v>
      </c>
      <c r="AE145" s="2">
        <v>7.1499999999999994E-2</v>
      </c>
      <c r="AF145" s="2">
        <v>7.8055555555555503E-2</v>
      </c>
      <c r="AG145" s="2">
        <v>6.6699999999999995E-2</v>
      </c>
      <c r="AH145" s="2">
        <v>0</v>
      </c>
      <c r="AI145" s="2">
        <v>0</v>
      </c>
      <c r="AJ145" s="2">
        <v>7.8E-2</v>
      </c>
      <c r="AK145" s="2">
        <v>9.6774193999999994E-2</v>
      </c>
      <c r="AL145" s="2">
        <v>54.113408460000002</v>
      </c>
      <c r="AM145" s="2">
        <v>1.3349393199999999</v>
      </c>
      <c r="AN145" s="2">
        <v>2.3334970899999998</v>
      </c>
      <c r="AO145" s="2">
        <v>0.11053072</v>
      </c>
      <c r="AP145" s="2">
        <v>1.24981E-2</v>
      </c>
      <c r="AQ145" s="2">
        <v>0.23706426</v>
      </c>
      <c r="AR145" s="2">
        <v>3.0947709999999899E-2</v>
      </c>
      <c r="AS145" s="2">
        <v>0.17119871</v>
      </c>
      <c r="AT145" s="2">
        <v>0.33862907999999903</v>
      </c>
      <c r="AU145" s="2">
        <v>0.90237246000000004</v>
      </c>
      <c r="AV145" s="2">
        <v>0.11981899999999999</v>
      </c>
      <c r="AW145" s="2">
        <v>5.7602812199999898</v>
      </c>
      <c r="AX145" s="2">
        <v>4.0652E-4</v>
      </c>
      <c r="AY145" s="2">
        <v>0.12670114999999901</v>
      </c>
      <c r="AZ145" s="2">
        <v>0</v>
      </c>
      <c r="BA145" s="2">
        <v>2.9579970000000001E-2</v>
      </c>
      <c r="BB145" s="2">
        <v>0.97456387</v>
      </c>
      <c r="BC145" s="2">
        <v>1.25696955</v>
      </c>
      <c r="BD145" s="2">
        <v>0.60195031999999904</v>
      </c>
      <c r="BE145" s="2">
        <v>3.25943757999999</v>
      </c>
      <c r="BF145" s="2">
        <v>2.9596239999999998</v>
      </c>
      <c r="BG145" s="2">
        <v>0</v>
      </c>
      <c r="BH145" s="2">
        <v>447424</v>
      </c>
      <c r="BI145" s="2">
        <v>33143</v>
      </c>
      <c r="BJ145" s="2">
        <v>60000</v>
      </c>
      <c r="BK145" s="2">
        <v>21500</v>
      </c>
      <c r="BL145" s="2">
        <v>37239553.576848798</v>
      </c>
      <c r="BM145" s="2">
        <v>32002741.353231501</v>
      </c>
      <c r="BN145" s="2">
        <v>18805974.556819201</v>
      </c>
      <c r="BO145" s="2">
        <v>13266590.9620576</v>
      </c>
      <c r="BP145" s="2">
        <v>11171866.072610701</v>
      </c>
      <c r="BQ145" s="2">
        <v>0</v>
      </c>
      <c r="BR145" s="2">
        <v>1066067272.5547</v>
      </c>
      <c r="BS145" s="2">
        <v>67814929.530000001</v>
      </c>
      <c r="BT145" s="2">
        <v>0.25</v>
      </c>
      <c r="BU145" s="2">
        <v>0.25</v>
      </c>
      <c r="BV145" s="2">
        <v>0.25</v>
      </c>
      <c r="BW145" s="2">
        <v>0.25</v>
      </c>
      <c r="BX145" s="2">
        <v>0.25</v>
      </c>
      <c r="BY145" s="2">
        <v>44690</v>
      </c>
      <c r="BZ145" s="2">
        <v>0.02</v>
      </c>
      <c r="CA145" s="2">
        <v>18320</v>
      </c>
      <c r="CB145" s="2">
        <v>0.2</v>
      </c>
      <c r="CC145" s="2">
        <v>138000</v>
      </c>
      <c r="CD145" s="2">
        <v>0.2</v>
      </c>
      <c r="CE145" s="2">
        <v>72800</v>
      </c>
      <c r="CF145" s="2">
        <v>0.02</v>
      </c>
      <c r="CG145" s="2">
        <v>4000</v>
      </c>
      <c r="CH145" s="2">
        <v>0.2</v>
      </c>
      <c r="CI145" s="2">
        <v>50000</v>
      </c>
      <c r="CJ145" s="2">
        <v>1.3</v>
      </c>
      <c r="CK145" s="2">
        <v>1.7</v>
      </c>
      <c r="CL145" s="2">
        <v>2</v>
      </c>
      <c r="CM145" s="2">
        <v>2.2999999999999998</v>
      </c>
      <c r="CN145" s="2">
        <v>3.4</v>
      </c>
      <c r="CO145" s="2">
        <v>0.1</v>
      </c>
      <c r="CP145" s="2">
        <v>0.4</v>
      </c>
      <c r="CQ145" s="2">
        <v>0.7</v>
      </c>
      <c r="CR145" s="2">
        <v>1.1000000000000001</v>
      </c>
      <c r="CS145" s="2">
        <v>2</v>
      </c>
      <c r="CT145" s="2">
        <v>0.25694653059568001</v>
      </c>
      <c r="CU145" s="2">
        <v>0.335293529942987</v>
      </c>
      <c r="CV145" s="2">
        <v>0.36522949590904802</v>
      </c>
      <c r="CW145" s="2">
        <v>4.2530443552283297E-2</v>
      </c>
      <c r="CX145" s="2">
        <v>0.20306867775087301</v>
      </c>
      <c r="CY145" s="2">
        <v>0.79623882372726595</v>
      </c>
      <c r="CZ145" s="2">
        <v>6.9249852186052197E-4</v>
      </c>
      <c r="DA145" s="2">
        <v>0.995939667009206</v>
      </c>
      <c r="DB145" s="2">
        <v>4.0603329907938496E-3</v>
      </c>
      <c r="DC145" s="2">
        <v>0</v>
      </c>
      <c r="DD145" s="2">
        <v>1</v>
      </c>
      <c r="DE145" s="2">
        <v>0.85304442433704697</v>
      </c>
      <c r="DF145" s="2">
        <v>0.146955575662952</v>
      </c>
      <c r="DG145" s="2">
        <v>0</v>
      </c>
      <c r="DH145" s="2">
        <v>0</v>
      </c>
      <c r="DI145" s="2">
        <v>1</v>
      </c>
      <c r="DJ145" s="2">
        <v>0.31357104870514901</v>
      </c>
      <c r="DK145" s="2">
        <v>0.35499300402913803</v>
      </c>
      <c r="DL145" s="2">
        <v>0</v>
      </c>
      <c r="DM145" s="2">
        <v>0.33143594726571102</v>
      </c>
      <c r="DN145" s="2">
        <v>0.05</v>
      </c>
      <c r="DO145" s="2">
        <v>0.94</v>
      </c>
      <c r="DP145" s="2">
        <v>0.01</v>
      </c>
      <c r="DQ145" s="2">
        <v>0.99</v>
      </c>
      <c r="DR145" s="2">
        <v>0</v>
      </c>
      <c r="DS145" s="2">
        <v>0.01</v>
      </c>
      <c r="DT145" s="2">
        <v>1366105.4410000001</v>
      </c>
      <c r="DU145" s="2">
        <v>48.9621368310126</v>
      </c>
      <c r="DV145" s="2">
        <v>153.10081059999999</v>
      </c>
      <c r="DW145" s="2">
        <v>153.10081059999999</v>
      </c>
      <c r="DX145" s="2">
        <v>87577.4</v>
      </c>
      <c r="DY145" s="2">
        <v>4255.8819999999996</v>
      </c>
      <c r="DZ145" s="2">
        <v>52387</v>
      </c>
      <c r="EA145" s="2">
        <v>1577</v>
      </c>
      <c r="EB145" s="2">
        <v>0</v>
      </c>
      <c r="EC145" s="2">
        <v>11437.897999999999</v>
      </c>
      <c r="ED145" s="2">
        <v>0</v>
      </c>
      <c r="EE145" s="2">
        <v>0</v>
      </c>
      <c r="EF145" s="2">
        <v>0</v>
      </c>
      <c r="EG145" s="2">
        <v>1</v>
      </c>
      <c r="EH145" s="2">
        <v>0.56064908080138498</v>
      </c>
      <c r="EI145" s="2">
        <v>0.18428630855074901</v>
      </c>
      <c r="EJ145" s="2">
        <v>0</v>
      </c>
      <c r="EK145" s="2">
        <v>0</v>
      </c>
      <c r="EL145" s="2">
        <v>4.3979322074737801E-2</v>
      </c>
      <c r="EM145" s="2">
        <v>8.8379001106671795E-3</v>
      </c>
      <c r="EN145" s="2">
        <v>0.20224738846245999</v>
      </c>
      <c r="EO145" s="2">
        <v>593.98235294117603</v>
      </c>
      <c r="EP145" s="2">
        <v>0</v>
      </c>
      <c r="EQ145" s="2">
        <v>0</v>
      </c>
      <c r="ER145" s="2">
        <v>1</v>
      </c>
      <c r="ES145" s="2">
        <v>0.51452781078481302</v>
      </c>
      <c r="ET145" s="2">
        <v>0.48547218921518698</v>
      </c>
      <c r="EU145" s="2">
        <v>77949.997199999998</v>
      </c>
      <c r="EV145" s="2">
        <v>61922.285999999898</v>
      </c>
      <c r="EW145" s="2">
        <v>23771.689199999899</v>
      </c>
      <c r="EX145" s="2">
        <v>36</v>
      </c>
      <c r="EY145" s="2">
        <v>46</v>
      </c>
      <c r="EZ145" s="2">
        <v>36.1</v>
      </c>
      <c r="FA145" s="2">
        <v>42</v>
      </c>
      <c r="FB145" s="2">
        <v>45.3</v>
      </c>
      <c r="FC145" s="2">
        <v>37.299999999999997</v>
      </c>
      <c r="FD145" s="2">
        <v>40</v>
      </c>
      <c r="FE145" s="2">
        <v>30.5</v>
      </c>
      <c r="FF145" s="2">
        <v>37</v>
      </c>
      <c r="FG145" s="2">
        <v>14</v>
      </c>
      <c r="FH145" s="2">
        <v>18.608733816107002</v>
      </c>
      <c r="FI145" s="2">
        <v>63.223855850583902</v>
      </c>
      <c r="FJ145" s="2">
        <v>18.608733816107002</v>
      </c>
      <c r="FK145" s="2">
        <v>63.223855850583902</v>
      </c>
      <c r="FL145" s="2">
        <v>14.8808263576939</v>
      </c>
      <c r="FM145" s="2">
        <v>49.441444754831302</v>
      </c>
      <c r="FN145" s="2">
        <v>34</v>
      </c>
      <c r="FO145" s="2">
        <v>60</v>
      </c>
      <c r="FP145" s="2">
        <v>49</v>
      </c>
      <c r="FQ145" s="2">
        <v>40</v>
      </c>
      <c r="FR145" s="2">
        <v>48</v>
      </c>
      <c r="FS145" s="2">
        <v>77.261225654809294</v>
      </c>
      <c r="FT145" s="2">
        <v>42</v>
      </c>
      <c r="FU145" s="2">
        <v>75.833766520309297</v>
      </c>
      <c r="FV145" s="2">
        <v>47</v>
      </c>
      <c r="FW145" s="2">
        <v>51.6503316350801</v>
      </c>
      <c r="FX145" s="2">
        <v>48</v>
      </c>
      <c r="FY145" s="2">
        <v>43</v>
      </c>
      <c r="FZ145" s="2">
        <v>47</v>
      </c>
      <c r="GA145" s="2">
        <v>38</v>
      </c>
      <c r="GB145" s="2">
        <v>42</v>
      </c>
      <c r="GC145" s="2">
        <v>52.622573171740399</v>
      </c>
      <c r="GD145" s="2">
        <v>42</v>
      </c>
      <c r="GE145" s="2">
        <v>21.3566199589478</v>
      </c>
      <c r="GF145" s="2">
        <v>38</v>
      </c>
      <c r="GG145" s="2">
        <v>25</v>
      </c>
      <c r="GH145" s="2">
        <v>27</v>
      </c>
      <c r="GI145" s="2">
        <v>35.015435013433503</v>
      </c>
      <c r="GJ145" s="2">
        <v>36</v>
      </c>
      <c r="GK145" s="2">
        <v>26.251413567649699</v>
      </c>
      <c r="GL145" s="2">
        <v>50.396448858097301</v>
      </c>
      <c r="GM145" s="2">
        <v>26.251413567649699</v>
      </c>
      <c r="GN145" s="2">
        <v>50.396448858097301</v>
      </c>
      <c r="GO145" s="2">
        <v>43</v>
      </c>
      <c r="GP145" s="2">
        <v>47</v>
      </c>
      <c r="GQ145" s="2">
        <v>18.378378378378301</v>
      </c>
      <c r="GR145" s="2">
        <v>65.165165165165106</v>
      </c>
      <c r="GS145" s="2">
        <v>28.9</v>
      </c>
      <c r="GT145" s="2">
        <v>83.5</v>
      </c>
      <c r="GU145" s="2">
        <v>19.0814878786009</v>
      </c>
      <c r="GV145" s="2">
        <v>65.000616865091601</v>
      </c>
      <c r="GW145" s="2">
        <v>33.445</v>
      </c>
      <c r="GX145" s="2">
        <v>41.472000000000001</v>
      </c>
      <c r="GY145" s="2">
        <v>86.917835920729203</v>
      </c>
      <c r="GZ145" s="2">
        <v>72</v>
      </c>
      <c r="HA145" s="2">
        <v>110</v>
      </c>
      <c r="HB145" s="2">
        <v>86.415604189099298</v>
      </c>
      <c r="HC145" s="2">
        <v>88.799522319810904</v>
      </c>
      <c r="HD145" s="2">
        <v>86.285909712722301</v>
      </c>
      <c r="HE145" s="2">
        <v>99.5</v>
      </c>
      <c r="HF145" s="2">
        <v>66.074188562596504</v>
      </c>
      <c r="HG145" s="2">
        <v>72</v>
      </c>
      <c r="HH145" s="2">
        <v>86.415604189099199</v>
      </c>
      <c r="HI145" s="2">
        <v>100</v>
      </c>
      <c r="HJ145" s="2">
        <v>10058.4</v>
      </c>
      <c r="HK145" s="2">
        <v>39031.199999999997</v>
      </c>
      <c r="HL145" s="2">
        <v>7230.665</v>
      </c>
      <c r="HM145" s="2">
        <v>0</v>
      </c>
      <c r="HN145" s="2">
        <v>0</v>
      </c>
      <c r="HO145" s="2">
        <v>14.1541743264319</v>
      </c>
      <c r="HP145" s="2">
        <v>14.1541743264319</v>
      </c>
      <c r="HQ145" s="2">
        <v>14.1541743264319</v>
      </c>
      <c r="HR145" s="2">
        <v>0</v>
      </c>
      <c r="HS145" s="2">
        <v>0</v>
      </c>
      <c r="HT145" s="2">
        <v>0</v>
      </c>
      <c r="HU145" s="2">
        <v>0</v>
      </c>
      <c r="HV145" s="2">
        <v>0</v>
      </c>
      <c r="HW145" s="2">
        <v>0</v>
      </c>
      <c r="HX145" s="2">
        <v>658.49623782544995</v>
      </c>
      <c r="HY145" s="2">
        <v>0</v>
      </c>
      <c r="HZ145" s="2">
        <v>0</v>
      </c>
      <c r="IA145" s="2">
        <v>0</v>
      </c>
      <c r="IB145" s="2">
        <v>0</v>
      </c>
      <c r="IC145" s="2">
        <v>738</v>
      </c>
      <c r="ID145" s="2">
        <v>0</v>
      </c>
      <c r="IE145" s="2">
        <v>0</v>
      </c>
      <c r="IF145" s="2">
        <v>0</v>
      </c>
      <c r="IG145" s="2">
        <v>0</v>
      </c>
      <c r="IH145" s="2">
        <v>0</v>
      </c>
      <c r="II145" s="2">
        <v>0</v>
      </c>
      <c r="IJ145" s="2">
        <v>0</v>
      </c>
      <c r="IK145" s="2">
        <v>3312.0634284083599</v>
      </c>
      <c r="IL145" s="2">
        <v>0</v>
      </c>
      <c r="IM145" s="2">
        <v>139.58888012449</v>
      </c>
      <c r="IN145" s="2">
        <v>0</v>
      </c>
      <c r="IO145" s="2">
        <v>238068</v>
      </c>
      <c r="IP145" s="2">
        <v>0</v>
      </c>
      <c r="IQ145" s="2">
        <v>36</v>
      </c>
      <c r="IR145" s="2">
        <v>0</v>
      </c>
      <c r="IS145" s="2">
        <v>0</v>
      </c>
      <c r="IT145" s="2">
        <v>4525</v>
      </c>
      <c r="IU145" s="2">
        <v>0</v>
      </c>
      <c r="IV145" s="2">
        <v>0</v>
      </c>
      <c r="IW145" s="2">
        <v>0</v>
      </c>
      <c r="IX145" s="2">
        <v>8000</v>
      </c>
      <c r="IY145" s="2">
        <v>8000</v>
      </c>
      <c r="IZ145" s="2">
        <v>8000</v>
      </c>
      <c r="JA145" s="2">
        <v>1126</v>
      </c>
      <c r="JB145" s="2">
        <v>8000</v>
      </c>
      <c r="JC145" s="2">
        <v>1789</v>
      </c>
      <c r="JD145" s="2">
        <v>4000</v>
      </c>
      <c r="JE145" s="2">
        <v>8000</v>
      </c>
      <c r="JF145" s="2">
        <v>5400</v>
      </c>
      <c r="JG145" s="2">
        <v>8000</v>
      </c>
      <c r="JH145" s="2">
        <v>7500</v>
      </c>
      <c r="JI145" s="2">
        <v>4000</v>
      </c>
      <c r="JJ145" s="2">
        <v>8.9847259659999992</v>
      </c>
      <c r="JK145" s="2">
        <v>8571.6137390000004</v>
      </c>
      <c r="JL145" s="2">
        <v>8000</v>
      </c>
      <c r="JM145" s="2">
        <v>2223.3584000000001</v>
      </c>
      <c r="JN145" s="2">
        <v>4189.6760999999997</v>
      </c>
      <c r="JO145" s="2">
        <v>4189.6760999999997</v>
      </c>
      <c r="JP145" s="2">
        <v>685.20006226200496</v>
      </c>
      <c r="JQ145" s="2">
        <v>8000</v>
      </c>
      <c r="JR145" s="2">
        <v>3972.360588</v>
      </c>
      <c r="JS145" s="2">
        <v>8000</v>
      </c>
      <c r="JT145" s="2">
        <v>8000</v>
      </c>
      <c r="JU145" s="2">
        <v>4100</v>
      </c>
      <c r="JV145" s="2">
        <v>1361.35634547</v>
      </c>
      <c r="JW145" s="2">
        <v>5320</v>
      </c>
      <c r="JX145" s="2">
        <v>8000</v>
      </c>
      <c r="JY145" s="2">
        <v>4085.4575359999999</v>
      </c>
      <c r="JZ145" s="2">
        <v>4085.4575359999999</v>
      </c>
      <c r="KA145" s="2">
        <v>3920</v>
      </c>
      <c r="KB145" s="2">
        <v>4085.4575359999999</v>
      </c>
      <c r="KC145" s="2">
        <v>4085.4575359999999</v>
      </c>
      <c r="KD145" s="2">
        <v>5350</v>
      </c>
      <c r="KE145" s="2">
        <v>4861.0125770000004</v>
      </c>
      <c r="KF145" s="2">
        <v>4861.0125770000004</v>
      </c>
      <c r="KG145" s="2">
        <v>4861.0125770000004</v>
      </c>
      <c r="KH145" s="2">
        <v>4861.0125770000004</v>
      </c>
      <c r="KI145" s="2">
        <v>4861.0125770000004</v>
      </c>
      <c r="KJ145" s="2">
        <v>6500</v>
      </c>
      <c r="KK145" s="2">
        <v>8500</v>
      </c>
      <c r="KL145" s="2">
        <v>4200</v>
      </c>
      <c r="KM145" s="2">
        <v>4861.0125770000004</v>
      </c>
      <c r="KN145" s="2">
        <v>8300</v>
      </c>
      <c r="KO145" s="2">
        <v>6000</v>
      </c>
      <c r="KP145" s="2">
        <v>6000</v>
      </c>
      <c r="KQ145" s="2">
        <v>6000</v>
      </c>
      <c r="KR145" s="2">
        <v>6000</v>
      </c>
      <c r="KS145" s="2">
        <v>6000</v>
      </c>
      <c r="KT145" s="2">
        <v>6000</v>
      </c>
      <c r="KU145" s="2">
        <v>6000</v>
      </c>
      <c r="KV145" s="2">
        <v>543.4</v>
      </c>
      <c r="KW145" s="2">
        <v>6000</v>
      </c>
      <c r="KX145" s="2">
        <v>6000</v>
      </c>
      <c r="KY145" s="2">
        <v>7900</v>
      </c>
      <c r="KZ145" s="2">
        <v>0</v>
      </c>
      <c r="LA145" s="2">
        <v>0</v>
      </c>
      <c r="LB145" s="2">
        <v>0</v>
      </c>
      <c r="LC145" s="2">
        <v>27938</v>
      </c>
      <c r="LD145" s="2">
        <v>0</v>
      </c>
      <c r="LE145" s="2">
        <v>0</v>
      </c>
      <c r="LF145" s="2">
        <v>0</v>
      </c>
      <c r="LG145" s="2">
        <v>449.435960277547</v>
      </c>
      <c r="LH145" s="2">
        <v>0</v>
      </c>
      <c r="LI145" s="2">
        <v>0</v>
      </c>
      <c r="LJ145" s="2">
        <v>0</v>
      </c>
      <c r="LK145" s="2">
        <v>0</v>
      </c>
      <c r="LL145" s="2">
        <v>0</v>
      </c>
      <c r="LM145" s="2">
        <v>0</v>
      </c>
      <c r="LN145" s="2">
        <v>0</v>
      </c>
      <c r="LO145" s="2">
        <v>0</v>
      </c>
      <c r="LP145" s="2">
        <v>0</v>
      </c>
      <c r="LQ145" s="2">
        <v>0</v>
      </c>
      <c r="LR145" s="2">
        <v>0</v>
      </c>
      <c r="LS145" s="2">
        <v>0</v>
      </c>
      <c r="LT145" s="2">
        <v>0</v>
      </c>
      <c r="LU145" s="2">
        <v>0</v>
      </c>
      <c r="LV145" s="2">
        <v>348</v>
      </c>
      <c r="LW145" s="2">
        <v>0</v>
      </c>
      <c r="LX145" s="2">
        <v>0</v>
      </c>
      <c r="LY145" s="2">
        <v>0</v>
      </c>
      <c r="LZ145" s="2">
        <v>0</v>
      </c>
      <c r="MA145" s="2">
        <v>5046</v>
      </c>
      <c r="MB145" s="2">
        <v>0</v>
      </c>
      <c r="MC145" s="2">
        <v>0</v>
      </c>
      <c r="MD145" s="2">
        <v>0</v>
      </c>
      <c r="ME145" s="2">
        <v>0</v>
      </c>
      <c r="MF145" s="2">
        <v>69778.403133279498</v>
      </c>
      <c r="MG145" s="2">
        <v>0</v>
      </c>
      <c r="MH145" s="2">
        <v>1670.79686672042</v>
      </c>
      <c r="MI145" s="2">
        <v>1256.4352941176401</v>
      </c>
      <c r="MJ145" s="2">
        <v>0</v>
      </c>
      <c r="MK145" s="2">
        <v>0</v>
      </c>
      <c r="ML145" s="2">
        <v>12373.2</v>
      </c>
      <c r="MM145" s="2">
        <v>0</v>
      </c>
      <c r="MN145" s="2">
        <v>0</v>
      </c>
      <c r="MO145" s="2">
        <v>34850.602775478998</v>
      </c>
      <c r="MP145" s="2">
        <v>0</v>
      </c>
      <c r="MQ145" s="2">
        <v>61.2</v>
      </c>
      <c r="MR145" s="2">
        <v>0</v>
      </c>
      <c r="MS145" s="2">
        <v>0</v>
      </c>
      <c r="MT145" s="2">
        <v>235414.8</v>
      </c>
      <c r="MU145" s="2">
        <v>0</v>
      </c>
      <c r="MV145" s="2">
        <v>0.14251005757740701</v>
      </c>
      <c r="MW145" s="2">
        <v>4.4849052140962398E-3</v>
      </c>
      <c r="MX145" s="2">
        <v>0.22196153854046599</v>
      </c>
      <c r="MY145" s="2">
        <v>1.3747703071802999E-2</v>
      </c>
      <c r="MZ145" s="2">
        <v>0.39441545192059801</v>
      </c>
      <c r="NA145" s="2">
        <v>0.22288034367562801</v>
      </c>
      <c r="NB145" s="2">
        <v>0.204319491741213</v>
      </c>
      <c r="NC145" s="2">
        <v>0.27255531740765399</v>
      </c>
      <c r="ND145" s="2">
        <v>0.399710788816449</v>
      </c>
      <c r="NE145" s="2">
        <v>0.123414402034682</v>
      </c>
      <c r="NF145" s="2">
        <v>0.12266005432289701</v>
      </c>
      <c r="NG145" s="2">
        <v>0.87733994567710205</v>
      </c>
      <c r="NH145" s="2">
        <v>0.155864305276328</v>
      </c>
      <c r="NI145" s="2">
        <v>0.84136822304201897</v>
      </c>
      <c r="NJ145" s="2">
        <v>2.7674716816514398E-3</v>
      </c>
      <c r="NK145" s="2">
        <v>0.42166327195237002</v>
      </c>
      <c r="NL145" s="2">
        <v>0.57833672804762803</v>
      </c>
      <c r="NM145" s="2">
        <v>1</v>
      </c>
      <c r="NN145" s="2">
        <v>0</v>
      </c>
      <c r="NO145" s="2">
        <v>1</v>
      </c>
      <c r="NP145" s="2">
        <v>0</v>
      </c>
      <c r="NQ145" s="2">
        <v>0</v>
      </c>
      <c r="NR145" s="2">
        <v>0.34067320417878499</v>
      </c>
      <c r="NS145" s="2">
        <v>0.353847927533466</v>
      </c>
      <c r="NT145" s="2">
        <v>0</v>
      </c>
      <c r="NU145" s="2">
        <v>0.30547886828774801</v>
      </c>
      <c r="NV145" s="2">
        <v>0.71</v>
      </c>
      <c r="NW145" s="2">
        <v>0.19</v>
      </c>
      <c r="NX145" s="2">
        <v>0.1</v>
      </c>
      <c r="NY145" s="2">
        <v>0.83</v>
      </c>
      <c r="NZ145" s="2">
        <v>0.16</v>
      </c>
      <c r="OA145" s="2">
        <v>0.01</v>
      </c>
      <c r="OB145" s="2">
        <v>0.12715583228348001</v>
      </c>
      <c r="OC145" s="2">
        <v>7.2436383897255693E-2</v>
      </c>
      <c r="OD145" s="2">
        <v>7.9077130565825701E-2</v>
      </c>
      <c r="OE145" s="2">
        <v>0.24481572235482801</v>
      </c>
      <c r="OF145" s="2">
        <v>3.6092978632095297E-2</v>
      </c>
      <c r="OG145" s="2">
        <v>0.286316810580796</v>
      </c>
      <c r="OH145" s="2">
        <v>7.0000000000000007E-2</v>
      </c>
      <c r="OI145" s="2">
        <v>8.4105141685717394E-2</v>
      </c>
      <c r="OJ145" s="2">
        <v>0.98</v>
      </c>
      <c r="OK145" s="2">
        <v>0.02</v>
      </c>
      <c r="OL145" s="2">
        <v>0</v>
      </c>
      <c r="OM145" s="2">
        <v>157892.4</v>
      </c>
      <c r="ON145" s="2">
        <v>1909.2849999999901</v>
      </c>
      <c r="OO145" s="2">
        <v>107485</v>
      </c>
      <c r="OP145" s="2">
        <v>31957</v>
      </c>
      <c r="OQ145" s="2">
        <v>0</v>
      </c>
      <c r="OR145" s="2">
        <v>8622.6769999999997</v>
      </c>
      <c r="OS145" s="2">
        <v>446</v>
      </c>
      <c r="OT145" s="2">
        <v>0</v>
      </c>
      <c r="OU145" s="2">
        <v>0</v>
      </c>
      <c r="OV145" s="2">
        <v>1</v>
      </c>
      <c r="OW145" s="2">
        <v>0.36527530835261401</v>
      </c>
      <c r="OX145" s="2">
        <v>5.0289486664060301E-2</v>
      </c>
      <c r="OY145" s="2">
        <v>0</v>
      </c>
      <c r="OZ145" s="2">
        <v>0</v>
      </c>
      <c r="PA145" s="2">
        <v>1.9955055721094499E-2</v>
      </c>
      <c r="PB145" s="2">
        <v>2.3634771428872901E-2</v>
      </c>
      <c r="PC145" s="2">
        <v>0.54084537783335696</v>
      </c>
      <c r="PD145" s="2">
        <v>593.98235294117603</v>
      </c>
      <c r="PE145" s="2">
        <v>10230185</v>
      </c>
      <c r="PF145" s="2">
        <v>46.113596010007001</v>
      </c>
      <c r="PG145" s="2">
        <v>378602.359</v>
      </c>
      <c r="PH145" s="2">
        <v>50600</v>
      </c>
      <c r="PI145" s="2">
        <v>210000</v>
      </c>
      <c r="PJ145" s="2">
        <v>144495.04070000001</v>
      </c>
      <c r="PK145" s="2">
        <v>39515.134169999998</v>
      </c>
      <c r="PL145" s="2">
        <v>512725.34100000001</v>
      </c>
      <c r="PM145" s="2">
        <v>144000</v>
      </c>
      <c r="PN145" s="2">
        <v>535000</v>
      </c>
      <c r="PO145" s="2">
        <v>246035.58369999999</v>
      </c>
      <c r="PP145" s="2">
        <v>100992.2666</v>
      </c>
      <c r="PQ145" s="2">
        <v>0</v>
      </c>
      <c r="PR145" s="2">
        <v>0</v>
      </c>
      <c r="PS145" s="2">
        <v>0</v>
      </c>
      <c r="PT145" s="2">
        <v>0</v>
      </c>
      <c r="PU145" s="2">
        <v>0</v>
      </c>
      <c r="PV145" s="2">
        <v>414750.05920000002</v>
      </c>
      <c r="PW145" s="2">
        <v>259000</v>
      </c>
      <c r="PX145" s="2">
        <v>1040000</v>
      </c>
      <c r="PY145" s="2">
        <v>1062181.2560000001</v>
      </c>
      <c r="PZ145" s="2">
        <v>748046.14919999999</v>
      </c>
      <c r="QA145" s="2">
        <v>182.6359558</v>
      </c>
      <c r="QB145" s="2">
        <v>134.07720330000001</v>
      </c>
      <c r="QC145" s="2">
        <v>94.709226790000002</v>
      </c>
      <c r="QD145" s="2">
        <v>73.255891300000002</v>
      </c>
      <c r="QE145" s="2">
        <v>61.068692919999997</v>
      </c>
      <c r="QF145" s="2">
        <v>61.068692919999997</v>
      </c>
      <c r="QG145" s="2">
        <v>263.47546599999998</v>
      </c>
      <c r="QH145" s="2">
        <v>216.6270825</v>
      </c>
      <c r="QI145" s="2">
        <v>169.66565739999999</v>
      </c>
      <c r="QJ145" s="2">
        <v>157.34657709999999</v>
      </c>
      <c r="QK145" s="2">
        <v>149.5589918</v>
      </c>
      <c r="QL145" s="2">
        <v>149.5589918</v>
      </c>
      <c r="QM145" s="2">
        <v>0</v>
      </c>
      <c r="QN145" s="2">
        <v>0</v>
      </c>
      <c r="QO145" s="2">
        <v>0</v>
      </c>
      <c r="QP145" s="2">
        <v>0</v>
      </c>
      <c r="QQ145" s="2">
        <v>0</v>
      </c>
      <c r="QR145" s="2">
        <v>0</v>
      </c>
      <c r="QS145" s="2">
        <v>182.6359558</v>
      </c>
      <c r="QT145" s="2">
        <v>134.07720330000001</v>
      </c>
      <c r="QU145" s="2">
        <v>94.709226790000002</v>
      </c>
      <c r="QV145" s="2">
        <v>73.255891300000002</v>
      </c>
      <c r="QW145" s="2">
        <v>61.068692919999997</v>
      </c>
      <c r="QX145" s="2">
        <v>61.068692919999997</v>
      </c>
      <c r="QY145" s="2">
        <v>7.0121409999999995E-2</v>
      </c>
      <c r="QZ145" s="2">
        <v>2.5738859999999999E-2</v>
      </c>
      <c r="RA145" s="2">
        <v>7.2725489000000004E-2</v>
      </c>
      <c r="RB145" s="2">
        <v>5.6251862999999999E-2</v>
      </c>
      <c r="RC145" s="2">
        <v>3.5170151999999899E-2</v>
      </c>
      <c r="RD145" s="2">
        <v>0.101159004</v>
      </c>
      <c r="RE145" s="2">
        <v>4.1585997E-2</v>
      </c>
      <c r="RF145" s="2">
        <v>0.13028316500000001</v>
      </c>
      <c r="RG145" s="2">
        <v>0.12082356799999899</v>
      </c>
      <c r="RH145" s="2">
        <v>8.6132716999999998E-2</v>
      </c>
      <c r="RI145" s="2">
        <v>0</v>
      </c>
      <c r="RJ145" s="2">
        <v>0</v>
      </c>
      <c r="RK145" s="2">
        <v>0</v>
      </c>
      <c r="RL145" s="2">
        <v>0</v>
      </c>
      <c r="RM145" s="2">
        <v>0</v>
      </c>
      <c r="RN145" s="2">
        <v>7.0121409999999995E-2</v>
      </c>
      <c r="RO145" s="2">
        <v>2.5738859999999999E-2</v>
      </c>
      <c r="RP145" s="2">
        <v>7.2725489000000004E-2</v>
      </c>
      <c r="RQ145" s="2">
        <v>5.6251863999999999E-2</v>
      </c>
      <c r="RR145" s="2">
        <v>3.5170151999999899E-2</v>
      </c>
      <c r="RS145" s="2">
        <v>11275</v>
      </c>
      <c r="RT145" s="2">
        <v>0.12</v>
      </c>
      <c r="RU145" s="2">
        <v>1</v>
      </c>
      <c r="RV145" s="2"/>
      <c r="RW145" s="2">
        <v>6924</v>
      </c>
      <c r="RX145" s="2">
        <v>294.93</v>
      </c>
      <c r="RY145" s="2">
        <v>1</v>
      </c>
      <c r="RZ145" s="2"/>
      <c r="SA145" s="2">
        <v>1</v>
      </c>
      <c r="SB145" s="2"/>
      <c r="SC145" s="2">
        <v>15645.6</v>
      </c>
      <c r="SD145" s="2">
        <v>3126.7339999999999</v>
      </c>
      <c r="SE145" s="2">
        <v>0</v>
      </c>
      <c r="SF145" s="2">
        <v>544</v>
      </c>
      <c r="SG145" s="2">
        <v>1612.261</v>
      </c>
      <c r="SH145" s="2">
        <v>108</v>
      </c>
      <c r="SI145" s="2">
        <v>14181.455</v>
      </c>
      <c r="SJ145" s="2">
        <v>0</v>
      </c>
      <c r="SK145" s="2">
        <v>61466.357000000004</v>
      </c>
      <c r="SL145" s="2">
        <v>0</v>
      </c>
      <c r="SM145" s="2">
        <v>0</v>
      </c>
      <c r="SN145" s="2">
        <v>0</v>
      </c>
      <c r="SO145" s="2">
        <v>0</v>
      </c>
      <c r="SP145" s="2">
        <v>0</v>
      </c>
      <c r="SQ145" s="2">
        <v>0</v>
      </c>
      <c r="SR145" s="2">
        <v>0</v>
      </c>
      <c r="SS145" s="2">
        <v>0</v>
      </c>
      <c r="ST145" s="2">
        <v>0</v>
      </c>
      <c r="SU145" s="2">
        <v>0</v>
      </c>
      <c r="SV145" s="2">
        <v>0</v>
      </c>
      <c r="SW145" s="2">
        <v>0</v>
      </c>
      <c r="SX145" s="2">
        <v>8604</v>
      </c>
      <c r="SY145" s="2">
        <v>3099.502</v>
      </c>
      <c r="SZ145" s="2">
        <v>0</v>
      </c>
      <c r="TA145" s="2">
        <v>1089</v>
      </c>
      <c r="TB145" s="2">
        <v>1761.123</v>
      </c>
      <c r="TC145" s="2">
        <v>0</v>
      </c>
      <c r="TD145" s="2">
        <v>1</v>
      </c>
      <c r="TE145" s="2">
        <v>0</v>
      </c>
      <c r="TF145" s="2">
        <v>1000.77293875496</v>
      </c>
      <c r="TG145" s="2">
        <v>42.972111852962897</v>
      </c>
      <c r="TH145" s="2">
        <v>0</v>
      </c>
      <c r="TI145" s="2">
        <v>562.65925027054504</v>
      </c>
      <c r="TJ145" s="2">
        <v>21108.9479438538</v>
      </c>
      <c r="TK145" s="2">
        <v>0</v>
      </c>
      <c r="TL145" s="2">
        <v>258.8</v>
      </c>
      <c r="TM145" s="2">
        <v>0</v>
      </c>
      <c r="TN145" s="2">
        <v>0</v>
      </c>
      <c r="TO145" s="2">
        <v>520.08657984276499</v>
      </c>
      <c r="TP145" s="2">
        <v>0</v>
      </c>
      <c r="TQ145" s="2">
        <v>0.19462112977313301</v>
      </c>
      <c r="TR145" s="2">
        <v>0.80537887022686605</v>
      </c>
      <c r="TS145" s="2">
        <v>0</v>
      </c>
      <c r="TT145" s="2">
        <v>0.34182248516319702</v>
      </c>
      <c r="TU145" s="2">
        <v>8.8116577060017701E-2</v>
      </c>
      <c r="TV145" s="2">
        <v>0</v>
      </c>
      <c r="TW145" s="2">
        <v>0</v>
      </c>
      <c r="TX145" s="2">
        <v>0.33671856958295499</v>
      </c>
      <c r="TY145" s="2">
        <v>3.0183699040372598E-4</v>
      </c>
      <c r="TZ145" s="2">
        <v>0.233040531203424</v>
      </c>
      <c r="UA145" s="2">
        <v>3296.3999999999901</v>
      </c>
      <c r="UB145" s="2">
        <v>0</v>
      </c>
      <c r="UC145" s="2">
        <v>0</v>
      </c>
      <c r="UD145" s="2">
        <v>1515.893</v>
      </c>
      <c r="UE145" s="2">
        <v>1316.14</v>
      </c>
      <c r="UF145" s="2">
        <v>63856.799999999901</v>
      </c>
      <c r="UG145" s="2">
        <v>3991.0239999999999</v>
      </c>
      <c r="UH145" s="2">
        <v>21006</v>
      </c>
      <c r="UI145" s="2">
        <v>17375</v>
      </c>
      <c r="UJ145" s="2">
        <v>26065.137999999999</v>
      </c>
      <c r="UK145" s="2">
        <v>8272.8799999999992</v>
      </c>
      <c r="UL145" s="2">
        <v>1038.96</v>
      </c>
      <c r="UM145" s="2">
        <v>0</v>
      </c>
      <c r="UN145" s="2">
        <v>0</v>
      </c>
      <c r="UO145" s="2">
        <v>19885.108</v>
      </c>
      <c r="UP145" s="2">
        <v>0</v>
      </c>
      <c r="UQ145" s="2">
        <v>0</v>
      </c>
      <c r="UR145" s="2">
        <v>70502.399999999994</v>
      </c>
      <c r="US145" s="2">
        <v>2027.566</v>
      </c>
      <c r="UT145" s="2">
        <v>0</v>
      </c>
      <c r="UU145" s="2">
        <v>157534</v>
      </c>
      <c r="UV145" s="2">
        <v>6696.3810000000003</v>
      </c>
      <c r="UW145" s="2">
        <v>220.7</v>
      </c>
      <c r="UX145" s="2">
        <v>1</v>
      </c>
      <c r="UY145" s="2">
        <v>0</v>
      </c>
      <c r="UZ145" s="2">
        <v>801895.28599999996</v>
      </c>
      <c r="VA145" s="2">
        <v>0</v>
      </c>
      <c r="VB145" s="2">
        <v>0</v>
      </c>
      <c r="VC145" s="2">
        <v>0</v>
      </c>
      <c r="VD145" s="2">
        <v>3060</v>
      </c>
      <c r="VE145" s="2">
        <v>1183.846</v>
      </c>
      <c r="VF145" s="2">
        <v>0</v>
      </c>
      <c r="VG145" s="2">
        <v>0</v>
      </c>
      <c r="VH145" s="2">
        <v>0</v>
      </c>
      <c r="VI145" s="2">
        <v>9942.8040000000001</v>
      </c>
      <c r="VJ145" s="2">
        <v>129125.876999999</v>
      </c>
      <c r="VK145" s="2">
        <v>161718.31</v>
      </c>
      <c r="VL145" s="2">
        <v>183907.36199999999</v>
      </c>
      <c r="VM145" s="2">
        <v>11188.8</v>
      </c>
      <c r="VN145" s="2">
        <v>20535.624</v>
      </c>
      <c r="VO145" s="2">
        <v>24205.994999999999</v>
      </c>
      <c r="VP145" s="2">
        <v>240717.70800000001</v>
      </c>
      <c r="VQ145" s="2">
        <v>0</v>
      </c>
      <c r="VR145" s="2">
        <v>4.7210000000000001</v>
      </c>
      <c r="VS145" s="2">
        <v>0.66200000000000003</v>
      </c>
      <c r="VT145" s="2"/>
      <c r="VU145" s="2">
        <v>456.61999999999898</v>
      </c>
      <c r="VV145" s="2">
        <v>3229.2</v>
      </c>
      <c r="VW145" s="2">
        <v>11716.7</v>
      </c>
      <c r="VX145" s="2">
        <v>16362</v>
      </c>
      <c r="VY145" s="2">
        <v>3374.2559999999999</v>
      </c>
      <c r="VZ145" s="2">
        <v>0</v>
      </c>
      <c r="WA145" s="2">
        <v>8695.5939999999991</v>
      </c>
      <c r="WB145" s="2">
        <v>0</v>
      </c>
      <c r="WC145" s="2">
        <v>44940</v>
      </c>
      <c r="WD145" s="2">
        <v>0.69044058744993297</v>
      </c>
      <c r="WE145" s="2">
        <v>0.162136181575433</v>
      </c>
      <c r="WF145" s="2"/>
      <c r="WG145" s="2">
        <v>43586.039999999899</v>
      </c>
      <c r="WH145" s="2">
        <v>33639.839999999997</v>
      </c>
      <c r="WI145" s="2">
        <v>0.19163264957291501</v>
      </c>
      <c r="WJ145" s="2"/>
      <c r="WK145" s="2">
        <v>0</v>
      </c>
      <c r="WL145" s="2">
        <v>8164.7</v>
      </c>
      <c r="WM145" s="2">
        <v>0.4</v>
      </c>
      <c r="WN145" s="2"/>
      <c r="WO145" s="2">
        <v>0.33774664102783902</v>
      </c>
      <c r="WP145" s="2">
        <v>0.44018763702279301</v>
      </c>
      <c r="WQ145" s="2"/>
      <c r="WR145" s="2">
        <v>0.92715377979929203</v>
      </c>
      <c r="WS145" s="2"/>
      <c r="WT145" s="2">
        <v>1</v>
      </c>
      <c r="WU145" s="2"/>
      <c r="WV145" s="2">
        <v>1</v>
      </c>
      <c r="WW145" s="2"/>
      <c r="WX145" s="2">
        <v>0.39109827149543303</v>
      </c>
      <c r="WY145" s="2"/>
      <c r="WZ145" s="2">
        <v>0.22550992738188</v>
      </c>
      <c r="XA145" s="2"/>
      <c r="XB145" s="2">
        <v>1</v>
      </c>
      <c r="XC145" s="2"/>
      <c r="XD145" s="2">
        <v>1</v>
      </c>
      <c r="XE145" s="2"/>
      <c r="XF145" s="2">
        <v>0</v>
      </c>
      <c r="XG145" s="2">
        <v>0</v>
      </c>
      <c r="XH145" s="2">
        <v>0</v>
      </c>
      <c r="XI145" s="2">
        <v>0</v>
      </c>
      <c r="XJ145" s="2">
        <v>0</v>
      </c>
      <c r="XK145" s="2">
        <v>0</v>
      </c>
      <c r="XL145" s="2">
        <v>0</v>
      </c>
      <c r="XM145" s="2">
        <v>6652.973</v>
      </c>
      <c r="XN145" s="2">
        <v>37.146999999999998</v>
      </c>
      <c r="XO145" s="2">
        <v>0</v>
      </c>
      <c r="XP145" s="2">
        <v>0</v>
      </c>
      <c r="XQ145" s="2">
        <v>37453.103999999999</v>
      </c>
      <c r="XR145" s="2">
        <v>8938.7999999999993</v>
      </c>
      <c r="XS145" s="2">
        <v>596.09100000000001</v>
      </c>
      <c r="XT145" s="2">
        <v>0</v>
      </c>
      <c r="XU145" s="2">
        <v>0</v>
      </c>
      <c r="XV145" s="2">
        <v>0.26559643747116501</v>
      </c>
      <c r="XW145" s="2">
        <v>6.1440209344628502E-2</v>
      </c>
      <c r="XX145" s="2">
        <v>0.67296335318420497</v>
      </c>
      <c r="XY145" s="2">
        <v>0.43124407564769301</v>
      </c>
      <c r="XZ145" s="2">
        <v>0.56875592435230604</v>
      </c>
      <c r="YA145" s="2">
        <v>5132003.4878498903</v>
      </c>
      <c r="YB145" s="2">
        <v>583245</v>
      </c>
      <c r="YC145" s="2">
        <v>14913</v>
      </c>
      <c r="YD145" s="2">
        <v>70634</v>
      </c>
      <c r="YE145" s="2">
        <v>0</v>
      </c>
      <c r="YF145" s="2">
        <v>83335.396999999997</v>
      </c>
      <c r="YG145" s="2">
        <v>128993.81</v>
      </c>
      <c r="YH145" s="2">
        <v>0</v>
      </c>
      <c r="YI145" s="2">
        <v>918</v>
      </c>
      <c r="YJ145" s="2">
        <v>3901.63</v>
      </c>
      <c r="YK145" s="2">
        <v>50407.711000000003</v>
      </c>
      <c r="YL145" s="2">
        <v>4411.4309999999996</v>
      </c>
      <c r="YM145" s="2">
        <v>0</v>
      </c>
      <c r="YN145" s="2">
        <v>0</v>
      </c>
      <c r="YO145" s="2">
        <v>0</v>
      </c>
      <c r="YP145" s="2">
        <v>0.97104797091673001</v>
      </c>
      <c r="YQ145" s="9">
        <v>1.5375811713700301E-5</v>
      </c>
      <c r="YR145" s="2">
        <v>2.2370647666751099E-4</v>
      </c>
      <c r="YS145" s="2">
        <v>1.5881569993601401E-2</v>
      </c>
      <c r="YT145" s="2">
        <v>1.28313768012867E-2</v>
      </c>
      <c r="YU145" s="2">
        <v>0.636263257460285</v>
      </c>
      <c r="YV145" s="2">
        <v>7.1385041186343007E-2</v>
      </c>
      <c r="YW145" s="2">
        <v>4.9828047388855601E-2</v>
      </c>
      <c r="YX145" s="2">
        <v>0.242523653964515</v>
      </c>
      <c r="YY145" s="2">
        <v>0.84076198368913901</v>
      </c>
      <c r="YZ145" s="2">
        <v>5.7604660931352303E-2</v>
      </c>
      <c r="ZA145" s="2">
        <v>8.0190741581936495E-2</v>
      </c>
      <c r="ZB145" s="2">
        <v>2.1442613797571598E-2</v>
      </c>
      <c r="ZC145" s="2">
        <v>0</v>
      </c>
      <c r="ZD145" s="2">
        <v>0</v>
      </c>
      <c r="ZE145" s="2">
        <v>0.64113805034017401</v>
      </c>
      <c r="ZF145" s="2">
        <v>0.32143796121391</v>
      </c>
      <c r="ZG145" s="2">
        <v>3.67015551913428E-2</v>
      </c>
      <c r="ZH145" s="2">
        <v>7.2243325457263096E-4</v>
      </c>
      <c r="ZI145" s="2">
        <v>1</v>
      </c>
      <c r="ZJ145" s="2">
        <v>0</v>
      </c>
      <c r="ZK145" s="2">
        <v>0</v>
      </c>
      <c r="ZL145" s="2">
        <v>0</v>
      </c>
      <c r="ZM145" s="2">
        <v>0</v>
      </c>
      <c r="ZN145" s="2">
        <v>1</v>
      </c>
      <c r="ZO145" s="2">
        <v>0.96931458471858101</v>
      </c>
      <c r="ZP145" s="2">
        <v>3.0685415281418299E-2</v>
      </c>
      <c r="ZQ145" s="2">
        <v>3068.4960000000001</v>
      </c>
      <c r="ZR145" s="2">
        <v>468.02800000000002</v>
      </c>
      <c r="ZS145" s="2">
        <v>0</v>
      </c>
      <c r="ZT145" s="2">
        <v>0</v>
      </c>
      <c r="ZU145" s="2">
        <v>0.61099999999999999</v>
      </c>
      <c r="ZV145" s="2">
        <v>3375.5520000000001</v>
      </c>
      <c r="ZW145" s="2">
        <v>0</v>
      </c>
      <c r="ZX145" s="2">
        <v>86392.157000000007</v>
      </c>
      <c r="ZY145" s="2" t="s">
        <v>895</v>
      </c>
      <c r="ZZ145" s="2" t="s">
        <v>870</v>
      </c>
      <c r="AAA145" s="2" t="s">
        <v>871</v>
      </c>
    </row>
    <row r="146" spans="1:703" x14ac:dyDescent="0.2">
      <c r="A146" s="2" t="s">
        <v>51</v>
      </c>
      <c r="B146" s="2">
        <v>61.639000000000003</v>
      </c>
      <c r="C146" s="2">
        <v>0</v>
      </c>
      <c r="D146" s="2">
        <v>0</v>
      </c>
      <c r="E146" s="2">
        <v>0</v>
      </c>
      <c r="F146" s="2">
        <v>2916.6210000000001</v>
      </c>
      <c r="G146" s="2">
        <v>0</v>
      </c>
      <c r="H146" s="2">
        <v>0</v>
      </c>
      <c r="I146" s="2">
        <v>1</v>
      </c>
      <c r="J146" s="2">
        <v>0</v>
      </c>
      <c r="K146" s="2">
        <v>0.92965352714665295</v>
      </c>
      <c r="L146" s="2">
        <v>0</v>
      </c>
      <c r="M146" s="2">
        <v>0</v>
      </c>
      <c r="N146" s="2">
        <v>0</v>
      </c>
      <c r="O146" s="2">
        <v>0</v>
      </c>
      <c r="P146" s="2">
        <v>0</v>
      </c>
      <c r="Q146" s="2">
        <v>0.92965352714665295</v>
      </c>
      <c r="R146" s="2">
        <v>0</v>
      </c>
      <c r="S146" s="2">
        <v>0</v>
      </c>
      <c r="T146" s="2">
        <v>0</v>
      </c>
      <c r="U146" s="2">
        <v>2019</v>
      </c>
      <c r="V146" s="2">
        <v>6.6666666666666596E-2</v>
      </c>
      <c r="W146" s="2">
        <v>8.5000000000000006E-2</v>
      </c>
      <c r="X146" s="2">
        <v>0.102777777777777</v>
      </c>
      <c r="Y146" s="2">
        <v>0.10416666666666601</v>
      </c>
      <c r="Z146" s="2">
        <v>8.1944444444444403E-2</v>
      </c>
      <c r="AA146" s="2">
        <v>6.4479999999999996E-2</v>
      </c>
      <c r="AB146" s="2">
        <v>8.5000000000000006E-2</v>
      </c>
      <c r="AC146" s="2">
        <v>8.7222222222222201E-2</v>
      </c>
      <c r="AD146" s="2">
        <v>7.7399999999999997E-2</v>
      </c>
      <c r="AE146" s="2">
        <v>7.1499999999999994E-2</v>
      </c>
      <c r="AF146" s="2">
        <v>7.8055555555555503E-2</v>
      </c>
      <c r="AG146" s="2">
        <v>6.6699999999999995E-2</v>
      </c>
      <c r="AH146" s="2">
        <v>0</v>
      </c>
      <c r="AI146" s="2">
        <v>0</v>
      </c>
      <c r="AJ146" s="2">
        <v>7.8E-2</v>
      </c>
      <c r="AK146" s="2">
        <v>9.6774193999999994E-2</v>
      </c>
      <c r="AL146" s="2">
        <v>14.13995014</v>
      </c>
      <c r="AM146" s="2">
        <v>4.8875830000000002E-2</v>
      </c>
      <c r="AN146" s="2">
        <v>0</v>
      </c>
      <c r="AO146" s="2">
        <v>0.13218066000000001</v>
      </c>
      <c r="AP146" s="2">
        <v>1.5234699999999901E-3</v>
      </c>
      <c r="AQ146" s="2">
        <v>7.2558960000000006E-2</v>
      </c>
      <c r="AR146" s="2">
        <v>2.399014E-2</v>
      </c>
      <c r="AS146" s="2">
        <v>2.3653109999999901E-2</v>
      </c>
      <c r="AT146" s="2">
        <v>0.27887706000000001</v>
      </c>
      <c r="AU146" s="2">
        <v>6.030257E-2</v>
      </c>
      <c r="AV146" s="2">
        <v>2.0487999999999999E-2</v>
      </c>
      <c r="AW146" s="2">
        <v>0.77868903999999906</v>
      </c>
      <c r="AX146" s="2">
        <v>1.5198740000000001E-2</v>
      </c>
      <c r="AY146" s="2">
        <v>1.298352E-2</v>
      </c>
      <c r="AZ146" s="2">
        <v>0</v>
      </c>
      <c r="BA146" s="2">
        <v>0</v>
      </c>
      <c r="BB146" s="2">
        <v>0.41459394999999899</v>
      </c>
      <c r="BC146" s="2">
        <v>0.42197119</v>
      </c>
      <c r="BD146" s="2">
        <v>0.31578914000000002</v>
      </c>
      <c r="BE146" s="2">
        <v>0.43473729999999999</v>
      </c>
      <c r="BF146" s="2">
        <v>0.93967224999999999</v>
      </c>
      <c r="BG146" s="2">
        <v>0</v>
      </c>
      <c r="BH146" s="2">
        <v>20273</v>
      </c>
      <c r="BI146" s="2">
        <v>5549</v>
      </c>
      <c r="BJ146" s="2">
        <v>500</v>
      </c>
      <c r="BK146" s="2">
        <v>100</v>
      </c>
      <c r="BL146" s="2">
        <v>37239553.576848798</v>
      </c>
      <c r="BM146" s="2">
        <v>32002741.353231501</v>
      </c>
      <c r="BN146" s="2">
        <v>18805974.556819201</v>
      </c>
      <c r="BO146" s="2">
        <v>13266590.9620576</v>
      </c>
      <c r="BP146" s="2">
        <v>11171866.072610701</v>
      </c>
      <c r="BQ146" s="2">
        <v>1285067.5797586399</v>
      </c>
      <c r="BR146" s="2">
        <v>113309902.542735</v>
      </c>
      <c r="BS146" s="2">
        <v>45270756.659999996</v>
      </c>
      <c r="BT146" s="2">
        <v>0.25</v>
      </c>
      <c r="BU146" s="2">
        <v>0.25</v>
      </c>
      <c r="BV146" s="2">
        <v>0.25</v>
      </c>
      <c r="BW146" s="2">
        <v>0.25</v>
      </c>
      <c r="BX146" s="2">
        <v>0.25</v>
      </c>
      <c r="BY146" s="2">
        <v>4750</v>
      </c>
      <c r="BZ146" s="2">
        <v>0.02</v>
      </c>
      <c r="CA146" s="2">
        <v>18320</v>
      </c>
      <c r="CB146" s="2">
        <v>0.2</v>
      </c>
      <c r="CC146" s="2">
        <v>138000</v>
      </c>
      <c r="CD146" s="2">
        <v>0.2</v>
      </c>
      <c r="CE146" s="2">
        <v>72800</v>
      </c>
      <c r="CF146" s="2">
        <v>0.02</v>
      </c>
      <c r="CG146" s="2">
        <v>4000</v>
      </c>
      <c r="CH146" s="2">
        <v>0.2</v>
      </c>
      <c r="CI146" s="2">
        <v>50000</v>
      </c>
      <c r="CJ146" s="2">
        <v>1.3</v>
      </c>
      <c r="CK146" s="2">
        <v>1.7</v>
      </c>
      <c r="CL146" s="2">
        <v>2</v>
      </c>
      <c r="CM146" s="2">
        <v>2.2999999999999998</v>
      </c>
      <c r="CN146" s="2">
        <v>3.4</v>
      </c>
      <c r="CO146" s="2">
        <v>0.1</v>
      </c>
      <c r="CP146" s="2">
        <v>0.4</v>
      </c>
      <c r="CQ146" s="2">
        <v>0.7</v>
      </c>
      <c r="CR146" s="2">
        <v>1.1000000000000001</v>
      </c>
      <c r="CS146" s="2">
        <v>2</v>
      </c>
      <c r="CT146" s="2">
        <v>0.26739791045890099</v>
      </c>
      <c r="CU146" s="2">
        <v>0.22131391818021401</v>
      </c>
      <c r="CV146" s="2">
        <v>0.44143396854379102</v>
      </c>
      <c r="CW146" s="2">
        <v>6.9854202817092606E-2</v>
      </c>
      <c r="CX146" s="2">
        <v>0.41827140769513599</v>
      </c>
      <c r="CY146" s="2">
        <v>0.58151220167046702</v>
      </c>
      <c r="CZ146" s="2">
        <v>2.1639063439672E-4</v>
      </c>
      <c r="DA146" s="2">
        <v>0</v>
      </c>
      <c r="DB146" s="2">
        <v>1</v>
      </c>
      <c r="DC146" s="2">
        <v>0</v>
      </c>
      <c r="DD146" s="2">
        <v>1</v>
      </c>
      <c r="DE146" s="2">
        <v>0.78927955235398695</v>
      </c>
      <c r="DF146" s="2">
        <v>0.210720447646012</v>
      </c>
      <c r="DG146" s="2">
        <v>7.4862029502812594E-2</v>
      </c>
      <c r="DH146" s="2">
        <v>0</v>
      </c>
      <c r="DI146" s="2">
        <v>0.92513797049718705</v>
      </c>
      <c r="DJ146" s="2">
        <v>3.2550017131149897E-2</v>
      </c>
      <c r="DK146" s="2">
        <v>7.1445005532008499E-2</v>
      </c>
      <c r="DL146" s="2">
        <v>0</v>
      </c>
      <c r="DM146" s="2">
        <v>0.89600497733684104</v>
      </c>
      <c r="DN146" s="2">
        <v>0.05</v>
      </c>
      <c r="DO146" s="2">
        <v>0.94</v>
      </c>
      <c r="DP146" s="2">
        <v>0.01</v>
      </c>
      <c r="DQ146" s="2">
        <v>0.99</v>
      </c>
      <c r="DR146" s="2">
        <v>0</v>
      </c>
      <c r="DS146" s="2">
        <v>0.01</v>
      </c>
      <c r="DT146" s="2">
        <v>207920.8934</v>
      </c>
      <c r="DU146" s="2">
        <v>10.806597446144901</v>
      </c>
      <c r="DV146" s="2">
        <v>151.7393586</v>
      </c>
      <c r="DW146" s="2">
        <v>151.7393586</v>
      </c>
      <c r="DX146" s="2">
        <v>11414.207</v>
      </c>
      <c r="DY146" s="2">
        <v>1267.5219999999999</v>
      </c>
      <c r="DZ146" s="2">
        <v>2444.6819999999998</v>
      </c>
      <c r="EA146" s="2">
        <v>0</v>
      </c>
      <c r="EB146" s="2">
        <v>0</v>
      </c>
      <c r="EC146" s="2">
        <v>2537.6819999999998</v>
      </c>
      <c r="ED146" s="2">
        <v>0</v>
      </c>
      <c r="EE146" s="2">
        <v>0</v>
      </c>
      <c r="EF146" s="2">
        <v>0</v>
      </c>
      <c r="EG146" s="2">
        <v>1</v>
      </c>
      <c r="EH146" s="2">
        <v>1</v>
      </c>
      <c r="EI146" s="2">
        <v>0</v>
      </c>
      <c r="EJ146" s="2">
        <v>0</v>
      </c>
      <c r="EK146" s="2">
        <v>0</v>
      </c>
      <c r="EL146" s="2">
        <v>0</v>
      </c>
      <c r="EM146" s="2">
        <v>0</v>
      </c>
      <c r="EN146" s="2">
        <v>0</v>
      </c>
      <c r="EO146" s="2">
        <v>24.1231941830377</v>
      </c>
      <c r="EP146" s="2">
        <v>0</v>
      </c>
      <c r="EQ146" s="2">
        <v>0</v>
      </c>
      <c r="ER146" s="2">
        <v>1</v>
      </c>
      <c r="ES146" s="2">
        <v>0</v>
      </c>
      <c r="ET146" s="2">
        <v>1</v>
      </c>
      <c r="EU146" s="2">
        <v>14159.998799999999</v>
      </c>
      <c r="EV146" s="2">
        <v>2911.4387999999999</v>
      </c>
      <c r="EW146" s="2">
        <v>3126.15</v>
      </c>
      <c r="EX146" s="2">
        <v>36</v>
      </c>
      <c r="EY146" s="2">
        <v>46</v>
      </c>
      <c r="EZ146" s="2">
        <v>36.1</v>
      </c>
      <c r="FA146" s="2">
        <v>42</v>
      </c>
      <c r="FB146" s="2">
        <v>45.3</v>
      </c>
      <c r="FC146" s="2">
        <v>37.299999999999997</v>
      </c>
      <c r="FD146" s="2">
        <v>43.388183936215697</v>
      </c>
      <c r="FE146" s="2">
        <v>30.5</v>
      </c>
      <c r="FF146" s="2">
        <v>37</v>
      </c>
      <c r="FG146" s="2">
        <v>14</v>
      </c>
      <c r="FH146" s="2">
        <v>21.047099820355601</v>
      </c>
      <c r="FI146" s="2">
        <v>60.315811449978597</v>
      </c>
      <c r="FJ146" s="2">
        <v>21.047099820355601</v>
      </c>
      <c r="FK146" s="2">
        <v>60.315811449978597</v>
      </c>
      <c r="FL146" s="2">
        <v>16.2061674922412</v>
      </c>
      <c r="FM146" s="2">
        <v>36.013627785618397</v>
      </c>
      <c r="FN146" s="2">
        <v>35.224571029314099</v>
      </c>
      <c r="FO146" s="2">
        <v>60</v>
      </c>
      <c r="FP146" s="2">
        <v>49</v>
      </c>
      <c r="FQ146" s="2">
        <v>36.230987344437303</v>
      </c>
      <c r="FR146" s="2">
        <v>48</v>
      </c>
      <c r="FS146" s="2">
        <v>46</v>
      </c>
      <c r="FT146" s="2">
        <v>42</v>
      </c>
      <c r="FU146" s="2">
        <v>44.266658332880702</v>
      </c>
      <c r="FV146" s="2">
        <v>41.0019782237516</v>
      </c>
      <c r="FW146" s="2">
        <v>44.266658332880702</v>
      </c>
      <c r="FX146" s="2">
        <v>41.0019782237516</v>
      </c>
      <c r="FY146" s="2">
        <v>43</v>
      </c>
      <c r="FZ146" s="2">
        <v>47</v>
      </c>
      <c r="GA146" s="2">
        <v>28.122347646771299</v>
      </c>
      <c r="GB146" s="2">
        <v>22.300995408804699</v>
      </c>
      <c r="GC146" s="2">
        <v>46</v>
      </c>
      <c r="GD146" s="2">
        <v>42</v>
      </c>
      <c r="GE146" s="2">
        <v>33.645580780251201</v>
      </c>
      <c r="GF146" s="2">
        <v>38</v>
      </c>
      <c r="GG146" s="2">
        <v>25</v>
      </c>
      <c r="GH146" s="2">
        <v>27</v>
      </c>
      <c r="GI146" s="2">
        <v>36.397469233914897</v>
      </c>
      <c r="GJ146" s="2">
        <v>36</v>
      </c>
      <c r="GK146" s="2">
        <v>24.755688938125399</v>
      </c>
      <c r="GL146" s="2">
        <v>43.729727766376598</v>
      </c>
      <c r="GM146" s="2">
        <v>24.755688938125399</v>
      </c>
      <c r="GN146" s="2">
        <v>43.729727766376698</v>
      </c>
      <c r="GO146" s="2">
        <v>43</v>
      </c>
      <c r="GP146" s="2">
        <v>47</v>
      </c>
      <c r="GQ146" s="2">
        <v>38.9878689370845</v>
      </c>
      <c r="GR146" s="2">
        <v>21.6153590371419</v>
      </c>
      <c r="GS146" s="2">
        <v>28.9</v>
      </c>
      <c r="GT146" s="2">
        <v>83.5</v>
      </c>
      <c r="GU146" s="2">
        <v>9.4434793125817702</v>
      </c>
      <c r="GV146" s="2">
        <v>40.334967949070297</v>
      </c>
      <c r="GW146" s="2">
        <v>33.445</v>
      </c>
      <c r="GX146" s="2">
        <v>41.472000000000001</v>
      </c>
      <c r="GY146" s="2">
        <v>85.8037325900615</v>
      </c>
      <c r="GZ146" s="2">
        <v>81.126655008743398</v>
      </c>
      <c r="HA146" s="2">
        <v>110</v>
      </c>
      <c r="HB146" s="2">
        <v>85.259305033987701</v>
      </c>
      <c r="HC146" s="2">
        <v>84.872575014060601</v>
      </c>
      <c r="HD146" s="2">
        <v>105</v>
      </c>
      <c r="HE146" s="2">
        <v>99.5</v>
      </c>
      <c r="HF146" s="2">
        <v>72</v>
      </c>
      <c r="HG146" s="2">
        <v>81.126655008743398</v>
      </c>
      <c r="HH146" s="2">
        <v>85.259305033987701</v>
      </c>
      <c r="HI146" s="2">
        <v>100</v>
      </c>
      <c r="HJ146" s="2">
        <v>3150.7559999999999</v>
      </c>
      <c r="HK146" s="2">
        <v>3090.049</v>
      </c>
      <c r="HL146" s="2">
        <v>69.227125000000001</v>
      </c>
      <c r="HM146" s="2">
        <v>0</v>
      </c>
      <c r="HN146" s="2">
        <v>0</v>
      </c>
      <c r="HO146" s="2">
        <v>16.890353507790099</v>
      </c>
      <c r="HP146" s="2">
        <v>16.890353507790099</v>
      </c>
      <c r="HQ146" s="2">
        <v>16.890353507790099</v>
      </c>
      <c r="HR146" s="2">
        <v>0</v>
      </c>
      <c r="HS146" s="2">
        <v>0</v>
      </c>
      <c r="HT146" s="2">
        <v>0</v>
      </c>
      <c r="HU146" s="2">
        <v>0</v>
      </c>
      <c r="HV146" s="2">
        <v>0</v>
      </c>
      <c r="HW146" s="2">
        <v>0</v>
      </c>
      <c r="HX146" s="2">
        <v>655.55363298997099</v>
      </c>
      <c r="HY146" s="2">
        <v>0</v>
      </c>
      <c r="HZ146" s="2">
        <v>0</v>
      </c>
      <c r="IA146" s="2">
        <v>0</v>
      </c>
      <c r="IB146" s="2">
        <v>14512.218999999999</v>
      </c>
      <c r="IC146" s="2">
        <v>509.50099999999998</v>
      </c>
      <c r="ID146" s="2">
        <v>0</v>
      </c>
      <c r="IE146" s="2">
        <v>0</v>
      </c>
      <c r="IF146" s="2">
        <v>13.236359756097499</v>
      </c>
      <c r="IG146" s="2">
        <v>81.144640243902401</v>
      </c>
      <c r="IH146" s="2">
        <v>0</v>
      </c>
      <c r="II146" s="2">
        <v>0</v>
      </c>
      <c r="IJ146" s="2">
        <v>0</v>
      </c>
      <c r="IK146" s="2">
        <v>0</v>
      </c>
      <c r="IL146" s="2">
        <v>0</v>
      </c>
      <c r="IM146" s="2">
        <v>1066.33241632863</v>
      </c>
      <c r="IN146" s="2">
        <v>0</v>
      </c>
      <c r="IO146" s="2">
        <v>20956.525000000001</v>
      </c>
      <c r="IP146" s="2">
        <v>0</v>
      </c>
      <c r="IQ146" s="2">
        <v>6.1059999999999999</v>
      </c>
      <c r="IR146" s="2">
        <v>0</v>
      </c>
      <c r="IS146" s="2">
        <v>0</v>
      </c>
      <c r="IT146" s="2">
        <v>37317.737999999998</v>
      </c>
      <c r="IU146" s="2">
        <v>22.198999999999899</v>
      </c>
      <c r="IV146" s="2">
        <v>245.958</v>
      </c>
      <c r="IW146" s="2">
        <v>0</v>
      </c>
      <c r="IX146" s="2">
        <v>8000</v>
      </c>
      <c r="IY146" s="2">
        <v>53.286472449999998</v>
      </c>
      <c r="IZ146" s="2">
        <v>53.286472449999998</v>
      </c>
      <c r="JA146" s="2">
        <v>1126</v>
      </c>
      <c r="JB146" s="2">
        <v>8000</v>
      </c>
      <c r="JC146" s="2">
        <v>1789</v>
      </c>
      <c r="JD146" s="2">
        <v>4000</v>
      </c>
      <c r="JE146" s="2">
        <v>8000</v>
      </c>
      <c r="JF146" s="2">
        <v>5400</v>
      </c>
      <c r="JG146" s="2">
        <v>3691.5493999999999</v>
      </c>
      <c r="JH146" s="2">
        <v>7500</v>
      </c>
      <c r="JI146" s="2">
        <v>4000</v>
      </c>
      <c r="JJ146" s="2">
        <v>8000</v>
      </c>
      <c r="JK146" s="2">
        <v>8280.5930929999995</v>
      </c>
      <c r="JL146" s="2">
        <v>8000</v>
      </c>
      <c r="JM146" s="2">
        <v>733.35249999999996</v>
      </c>
      <c r="JN146" s="2">
        <v>733.35249999999996</v>
      </c>
      <c r="JO146" s="2">
        <v>733.35249999999996</v>
      </c>
      <c r="JP146" s="2">
        <v>959.36332767861097</v>
      </c>
      <c r="JQ146" s="2">
        <v>8000</v>
      </c>
      <c r="JR146" s="2">
        <v>8000</v>
      </c>
      <c r="JS146" s="2">
        <v>3999.722534</v>
      </c>
      <c r="JT146" s="2">
        <v>8000</v>
      </c>
      <c r="JU146" s="2">
        <v>4100</v>
      </c>
      <c r="JV146" s="2">
        <v>1361.35634547</v>
      </c>
      <c r="JW146" s="2">
        <v>5320</v>
      </c>
      <c r="JX146" s="2">
        <v>4677.7979519999999</v>
      </c>
      <c r="JY146" s="2">
        <v>8000</v>
      </c>
      <c r="JZ146" s="2">
        <v>4677.7979519999999</v>
      </c>
      <c r="KA146" s="2">
        <v>3920</v>
      </c>
      <c r="KB146" s="2">
        <v>4677.7979519999999</v>
      </c>
      <c r="KC146" s="2">
        <v>8000</v>
      </c>
      <c r="KD146" s="2">
        <v>5350</v>
      </c>
      <c r="KE146" s="2">
        <v>522.78095929999995</v>
      </c>
      <c r="KF146" s="2">
        <v>522.78095929999995</v>
      </c>
      <c r="KG146" s="2">
        <v>522.78095929999995</v>
      </c>
      <c r="KH146" s="2">
        <v>522.78095929999995</v>
      </c>
      <c r="KI146" s="2">
        <v>522.78095929999995</v>
      </c>
      <c r="KJ146" s="2">
        <v>6500</v>
      </c>
      <c r="KK146" s="2">
        <v>8500</v>
      </c>
      <c r="KL146" s="2">
        <v>4200</v>
      </c>
      <c r="KM146" s="2">
        <v>522.78095929999995</v>
      </c>
      <c r="KN146" s="2">
        <v>8300</v>
      </c>
      <c r="KO146" s="2">
        <v>6000</v>
      </c>
      <c r="KP146" s="2">
        <v>6000</v>
      </c>
      <c r="KQ146" s="2">
        <v>6000</v>
      </c>
      <c r="KR146" s="2">
        <v>6000</v>
      </c>
      <c r="KS146" s="2">
        <v>6000</v>
      </c>
      <c r="KT146" s="2">
        <v>6000</v>
      </c>
      <c r="KU146" s="2">
        <v>6000</v>
      </c>
      <c r="KV146" s="2">
        <v>1061</v>
      </c>
      <c r="KW146" s="2">
        <v>6000</v>
      </c>
      <c r="KX146" s="2">
        <v>6000</v>
      </c>
      <c r="KY146" s="2">
        <v>7900</v>
      </c>
      <c r="KZ146" s="2">
        <v>0</v>
      </c>
      <c r="LA146" s="2">
        <v>0</v>
      </c>
      <c r="LB146" s="2">
        <v>0</v>
      </c>
      <c r="LC146" s="2">
        <v>511.017</v>
      </c>
      <c r="LD146" s="2">
        <v>0</v>
      </c>
      <c r="LE146" s="2">
        <v>10.7326831777566</v>
      </c>
      <c r="LF146" s="2">
        <v>0</v>
      </c>
      <c r="LG146" s="2">
        <v>44.457599417146298</v>
      </c>
      <c r="LH146" s="2">
        <v>0</v>
      </c>
      <c r="LI146" s="2">
        <v>0</v>
      </c>
      <c r="LJ146" s="2">
        <v>0</v>
      </c>
      <c r="LK146" s="2">
        <v>0</v>
      </c>
      <c r="LL146" s="2">
        <v>0</v>
      </c>
      <c r="LM146" s="2">
        <v>0</v>
      </c>
      <c r="LN146" s="2">
        <v>0</v>
      </c>
      <c r="LO146" s="2">
        <v>0</v>
      </c>
      <c r="LP146" s="2">
        <v>0</v>
      </c>
      <c r="LQ146" s="2">
        <v>0</v>
      </c>
      <c r="LR146" s="2">
        <v>0</v>
      </c>
      <c r="LS146" s="2">
        <v>0</v>
      </c>
      <c r="LT146" s="2">
        <v>0</v>
      </c>
      <c r="LU146" s="2">
        <v>0</v>
      </c>
      <c r="LV146" s="2">
        <v>1119.712</v>
      </c>
      <c r="LW146" s="2">
        <v>0</v>
      </c>
      <c r="LX146" s="2">
        <v>0</v>
      </c>
      <c r="LY146" s="2">
        <v>0</v>
      </c>
      <c r="LZ146" s="2">
        <v>0</v>
      </c>
      <c r="MA146" s="2">
        <v>0</v>
      </c>
      <c r="MB146" s="2">
        <v>0</v>
      </c>
      <c r="MC146" s="2">
        <v>0</v>
      </c>
      <c r="MD146" s="2">
        <v>0</v>
      </c>
      <c r="ME146" s="2">
        <v>0</v>
      </c>
      <c r="MF146" s="2">
        <v>22.14</v>
      </c>
      <c r="MG146" s="2">
        <v>0</v>
      </c>
      <c r="MH146" s="2">
        <v>0</v>
      </c>
      <c r="MI146" s="2">
        <v>1042.69361163392</v>
      </c>
      <c r="MJ146" s="2">
        <v>0</v>
      </c>
      <c r="MK146" s="2">
        <v>0</v>
      </c>
      <c r="ML146" s="2">
        <v>34.354999999999997</v>
      </c>
      <c r="MM146" s="2">
        <v>0</v>
      </c>
      <c r="MN146" s="2">
        <v>0</v>
      </c>
      <c r="MO146" s="2">
        <v>319.999393764871</v>
      </c>
      <c r="MP146" s="2">
        <v>0</v>
      </c>
      <c r="MQ146" s="2">
        <v>335.33699999999999</v>
      </c>
      <c r="MR146" s="2">
        <v>0</v>
      </c>
      <c r="MS146" s="2">
        <v>16857.141</v>
      </c>
      <c r="MT146" s="2">
        <v>0</v>
      </c>
      <c r="MU146" s="2">
        <v>0</v>
      </c>
      <c r="MV146" s="2">
        <v>0.144302464808197</v>
      </c>
      <c r="MW146" s="2">
        <v>3.2847999699560398E-2</v>
      </c>
      <c r="MX146" s="2">
        <v>0.167159028216845</v>
      </c>
      <c r="MY146" s="2">
        <v>2.62446013939149E-2</v>
      </c>
      <c r="MZ146" s="2">
        <v>0.15312924762032001</v>
      </c>
      <c r="NA146" s="2">
        <v>0.47631665826115999</v>
      </c>
      <c r="NB146" s="2">
        <v>0.213897413308272</v>
      </c>
      <c r="NC146" s="2">
        <v>0.165420202310647</v>
      </c>
      <c r="ND146" s="2">
        <v>0.46486208112442001</v>
      </c>
      <c r="NE146" s="2">
        <v>0.15582030325665999</v>
      </c>
      <c r="NF146" s="2">
        <v>0.21890505794095599</v>
      </c>
      <c r="NG146" s="2">
        <v>0.78109494205904395</v>
      </c>
      <c r="NH146" s="2">
        <v>0.22103761467779001</v>
      </c>
      <c r="NI146" s="2">
        <v>0.77673251703329305</v>
      </c>
      <c r="NJ146" s="2">
        <v>2.2298682889165299E-3</v>
      </c>
      <c r="NK146" s="2">
        <v>0.70977809082975396</v>
      </c>
      <c r="NL146" s="2">
        <v>0.29022190917024498</v>
      </c>
      <c r="NM146" s="2">
        <v>1</v>
      </c>
      <c r="NN146" s="2">
        <v>0</v>
      </c>
      <c r="NO146" s="2">
        <v>0.94014618553962503</v>
      </c>
      <c r="NP146" s="2">
        <v>0</v>
      </c>
      <c r="NQ146" s="2">
        <v>5.9853814460374501E-2</v>
      </c>
      <c r="NR146" s="2">
        <v>0.47217101441092102</v>
      </c>
      <c r="NS146" s="2">
        <v>0.35809351982240101</v>
      </c>
      <c r="NT146" s="2">
        <v>9.7202742255792701E-2</v>
      </c>
      <c r="NU146" s="2">
        <v>7.2532723510883995E-2</v>
      </c>
      <c r="NV146" s="2">
        <v>0.71</v>
      </c>
      <c r="NW146" s="2">
        <v>0.19</v>
      </c>
      <c r="NX146" s="2">
        <v>0.1</v>
      </c>
      <c r="NY146" s="2">
        <v>0.83</v>
      </c>
      <c r="NZ146" s="2">
        <v>0.16</v>
      </c>
      <c r="OA146" s="2">
        <v>0.01</v>
      </c>
      <c r="OB146" s="2">
        <v>5.2576273056105099E-2</v>
      </c>
      <c r="OC146" s="2">
        <v>8.3155606780250899E-2</v>
      </c>
      <c r="OD146" s="2">
        <v>6.3868306706817701E-2</v>
      </c>
      <c r="OE146" s="2">
        <v>0.25845145310859702</v>
      </c>
      <c r="OF146" s="2">
        <v>3.9044056598478198E-2</v>
      </c>
      <c r="OG146" s="2">
        <v>0.34270254994017302</v>
      </c>
      <c r="OH146" s="2">
        <v>7.0000000000000007E-2</v>
      </c>
      <c r="OI146" s="2">
        <v>9.0201753809576596E-2</v>
      </c>
      <c r="OJ146" s="2">
        <v>0.98</v>
      </c>
      <c r="OK146" s="2">
        <v>0.02</v>
      </c>
      <c r="OL146" s="2">
        <v>0</v>
      </c>
      <c r="OM146" s="2">
        <v>12307.9</v>
      </c>
      <c r="ON146" s="2">
        <v>4427.9449999999997</v>
      </c>
      <c r="OO146" s="2">
        <v>3093.8719999999998</v>
      </c>
      <c r="OP146" s="2">
        <v>17101.024000000001</v>
      </c>
      <c r="OQ146" s="2">
        <v>2.742</v>
      </c>
      <c r="OR146" s="2">
        <v>5237.5339999999997</v>
      </c>
      <c r="OS146" s="2">
        <v>443.298</v>
      </c>
      <c r="OT146" s="2">
        <v>0</v>
      </c>
      <c r="OU146" s="2">
        <v>0</v>
      </c>
      <c r="OV146" s="2">
        <v>1</v>
      </c>
      <c r="OW146" s="2">
        <v>0.78202108091326905</v>
      </c>
      <c r="OX146" s="2">
        <v>0</v>
      </c>
      <c r="OY146" s="2">
        <v>0</v>
      </c>
      <c r="OZ146" s="2">
        <v>0</v>
      </c>
      <c r="PA146" s="2">
        <v>0.21797891908673001</v>
      </c>
      <c r="PB146" s="2">
        <v>0</v>
      </c>
      <c r="PC146" s="2">
        <v>0</v>
      </c>
      <c r="PD146" s="2">
        <v>24.1231941830377</v>
      </c>
      <c r="PE146" s="2">
        <v>2080908</v>
      </c>
      <c r="PF146" s="2">
        <v>8.3598658968658004</v>
      </c>
      <c r="PG146" s="2">
        <v>10200.3706</v>
      </c>
      <c r="PH146" s="2">
        <v>11000</v>
      </c>
      <c r="PI146" s="2">
        <v>21200</v>
      </c>
      <c r="PJ146" s="2">
        <v>11654.370790000001</v>
      </c>
      <c r="PK146" s="2">
        <v>10826.709150000001</v>
      </c>
      <c r="PL146" s="2">
        <v>74770.680840000001</v>
      </c>
      <c r="PM146" s="2">
        <v>166000</v>
      </c>
      <c r="PN146" s="2">
        <v>261000</v>
      </c>
      <c r="PO146" s="2">
        <v>104739.3588</v>
      </c>
      <c r="PP146" s="2">
        <v>99572.258780000004</v>
      </c>
      <c r="PQ146" s="2">
        <v>0</v>
      </c>
      <c r="PR146" s="2">
        <v>0</v>
      </c>
      <c r="PS146" s="2">
        <v>0</v>
      </c>
      <c r="PT146" s="2">
        <v>0</v>
      </c>
      <c r="PU146" s="2">
        <v>0</v>
      </c>
      <c r="PV146" s="2">
        <v>16415.99884</v>
      </c>
      <c r="PW146" s="2">
        <v>9110</v>
      </c>
      <c r="PX146" s="2">
        <v>44200</v>
      </c>
      <c r="PY146" s="2">
        <v>51080.144370000002</v>
      </c>
      <c r="PZ146" s="2">
        <v>23239.325990000001</v>
      </c>
      <c r="QA146" s="2">
        <v>127.7982959</v>
      </c>
      <c r="QB146" s="2">
        <v>113.59848529999999</v>
      </c>
      <c r="QC146" s="2">
        <v>85.938437440000001</v>
      </c>
      <c r="QD146" s="2">
        <v>56.710493829999997</v>
      </c>
      <c r="QE146" s="2">
        <v>40.5582092</v>
      </c>
      <c r="QF146" s="2">
        <v>40.5582092</v>
      </c>
      <c r="QG146" s="2">
        <v>201.0289602</v>
      </c>
      <c r="QH146" s="2">
        <v>198.0269222</v>
      </c>
      <c r="QI146" s="2">
        <v>175.54423059999999</v>
      </c>
      <c r="QJ146" s="2">
        <v>130.61250000000001</v>
      </c>
      <c r="QK146" s="2">
        <v>88.333333330000002</v>
      </c>
      <c r="QL146" s="2">
        <v>88.333333330000002</v>
      </c>
      <c r="QM146" s="2">
        <v>0</v>
      </c>
      <c r="QN146" s="2">
        <v>0</v>
      </c>
      <c r="QO146" s="2">
        <v>0</v>
      </c>
      <c r="QP146" s="2">
        <v>0</v>
      </c>
      <c r="QQ146" s="2">
        <v>0</v>
      </c>
      <c r="QR146" s="2">
        <v>0</v>
      </c>
      <c r="QS146" s="2">
        <v>127.7982959</v>
      </c>
      <c r="QT146" s="2">
        <v>113.59848529999999</v>
      </c>
      <c r="QU146" s="2">
        <v>85.938437440000001</v>
      </c>
      <c r="QV146" s="2">
        <v>56.710493829999997</v>
      </c>
      <c r="QW146" s="2">
        <v>40.5582092</v>
      </c>
      <c r="QX146" s="2">
        <v>40.5582092</v>
      </c>
      <c r="QY146" s="2">
        <v>6.0673695E-2</v>
      </c>
      <c r="QZ146" s="2">
        <v>2.69660859999999E-2</v>
      </c>
      <c r="RA146" s="2">
        <v>8.1600500999999895E-2</v>
      </c>
      <c r="RB146" s="2">
        <v>5.3847904000000002E-2</v>
      </c>
      <c r="RC146" s="2">
        <v>2.8883207000000001E-2</v>
      </c>
      <c r="RD146" s="2">
        <v>9.5440785E-2</v>
      </c>
      <c r="RE146" s="2">
        <v>4.7007766999999999E-2</v>
      </c>
      <c r="RF146" s="2">
        <v>0.16668323999999901</v>
      </c>
      <c r="RG146" s="2">
        <v>0.12401954</v>
      </c>
      <c r="RH146" s="2">
        <v>6.2905881999999996E-2</v>
      </c>
      <c r="RI146" s="2">
        <v>0</v>
      </c>
      <c r="RJ146" s="2">
        <v>0</v>
      </c>
      <c r="RK146" s="2">
        <v>0</v>
      </c>
      <c r="RL146" s="2">
        <v>0</v>
      </c>
      <c r="RM146" s="2">
        <v>0</v>
      </c>
      <c r="RN146" s="2">
        <v>6.0673695E-2</v>
      </c>
      <c r="RO146" s="2">
        <v>2.69660859999999E-2</v>
      </c>
      <c r="RP146" s="2">
        <v>8.1600500999999895E-2</v>
      </c>
      <c r="RQ146" s="2">
        <v>5.3847904000000002E-2</v>
      </c>
      <c r="RR146" s="2">
        <v>2.8883207000000001E-2</v>
      </c>
      <c r="RS146" s="2">
        <v>1260</v>
      </c>
      <c r="RT146" s="2">
        <v>6.8000000000000005E-2</v>
      </c>
      <c r="RU146" s="2">
        <v>1</v>
      </c>
      <c r="RV146" s="2"/>
      <c r="RW146" s="2">
        <v>3923.6</v>
      </c>
      <c r="RX146" s="2">
        <v>276.53333333333302</v>
      </c>
      <c r="RY146" s="2">
        <v>1</v>
      </c>
      <c r="RZ146" s="2"/>
      <c r="SA146" s="2">
        <v>1</v>
      </c>
      <c r="SB146" s="2"/>
      <c r="SC146" s="2">
        <v>2302.348</v>
      </c>
      <c r="SD146" s="2">
        <v>1813.62</v>
      </c>
      <c r="SE146" s="2">
        <v>1368.7460000000001</v>
      </c>
      <c r="SF146" s="2">
        <v>716.75900000000001</v>
      </c>
      <c r="SG146" s="2">
        <v>157.691</v>
      </c>
      <c r="SH146" s="2">
        <v>0.376</v>
      </c>
      <c r="SI146" s="2">
        <v>236.54400000000001</v>
      </c>
      <c r="SJ146" s="2">
        <v>0</v>
      </c>
      <c r="SK146" s="2">
        <v>230.38518257301601</v>
      </c>
      <c r="SL146" s="2">
        <v>0</v>
      </c>
      <c r="SM146" s="2">
        <v>0</v>
      </c>
      <c r="SN146" s="2">
        <v>0</v>
      </c>
      <c r="SO146" s="2">
        <v>0</v>
      </c>
      <c r="SP146" s="2">
        <v>0</v>
      </c>
      <c r="SQ146" s="2">
        <v>0</v>
      </c>
      <c r="SR146" s="2">
        <v>0</v>
      </c>
      <c r="SS146" s="2">
        <v>0</v>
      </c>
      <c r="ST146" s="2">
        <v>0</v>
      </c>
      <c r="SU146" s="2">
        <v>0</v>
      </c>
      <c r="SV146" s="2">
        <v>0</v>
      </c>
      <c r="SW146" s="2">
        <v>0</v>
      </c>
      <c r="SX146" s="2">
        <v>1026.212</v>
      </c>
      <c r="SY146" s="2">
        <v>1249.22</v>
      </c>
      <c r="SZ146" s="2">
        <v>182.81</v>
      </c>
      <c r="TA146" s="2">
        <v>67.626999999999995</v>
      </c>
      <c r="TB146" s="2">
        <v>325.736999999999</v>
      </c>
      <c r="TC146" s="2">
        <v>0</v>
      </c>
      <c r="TD146" s="2">
        <v>1</v>
      </c>
      <c r="TE146" s="2">
        <v>0</v>
      </c>
      <c r="TF146" s="2">
        <v>0</v>
      </c>
      <c r="TG146" s="2">
        <v>1695.6286978913599</v>
      </c>
      <c r="TH146" s="2">
        <v>215.51337798243901</v>
      </c>
      <c r="TI146" s="2">
        <v>2192.4558297753601</v>
      </c>
      <c r="TJ146" s="2">
        <v>909.89027531457202</v>
      </c>
      <c r="TK146" s="2">
        <v>0</v>
      </c>
      <c r="TL146" s="2">
        <v>0</v>
      </c>
      <c r="TM146" s="2">
        <v>13.229539880080001</v>
      </c>
      <c r="TN146" s="2">
        <v>0</v>
      </c>
      <c r="TO146" s="2">
        <v>52.143985221816799</v>
      </c>
      <c r="TP146" s="2">
        <v>0</v>
      </c>
      <c r="TQ146" s="2">
        <v>2.52885437509415E-2</v>
      </c>
      <c r="TR146" s="2">
        <v>4.9106762487603102E-2</v>
      </c>
      <c r="TS146" s="2">
        <v>0.92560469376145504</v>
      </c>
      <c r="TT146" s="2">
        <v>0.456194372629181</v>
      </c>
      <c r="TU146" s="2">
        <v>0</v>
      </c>
      <c r="TV146" s="2">
        <v>0</v>
      </c>
      <c r="TW146" s="2">
        <v>0</v>
      </c>
      <c r="TX146" s="2">
        <v>0.24068040722221201</v>
      </c>
      <c r="TY146" s="2">
        <v>0</v>
      </c>
      <c r="TZ146" s="2">
        <v>0.30312522014860599</v>
      </c>
      <c r="UA146" s="2">
        <v>324.31399999999502</v>
      </c>
      <c r="UB146" s="2">
        <v>1315.0626666666601</v>
      </c>
      <c r="UC146" s="2">
        <v>1.8640000000000001</v>
      </c>
      <c r="UD146" s="2">
        <v>55.494999999999997</v>
      </c>
      <c r="UE146" s="2">
        <v>59.988999999999997</v>
      </c>
      <c r="UF146" s="2">
        <v>10762.771999999901</v>
      </c>
      <c r="UG146" s="2">
        <v>7717.2979999999998</v>
      </c>
      <c r="UH146" s="2">
        <v>574.82399999999905</v>
      </c>
      <c r="UI146" s="2">
        <v>1792.9459999999999</v>
      </c>
      <c r="UJ146" s="2">
        <v>3321.9270000000001</v>
      </c>
      <c r="UK146" s="2">
        <v>0</v>
      </c>
      <c r="UL146" s="2">
        <v>467.96199999999999</v>
      </c>
      <c r="UM146" s="2">
        <v>0</v>
      </c>
      <c r="UN146" s="2">
        <v>0</v>
      </c>
      <c r="UO146" s="2">
        <v>5942.8228174269798</v>
      </c>
      <c r="UP146" s="2">
        <v>0</v>
      </c>
      <c r="UQ146" s="2">
        <v>0</v>
      </c>
      <c r="UR146" s="2">
        <v>2546.8850000000002</v>
      </c>
      <c r="US146" s="2">
        <v>3244.884</v>
      </c>
      <c r="UT146" s="2">
        <v>40.604999999999997</v>
      </c>
      <c r="UU146" s="2">
        <v>455.32</v>
      </c>
      <c r="UV146" s="2">
        <v>48.203000000000003</v>
      </c>
      <c r="UW146" s="2">
        <v>894.38499999999999</v>
      </c>
      <c r="UX146" s="2">
        <v>1</v>
      </c>
      <c r="UY146" s="2">
        <v>0</v>
      </c>
      <c r="UZ146" s="2">
        <v>0</v>
      </c>
      <c r="VA146" s="2">
        <v>0</v>
      </c>
      <c r="VB146" s="2">
        <v>0</v>
      </c>
      <c r="VC146" s="2">
        <v>0</v>
      </c>
      <c r="VD146" s="2">
        <v>0</v>
      </c>
      <c r="VE146" s="2">
        <v>0</v>
      </c>
      <c r="VF146" s="2">
        <v>0</v>
      </c>
      <c r="VG146" s="2">
        <v>0</v>
      </c>
      <c r="VH146" s="2">
        <v>0</v>
      </c>
      <c r="VI146" s="2">
        <v>0</v>
      </c>
      <c r="VJ146" s="2">
        <v>0</v>
      </c>
      <c r="VK146" s="2">
        <v>0</v>
      </c>
      <c r="VL146" s="2">
        <v>0</v>
      </c>
      <c r="VM146" s="2">
        <v>0</v>
      </c>
      <c r="VN146" s="2">
        <v>0</v>
      </c>
      <c r="VO146" s="2">
        <v>0</v>
      </c>
      <c r="VP146" s="2">
        <v>0</v>
      </c>
      <c r="VQ146" s="2">
        <v>0</v>
      </c>
      <c r="VR146" s="2">
        <v>0.623</v>
      </c>
      <c r="VS146" s="2">
        <v>0</v>
      </c>
      <c r="VT146" s="2"/>
      <c r="VU146" s="2">
        <v>0</v>
      </c>
      <c r="VV146" s="2">
        <v>243.626</v>
      </c>
      <c r="VW146" s="2">
        <v>0</v>
      </c>
      <c r="VX146" s="2">
        <v>2830.9180000000001</v>
      </c>
      <c r="VY146" s="2">
        <v>3334.3539999999998</v>
      </c>
      <c r="VZ146" s="2">
        <v>43.604999999999997</v>
      </c>
      <c r="WA146" s="2">
        <v>76.260999999999996</v>
      </c>
      <c r="WB146" s="2">
        <v>0.27800000000000002</v>
      </c>
      <c r="WC146" s="2">
        <v>0</v>
      </c>
      <c r="WD146" s="2">
        <v>0.4</v>
      </c>
      <c r="WE146" s="2">
        <v>0.4</v>
      </c>
      <c r="WF146" s="2"/>
      <c r="WG146" s="2">
        <v>0</v>
      </c>
      <c r="WH146" s="2">
        <v>0</v>
      </c>
      <c r="WI146" s="2">
        <v>0.4</v>
      </c>
      <c r="WJ146" s="2"/>
      <c r="WK146" s="2">
        <v>0</v>
      </c>
      <c r="WL146" s="2">
        <v>0</v>
      </c>
      <c r="WM146" s="2">
        <v>0.4</v>
      </c>
      <c r="WN146" s="2"/>
      <c r="WO146" s="2">
        <v>0.4</v>
      </c>
      <c r="WP146" s="2">
        <v>0.4</v>
      </c>
      <c r="WQ146" s="2"/>
      <c r="WR146" s="2">
        <v>0</v>
      </c>
      <c r="WS146" s="2"/>
      <c r="WT146" s="2">
        <v>0</v>
      </c>
      <c r="WU146" s="2"/>
      <c r="WV146" s="2">
        <v>0</v>
      </c>
      <c r="WW146" s="2"/>
      <c r="WX146" s="2">
        <v>0</v>
      </c>
      <c r="WY146" s="2"/>
      <c r="WZ146" s="2">
        <v>0</v>
      </c>
      <c r="XA146" s="2"/>
      <c r="XB146" s="2">
        <v>0</v>
      </c>
      <c r="XC146" s="2"/>
      <c r="XD146" s="2">
        <v>0</v>
      </c>
      <c r="XE146" s="2"/>
      <c r="XF146" s="2">
        <v>0</v>
      </c>
      <c r="XG146" s="2">
        <v>0</v>
      </c>
      <c r="XH146" s="2">
        <v>0</v>
      </c>
      <c r="XI146" s="2">
        <v>0</v>
      </c>
      <c r="XJ146" s="2">
        <v>0</v>
      </c>
      <c r="XK146" s="2">
        <v>1336.0909999999999</v>
      </c>
      <c r="XL146" s="2">
        <v>0</v>
      </c>
      <c r="XM146" s="2">
        <v>0</v>
      </c>
      <c r="XN146" s="2">
        <v>20.553999999999998</v>
      </c>
      <c r="XO146" s="2">
        <v>0</v>
      </c>
      <c r="XP146" s="2">
        <v>0</v>
      </c>
      <c r="XQ146" s="2">
        <v>1151.3720000000001</v>
      </c>
      <c r="XR146" s="2">
        <v>800.27599999999995</v>
      </c>
      <c r="XS146" s="2">
        <v>310.04300000000001</v>
      </c>
      <c r="XT146" s="2">
        <v>0</v>
      </c>
      <c r="XU146" s="2">
        <v>4.2229999999999999</v>
      </c>
      <c r="XV146" s="2">
        <v>0.59068114787311399</v>
      </c>
      <c r="XW146" s="2">
        <v>0</v>
      </c>
      <c r="XX146" s="2">
        <v>0.40931885212688501</v>
      </c>
      <c r="XY146" s="2">
        <v>0.46645080905835601</v>
      </c>
      <c r="XZ146" s="2">
        <v>0.53354919094164299</v>
      </c>
      <c r="YA146" s="2">
        <v>1209054.04657535</v>
      </c>
      <c r="YB146" s="2">
        <v>118970</v>
      </c>
      <c r="YC146" s="2">
        <v>2884</v>
      </c>
      <c r="YD146" s="2">
        <v>28660</v>
      </c>
      <c r="YE146" s="2">
        <v>0</v>
      </c>
      <c r="YF146" s="2">
        <v>17068.173999999999</v>
      </c>
      <c r="YG146" s="2">
        <v>57666.129000000001</v>
      </c>
      <c r="YH146" s="2">
        <v>595.84100000000001</v>
      </c>
      <c r="YI146" s="2">
        <v>7.1280000000000001</v>
      </c>
      <c r="YJ146" s="2">
        <v>177.42</v>
      </c>
      <c r="YK146" s="2">
        <v>3803.2109999999998</v>
      </c>
      <c r="YL146" s="2">
        <v>184.97499999999999</v>
      </c>
      <c r="YM146" s="2">
        <v>0</v>
      </c>
      <c r="YN146" s="2">
        <v>0</v>
      </c>
      <c r="YO146" s="2">
        <v>0</v>
      </c>
      <c r="YP146" s="2">
        <v>0.96610749609498403</v>
      </c>
      <c r="YQ146" s="9">
        <v>1.9449359499270501E-5</v>
      </c>
      <c r="YR146" s="9">
        <v>8.9569051429206497E-5</v>
      </c>
      <c r="YS146" s="2">
        <v>1.07368151814267E-2</v>
      </c>
      <c r="YT146" s="2">
        <v>2.3046670312660202E-2</v>
      </c>
      <c r="YU146" s="2">
        <v>0.62589934718833795</v>
      </c>
      <c r="YV146" s="2">
        <v>4.7233086215593002E-2</v>
      </c>
      <c r="YW146" s="2">
        <v>2.9900606399829999E-2</v>
      </c>
      <c r="YX146" s="2">
        <v>0.29696696019623797</v>
      </c>
      <c r="YY146" s="2">
        <v>0.40509449383370799</v>
      </c>
      <c r="YZ146" s="2">
        <v>0.156950708051597</v>
      </c>
      <c r="ZA146" s="2">
        <v>0.25938905573964599</v>
      </c>
      <c r="ZB146" s="2">
        <v>0.17856574237504599</v>
      </c>
      <c r="ZC146" s="2">
        <v>0</v>
      </c>
      <c r="ZD146" s="2">
        <v>0</v>
      </c>
      <c r="ZE146" s="2">
        <v>0.89432189946486895</v>
      </c>
      <c r="ZF146" s="2">
        <v>6.8449623303930202E-2</v>
      </c>
      <c r="ZG146" s="2">
        <v>3.72284772312E-2</v>
      </c>
      <c r="ZH146" s="2">
        <v>0</v>
      </c>
      <c r="ZI146" s="2">
        <v>1</v>
      </c>
      <c r="ZJ146" s="2">
        <v>0</v>
      </c>
      <c r="ZK146" s="2">
        <v>0</v>
      </c>
      <c r="ZL146" s="2">
        <v>0</v>
      </c>
      <c r="ZM146" s="2">
        <v>0</v>
      </c>
      <c r="ZN146" s="2">
        <v>1</v>
      </c>
      <c r="ZO146" s="2">
        <v>0.93123806677448795</v>
      </c>
      <c r="ZP146" s="2">
        <v>6.8761933225511204E-2</v>
      </c>
      <c r="ZQ146" s="2">
        <v>0</v>
      </c>
      <c r="ZR146" s="2">
        <v>0</v>
      </c>
      <c r="ZS146" s="2">
        <v>6.8000000000000005E-2</v>
      </c>
      <c r="ZT146" s="2">
        <v>0</v>
      </c>
      <c r="ZU146" s="2">
        <v>0</v>
      </c>
      <c r="ZV146" s="2">
        <v>0</v>
      </c>
      <c r="ZW146" s="2">
        <v>0</v>
      </c>
      <c r="ZX146" s="2">
        <v>7973.6549999999997</v>
      </c>
      <c r="ZY146" s="2" t="s">
        <v>896</v>
      </c>
      <c r="ZZ146" s="2" t="s">
        <v>870</v>
      </c>
      <c r="AAA146" s="2" t="s">
        <v>871</v>
      </c>
    </row>
    <row r="147" spans="1:703" x14ac:dyDescent="0.2">
      <c r="A147" s="2" t="s">
        <v>52</v>
      </c>
      <c r="B147" s="2">
        <v>1112.4000000000001</v>
      </c>
      <c r="C147" s="2">
        <v>1485.2080000000001</v>
      </c>
      <c r="D147" s="2">
        <v>37</v>
      </c>
      <c r="E147" s="2">
        <v>336</v>
      </c>
      <c r="F147" s="2">
        <v>2404.2719999999999</v>
      </c>
      <c r="G147" s="2">
        <v>0</v>
      </c>
      <c r="H147" s="2">
        <v>0</v>
      </c>
      <c r="I147" s="2">
        <v>1</v>
      </c>
      <c r="J147" s="2">
        <v>0</v>
      </c>
      <c r="K147" s="2">
        <v>0.98086738938023599</v>
      </c>
      <c r="L147" s="2">
        <v>0</v>
      </c>
      <c r="M147" s="2">
        <v>0</v>
      </c>
      <c r="N147" s="2">
        <v>0</v>
      </c>
      <c r="O147" s="2">
        <v>1.9132610619763402E-2</v>
      </c>
      <c r="P147" s="2">
        <v>0</v>
      </c>
      <c r="Q147" s="2">
        <v>0</v>
      </c>
      <c r="R147" s="2">
        <v>0</v>
      </c>
      <c r="S147" s="2">
        <v>0</v>
      </c>
      <c r="T147" s="2">
        <v>0</v>
      </c>
      <c r="U147" s="2">
        <v>2019</v>
      </c>
      <c r="V147" s="2">
        <v>6.6666666666666596E-2</v>
      </c>
      <c r="W147" s="2">
        <v>8.5000000000000006E-2</v>
      </c>
      <c r="X147" s="2">
        <v>0.102777777777777</v>
      </c>
      <c r="Y147" s="2">
        <v>0.10416666666666601</v>
      </c>
      <c r="Z147" s="2">
        <v>8.1944444444444403E-2</v>
      </c>
      <c r="AA147" s="2">
        <v>6.4479999999999996E-2</v>
      </c>
      <c r="AB147" s="2">
        <v>8.5000000000000006E-2</v>
      </c>
      <c r="AC147" s="2">
        <v>8.7222222222222201E-2</v>
      </c>
      <c r="AD147" s="2">
        <v>7.7399999999999997E-2</v>
      </c>
      <c r="AE147" s="2">
        <v>7.1499999999999994E-2</v>
      </c>
      <c r="AF147" s="2">
        <v>7.8055555555555503E-2</v>
      </c>
      <c r="AG147" s="2">
        <v>6.6699999999999995E-2</v>
      </c>
      <c r="AH147" s="2">
        <v>0</v>
      </c>
      <c r="AI147" s="2">
        <v>0</v>
      </c>
      <c r="AJ147" s="2">
        <v>7.8E-2</v>
      </c>
      <c r="AK147" s="2">
        <v>9.6774193999999994E-2</v>
      </c>
      <c r="AL147" s="2">
        <v>57.742749799999999</v>
      </c>
      <c r="AM147" s="2">
        <v>6.7076239999999995E-2</v>
      </c>
      <c r="AN147" s="2">
        <v>6.4576549999999996E-2</v>
      </c>
      <c r="AO147" s="2">
        <v>0.23942029000000001</v>
      </c>
      <c r="AP147" s="2">
        <v>1.5632799999999999E-2</v>
      </c>
      <c r="AQ147" s="2">
        <v>9.8918759999999994E-2</v>
      </c>
      <c r="AR147" s="2">
        <v>2.9310139999999998E-2</v>
      </c>
      <c r="AS147" s="2">
        <v>5.0616599999999998E-2</v>
      </c>
      <c r="AT147" s="2">
        <v>0.50524474999999902</v>
      </c>
      <c r="AU147" s="2">
        <v>0.71867999999999999</v>
      </c>
      <c r="AV147" s="2">
        <v>3.3128999999999998E-4</v>
      </c>
      <c r="AW147" s="2">
        <v>6.3888162299999998</v>
      </c>
      <c r="AX147" s="2">
        <v>6.3539150000000003E-2</v>
      </c>
      <c r="AY147" s="2">
        <v>1.201667E-2</v>
      </c>
      <c r="AZ147" s="2">
        <v>4.5300899999999998E-2</v>
      </c>
      <c r="BA147" s="2">
        <v>9.1733009999999907E-2</v>
      </c>
      <c r="BB147" s="2">
        <v>1.64324973</v>
      </c>
      <c r="BC147" s="2">
        <v>0.80154508999999996</v>
      </c>
      <c r="BD147" s="2">
        <v>0.26181112000000001</v>
      </c>
      <c r="BE147" s="2">
        <v>1.4682609</v>
      </c>
      <c r="BF147" s="2">
        <v>0.96914175000000002</v>
      </c>
      <c r="BG147" s="2">
        <v>0</v>
      </c>
      <c r="BH147" s="2">
        <v>49035</v>
      </c>
      <c r="BI147" s="2">
        <v>19946</v>
      </c>
      <c r="BJ147" s="2">
        <v>0</v>
      </c>
      <c r="BK147" s="2">
        <v>0</v>
      </c>
      <c r="BL147" s="2">
        <v>37239553.576848798</v>
      </c>
      <c r="BM147" s="2">
        <v>32002741.353231501</v>
      </c>
      <c r="BN147" s="2">
        <v>18805974.556819201</v>
      </c>
      <c r="BO147" s="2">
        <v>13266590.9620576</v>
      </c>
      <c r="BP147" s="2">
        <v>11171866.072610701</v>
      </c>
      <c r="BQ147" s="2">
        <v>0</v>
      </c>
      <c r="BR147" s="2">
        <v>121420506.093162</v>
      </c>
      <c r="BS147" s="2">
        <v>237130280.80000001</v>
      </c>
      <c r="BT147" s="2">
        <v>0.25</v>
      </c>
      <c r="BU147" s="2">
        <v>0.25</v>
      </c>
      <c r="BV147" s="2">
        <v>0.25</v>
      </c>
      <c r="BW147" s="2">
        <v>0.25</v>
      </c>
      <c r="BX147" s="2">
        <v>0.25</v>
      </c>
      <c r="BY147" s="2">
        <v>5090</v>
      </c>
      <c r="BZ147" s="2">
        <v>0.02</v>
      </c>
      <c r="CA147" s="2">
        <v>18320</v>
      </c>
      <c r="CB147" s="2">
        <v>0.2</v>
      </c>
      <c r="CC147" s="2">
        <v>138000</v>
      </c>
      <c r="CD147" s="2">
        <v>0.2</v>
      </c>
      <c r="CE147" s="2">
        <v>72800</v>
      </c>
      <c r="CF147" s="2">
        <v>0.02</v>
      </c>
      <c r="CG147" s="2">
        <v>4000</v>
      </c>
      <c r="CH147" s="2">
        <v>0.2</v>
      </c>
      <c r="CI147" s="2">
        <v>50000</v>
      </c>
      <c r="CJ147" s="2">
        <v>1.3</v>
      </c>
      <c r="CK147" s="2">
        <v>1.7</v>
      </c>
      <c r="CL147" s="2">
        <v>2</v>
      </c>
      <c r="CM147" s="2">
        <v>2.2999999999999998</v>
      </c>
      <c r="CN147" s="2">
        <v>3.4</v>
      </c>
      <c r="CO147" s="2">
        <v>0.1</v>
      </c>
      <c r="CP147" s="2">
        <v>0.4</v>
      </c>
      <c r="CQ147" s="2">
        <v>0.7</v>
      </c>
      <c r="CR147" s="2">
        <v>1.1000000000000001</v>
      </c>
      <c r="CS147" s="2">
        <v>2</v>
      </c>
      <c r="CT147" s="2">
        <v>0.31127692231273002</v>
      </c>
      <c r="CU147" s="2">
        <v>0.18974208481729199</v>
      </c>
      <c r="CV147" s="2">
        <v>0.45096754762498598</v>
      </c>
      <c r="CW147" s="2">
        <v>4.8013445244992001E-2</v>
      </c>
      <c r="CX147" s="2">
        <v>0.199066492044148</v>
      </c>
      <c r="CY147" s="2">
        <v>0.80061314743283796</v>
      </c>
      <c r="CZ147" s="2">
        <v>3.20360523012411E-4</v>
      </c>
      <c r="DA147" s="2">
        <v>0.99648819655169996</v>
      </c>
      <c r="DB147" s="2">
        <v>3.5118034482990502E-3</v>
      </c>
      <c r="DC147" s="2">
        <v>0.91184927149842898</v>
      </c>
      <c r="DD147" s="2">
        <v>8.81507285015702E-2</v>
      </c>
      <c r="DE147" s="2">
        <v>0.99423896732892303</v>
      </c>
      <c r="DF147" s="2">
        <v>5.7610326710761696E-3</v>
      </c>
      <c r="DG147" s="2">
        <v>1.2711302020012199E-2</v>
      </c>
      <c r="DH147" s="2">
        <v>0</v>
      </c>
      <c r="DI147" s="2">
        <v>0.98728869797998697</v>
      </c>
      <c r="DJ147" s="2">
        <v>5.0467253312645802E-2</v>
      </c>
      <c r="DK147" s="2">
        <v>0.110772082778927</v>
      </c>
      <c r="DL147" s="2">
        <v>0</v>
      </c>
      <c r="DM147" s="2">
        <v>0.83876066390842596</v>
      </c>
      <c r="DN147" s="2">
        <v>0.05</v>
      </c>
      <c r="DO147" s="2">
        <v>0.94</v>
      </c>
      <c r="DP147" s="2">
        <v>0.01</v>
      </c>
      <c r="DQ147" s="2">
        <v>0.99</v>
      </c>
      <c r="DR147" s="2">
        <v>0</v>
      </c>
      <c r="DS147" s="2">
        <v>0.01</v>
      </c>
      <c r="DT147" s="2">
        <v>292001.91810000001</v>
      </c>
      <c r="DU147" s="2">
        <v>28.110848263287899</v>
      </c>
      <c r="DV147" s="2">
        <v>97.172142019999995</v>
      </c>
      <c r="DW147" s="2">
        <v>97.172142019999995</v>
      </c>
      <c r="DX147" s="2">
        <v>20682.400000000001</v>
      </c>
      <c r="DY147" s="2">
        <v>17005.444</v>
      </c>
      <c r="DZ147" s="2">
        <v>3094</v>
      </c>
      <c r="EA147" s="2">
        <v>214</v>
      </c>
      <c r="EB147" s="2">
        <v>5110.0209999999997</v>
      </c>
      <c r="EC147" s="2">
        <v>348.56</v>
      </c>
      <c r="ED147" s="2">
        <v>30</v>
      </c>
      <c r="EE147" s="2">
        <v>0</v>
      </c>
      <c r="EF147" s="2">
        <v>0</v>
      </c>
      <c r="EG147" s="2">
        <v>1</v>
      </c>
      <c r="EH147" s="2">
        <v>0.60408537984851896</v>
      </c>
      <c r="EI147" s="2">
        <v>0</v>
      </c>
      <c r="EJ147" s="2">
        <v>0</v>
      </c>
      <c r="EK147" s="2">
        <v>0</v>
      </c>
      <c r="EL147" s="2">
        <v>0.39591462015147999</v>
      </c>
      <c r="EM147" s="2">
        <v>0</v>
      </c>
      <c r="EN147" s="2">
        <v>0</v>
      </c>
      <c r="EO147" s="2">
        <v>1060.2</v>
      </c>
      <c r="EP147" s="2">
        <v>0</v>
      </c>
      <c r="EQ147" s="2">
        <v>0</v>
      </c>
      <c r="ER147" s="2">
        <v>1</v>
      </c>
      <c r="ES147" s="2">
        <v>0.52083333333333304</v>
      </c>
      <c r="ET147" s="2">
        <v>0.47916666666666602</v>
      </c>
      <c r="EU147" s="2">
        <v>4959.9971999999998</v>
      </c>
      <c r="EV147" s="2">
        <v>29977.941599999998</v>
      </c>
      <c r="EW147" s="2">
        <v>28697.209199999899</v>
      </c>
      <c r="EX147" s="2">
        <v>36</v>
      </c>
      <c r="EY147" s="2">
        <v>46</v>
      </c>
      <c r="EZ147" s="2">
        <v>36.1</v>
      </c>
      <c r="FA147" s="2">
        <v>42</v>
      </c>
      <c r="FB147" s="2">
        <v>45.3</v>
      </c>
      <c r="FC147" s="2">
        <v>37.299999999999997</v>
      </c>
      <c r="FD147" s="2">
        <v>40</v>
      </c>
      <c r="FE147" s="2">
        <v>30.5</v>
      </c>
      <c r="FF147" s="2">
        <v>37</v>
      </c>
      <c r="FG147" s="2">
        <v>14</v>
      </c>
      <c r="FH147" s="2">
        <v>34.091977056321198</v>
      </c>
      <c r="FI147" s="2">
        <v>27.691000886913098</v>
      </c>
      <c r="FJ147" s="2">
        <v>34.091977056321298</v>
      </c>
      <c r="FK147" s="2">
        <v>27.691000886913098</v>
      </c>
      <c r="FL147" s="2">
        <v>24.685887348613502</v>
      </c>
      <c r="FM147" s="2">
        <v>22.500309179350701</v>
      </c>
      <c r="FN147" s="2">
        <v>34</v>
      </c>
      <c r="FO147" s="2">
        <v>51.872823773630202</v>
      </c>
      <c r="FP147" s="2">
        <v>49</v>
      </c>
      <c r="FQ147" s="2">
        <v>40.925274434756801</v>
      </c>
      <c r="FR147" s="2">
        <v>48</v>
      </c>
      <c r="FS147" s="2">
        <v>51.402238092762197</v>
      </c>
      <c r="FT147" s="2">
        <v>37.993416717479398</v>
      </c>
      <c r="FU147" s="2">
        <v>50.452543162641902</v>
      </c>
      <c r="FV147" s="2">
        <v>62.153357433021199</v>
      </c>
      <c r="FW147" s="2">
        <v>50.452543162641902</v>
      </c>
      <c r="FX147" s="2">
        <v>62.153357433021199</v>
      </c>
      <c r="FY147" s="2">
        <v>43</v>
      </c>
      <c r="FZ147" s="2">
        <v>47</v>
      </c>
      <c r="GA147" s="2">
        <v>32.052203891560701</v>
      </c>
      <c r="GB147" s="2">
        <v>32.269725359330202</v>
      </c>
      <c r="GC147" s="2">
        <v>51.402238092762197</v>
      </c>
      <c r="GD147" s="2">
        <v>37.993416717479398</v>
      </c>
      <c r="GE147" s="2">
        <v>45</v>
      </c>
      <c r="GF147" s="2">
        <v>38</v>
      </c>
      <c r="GG147" s="2">
        <v>16.5931863727454</v>
      </c>
      <c r="GH147" s="2">
        <v>27</v>
      </c>
      <c r="GI147" s="2">
        <v>33.571301621310397</v>
      </c>
      <c r="GJ147" s="2">
        <v>36</v>
      </c>
      <c r="GK147" s="2">
        <v>29.180116204002498</v>
      </c>
      <c r="GL147" s="2">
        <v>25.615092174162498</v>
      </c>
      <c r="GM147" s="2">
        <v>29.180116204002498</v>
      </c>
      <c r="GN147" s="2">
        <v>25.615092174162498</v>
      </c>
      <c r="GO147" s="2">
        <v>43</v>
      </c>
      <c r="GP147" s="2">
        <v>47</v>
      </c>
      <c r="GQ147" s="2">
        <v>41.089621356578498</v>
      </c>
      <c r="GR147" s="2">
        <v>17.324979569599499</v>
      </c>
      <c r="GS147" s="2">
        <v>28.9</v>
      </c>
      <c r="GT147" s="2">
        <v>83.5</v>
      </c>
      <c r="GU147" s="2">
        <v>18.679245283018801</v>
      </c>
      <c r="GV147" s="2">
        <v>0</v>
      </c>
      <c r="GW147" s="2">
        <v>33.445</v>
      </c>
      <c r="GX147" s="2">
        <v>41.472000000000001</v>
      </c>
      <c r="GY147" s="2">
        <v>69.734151329243304</v>
      </c>
      <c r="GZ147" s="2">
        <v>72</v>
      </c>
      <c r="HA147" s="2">
        <v>110</v>
      </c>
      <c r="HB147" s="2">
        <v>72</v>
      </c>
      <c r="HC147" s="2">
        <v>92.250228713517799</v>
      </c>
      <c r="HD147" s="2">
        <v>63.309352517985602</v>
      </c>
      <c r="HE147" s="2">
        <v>99.5</v>
      </c>
      <c r="HF147" s="2">
        <v>134.57465584186301</v>
      </c>
      <c r="HG147" s="2">
        <v>72</v>
      </c>
      <c r="HH147" s="2">
        <v>72</v>
      </c>
      <c r="HI147" s="2">
        <v>100</v>
      </c>
      <c r="HJ147" s="2">
        <v>7444.8</v>
      </c>
      <c r="HK147" s="2">
        <v>6116.4</v>
      </c>
      <c r="HL147" s="2">
        <v>2301.4349999999999</v>
      </c>
      <c r="HM147" s="2">
        <v>0</v>
      </c>
      <c r="HN147" s="2">
        <v>3438.03</v>
      </c>
      <c r="HO147" s="2">
        <v>17.599177800616602</v>
      </c>
      <c r="HP147" s="2">
        <v>17.599177800616602</v>
      </c>
      <c r="HQ147" s="2">
        <v>17.599177800616602</v>
      </c>
      <c r="HR147" s="2">
        <v>0</v>
      </c>
      <c r="HS147" s="2">
        <v>0</v>
      </c>
      <c r="HT147" s="2">
        <v>0</v>
      </c>
      <c r="HU147" s="2">
        <v>0</v>
      </c>
      <c r="HV147" s="2">
        <v>0</v>
      </c>
      <c r="HW147" s="2">
        <v>0</v>
      </c>
      <c r="HX147" s="2">
        <v>3083.2835610530301</v>
      </c>
      <c r="HY147" s="2">
        <v>0</v>
      </c>
      <c r="HZ147" s="2">
        <v>0</v>
      </c>
      <c r="IA147" s="2">
        <v>0</v>
      </c>
      <c r="IB147" s="2">
        <v>0</v>
      </c>
      <c r="IC147" s="2">
        <v>5094</v>
      </c>
      <c r="ID147" s="2">
        <v>0</v>
      </c>
      <c r="IE147" s="2">
        <v>0</v>
      </c>
      <c r="IF147" s="2">
        <v>525.25633554415197</v>
      </c>
      <c r="IG147" s="2">
        <v>0</v>
      </c>
      <c r="IH147" s="2">
        <v>0</v>
      </c>
      <c r="II147" s="2">
        <v>5688.3436644558496</v>
      </c>
      <c r="IJ147" s="2">
        <v>0</v>
      </c>
      <c r="IK147" s="2">
        <v>3769.7314251046</v>
      </c>
      <c r="IL147" s="2">
        <v>0</v>
      </c>
      <c r="IM147" s="2">
        <v>2510.3741801620799</v>
      </c>
      <c r="IN147" s="2">
        <v>0</v>
      </c>
      <c r="IO147" s="2">
        <v>15490.8</v>
      </c>
      <c r="IP147" s="2">
        <v>0</v>
      </c>
      <c r="IQ147" s="2">
        <v>3.6</v>
      </c>
      <c r="IR147" s="2">
        <v>0</v>
      </c>
      <c r="IS147" s="2">
        <v>0</v>
      </c>
      <c r="IT147" s="2">
        <v>14884.4</v>
      </c>
      <c r="IU147" s="2">
        <v>257</v>
      </c>
      <c r="IV147" s="2">
        <v>4315.4880000000003</v>
      </c>
      <c r="IW147" s="2">
        <v>0</v>
      </c>
      <c r="IX147" s="2">
        <v>1619.1825289999999</v>
      </c>
      <c r="IY147" s="2">
        <v>1619.1825289999999</v>
      </c>
      <c r="IZ147" s="2">
        <v>8000</v>
      </c>
      <c r="JA147" s="2">
        <v>1126</v>
      </c>
      <c r="JB147" s="2">
        <v>8000</v>
      </c>
      <c r="JC147" s="2">
        <v>1789</v>
      </c>
      <c r="JD147" s="2">
        <v>4000</v>
      </c>
      <c r="JE147" s="2">
        <v>8000</v>
      </c>
      <c r="JF147" s="2">
        <v>5400</v>
      </c>
      <c r="JG147" s="2">
        <v>8000</v>
      </c>
      <c r="JH147" s="2">
        <v>7500</v>
      </c>
      <c r="JI147" s="2">
        <v>4000</v>
      </c>
      <c r="JJ147" s="2">
        <v>4.0322580649999997</v>
      </c>
      <c r="JK147" s="2">
        <v>2393.2747810000001</v>
      </c>
      <c r="JL147" s="2">
        <v>8000</v>
      </c>
      <c r="JM147" s="2">
        <v>1429.6557</v>
      </c>
      <c r="JN147" s="2">
        <v>1429.65569999999</v>
      </c>
      <c r="JO147" s="2">
        <v>1429.6557</v>
      </c>
      <c r="JP147" s="2">
        <v>931.80242551117999</v>
      </c>
      <c r="JQ147" s="2">
        <v>8000</v>
      </c>
      <c r="JR147" s="2">
        <v>2837.3680939999999</v>
      </c>
      <c r="JS147" s="2">
        <v>8000</v>
      </c>
      <c r="JT147" s="2">
        <v>2090.909091</v>
      </c>
      <c r="JU147" s="2">
        <v>4100</v>
      </c>
      <c r="JV147" s="2">
        <v>1361.35634547</v>
      </c>
      <c r="JW147" s="2">
        <v>5320</v>
      </c>
      <c r="JX147" s="2">
        <v>7504.1257990000004</v>
      </c>
      <c r="JY147" s="2">
        <v>7504.1257990000004</v>
      </c>
      <c r="JZ147" s="2">
        <v>7504.1257990000004</v>
      </c>
      <c r="KA147" s="2">
        <v>3920</v>
      </c>
      <c r="KB147" s="2">
        <v>7504.1257990000004</v>
      </c>
      <c r="KC147" s="2">
        <v>7504.1257990000004</v>
      </c>
      <c r="KD147" s="2">
        <v>5350</v>
      </c>
      <c r="KE147" s="2">
        <v>1672.959908</v>
      </c>
      <c r="KF147" s="2">
        <v>1672.959908</v>
      </c>
      <c r="KG147" s="2">
        <v>1672.959908</v>
      </c>
      <c r="KH147" s="2">
        <v>1672.959908</v>
      </c>
      <c r="KI147" s="2">
        <v>1672.959908</v>
      </c>
      <c r="KJ147" s="2">
        <v>6500</v>
      </c>
      <c r="KK147" s="2">
        <v>8500</v>
      </c>
      <c r="KL147" s="2">
        <v>4200</v>
      </c>
      <c r="KM147" s="2">
        <v>1672.959908</v>
      </c>
      <c r="KN147" s="2">
        <v>8300</v>
      </c>
      <c r="KO147" s="2">
        <v>6000</v>
      </c>
      <c r="KP147" s="2">
        <v>6000</v>
      </c>
      <c r="KQ147" s="2">
        <v>6000</v>
      </c>
      <c r="KR147" s="2">
        <v>6000</v>
      </c>
      <c r="KS147" s="2">
        <v>6000</v>
      </c>
      <c r="KT147" s="2">
        <v>6000</v>
      </c>
      <c r="KU147" s="2">
        <v>6000</v>
      </c>
      <c r="KV147" s="2">
        <v>987.4</v>
      </c>
      <c r="KW147" s="2">
        <v>6000</v>
      </c>
      <c r="KX147" s="2">
        <v>6000</v>
      </c>
      <c r="KY147" s="2">
        <v>7900</v>
      </c>
      <c r="KZ147" s="2">
        <v>0</v>
      </c>
      <c r="LA147" s="2">
        <v>0</v>
      </c>
      <c r="LB147" s="2">
        <v>0</v>
      </c>
      <c r="LC147" s="2">
        <v>1705</v>
      </c>
      <c r="LD147" s="2">
        <v>0</v>
      </c>
      <c r="LE147" s="2">
        <v>0.426457771053807</v>
      </c>
      <c r="LF147" s="2">
        <v>0</v>
      </c>
      <c r="LG147" s="2">
        <v>0.14215259035126901</v>
      </c>
      <c r="LH147" s="2">
        <v>0</v>
      </c>
      <c r="LI147" s="2">
        <v>0</v>
      </c>
      <c r="LJ147" s="2">
        <v>0</v>
      </c>
      <c r="LK147" s="2">
        <v>0</v>
      </c>
      <c r="LL147" s="2">
        <v>0</v>
      </c>
      <c r="LM147" s="2">
        <v>0</v>
      </c>
      <c r="LN147" s="2">
        <v>0</v>
      </c>
      <c r="LO147" s="2">
        <v>0</v>
      </c>
      <c r="LP147" s="2">
        <v>0</v>
      </c>
      <c r="LQ147" s="2">
        <v>0</v>
      </c>
      <c r="LR147" s="2">
        <v>0</v>
      </c>
      <c r="LS147" s="2">
        <v>0</v>
      </c>
      <c r="LT147" s="2">
        <v>0</v>
      </c>
      <c r="LU147" s="2">
        <v>0</v>
      </c>
      <c r="LV147" s="2">
        <v>7237</v>
      </c>
      <c r="LW147" s="2">
        <v>0</v>
      </c>
      <c r="LX147" s="2">
        <v>2</v>
      </c>
      <c r="LY147" s="2">
        <v>0</v>
      </c>
      <c r="LZ147" s="2">
        <v>0</v>
      </c>
      <c r="MA147" s="2">
        <v>176</v>
      </c>
      <c r="MB147" s="2">
        <v>0</v>
      </c>
      <c r="MC147" s="2">
        <v>0</v>
      </c>
      <c r="MD147" s="2">
        <v>0</v>
      </c>
      <c r="ME147" s="2">
        <v>0</v>
      </c>
      <c r="MF147" s="2">
        <v>21.6</v>
      </c>
      <c r="MG147" s="2">
        <v>0</v>
      </c>
      <c r="MH147" s="2">
        <v>0</v>
      </c>
      <c r="MI147" s="2">
        <v>0</v>
      </c>
      <c r="MJ147" s="2">
        <v>0</v>
      </c>
      <c r="MK147" s="2">
        <v>165.6</v>
      </c>
      <c r="ML147" s="2">
        <v>39.6</v>
      </c>
      <c r="MM147" s="2">
        <v>0</v>
      </c>
      <c r="MN147" s="2">
        <v>0</v>
      </c>
      <c r="MO147" s="2">
        <v>3778.8616312255099</v>
      </c>
      <c r="MP147" s="2">
        <v>0</v>
      </c>
      <c r="MQ147" s="2">
        <v>1508.4</v>
      </c>
      <c r="MR147" s="2">
        <v>0</v>
      </c>
      <c r="MS147" s="2">
        <v>0</v>
      </c>
      <c r="MT147" s="2">
        <v>16455.599999999999</v>
      </c>
      <c r="MU147" s="2">
        <v>0</v>
      </c>
      <c r="MV147" s="2">
        <v>0.12453032179790501</v>
      </c>
      <c r="MW147" s="2">
        <v>4.0491597794985604E-3</v>
      </c>
      <c r="MX147" s="2">
        <v>0.112979427727085</v>
      </c>
      <c r="MY147" s="2">
        <v>3.7807080794116002E-2</v>
      </c>
      <c r="MZ147" s="2">
        <v>0.215415144685386</v>
      </c>
      <c r="NA147" s="2">
        <v>0.50521886521600801</v>
      </c>
      <c r="NB147" s="2">
        <v>9.6787495692087597E-2</v>
      </c>
      <c r="NC147" s="2">
        <v>0.21317393446611599</v>
      </c>
      <c r="ND147" s="2">
        <v>0.66931422954888498</v>
      </c>
      <c r="NE147" s="2">
        <v>2.0724340292910901E-2</v>
      </c>
      <c r="NF147" s="2">
        <v>0.20103143380042901</v>
      </c>
      <c r="NG147" s="2">
        <v>0.79896856619957002</v>
      </c>
      <c r="NH147" s="2">
        <v>0.19893568940905301</v>
      </c>
      <c r="NI147" s="2">
        <v>0.79905280286654501</v>
      </c>
      <c r="NJ147" s="2">
        <v>2.0115077244017799E-3</v>
      </c>
      <c r="NK147" s="2">
        <v>1</v>
      </c>
      <c r="NL147" s="2">
        <v>0</v>
      </c>
      <c r="NM147" s="2">
        <v>0.97481202037797698</v>
      </c>
      <c r="NN147" s="2">
        <v>2.5187979622022402E-2</v>
      </c>
      <c r="NO147" s="2">
        <v>0.98540023689587997</v>
      </c>
      <c r="NP147" s="2">
        <v>0</v>
      </c>
      <c r="NQ147" s="2">
        <v>1.45997631041199E-2</v>
      </c>
      <c r="NR147" s="2">
        <v>0.349771747095247</v>
      </c>
      <c r="NS147" s="2">
        <v>0.39206902919567499</v>
      </c>
      <c r="NT147" s="2">
        <v>0.14784054923231901</v>
      </c>
      <c r="NU147" s="2">
        <v>0.110318674476758</v>
      </c>
      <c r="NV147" s="2">
        <v>0.71</v>
      </c>
      <c r="NW147" s="2">
        <v>0.19</v>
      </c>
      <c r="NX147" s="2">
        <v>0.1</v>
      </c>
      <c r="NY147" s="2">
        <v>0.83</v>
      </c>
      <c r="NZ147" s="2">
        <v>0.16</v>
      </c>
      <c r="OA147" s="2">
        <v>0.01</v>
      </c>
      <c r="OB147" s="2">
        <v>2.3075481080049001E-2</v>
      </c>
      <c r="OC147" s="2">
        <v>8.3963371075069501E-2</v>
      </c>
      <c r="OD147" s="2">
        <v>5.8213086807383102E-2</v>
      </c>
      <c r="OE147" s="2">
        <v>0.319055390098892</v>
      </c>
      <c r="OF147" s="2">
        <v>4.7729330499062902E-2</v>
      </c>
      <c r="OG147" s="2">
        <v>0.29226221698545801</v>
      </c>
      <c r="OH147" s="2">
        <v>7.0000000000000007E-2</v>
      </c>
      <c r="OI147" s="2">
        <v>0.105701123454084</v>
      </c>
      <c r="OJ147" s="2">
        <v>0.98</v>
      </c>
      <c r="OK147" s="2">
        <v>0.02</v>
      </c>
      <c r="OL147" s="2">
        <v>0</v>
      </c>
      <c r="OM147" s="2">
        <v>19630.8</v>
      </c>
      <c r="ON147" s="2">
        <v>46892.203999999998</v>
      </c>
      <c r="OO147" s="2">
        <v>16913</v>
      </c>
      <c r="OP147" s="2">
        <v>24280</v>
      </c>
      <c r="OQ147" s="2">
        <v>1192.7660000000001</v>
      </c>
      <c r="OR147" s="2">
        <v>276</v>
      </c>
      <c r="OS147" s="2">
        <v>286</v>
      </c>
      <c r="OT147" s="2">
        <v>0</v>
      </c>
      <c r="OU147" s="2">
        <v>0</v>
      </c>
      <c r="OV147" s="2">
        <v>1</v>
      </c>
      <c r="OW147" s="2">
        <v>0</v>
      </c>
      <c r="OX147" s="2">
        <v>0</v>
      </c>
      <c r="OY147" s="2">
        <v>0</v>
      </c>
      <c r="OZ147" s="2">
        <v>0</v>
      </c>
      <c r="PA147" s="2">
        <v>1</v>
      </c>
      <c r="PB147" s="2">
        <v>0</v>
      </c>
      <c r="PC147" s="2">
        <v>0</v>
      </c>
      <c r="PD147" s="2">
        <v>1060.2</v>
      </c>
      <c r="PE147" s="2">
        <v>5450421</v>
      </c>
      <c r="PF147" s="2">
        <v>24.334561672675701</v>
      </c>
      <c r="PG147" s="2">
        <v>86686.874370000005</v>
      </c>
      <c r="PH147" s="2">
        <v>50200</v>
      </c>
      <c r="PI147" s="2">
        <v>124000</v>
      </c>
      <c r="PJ147" s="2">
        <v>83650.276629999993</v>
      </c>
      <c r="PK147" s="2">
        <v>31772.401590000001</v>
      </c>
      <c r="PL147" s="2">
        <v>456080.72899999999</v>
      </c>
      <c r="PM147" s="2">
        <v>185000</v>
      </c>
      <c r="PN147" s="2">
        <v>508000</v>
      </c>
      <c r="PO147" s="2">
        <v>400935.26250000001</v>
      </c>
      <c r="PP147" s="2">
        <v>134704.32990000001</v>
      </c>
      <c r="PQ147" s="2">
        <v>0</v>
      </c>
      <c r="PR147" s="2">
        <v>0</v>
      </c>
      <c r="PS147" s="2">
        <v>0</v>
      </c>
      <c r="PT147" s="2">
        <v>0</v>
      </c>
      <c r="PU147" s="2">
        <v>0</v>
      </c>
      <c r="PV147" s="2">
        <v>5062.8758079999998</v>
      </c>
      <c r="PW147" s="2">
        <v>14500</v>
      </c>
      <c r="PX147" s="2">
        <v>94900</v>
      </c>
      <c r="PY147" s="2">
        <v>135199.51019999999</v>
      </c>
      <c r="PZ147" s="2">
        <v>54921.774140000001</v>
      </c>
      <c r="QA147" s="2">
        <v>111.56414359999999</v>
      </c>
      <c r="QB147" s="2">
        <v>111.7035552</v>
      </c>
      <c r="QC147" s="2">
        <v>99.679303540000006</v>
      </c>
      <c r="QD147" s="2">
        <v>86.975420270000001</v>
      </c>
      <c r="QE147" s="2">
        <v>71.808598509999996</v>
      </c>
      <c r="QF147" s="2">
        <v>71.808598509999996</v>
      </c>
      <c r="QG147" s="2">
        <v>140.9446269</v>
      </c>
      <c r="QH147" s="2">
        <v>182.6989193</v>
      </c>
      <c r="QI147" s="2">
        <v>168.06941309999999</v>
      </c>
      <c r="QJ147" s="2">
        <v>150.24433139999999</v>
      </c>
      <c r="QK147" s="2">
        <v>136.66694720000001</v>
      </c>
      <c r="QL147" s="2">
        <v>136.66694720000001</v>
      </c>
      <c r="QM147" s="2">
        <v>0</v>
      </c>
      <c r="QN147" s="2">
        <v>0</v>
      </c>
      <c r="QO147" s="2">
        <v>0</v>
      </c>
      <c r="QP147" s="2">
        <v>0</v>
      </c>
      <c r="QQ147" s="2">
        <v>0</v>
      </c>
      <c r="QR147" s="2">
        <v>0</v>
      </c>
      <c r="QS147" s="2">
        <v>111.56414359999999</v>
      </c>
      <c r="QT147" s="2">
        <v>111.7035552</v>
      </c>
      <c r="QU147" s="2">
        <v>99.679303540000006</v>
      </c>
      <c r="QV147" s="2">
        <v>86.975420270000001</v>
      </c>
      <c r="QW147" s="2">
        <v>71.808598509999996</v>
      </c>
      <c r="QX147" s="2">
        <v>71.808598509999996</v>
      </c>
      <c r="QY147" s="2">
        <v>4.7057623E-2</v>
      </c>
      <c r="QZ147" s="2">
        <v>2.3558213000000001E-2</v>
      </c>
      <c r="RA147" s="2">
        <v>8.4089223000000005E-2</v>
      </c>
      <c r="RB147" s="2">
        <v>7.3372257999999996E-2</v>
      </c>
      <c r="RC147" s="2">
        <v>4.5433171999999897E-2</v>
      </c>
      <c r="RD147" s="2">
        <v>5.9450276000000003E-2</v>
      </c>
      <c r="RE147" s="2">
        <v>3.8531092999999898E-2</v>
      </c>
      <c r="RF147" s="2">
        <v>0.14178295699999999</v>
      </c>
      <c r="RG147" s="2">
        <v>0.12674576099999901</v>
      </c>
      <c r="RH147" s="2">
        <v>8.6468933999999997E-2</v>
      </c>
      <c r="RI147" s="2">
        <v>0</v>
      </c>
      <c r="RJ147" s="2">
        <v>0</v>
      </c>
      <c r="RK147" s="2">
        <v>0</v>
      </c>
      <c r="RL147" s="2">
        <v>0</v>
      </c>
      <c r="RM147" s="2">
        <v>0</v>
      </c>
      <c r="RN147" s="2">
        <v>4.7057623E-2</v>
      </c>
      <c r="RO147" s="2">
        <v>2.3558213000000001E-2</v>
      </c>
      <c r="RP147" s="2">
        <v>8.4089223000000005E-2</v>
      </c>
      <c r="RQ147" s="2">
        <v>7.3372258999999995E-2</v>
      </c>
      <c r="RR147" s="2">
        <v>4.5433171999999897E-2</v>
      </c>
      <c r="RS147" s="2">
        <v>3272</v>
      </c>
      <c r="RT147" s="2">
        <v>0.17499999999999999</v>
      </c>
      <c r="RU147" s="2">
        <v>1</v>
      </c>
      <c r="RV147" s="2"/>
      <c r="RW147" s="2">
        <v>9453.6</v>
      </c>
      <c r="RX147" s="2">
        <v>711.66666666666799</v>
      </c>
      <c r="RY147" s="2">
        <v>1</v>
      </c>
      <c r="RZ147" s="2"/>
      <c r="SA147" s="2">
        <v>1</v>
      </c>
      <c r="SB147" s="2"/>
      <c r="SC147" s="2">
        <v>2769.61729324831</v>
      </c>
      <c r="SD147" s="2">
        <v>0</v>
      </c>
      <c r="SE147" s="2">
        <v>434</v>
      </c>
      <c r="SF147" s="2">
        <v>3</v>
      </c>
      <c r="SG147" s="2">
        <v>9131.9</v>
      </c>
      <c r="SH147" s="2">
        <v>0</v>
      </c>
      <c r="SI147" s="2">
        <v>1870.3393461891301</v>
      </c>
      <c r="SJ147" s="2">
        <v>0</v>
      </c>
      <c r="SK147" s="2">
        <v>18292.511999999999</v>
      </c>
      <c r="SL147" s="2">
        <v>0</v>
      </c>
      <c r="SM147" s="2">
        <v>625.18270675168299</v>
      </c>
      <c r="SN147" s="2">
        <v>5168.7439999999997</v>
      </c>
      <c r="SO147" s="2">
        <v>0</v>
      </c>
      <c r="SP147" s="2">
        <v>0</v>
      </c>
      <c r="SQ147" s="2">
        <v>0</v>
      </c>
      <c r="SR147" s="2">
        <v>0</v>
      </c>
      <c r="SS147" s="2">
        <v>13316.391653810801</v>
      </c>
      <c r="ST147" s="2">
        <v>0</v>
      </c>
      <c r="SU147" s="2">
        <v>0</v>
      </c>
      <c r="SV147" s="2">
        <v>0</v>
      </c>
      <c r="SW147" s="2">
        <v>0</v>
      </c>
      <c r="SX147" s="2">
        <v>2037.6</v>
      </c>
      <c r="SY147" s="2">
        <v>3552.3310000000001</v>
      </c>
      <c r="SZ147" s="2">
        <v>269</v>
      </c>
      <c r="TA147" s="2">
        <v>281</v>
      </c>
      <c r="TB147" s="2">
        <v>42.112000000000002</v>
      </c>
      <c r="TC147" s="2">
        <v>313.096</v>
      </c>
      <c r="TD147" s="2">
        <v>1</v>
      </c>
      <c r="TE147" s="2">
        <v>0</v>
      </c>
      <c r="TF147" s="2">
        <v>561.14244189500505</v>
      </c>
      <c r="TG147" s="2">
        <v>380.715127415974</v>
      </c>
      <c r="TH147" s="2">
        <v>6246.2810777701898</v>
      </c>
      <c r="TI147" s="2">
        <v>691.999875974406</v>
      </c>
      <c r="TJ147" s="2">
        <v>990.87463104352196</v>
      </c>
      <c r="TK147" s="2">
        <v>0</v>
      </c>
      <c r="TL147" s="2">
        <v>45.328000000000003</v>
      </c>
      <c r="TM147" s="2">
        <v>0</v>
      </c>
      <c r="TN147" s="2">
        <v>0</v>
      </c>
      <c r="TO147" s="2">
        <v>0</v>
      </c>
      <c r="TP147" s="2">
        <v>0</v>
      </c>
      <c r="TQ147" s="2">
        <v>0</v>
      </c>
      <c r="TR147" s="2">
        <v>0.44521957034030102</v>
      </c>
      <c r="TS147" s="2">
        <v>0.55478042965969798</v>
      </c>
      <c r="TT147" s="2">
        <v>5.5692819293583801E-2</v>
      </c>
      <c r="TU147" s="2">
        <v>0</v>
      </c>
      <c r="TV147" s="2">
        <v>0</v>
      </c>
      <c r="TW147" s="2">
        <v>0</v>
      </c>
      <c r="TX147" s="2">
        <v>1.14065009120241E-2</v>
      </c>
      <c r="TY147" s="2">
        <v>0</v>
      </c>
      <c r="TZ147" s="2">
        <v>0.93290067979439195</v>
      </c>
      <c r="UA147" s="2">
        <v>0</v>
      </c>
      <c r="UB147" s="2">
        <v>665.34533333333104</v>
      </c>
      <c r="UC147" s="2">
        <v>53</v>
      </c>
      <c r="UD147" s="2">
        <v>0</v>
      </c>
      <c r="UE147" s="2">
        <v>0</v>
      </c>
      <c r="UF147" s="2">
        <v>18838.8</v>
      </c>
      <c r="UG147" s="2">
        <v>17095.544999999998</v>
      </c>
      <c r="UH147" s="2">
        <v>764</v>
      </c>
      <c r="UI147" s="2">
        <v>1943</v>
      </c>
      <c r="UJ147" s="2">
        <v>2841.8399999999901</v>
      </c>
      <c r="UK147" s="2">
        <v>1544.896</v>
      </c>
      <c r="UL147" s="2">
        <v>951.35400000000004</v>
      </c>
      <c r="UM147" s="2">
        <v>0</v>
      </c>
      <c r="UN147" s="2">
        <v>0</v>
      </c>
      <c r="UO147" s="2">
        <v>4776.4570000000003</v>
      </c>
      <c r="UP147" s="2">
        <v>0</v>
      </c>
      <c r="UQ147" s="2">
        <v>0</v>
      </c>
      <c r="UR147" s="2">
        <v>2800.8</v>
      </c>
      <c r="US147" s="2">
        <v>2625.5230000000001</v>
      </c>
      <c r="UT147" s="2">
        <v>1386</v>
      </c>
      <c r="UU147" s="2">
        <v>14425</v>
      </c>
      <c r="UV147" s="2">
        <v>40.4</v>
      </c>
      <c r="UW147" s="2">
        <v>0</v>
      </c>
      <c r="UX147" s="2">
        <v>1</v>
      </c>
      <c r="UY147" s="2">
        <v>0</v>
      </c>
      <c r="UZ147" s="2">
        <v>235603.53999999899</v>
      </c>
      <c r="VA147" s="2">
        <v>0</v>
      </c>
      <c r="VB147" s="2">
        <v>0</v>
      </c>
      <c r="VC147" s="2">
        <v>0</v>
      </c>
      <c r="VD147" s="2">
        <v>1789.2</v>
      </c>
      <c r="VE147" s="2">
        <v>3080.7269999999999</v>
      </c>
      <c r="VF147" s="2">
        <v>0</v>
      </c>
      <c r="VG147" s="2">
        <v>0</v>
      </c>
      <c r="VH147" s="2">
        <v>0</v>
      </c>
      <c r="VI147" s="2">
        <v>11706.444</v>
      </c>
      <c r="VJ147" s="2">
        <v>26479.035999999898</v>
      </c>
      <c r="VK147" s="2">
        <v>49952.957999999999</v>
      </c>
      <c r="VL147" s="2">
        <v>21614</v>
      </c>
      <c r="VM147" s="2">
        <v>3117.6</v>
      </c>
      <c r="VN147" s="2">
        <v>7544</v>
      </c>
      <c r="VO147" s="2">
        <v>13782.6</v>
      </c>
      <c r="VP147" s="2">
        <v>107890.944</v>
      </c>
      <c r="VQ147" s="2">
        <v>0</v>
      </c>
      <c r="VR147" s="2">
        <v>3.6</v>
      </c>
      <c r="VS147" s="2">
        <v>0.93100000000000005</v>
      </c>
      <c r="VT147" s="2"/>
      <c r="VU147" s="2">
        <v>7766.2740000000003</v>
      </c>
      <c r="VV147" s="2">
        <v>1175.202</v>
      </c>
      <c r="VW147" s="2">
        <v>27830.9</v>
      </c>
      <c r="VX147" s="2">
        <v>8737.2000000000007</v>
      </c>
      <c r="VY147" s="2">
        <v>5838.3509999999997</v>
      </c>
      <c r="VZ147" s="2">
        <v>1732</v>
      </c>
      <c r="WA147" s="2">
        <v>42.112000000000002</v>
      </c>
      <c r="WB147" s="2">
        <v>253</v>
      </c>
      <c r="WC147" s="2">
        <v>53063.519999999997</v>
      </c>
      <c r="WD147" s="2">
        <v>0.74611258356023102</v>
      </c>
      <c r="WE147" s="2">
        <v>0.19706758993749299</v>
      </c>
      <c r="WF147" s="2"/>
      <c r="WG147" s="2">
        <v>50990.255999999899</v>
      </c>
      <c r="WH147" s="2">
        <v>36263.375999999997</v>
      </c>
      <c r="WI147" s="2">
        <v>0.231990342820342</v>
      </c>
      <c r="WJ147" s="2"/>
      <c r="WK147" s="2">
        <v>0</v>
      </c>
      <c r="WL147" s="2">
        <v>2004.5</v>
      </c>
      <c r="WM147" s="2">
        <v>0.4</v>
      </c>
      <c r="WN147" s="2"/>
      <c r="WO147" s="2">
        <v>0.66091294587178795</v>
      </c>
      <c r="WP147" s="2">
        <v>5.2881017710152099E-2</v>
      </c>
      <c r="WQ147" s="2"/>
      <c r="WR147" s="2">
        <v>0.98872359035615798</v>
      </c>
      <c r="WS147" s="2"/>
      <c r="WT147" s="2">
        <v>1</v>
      </c>
      <c r="WU147" s="2"/>
      <c r="WV147" s="2">
        <v>1</v>
      </c>
      <c r="WW147" s="2"/>
      <c r="WX147" s="2">
        <v>0.81566291124878698</v>
      </c>
      <c r="WY147" s="2"/>
      <c r="WZ147" s="2">
        <v>0.66732084985275797</v>
      </c>
      <c r="XA147" s="2"/>
      <c r="XB147" s="2">
        <v>1</v>
      </c>
      <c r="XC147" s="2"/>
      <c r="XD147" s="2">
        <v>1</v>
      </c>
      <c r="XE147" s="2"/>
      <c r="XF147" s="2">
        <v>0</v>
      </c>
      <c r="XG147" s="2">
        <v>7461.9639999999999</v>
      </c>
      <c r="XH147" s="2">
        <v>0</v>
      </c>
      <c r="XI147" s="2">
        <v>0</v>
      </c>
      <c r="XJ147" s="2">
        <v>0</v>
      </c>
      <c r="XK147" s="2">
        <v>1984.1020000000001</v>
      </c>
      <c r="XL147" s="2">
        <v>1569.742</v>
      </c>
      <c r="XM147" s="2">
        <v>0</v>
      </c>
      <c r="XN147" s="2">
        <v>0</v>
      </c>
      <c r="XO147" s="2">
        <v>0</v>
      </c>
      <c r="XP147" s="2">
        <v>0</v>
      </c>
      <c r="XQ147" s="2">
        <v>1905.2</v>
      </c>
      <c r="XR147" s="2">
        <v>1580.4</v>
      </c>
      <c r="XS147" s="2">
        <v>0</v>
      </c>
      <c r="XT147" s="2">
        <v>0</v>
      </c>
      <c r="XU147" s="2">
        <v>0</v>
      </c>
      <c r="XV147" s="2">
        <v>0.30452308729490102</v>
      </c>
      <c r="XW147" s="2">
        <v>2.84860690378562E-2</v>
      </c>
      <c r="XX147" s="2">
        <v>0.66699084366724104</v>
      </c>
      <c r="XY147" s="2">
        <v>0.27321966176610302</v>
      </c>
      <c r="XZ147" s="2">
        <v>0.72678033823389698</v>
      </c>
      <c r="YA147" s="2">
        <v>2282190.2130202199</v>
      </c>
      <c r="YB147" s="2">
        <v>55682</v>
      </c>
      <c r="YC147" s="2">
        <v>9262</v>
      </c>
      <c r="YD147" s="2">
        <v>296952</v>
      </c>
      <c r="YE147" s="2">
        <v>0</v>
      </c>
      <c r="YF147" s="2">
        <v>22977.482</v>
      </c>
      <c r="YG147" s="2">
        <v>76138.495999999999</v>
      </c>
      <c r="YH147" s="2">
        <v>0</v>
      </c>
      <c r="YI147" s="2">
        <v>86.4</v>
      </c>
      <c r="YJ147" s="2">
        <v>830.7</v>
      </c>
      <c r="YK147" s="2">
        <v>5740.848</v>
      </c>
      <c r="YL147" s="2">
        <v>0</v>
      </c>
      <c r="YM147" s="2">
        <v>0</v>
      </c>
      <c r="YN147" s="2">
        <v>0</v>
      </c>
      <c r="YO147" s="2">
        <v>0</v>
      </c>
      <c r="YP147" s="2">
        <v>0.91069185346080495</v>
      </c>
      <c r="YQ147" s="9">
        <v>2.0473669024437201E-5</v>
      </c>
      <c r="YR147" s="2">
        <v>1.2362007643807599E-4</v>
      </c>
      <c r="YS147" s="2">
        <v>8.0178058887394002E-2</v>
      </c>
      <c r="YT147" s="2">
        <v>8.9859939063385592E-3</v>
      </c>
      <c r="YU147" s="2">
        <v>0.55003707922286604</v>
      </c>
      <c r="YV147" s="2">
        <v>6.0925487141676997E-2</v>
      </c>
      <c r="YW147" s="2">
        <v>5.9916643815540599E-2</v>
      </c>
      <c r="YX147" s="2">
        <v>0.32912078981991499</v>
      </c>
      <c r="YY147" s="2">
        <v>8.7982878280963104E-3</v>
      </c>
      <c r="YZ147" s="2">
        <v>5.1526246684171703E-3</v>
      </c>
      <c r="ZA147" s="2">
        <v>0.97291475831573604</v>
      </c>
      <c r="ZB147" s="2">
        <v>1.31343291877495E-2</v>
      </c>
      <c r="ZC147" s="2">
        <v>0</v>
      </c>
      <c r="ZD147" s="2">
        <v>0</v>
      </c>
      <c r="ZE147" s="2">
        <v>0.18789899854390399</v>
      </c>
      <c r="ZF147" s="2">
        <v>0.80529972666365401</v>
      </c>
      <c r="ZG147" s="2">
        <v>1.5560109714437E-3</v>
      </c>
      <c r="ZH147" s="2">
        <v>5.2452638209974202E-3</v>
      </c>
      <c r="ZI147" s="2">
        <v>1</v>
      </c>
      <c r="ZJ147" s="2">
        <v>0</v>
      </c>
      <c r="ZK147" s="2">
        <v>0</v>
      </c>
      <c r="ZL147" s="2">
        <v>0</v>
      </c>
      <c r="ZM147" s="2">
        <v>0</v>
      </c>
      <c r="ZN147" s="2">
        <v>1</v>
      </c>
      <c r="ZO147" s="2">
        <v>0.99880112176977698</v>
      </c>
      <c r="ZP147" s="2">
        <v>1.1988782302222499E-3</v>
      </c>
      <c r="ZQ147" s="2">
        <v>0</v>
      </c>
      <c r="ZR147" s="2">
        <v>0</v>
      </c>
      <c r="ZS147" s="2">
        <v>0</v>
      </c>
      <c r="ZT147" s="2">
        <v>0</v>
      </c>
      <c r="ZU147" s="2">
        <v>0</v>
      </c>
      <c r="ZV147" s="2">
        <v>0</v>
      </c>
      <c r="ZW147" s="2">
        <v>0</v>
      </c>
      <c r="ZX147" s="2">
        <v>0</v>
      </c>
      <c r="ZY147" s="2" t="s">
        <v>897</v>
      </c>
      <c r="ZZ147" s="2" t="s">
        <v>870</v>
      </c>
      <c r="AAA147" s="2" t="s">
        <v>871</v>
      </c>
    </row>
    <row r="148" spans="1:703" x14ac:dyDescent="0.2">
      <c r="A148" s="2" t="s">
        <v>900</v>
      </c>
      <c r="B148" s="2">
        <v>192248.65100000001</v>
      </c>
      <c r="C148" s="2">
        <v>190548.375</v>
      </c>
      <c r="D148" s="2">
        <v>10186.42</v>
      </c>
      <c r="E148" s="2">
        <v>65777.505000000005</v>
      </c>
      <c r="F148" s="2">
        <v>662371.46</v>
      </c>
      <c r="G148" s="2">
        <v>0</v>
      </c>
      <c r="H148" s="2">
        <v>0</v>
      </c>
      <c r="I148" s="2">
        <v>1</v>
      </c>
      <c r="J148" s="2">
        <v>0</v>
      </c>
      <c r="K148" s="2">
        <v>0.90891303197151596</v>
      </c>
      <c r="L148" s="2">
        <v>2.50058856702551E-2</v>
      </c>
      <c r="M148" s="2">
        <v>5.0868133720616499E-4</v>
      </c>
      <c r="N148" s="2">
        <v>0</v>
      </c>
      <c r="O148" s="2">
        <v>5.1541628922236397E-2</v>
      </c>
      <c r="P148" s="2">
        <v>9.1070047009573704E-4</v>
      </c>
      <c r="Q148" s="2">
        <v>0.90891303197151596</v>
      </c>
      <c r="R148" s="2">
        <v>0</v>
      </c>
      <c r="S148" s="2">
        <v>0</v>
      </c>
      <c r="T148" s="2">
        <v>0</v>
      </c>
      <c r="U148" s="2">
        <v>2019</v>
      </c>
      <c r="V148" s="2">
        <v>6.6666666999999999E-2</v>
      </c>
      <c r="W148" s="2">
        <v>8.5000000000000006E-2</v>
      </c>
      <c r="X148" s="2">
        <v>0.102777778</v>
      </c>
      <c r="Y148" s="2">
        <v>0.104166667</v>
      </c>
      <c r="Z148" s="2">
        <v>8.1944444000000005E-2</v>
      </c>
      <c r="AA148" s="2">
        <v>6.4479999999999996E-2</v>
      </c>
      <c r="AB148" s="2">
        <v>8.5000000000000006E-2</v>
      </c>
      <c r="AC148" s="2">
        <v>8.7222222000000002E-2</v>
      </c>
      <c r="AD148" s="2">
        <v>7.7399999999999997E-2</v>
      </c>
      <c r="AE148" s="2">
        <v>7.1499999999999994E-2</v>
      </c>
      <c r="AF148" s="2">
        <v>7.8055555999999998E-2</v>
      </c>
      <c r="AG148" s="2">
        <v>6.6699999999999995E-2</v>
      </c>
      <c r="AH148" s="2">
        <v>0</v>
      </c>
      <c r="AI148" s="2">
        <v>0</v>
      </c>
      <c r="AJ148" s="2">
        <v>7.8E-2</v>
      </c>
      <c r="AK148" s="2">
        <v>9.6774193999999994E-2</v>
      </c>
      <c r="AL148" s="2">
        <v>3651.6709620000001</v>
      </c>
      <c r="AM148" s="2">
        <v>53.66446792</v>
      </c>
      <c r="AN148" s="2">
        <v>100.6236973</v>
      </c>
      <c r="AO148" s="2">
        <v>15.809556860000001</v>
      </c>
      <c r="AP148" s="2">
        <v>1.4030778399999999</v>
      </c>
      <c r="AQ148" s="2">
        <v>9.9875938600000005</v>
      </c>
      <c r="AR148" s="2">
        <v>5.6384575799999999</v>
      </c>
      <c r="AS148" s="2">
        <v>5.7955004499999996</v>
      </c>
      <c r="AT148" s="2">
        <v>55.737062260000002</v>
      </c>
      <c r="AU148" s="2">
        <v>26.719784929999999</v>
      </c>
      <c r="AV148" s="2">
        <v>2.5463775700000002</v>
      </c>
      <c r="AW148" s="2">
        <v>189.87632289999999</v>
      </c>
      <c r="AX148" s="2">
        <v>4.5114996600000001</v>
      </c>
      <c r="AY148" s="2">
        <v>4.8443209700000001</v>
      </c>
      <c r="AZ148" s="2">
        <v>1.6337754499999999</v>
      </c>
      <c r="BA148" s="2">
        <v>10.493229469999999</v>
      </c>
      <c r="BB148" s="2">
        <v>112.9681588</v>
      </c>
      <c r="BC148" s="2">
        <v>92.519804289999996</v>
      </c>
      <c r="BD148" s="2">
        <v>55.708372650000001</v>
      </c>
      <c r="BE148" s="2">
        <v>154.4004012</v>
      </c>
      <c r="BF148" s="2">
        <v>164.09054029999999</v>
      </c>
      <c r="BG148" s="2">
        <v>2.23182408</v>
      </c>
      <c r="BH148" s="2">
        <v>4125107</v>
      </c>
      <c r="BI148" s="2">
        <v>1614944</v>
      </c>
      <c r="BJ148" s="2">
        <v>699500</v>
      </c>
      <c r="BK148" s="2">
        <v>97800</v>
      </c>
      <c r="BL148" s="2">
        <v>37239553.579999998</v>
      </c>
      <c r="BM148" s="2">
        <v>32002741.350000001</v>
      </c>
      <c r="BN148" s="2">
        <v>18805974.559999999</v>
      </c>
      <c r="BO148" s="2">
        <v>13266590.960000001</v>
      </c>
      <c r="BP148" s="2">
        <v>11171866.07</v>
      </c>
      <c r="BQ148" s="2">
        <v>9846909.4600000009</v>
      </c>
      <c r="BR148" s="2">
        <v>918287304.89999998</v>
      </c>
      <c r="BS148" s="2">
        <v>14520000000</v>
      </c>
      <c r="BT148" s="2">
        <v>0.25</v>
      </c>
      <c r="BU148" s="2">
        <v>0.25</v>
      </c>
      <c r="BV148" s="2">
        <v>0.25</v>
      </c>
      <c r="BW148" s="2">
        <v>0.25</v>
      </c>
      <c r="BX148" s="2">
        <v>0.25</v>
      </c>
      <c r="BY148" s="2">
        <v>38495</v>
      </c>
      <c r="BZ148" s="2">
        <v>0.02</v>
      </c>
      <c r="CA148" s="2">
        <v>18320</v>
      </c>
      <c r="CB148" s="2">
        <v>0.2</v>
      </c>
      <c r="CC148" s="2">
        <v>138000</v>
      </c>
      <c r="CD148" s="2">
        <v>0.2</v>
      </c>
      <c r="CE148" s="2">
        <v>72800</v>
      </c>
      <c r="CF148" s="2">
        <v>0.02</v>
      </c>
      <c r="CG148" s="2">
        <v>4000</v>
      </c>
      <c r="CH148" s="2">
        <v>0.2</v>
      </c>
      <c r="CI148" s="2">
        <v>50000</v>
      </c>
      <c r="CJ148" s="2">
        <v>1.3</v>
      </c>
      <c r="CK148" s="2">
        <v>1.7</v>
      </c>
      <c r="CL148" s="2">
        <v>2</v>
      </c>
      <c r="CM148" s="2">
        <v>2.2999999999999998</v>
      </c>
      <c r="CN148" s="2">
        <v>3.4</v>
      </c>
      <c r="CO148" s="2">
        <v>0.1</v>
      </c>
      <c r="CP148" s="2">
        <v>0.4</v>
      </c>
      <c r="CQ148" s="2">
        <v>0.7</v>
      </c>
      <c r="CR148" s="2">
        <v>1.1000000000000001</v>
      </c>
      <c r="CS148" s="2">
        <v>2</v>
      </c>
      <c r="CT148" s="2">
        <v>0.264732564</v>
      </c>
      <c r="CU148" s="2">
        <v>0.22477744299999999</v>
      </c>
      <c r="CV148" s="2">
        <v>0.42326355100000002</v>
      </c>
      <c r="CW148" s="2">
        <v>8.7226441000000002E-2</v>
      </c>
      <c r="CX148" s="2">
        <v>0.14996110400000001</v>
      </c>
      <c r="CY148" s="2">
        <v>0.84673174200000001</v>
      </c>
      <c r="CZ148" s="2">
        <v>3.3071540000000001E-3</v>
      </c>
      <c r="DA148" s="2">
        <v>0.97172556499999996</v>
      </c>
      <c r="DB148" s="2">
        <v>2.8274435000000001E-2</v>
      </c>
      <c r="DC148" s="2">
        <v>0.96425672200000001</v>
      </c>
      <c r="DD148" s="2">
        <v>3.5743278000000003E-2</v>
      </c>
      <c r="DE148" s="2">
        <v>0.84244022600000001</v>
      </c>
      <c r="DF148" s="2">
        <v>0.15755977400000001</v>
      </c>
      <c r="DG148" s="2">
        <v>1.8140136000000001E-2</v>
      </c>
      <c r="DH148" s="2">
        <v>0</v>
      </c>
      <c r="DI148" s="2">
        <v>0.98185986400000003</v>
      </c>
      <c r="DJ148" s="2">
        <v>5.7111039000000002E-2</v>
      </c>
      <c r="DK148" s="2">
        <v>0.14747924000000001</v>
      </c>
      <c r="DL148" s="2">
        <v>0</v>
      </c>
      <c r="DM148" s="2">
        <v>0.79540972200000004</v>
      </c>
      <c r="DN148" s="2">
        <v>0.05</v>
      </c>
      <c r="DO148" s="2">
        <v>0.94</v>
      </c>
      <c r="DP148" s="2">
        <v>0.01</v>
      </c>
      <c r="DQ148" s="2">
        <v>0.99</v>
      </c>
      <c r="DR148" s="2">
        <v>0</v>
      </c>
      <c r="DS148" s="2">
        <v>0.01</v>
      </c>
      <c r="DT148" s="2">
        <v>56142611.189999998</v>
      </c>
      <c r="DU148" s="2">
        <v>2099.954009</v>
      </c>
      <c r="DV148" s="2">
        <v>68.253611030000002</v>
      </c>
      <c r="DW148" s="2">
        <v>68.253611030000002</v>
      </c>
      <c r="DX148" s="2">
        <v>2338382.2990000001</v>
      </c>
      <c r="DY148" s="2">
        <v>1548618.7390000001</v>
      </c>
      <c r="DZ148" s="2">
        <v>395132.07900000003</v>
      </c>
      <c r="EA148" s="2">
        <v>120091.42200000001</v>
      </c>
      <c r="EB148" s="2">
        <v>30448.644</v>
      </c>
      <c r="EC148" s="2">
        <v>451990.549</v>
      </c>
      <c r="ED148" s="2">
        <v>12622.646000000001</v>
      </c>
      <c r="EE148" s="2">
        <v>0</v>
      </c>
      <c r="EF148" s="2">
        <v>0</v>
      </c>
      <c r="EG148" s="2">
        <v>1</v>
      </c>
      <c r="EH148" s="2">
        <v>0.784622191292765</v>
      </c>
      <c r="EI148" s="2">
        <v>8.6216426618247691E-3</v>
      </c>
      <c r="EJ148" s="2">
        <v>8.4030252588312392E-3</v>
      </c>
      <c r="EK148" s="2">
        <v>0</v>
      </c>
      <c r="EL148" s="2">
        <v>0.15997071876828101</v>
      </c>
      <c r="EM148" s="2">
        <v>4.0844991207990896E-3</v>
      </c>
      <c r="EN148" s="2">
        <v>3.4297922897498397E-2</v>
      </c>
      <c r="EO148" s="2">
        <v>62075.584103444497</v>
      </c>
      <c r="EP148" s="2">
        <v>0</v>
      </c>
      <c r="EQ148" s="2">
        <v>0</v>
      </c>
      <c r="ER148" s="2">
        <v>1</v>
      </c>
      <c r="ES148" s="2">
        <v>0.47578267120614698</v>
      </c>
      <c r="ET148" s="2">
        <v>0.52421732879385197</v>
      </c>
      <c r="EU148" s="2">
        <v>891250.02720000001</v>
      </c>
      <c r="EV148" s="2">
        <v>2323650.3339999998</v>
      </c>
      <c r="EW148" s="2">
        <v>3203823.0060000001</v>
      </c>
      <c r="EX148" s="2">
        <v>37.28363900171</v>
      </c>
      <c r="EY148" s="2">
        <v>47.022784468783797</v>
      </c>
      <c r="EZ148" s="2">
        <v>36.1</v>
      </c>
      <c r="FA148" s="2">
        <v>42</v>
      </c>
      <c r="FB148" s="2">
        <v>45.3</v>
      </c>
      <c r="FC148" s="2">
        <v>37.299999999999997</v>
      </c>
      <c r="FD148" s="2">
        <v>37.506406990491499</v>
      </c>
      <c r="FE148" s="2">
        <v>30.5</v>
      </c>
      <c r="FF148" s="2">
        <v>37</v>
      </c>
      <c r="FG148" s="2">
        <v>14</v>
      </c>
      <c r="FH148" s="2">
        <v>32.854719713310899</v>
      </c>
      <c r="FI148" s="2">
        <v>25.745448319794999</v>
      </c>
      <c r="FJ148" s="2">
        <v>32.854719713310899</v>
      </c>
      <c r="FK148" s="2">
        <v>25.745448319794999</v>
      </c>
      <c r="FL148" s="2">
        <v>32.862078606351801</v>
      </c>
      <c r="FM148" s="2">
        <v>15.705883145321099</v>
      </c>
      <c r="FN148" s="2">
        <v>38.341242187012</v>
      </c>
      <c r="FO148" s="2">
        <v>55.240496884178398</v>
      </c>
      <c r="FP148" s="2">
        <v>49</v>
      </c>
      <c r="FQ148" s="2">
        <v>37.916259114157299</v>
      </c>
      <c r="FR148" s="2">
        <v>48</v>
      </c>
      <c r="FS148" s="2">
        <v>50.818731475807702</v>
      </c>
      <c r="FT148" s="2">
        <v>17.169806016010799</v>
      </c>
      <c r="FU148" s="2">
        <v>49.879817268402398</v>
      </c>
      <c r="FV148" s="2">
        <v>39.407374977343203</v>
      </c>
      <c r="FW148" s="2">
        <v>49.879817268402398</v>
      </c>
      <c r="FX148" s="2">
        <v>39.407374977343203</v>
      </c>
      <c r="FY148" s="2">
        <v>43</v>
      </c>
      <c r="FZ148" s="2">
        <v>47</v>
      </c>
      <c r="GA148" s="2">
        <v>31.623142114048399</v>
      </c>
      <c r="GB148" s="2">
        <v>36.561042305275997</v>
      </c>
      <c r="GC148" s="2">
        <v>50.818731475807702</v>
      </c>
      <c r="GD148" s="2">
        <v>17.169806016010799</v>
      </c>
      <c r="GE148" s="2">
        <v>38.9837611276727</v>
      </c>
      <c r="GF148" s="2">
        <v>38</v>
      </c>
      <c r="GG148" s="2">
        <v>27.360152235088801</v>
      </c>
      <c r="GH148" s="2">
        <v>27</v>
      </c>
      <c r="GI148" s="2">
        <v>33.592433095695597</v>
      </c>
      <c r="GJ148" s="2">
        <v>36</v>
      </c>
      <c r="GK148" s="2">
        <v>29.243843404702201</v>
      </c>
      <c r="GL148" s="2">
        <v>39.620779165011299</v>
      </c>
      <c r="GM148" s="2">
        <v>29.243843404702201</v>
      </c>
      <c r="GN148" s="2">
        <v>39.620779165011299</v>
      </c>
      <c r="GO148" s="2">
        <v>43</v>
      </c>
      <c r="GP148" s="2">
        <v>47</v>
      </c>
      <c r="GQ148" s="2">
        <v>48.578528364085997</v>
      </c>
      <c r="GR148" s="2">
        <v>12.2768573240104</v>
      </c>
      <c r="GS148" s="2">
        <v>28.9</v>
      </c>
      <c r="GT148" s="2">
        <v>83.5</v>
      </c>
      <c r="GU148" s="2">
        <v>18.221745120429901</v>
      </c>
      <c r="GV148" s="2">
        <v>44.986415027025899</v>
      </c>
      <c r="GW148" s="2">
        <v>33.445</v>
      </c>
      <c r="GX148" s="2">
        <v>41.472000000000001</v>
      </c>
      <c r="GY148" s="2">
        <v>85.249865252721605</v>
      </c>
      <c r="GZ148" s="2">
        <v>85.319704300466398</v>
      </c>
      <c r="HA148" s="2">
        <v>110</v>
      </c>
      <c r="HB148" s="2">
        <v>83.8138876492566</v>
      </c>
      <c r="HC148" s="2">
        <v>90.284353531897693</v>
      </c>
      <c r="HD148" s="2">
        <v>77.346502651109404</v>
      </c>
      <c r="HE148" s="2">
        <v>99.5</v>
      </c>
      <c r="HF148" s="2">
        <v>86.347475050902801</v>
      </c>
      <c r="HG148" s="2">
        <v>85.319704300466398</v>
      </c>
      <c r="HH148" s="2">
        <v>83.8138876492566</v>
      </c>
      <c r="HI148" s="2">
        <v>100</v>
      </c>
      <c r="HJ148" s="2">
        <v>472211.23700000002</v>
      </c>
      <c r="HK148" s="2">
        <v>644007.61600000004</v>
      </c>
      <c r="HL148" s="2">
        <v>274719.54477499903</v>
      </c>
      <c r="HM148" s="2">
        <v>0</v>
      </c>
      <c r="HN148" s="2">
        <v>61308.29</v>
      </c>
      <c r="HO148" s="2">
        <v>14.391184266803499</v>
      </c>
      <c r="HP148" s="2">
        <v>14.391184266803499</v>
      </c>
      <c r="HQ148" s="2">
        <v>14.391184266803499</v>
      </c>
      <c r="HR148" s="2">
        <v>93875.590925534998</v>
      </c>
      <c r="HS148" s="2">
        <v>284227.86207446398</v>
      </c>
      <c r="HT148" s="2">
        <v>0</v>
      </c>
      <c r="HU148" s="2">
        <v>0</v>
      </c>
      <c r="HV148" s="2">
        <v>0</v>
      </c>
      <c r="HW148" s="2">
        <v>0</v>
      </c>
      <c r="HX148" s="2">
        <v>212242.102904303</v>
      </c>
      <c r="HY148" s="2">
        <v>0</v>
      </c>
      <c r="HZ148" s="2">
        <v>0</v>
      </c>
      <c r="IA148" s="2">
        <v>0</v>
      </c>
      <c r="IB148" s="2">
        <v>649184.65099999995</v>
      </c>
      <c r="IC148" s="2">
        <v>237930.894</v>
      </c>
      <c r="ID148" s="2">
        <v>0</v>
      </c>
      <c r="IE148" s="2">
        <v>0</v>
      </c>
      <c r="IF148" s="2">
        <v>80600.370750405797</v>
      </c>
      <c r="IG148" s="2">
        <v>74990.091774919594</v>
      </c>
      <c r="IH148" s="2">
        <v>0</v>
      </c>
      <c r="II148" s="2">
        <v>883671.47347467404</v>
      </c>
      <c r="IJ148" s="2">
        <v>0</v>
      </c>
      <c r="IK148" s="2">
        <v>429756.809734735</v>
      </c>
      <c r="IL148" s="2">
        <v>0</v>
      </c>
      <c r="IM148" s="2">
        <v>125460.84161970099</v>
      </c>
      <c r="IN148" s="2">
        <v>0</v>
      </c>
      <c r="IO148" s="2">
        <v>2715691.8810000001</v>
      </c>
      <c r="IP148" s="2">
        <v>0</v>
      </c>
      <c r="IQ148" s="2">
        <v>135078.606</v>
      </c>
      <c r="IR148" s="2">
        <v>0</v>
      </c>
      <c r="IS148" s="2">
        <v>1551847.1429999999</v>
      </c>
      <c r="IT148" s="2">
        <v>2703600.031</v>
      </c>
      <c r="IU148" s="2">
        <v>1077077.6850000001</v>
      </c>
      <c r="IV148" s="2">
        <v>2188162.4929999998</v>
      </c>
      <c r="IW148" s="2">
        <v>0</v>
      </c>
      <c r="IX148" s="2">
        <v>1934.77079</v>
      </c>
      <c r="IY148" s="2">
        <v>1934.7707909999999</v>
      </c>
      <c r="IZ148" s="2">
        <v>1934.77079</v>
      </c>
      <c r="JA148" s="2">
        <v>1126</v>
      </c>
      <c r="JB148" s="2">
        <v>1520.8376579999999</v>
      </c>
      <c r="JC148" s="2">
        <v>1789</v>
      </c>
      <c r="JD148" s="2">
        <v>4000</v>
      </c>
      <c r="JE148" s="2">
        <v>1520.8376579999999</v>
      </c>
      <c r="JF148" s="2">
        <v>5400</v>
      </c>
      <c r="JG148" s="2">
        <v>4038.7484479999998</v>
      </c>
      <c r="JH148" s="2">
        <v>7500</v>
      </c>
      <c r="JI148" s="2">
        <v>4000</v>
      </c>
      <c r="JJ148" s="2">
        <v>2743.675377</v>
      </c>
      <c r="JK148" s="2">
        <v>7133.1867300000004</v>
      </c>
      <c r="JL148" s="2">
        <v>8000</v>
      </c>
      <c r="JM148" s="2">
        <v>2101.2654699999998</v>
      </c>
      <c r="JN148" s="2">
        <v>2951.1932139999999</v>
      </c>
      <c r="JO148" s="2">
        <v>2951.1932139999999</v>
      </c>
      <c r="JP148" s="2">
        <v>951.4128935</v>
      </c>
      <c r="JQ148" s="2">
        <v>7762.8889879999997</v>
      </c>
      <c r="JR148" s="2">
        <v>2901.717259</v>
      </c>
      <c r="JS148" s="2">
        <v>1815.5553339999999</v>
      </c>
      <c r="JT148" s="2">
        <v>1783.877919</v>
      </c>
      <c r="JU148" s="2">
        <v>4100</v>
      </c>
      <c r="JV148" s="2">
        <v>1361.3563449999999</v>
      </c>
      <c r="JW148" s="2">
        <v>5320</v>
      </c>
      <c r="JX148" s="2">
        <v>4568.8602540000002</v>
      </c>
      <c r="JY148" s="2">
        <v>4589.2536040000005</v>
      </c>
      <c r="JZ148" s="2">
        <v>4589.2536040000005</v>
      </c>
      <c r="KA148" s="2">
        <v>3920</v>
      </c>
      <c r="KB148" s="2">
        <v>4589.2536040000005</v>
      </c>
      <c r="KC148" s="2">
        <v>4589.2536040000005</v>
      </c>
      <c r="KD148" s="2">
        <v>5350</v>
      </c>
      <c r="KE148" s="2">
        <v>2225.3868029999999</v>
      </c>
      <c r="KF148" s="2">
        <v>2225.3868029999999</v>
      </c>
      <c r="KG148" s="2">
        <v>2225.3868029999999</v>
      </c>
      <c r="KH148" s="2">
        <v>2225.3868029999999</v>
      </c>
      <c r="KI148" s="2">
        <v>2225.3868029999999</v>
      </c>
      <c r="KJ148" s="2">
        <v>6500</v>
      </c>
      <c r="KK148" s="2">
        <v>8500</v>
      </c>
      <c r="KL148" s="2">
        <v>4200</v>
      </c>
      <c r="KM148" s="2">
        <v>2225.3868029999999</v>
      </c>
      <c r="KN148" s="2">
        <v>8300</v>
      </c>
      <c r="KO148" s="2">
        <v>6000</v>
      </c>
      <c r="KP148" s="2">
        <v>6000</v>
      </c>
      <c r="KQ148" s="2">
        <v>6000</v>
      </c>
      <c r="KR148" s="2">
        <v>6000</v>
      </c>
      <c r="KS148" s="2">
        <v>6000</v>
      </c>
      <c r="KT148" s="2">
        <v>6000</v>
      </c>
      <c r="KU148" s="2">
        <v>6000</v>
      </c>
      <c r="KV148" s="2">
        <v>795.04853160000005</v>
      </c>
      <c r="KW148" s="2">
        <v>6000</v>
      </c>
      <c r="KX148" s="2">
        <v>6000</v>
      </c>
      <c r="KY148" s="2">
        <v>7900</v>
      </c>
      <c r="KZ148" s="2">
        <v>0</v>
      </c>
      <c r="LA148" s="2">
        <v>0</v>
      </c>
      <c r="LB148" s="2">
        <v>0</v>
      </c>
      <c r="LC148" s="2">
        <v>177872.13800000001</v>
      </c>
      <c r="LD148" s="2">
        <v>0</v>
      </c>
      <c r="LE148" s="2">
        <v>42982.190178766497</v>
      </c>
      <c r="LF148" s="2">
        <v>0</v>
      </c>
      <c r="LG148" s="2">
        <v>10982.551277947799</v>
      </c>
      <c r="LH148" s="2">
        <v>0</v>
      </c>
      <c r="LI148" s="2">
        <v>0</v>
      </c>
      <c r="LJ148" s="2">
        <v>0</v>
      </c>
      <c r="LK148" s="2">
        <v>0</v>
      </c>
      <c r="LL148" s="2">
        <v>0</v>
      </c>
      <c r="LM148" s="2">
        <v>0</v>
      </c>
      <c r="LN148" s="2">
        <v>0</v>
      </c>
      <c r="LO148" s="2">
        <v>0</v>
      </c>
      <c r="LP148" s="2">
        <v>0</v>
      </c>
      <c r="LQ148" s="2">
        <v>0</v>
      </c>
      <c r="LR148" s="2">
        <v>0</v>
      </c>
      <c r="LS148" s="2">
        <v>0</v>
      </c>
      <c r="LT148" s="2">
        <v>0</v>
      </c>
      <c r="LU148" s="2">
        <v>0</v>
      </c>
      <c r="LV148" s="2">
        <v>225008.802</v>
      </c>
      <c r="LW148" s="2">
        <v>0</v>
      </c>
      <c r="LX148" s="2">
        <v>2462.3069999999998</v>
      </c>
      <c r="LY148" s="2">
        <v>0</v>
      </c>
      <c r="LZ148" s="2">
        <v>0</v>
      </c>
      <c r="MA148" s="2">
        <v>45788.055999999997</v>
      </c>
      <c r="MB148" s="2">
        <v>0</v>
      </c>
      <c r="MC148" s="2">
        <v>0</v>
      </c>
      <c r="MD148" s="2">
        <v>0</v>
      </c>
      <c r="ME148" s="2">
        <v>0</v>
      </c>
      <c r="MF148" s="2">
        <v>1191864.92075372</v>
      </c>
      <c r="MG148" s="2">
        <v>0</v>
      </c>
      <c r="MH148" s="2">
        <v>129976.898246279</v>
      </c>
      <c r="MI148" s="2">
        <v>301009.46879310999</v>
      </c>
      <c r="MJ148" s="2">
        <v>20458.8</v>
      </c>
      <c r="MK148" s="2">
        <v>62458.786999999997</v>
      </c>
      <c r="ML148" s="2">
        <v>83058.661999999997</v>
      </c>
      <c r="MM148" s="2">
        <v>0</v>
      </c>
      <c r="MN148" s="2">
        <v>0</v>
      </c>
      <c r="MO148" s="2">
        <v>124033.442421072</v>
      </c>
      <c r="MP148" s="2">
        <v>0</v>
      </c>
      <c r="MQ148" s="2">
        <v>153611.943</v>
      </c>
      <c r="MR148" s="2">
        <v>0</v>
      </c>
      <c r="MS148" s="2">
        <v>154513.64862554299</v>
      </c>
      <c r="MT148" s="2">
        <v>1091597.4833744499</v>
      </c>
      <c r="MU148" s="2">
        <v>0</v>
      </c>
      <c r="MV148" s="2">
        <v>0.12814159999999999</v>
      </c>
      <c r="MW148" s="2">
        <v>2.2136452000000001E-2</v>
      </c>
      <c r="MX148" s="2">
        <v>0.13018840400000001</v>
      </c>
      <c r="MY148" s="2">
        <v>2.9721747999999999E-2</v>
      </c>
      <c r="MZ148" s="2">
        <v>0.19404412800000001</v>
      </c>
      <c r="NA148" s="2">
        <v>0.49576766799999999</v>
      </c>
      <c r="NB148" s="2">
        <v>0.122574233</v>
      </c>
      <c r="NC148" s="2">
        <v>0.18383002700000001</v>
      </c>
      <c r="ND148" s="2">
        <v>0.69331537700000001</v>
      </c>
      <c r="NE148" s="2">
        <v>2.80363E-4</v>
      </c>
      <c r="NF148" s="2">
        <v>0.15112060599999999</v>
      </c>
      <c r="NG148" s="2">
        <v>0.84887939400000001</v>
      </c>
      <c r="NH148" s="2">
        <v>0.13892491700000001</v>
      </c>
      <c r="NI148" s="2">
        <v>0.85249513899999996</v>
      </c>
      <c r="NJ148" s="2">
        <v>8.5799429999999996E-3</v>
      </c>
      <c r="NK148" s="2">
        <v>0.79410261500000001</v>
      </c>
      <c r="NL148" s="2">
        <v>0.20589738499999999</v>
      </c>
      <c r="NM148" s="2">
        <v>0.85881165400000004</v>
      </c>
      <c r="NN148" s="2">
        <v>0.14118834599999999</v>
      </c>
      <c r="NO148" s="2">
        <v>0.98202278700000001</v>
      </c>
      <c r="NP148" s="2">
        <v>0</v>
      </c>
      <c r="NQ148" s="2">
        <v>1.7977212999999999E-2</v>
      </c>
      <c r="NR148" s="2">
        <v>0.49585675200000001</v>
      </c>
      <c r="NS148" s="2">
        <v>0.36538853399999999</v>
      </c>
      <c r="NT148" s="2">
        <v>5.0803361999999998E-2</v>
      </c>
      <c r="NU148" s="2">
        <v>8.7951351999999997E-2</v>
      </c>
      <c r="NV148" s="2">
        <v>0.71</v>
      </c>
      <c r="NW148" s="2">
        <v>0.19</v>
      </c>
      <c r="NX148" s="2">
        <v>0.1</v>
      </c>
      <c r="NY148" s="2">
        <v>0.83</v>
      </c>
      <c r="NZ148" s="2">
        <v>0.16</v>
      </c>
      <c r="OA148" s="2">
        <v>0.01</v>
      </c>
      <c r="OB148" s="2">
        <v>7.3202424000000002E-2</v>
      </c>
      <c r="OC148" s="2">
        <v>8.8592045999999994E-2</v>
      </c>
      <c r="OD148" s="2">
        <v>6.5878990999999998E-2</v>
      </c>
      <c r="OE148" s="2">
        <v>0.264444862</v>
      </c>
      <c r="OF148" s="2">
        <v>4.6084348999999997E-2</v>
      </c>
      <c r="OG148" s="2">
        <v>0.29735643</v>
      </c>
      <c r="OH148" s="2">
        <v>7.0000000000000007E-2</v>
      </c>
      <c r="OI148" s="2">
        <v>9.4440896999999996E-2</v>
      </c>
      <c r="OJ148" s="2">
        <v>0.98</v>
      </c>
      <c r="OK148" s="2">
        <v>0.02</v>
      </c>
      <c r="OL148" s="2">
        <v>0</v>
      </c>
      <c r="OM148" s="2">
        <v>2540383.44</v>
      </c>
      <c r="ON148" s="2">
        <v>3346931.4759999998</v>
      </c>
      <c r="OO148" s="2">
        <v>875336.73100000003</v>
      </c>
      <c r="OP148" s="2">
        <v>1798443.69</v>
      </c>
      <c r="OQ148" s="2">
        <v>283694.34399999998</v>
      </c>
      <c r="OR148" s="2">
        <v>1213600.1740000001</v>
      </c>
      <c r="OS148" s="2">
        <v>84712.792000000001</v>
      </c>
      <c r="OT148" s="2">
        <v>0</v>
      </c>
      <c r="OU148" s="2">
        <v>0</v>
      </c>
      <c r="OV148" s="2">
        <v>1</v>
      </c>
      <c r="OW148" s="2">
        <v>0.76006152583165298</v>
      </c>
      <c r="OX148" s="2">
        <v>4.4922538054942599E-4</v>
      </c>
      <c r="OY148" s="2">
        <v>3.6444917319202602E-2</v>
      </c>
      <c r="OZ148" s="2">
        <v>0</v>
      </c>
      <c r="PA148" s="2">
        <v>0.19010432425992699</v>
      </c>
      <c r="PB148" s="2">
        <v>3.2940914855208298E-4</v>
      </c>
      <c r="PC148" s="2">
        <v>1.2610598060115301E-2</v>
      </c>
      <c r="PD148" s="2">
        <v>62075.584103444497</v>
      </c>
      <c r="PE148" s="2">
        <v>446559279</v>
      </c>
      <c r="PF148" s="2">
        <v>1886.0754870000001</v>
      </c>
      <c r="PG148" s="2">
        <v>7500779.4189999998</v>
      </c>
      <c r="PH148" s="2">
        <v>5400000</v>
      </c>
      <c r="PI148" s="2">
        <v>17900000</v>
      </c>
      <c r="PJ148" s="2">
        <v>11321983.779999999</v>
      </c>
      <c r="PK148" s="2">
        <v>6138880.0420000004</v>
      </c>
      <c r="PL148" s="2">
        <v>35591146</v>
      </c>
      <c r="PM148" s="2">
        <v>17500000</v>
      </c>
      <c r="PN148" s="2">
        <v>50800000</v>
      </c>
      <c r="PO148" s="2">
        <v>37340274.960000001</v>
      </c>
      <c r="PP148" s="2">
        <v>22466009.420000002</v>
      </c>
      <c r="PQ148" s="2">
        <v>0</v>
      </c>
      <c r="PR148" s="2">
        <v>0</v>
      </c>
      <c r="PS148" s="2">
        <v>0</v>
      </c>
      <c r="PT148" s="2">
        <v>0</v>
      </c>
      <c r="PU148" s="2">
        <v>0</v>
      </c>
      <c r="PV148" s="2">
        <v>12958494.439999999</v>
      </c>
      <c r="PW148" s="2">
        <v>7540000</v>
      </c>
      <c r="PX148" s="2">
        <v>26200000</v>
      </c>
      <c r="PY148" s="2">
        <v>24683735.100000001</v>
      </c>
      <c r="PZ148" s="2">
        <v>18090091.899999999</v>
      </c>
      <c r="QA148" s="2">
        <v>118.7517216</v>
      </c>
      <c r="QB148" s="2">
        <v>108.79318019999999</v>
      </c>
      <c r="QC148" s="2">
        <v>95.143182210000006</v>
      </c>
      <c r="QD148" s="2">
        <v>66.603218119999994</v>
      </c>
      <c r="QE148" s="2">
        <v>46.282683249999998</v>
      </c>
      <c r="QF148" s="2">
        <v>46.282683249999998</v>
      </c>
      <c r="QG148" s="2">
        <v>209.70338409999999</v>
      </c>
      <c r="QH148" s="2">
        <v>189.76916750000001</v>
      </c>
      <c r="QI148" s="2">
        <v>163.86031869999999</v>
      </c>
      <c r="QJ148" s="2">
        <v>107.8457803</v>
      </c>
      <c r="QK148" s="2">
        <v>72.670994669999999</v>
      </c>
      <c r="QL148" s="2">
        <v>72.670994669999999</v>
      </c>
      <c r="QM148" s="2">
        <v>0</v>
      </c>
      <c r="QN148" s="2">
        <v>0</v>
      </c>
      <c r="QO148" s="2">
        <v>0</v>
      </c>
      <c r="QP148" s="2">
        <v>0</v>
      </c>
      <c r="QQ148" s="2">
        <v>0</v>
      </c>
      <c r="QR148" s="2">
        <v>0</v>
      </c>
      <c r="QS148" s="2">
        <v>154.70055389999999</v>
      </c>
      <c r="QT148" s="2">
        <v>140.2254131</v>
      </c>
      <c r="QU148" s="2">
        <v>124.2531438</v>
      </c>
      <c r="QV148" s="2">
        <v>83.821767940000001</v>
      </c>
      <c r="QW148" s="2">
        <v>60.232733160000002</v>
      </c>
      <c r="QX148" s="2">
        <v>60.232733160000002</v>
      </c>
      <c r="QY148" s="2">
        <v>5.3157731E-2</v>
      </c>
      <c r="QZ148" s="2">
        <v>2.4412611000000001E-2</v>
      </c>
      <c r="RA148" s="2">
        <v>8.6701020000000004E-2</v>
      </c>
      <c r="RB148" s="2">
        <v>6.3029967999999895E-2</v>
      </c>
      <c r="RC148" s="2">
        <v>3.2625934000000002E-2</v>
      </c>
      <c r="RD148" s="2">
        <v>9.2610973999999999E-2</v>
      </c>
      <c r="RE148" s="2">
        <v>4.1385884999999997E-2</v>
      </c>
      <c r="RF148" s="2">
        <v>0.145158916</v>
      </c>
      <c r="RG148" s="2">
        <v>9.8390755999999996E-2</v>
      </c>
      <c r="RH148" s="2">
        <v>4.9877312E-2</v>
      </c>
      <c r="RI148" s="2">
        <v>0</v>
      </c>
      <c r="RJ148" s="2">
        <v>0</v>
      </c>
      <c r="RK148" s="2">
        <v>0</v>
      </c>
      <c r="RL148" s="2">
        <v>0</v>
      </c>
      <c r="RM148" s="2">
        <v>0</v>
      </c>
      <c r="RN148" s="2">
        <v>6.6006499999999996E-2</v>
      </c>
      <c r="RO148" s="2">
        <v>2.9688890999999999E-2</v>
      </c>
      <c r="RP148" s="2">
        <v>0.10508389899999999</v>
      </c>
      <c r="RQ148" s="2">
        <v>7.2647627000000006E-2</v>
      </c>
      <c r="RR148" s="2">
        <v>3.9221975999999999E-2</v>
      </c>
      <c r="RS148" s="2">
        <v>274883</v>
      </c>
      <c r="RT148" s="2">
        <v>2.1150000000000002</v>
      </c>
      <c r="RU148" s="2">
        <v>1</v>
      </c>
      <c r="RV148" s="2"/>
      <c r="RW148" s="2">
        <v>122035.5</v>
      </c>
      <c r="RX148" s="2">
        <v>8601.0000000000091</v>
      </c>
      <c r="RY148" s="2">
        <v>1</v>
      </c>
      <c r="RZ148" s="2"/>
      <c r="SA148" s="2">
        <v>1</v>
      </c>
      <c r="SB148" s="2"/>
      <c r="SC148" s="2">
        <v>580073.13843273604</v>
      </c>
      <c r="SD148" s="2">
        <v>594923.85884515103</v>
      </c>
      <c r="SE148" s="2">
        <v>325332.61700000003</v>
      </c>
      <c r="SF148" s="2">
        <v>10838.502</v>
      </c>
      <c r="SG148" s="2">
        <v>311225.364</v>
      </c>
      <c r="SH148" s="2">
        <v>98011.288</v>
      </c>
      <c r="SI148" s="2">
        <v>284784.37195016397</v>
      </c>
      <c r="SJ148" s="2">
        <v>0</v>
      </c>
      <c r="SK148" s="2">
        <v>2335342.3656427301</v>
      </c>
      <c r="SL148" s="2">
        <v>27810.6281596177</v>
      </c>
      <c r="SM148" s="2">
        <v>16645.489567263499</v>
      </c>
      <c r="SN148" s="2">
        <v>159303.50015484801</v>
      </c>
      <c r="SO148" s="2">
        <v>0</v>
      </c>
      <c r="SP148" s="2">
        <v>0</v>
      </c>
      <c r="SQ148" s="2">
        <v>0</v>
      </c>
      <c r="SR148" s="2">
        <v>0</v>
      </c>
      <c r="SS148" s="2">
        <v>354548.92778271402</v>
      </c>
      <c r="ST148" s="2">
        <v>0</v>
      </c>
      <c r="SU148" s="2">
        <v>0</v>
      </c>
      <c r="SV148" s="2">
        <v>0</v>
      </c>
      <c r="SW148" s="2">
        <v>0</v>
      </c>
      <c r="SX148" s="2">
        <v>401208.24699999997</v>
      </c>
      <c r="SY148" s="2">
        <v>539560.88100000005</v>
      </c>
      <c r="SZ148" s="2">
        <v>59149.574999999997</v>
      </c>
      <c r="TA148" s="2">
        <v>46175.351999999999</v>
      </c>
      <c r="TB148" s="2">
        <v>62878.561000000002</v>
      </c>
      <c r="TC148" s="2">
        <v>43738.79</v>
      </c>
      <c r="TD148" s="2">
        <v>1</v>
      </c>
      <c r="TE148" s="2">
        <v>0</v>
      </c>
      <c r="TF148" s="2">
        <v>655395.02063881699</v>
      </c>
      <c r="TG148" s="2">
        <v>194933.972536913</v>
      </c>
      <c r="TH148" s="2">
        <v>577321.48071046697</v>
      </c>
      <c r="TI148" s="2">
        <v>500654.31551697198</v>
      </c>
      <c r="TJ148" s="2">
        <v>328706.68621987902</v>
      </c>
      <c r="TK148" s="2">
        <v>0</v>
      </c>
      <c r="TL148" s="2">
        <v>12064.163999999901</v>
      </c>
      <c r="TM148" s="2">
        <v>50377.800217635697</v>
      </c>
      <c r="TN148" s="2">
        <v>105191.357160441</v>
      </c>
      <c r="TO148" s="2">
        <v>13103.498222045801</v>
      </c>
      <c r="TP148" s="2">
        <v>0</v>
      </c>
      <c r="TQ148" s="2">
        <v>1.40893771748153E-2</v>
      </c>
      <c r="TR148" s="2">
        <v>0.17898428199531299</v>
      </c>
      <c r="TS148" s="2">
        <v>0.80692634082987003</v>
      </c>
      <c r="TT148" s="2">
        <v>0.34651239593786898</v>
      </c>
      <c r="TU148" s="2">
        <v>1.23166804883701E-2</v>
      </c>
      <c r="TV148" s="2">
        <v>7.9795252080992003E-4</v>
      </c>
      <c r="TW148" s="2">
        <v>0</v>
      </c>
      <c r="TX148" s="2">
        <v>0.10286445350215601</v>
      </c>
      <c r="TY148" s="2">
        <v>3.08623662613097E-3</v>
      </c>
      <c r="TZ148" s="2">
        <v>0.53442228092466204</v>
      </c>
      <c r="UA148" s="2">
        <v>94168.392999999895</v>
      </c>
      <c r="UB148" s="2">
        <v>134535.329</v>
      </c>
      <c r="UC148" s="2">
        <v>5941.9269999999997</v>
      </c>
      <c r="UD148" s="2">
        <v>16232.3149999999</v>
      </c>
      <c r="UE148" s="2">
        <v>9366.8549999999996</v>
      </c>
      <c r="UF148" s="2">
        <v>1531251.915</v>
      </c>
      <c r="UG148" s="2">
        <v>1304441.013</v>
      </c>
      <c r="UH148" s="2">
        <v>210115.65799999901</v>
      </c>
      <c r="UI148" s="2">
        <v>279153.56300000002</v>
      </c>
      <c r="UJ148" s="2">
        <v>599053.31599999999</v>
      </c>
      <c r="UK148" s="2">
        <v>188903.81700000001</v>
      </c>
      <c r="UL148" s="2">
        <v>23384.043000000001</v>
      </c>
      <c r="UM148" s="2">
        <v>41.419267121120299</v>
      </c>
      <c r="UN148" s="2">
        <v>0</v>
      </c>
      <c r="UO148" s="2">
        <v>654677.02135726297</v>
      </c>
      <c r="UP148" s="2">
        <v>0</v>
      </c>
      <c r="UQ148" s="2">
        <v>0</v>
      </c>
      <c r="UR148" s="2">
        <v>372851.75599999999</v>
      </c>
      <c r="US148" s="2">
        <v>268079.163</v>
      </c>
      <c r="UT148" s="2">
        <v>91943.452000000005</v>
      </c>
      <c r="UU148" s="2">
        <v>545621.72</v>
      </c>
      <c r="UV148" s="2">
        <v>25627.465</v>
      </c>
      <c r="UW148" s="2">
        <v>34746.245999999999</v>
      </c>
      <c r="UX148" s="2">
        <v>1</v>
      </c>
      <c r="UY148" s="2">
        <v>0</v>
      </c>
      <c r="UZ148" s="2">
        <v>24171087.853999998</v>
      </c>
      <c r="VA148" s="2">
        <v>0</v>
      </c>
      <c r="VB148" s="2">
        <v>0</v>
      </c>
      <c r="VC148" s="2">
        <v>0</v>
      </c>
      <c r="VD148" s="2">
        <v>123192.27499999999</v>
      </c>
      <c r="VE148" s="2">
        <v>408210.92800000001</v>
      </c>
      <c r="VF148" s="2">
        <v>68009.729000000007</v>
      </c>
      <c r="VG148" s="2">
        <v>131.02600000000001</v>
      </c>
      <c r="VH148" s="2">
        <v>694.68100000000004</v>
      </c>
      <c r="VI148" s="2">
        <v>1016776.294</v>
      </c>
      <c r="VJ148" s="2">
        <v>3970391.7429999998</v>
      </c>
      <c r="VK148" s="2">
        <v>4356067.9610000001</v>
      </c>
      <c r="VL148" s="2">
        <v>2473647.9109999998</v>
      </c>
      <c r="VM148" s="2">
        <v>1908609.0789999999</v>
      </c>
      <c r="VN148" s="2">
        <v>648485.39300000004</v>
      </c>
      <c r="VO148" s="2">
        <v>871773.12</v>
      </c>
      <c r="VP148" s="2">
        <v>9758787.6490000002</v>
      </c>
      <c r="VQ148" s="2">
        <v>638.85599999999999</v>
      </c>
      <c r="VR148" s="2">
        <v>149.86000000000001</v>
      </c>
      <c r="VS148" s="2">
        <v>0.57599999999999996</v>
      </c>
      <c r="VT148" s="2"/>
      <c r="VU148" s="2">
        <v>63308.549999999901</v>
      </c>
      <c r="VV148" s="2">
        <v>59982.603999999999</v>
      </c>
      <c r="VW148" s="2">
        <v>386131.45699999999</v>
      </c>
      <c r="VX148" s="2">
        <v>399419.44899999897</v>
      </c>
      <c r="VY148" s="2">
        <v>315453.69</v>
      </c>
      <c r="VZ148" s="2">
        <v>28109.790999999899</v>
      </c>
      <c r="WA148" s="2">
        <v>18949.845000000001</v>
      </c>
      <c r="WB148" s="2">
        <v>620.33899999999903</v>
      </c>
      <c r="WC148" s="2">
        <v>1356962.338</v>
      </c>
      <c r="WD148" s="2">
        <v>0.72184392268667297</v>
      </c>
      <c r="WE148" s="2">
        <v>0.17682124498285001</v>
      </c>
      <c r="WF148" s="2"/>
      <c r="WG148" s="2">
        <v>1199454.8030000001</v>
      </c>
      <c r="WH148" s="2">
        <v>796119.07700000005</v>
      </c>
      <c r="WI148" s="2">
        <v>0.25233704502085302</v>
      </c>
      <c r="WJ148" s="2"/>
      <c r="WK148" s="2">
        <v>191322.16699999999</v>
      </c>
      <c r="WL148" s="2">
        <v>115617.234</v>
      </c>
      <c r="WM148" s="2">
        <v>0.37278928583325099</v>
      </c>
      <c r="WN148" s="2"/>
      <c r="WO148" s="2">
        <v>0.271508000269233</v>
      </c>
      <c r="WP148" s="2">
        <v>0.30931524447298198</v>
      </c>
      <c r="WQ148" s="2"/>
      <c r="WR148" s="2">
        <v>0.89824942799999996</v>
      </c>
      <c r="WS148" s="2"/>
      <c r="WT148" s="2">
        <v>1</v>
      </c>
      <c r="WU148" s="2"/>
      <c r="WV148" s="2">
        <v>1</v>
      </c>
      <c r="WW148" s="2"/>
      <c r="WX148" s="2">
        <v>0.30820095800000002</v>
      </c>
      <c r="WY148" s="2"/>
      <c r="WZ148" s="2">
        <v>0.168025489</v>
      </c>
      <c r="XA148" s="2"/>
      <c r="XB148" s="2">
        <v>1</v>
      </c>
      <c r="XC148" s="2"/>
      <c r="XD148" s="2">
        <v>1</v>
      </c>
      <c r="XE148" s="2"/>
      <c r="XF148" s="2">
        <v>11056.154</v>
      </c>
      <c r="XG148" s="2">
        <v>91949.820999999996</v>
      </c>
      <c r="XH148" s="2">
        <v>2079.2759999999998</v>
      </c>
      <c r="XI148" s="2">
        <v>0</v>
      </c>
      <c r="XJ148" s="2">
        <v>3118.0610000000001</v>
      </c>
      <c r="XK148" s="2">
        <v>98256.175000000003</v>
      </c>
      <c r="XL148" s="2">
        <v>89706.013999999996</v>
      </c>
      <c r="XM148" s="2">
        <v>270258.70799999998</v>
      </c>
      <c r="XN148" s="2">
        <v>2382.4179999999901</v>
      </c>
      <c r="XO148" s="2">
        <v>0</v>
      </c>
      <c r="XP148" s="2">
        <v>0</v>
      </c>
      <c r="XQ148" s="2">
        <v>1749719.189</v>
      </c>
      <c r="XR148" s="2">
        <v>168349.11</v>
      </c>
      <c r="XS148" s="2">
        <v>51295.146000000001</v>
      </c>
      <c r="XT148" s="2">
        <v>1396.412</v>
      </c>
      <c r="XU148" s="2">
        <v>24.314</v>
      </c>
      <c r="XV148" s="2">
        <v>0.19660707999999999</v>
      </c>
      <c r="XW148" s="2">
        <v>0.112096869</v>
      </c>
      <c r="XX148" s="2">
        <v>0.69129605100000002</v>
      </c>
      <c r="XY148" s="2">
        <v>0.243010957</v>
      </c>
      <c r="XZ148" s="2">
        <v>0.75698904300000003</v>
      </c>
      <c r="YA148" s="2">
        <v>274390884.69999999</v>
      </c>
      <c r="YB148" s="2">
        <v>30218242</v>
      </c>
      <c r="YC148" s="2">
        <v>765638</v>
      </c>
      <c r="YD148" s="2">
        <v>4782361</v>
      </c>
      <c r="YE148" s="2">
        <v>0</v>
      </c>
      <c r="YF148" s="2">
        <v>2772752.0180000002</v>
      </c>
      <c r="YG148" s="2">
        <v>7542463.4859999996</v>
      </c>
      <c r="YH148" s="2">
        <v>244074.11300000001</v>
      </c>
      <c r="YI148" s="2">
        <v>8567.8919999999998</v>
      </c>
      <c r="YJ148" s="2">
        <v>113203.887</v>
      </c>
      <c r="YK148" s="2">
        <v>540626.35800000001</v>
      </c>
      <c r="YL148" s="2">
        <v>83933.000999999902</v>
      </c>
      <c r="YM148" s="2">
        <v>0</v>
      </c>
      <c r="YN148" s="2">
        <v>0</v>
      </c>
      <c r="YO148" s="2">
        <v>0</v>
      </c>
      <c r="YP148" s="2">
        <v>0.92839669999999996</v>
      </c>
      <c r="YQ148" s="9">
        <v>2.1571443999999999E-2</v>
      </c>
      <c r="YR148" s="9">
        <v>1.7714599999999999E-4</v>
      </c>
      <c r="YS148" s="9">
        <v>3.1000000000000001E-5</v>
      </c>
      <c r="YT148" s="2">
        <v>4.982367E-2</v>
      </c>
      <c r="YU148" s="2">
        <v>0.63593224699999995</v>
      </c>
      <c r="YV148" s="2">
        <v>9.4146516E-2</v>
      </c>
      <c r="YW148" s="2">
        <v>4.1035967E-2</v>
      </c>
      <c r="YX148" s="2">
        <v>0.22888527</v>
      </c>
      <c r="YY148" s="2">
        <v>0.638165075006079</v>
      </c>
      <c r="YZ148" s="2">
        <v>8.94060347635868E-2</v>
      </c>
      <c r="ZA148" s="2">
        <v>0.175434055815785</v>
      </c>
      <c r="ZB148" s="2">
        <v>9.6986019869336096E-2</v>
      </c>
      <c r="ZC148" s="2">
        <v>0</v>
      </c>
      <c r="ZD148" s="9">
        <v>8.8145452131134893E-6</v>
      </c>
      <c r="ZE148" s="2">
        <v>0.43511312000000002</v>
      </c>
      <c r="ZF148" s="2">
        <v>0.49017265100000001</v>
      </c>
      <c r="ZG148" s="2">
        <v>7.1555593000000001E-2</v>
      </c>
      <c r="ZH148" s="2">
        <v>3.1586359999999998E-3</v>
      </c>
      <c r="ZI148" s="2">
        <v>0.66391712400000003</v>
      </c>
      <c r="ZJ148" s="2">
        <v>0.25342894100000002</v>
      </c>
      <c r="ZK148" s="2">
        <v>0</v>
      </c>
      <c r="ZL148" s="2">
        <v>8.2653934999999998E-2</v>
      </c>
      <c r="ZM148" s="2">
        <v>0</v>
      </c>
      <c r="ZN148" s="2">
        <v>1</v>
      </c>
      <c r="ZO148" s="2">
        <v>0.95753482499999998</v>
      </c>
      <c r="ZP148" s="2">
        <v>4.2465175000000001E-2</v>
      </c>
      <c r="ZQ148" s="2">
        <v>151965.96299999999</v>
      </c>
      <c r="ZR148" s="2">
        <v>1186.6679999999999</v>
      </c>
      <c r="ZS148" s="2">
        <v>70.853999999999999</v>
      </c>
      <c r="ZT148" s="2">
        <v>0</v>
      </c>
      <c r="ZU148" s="2">
        <v>84.289000000000001</v>
      </c>
      <c r="ZV148" s="2">
        <v>60656.947</v>
      </c>
      <c r="ZW148" s="2">
        <v>2691.3629999999998</v>
      </c>
      <c r="ZX148" s="2">
        <v>1805050.699</v>
      </c>
      <c r="ZY148" s="2" t="s">
        <v>901</v>
      </c>
      <c r="ZZ148" s="2" t="s">
        <v>870</v>
      </c>
      <c r="AAA148" s="2" t="s">
        <v>871</v>
      </c>
    </row>
    <row r="149" spans="1:703" x14ac:dyDescent="0.2">
      <c r="A149" s="2" t="s">
        <v>122</v>
      </c>
      <c r="B149" s="2">
        <v>11354.396000000001</v>
      </c>
      <c r="C149" s="2">
        <v>3776</v>
      </c>
      <c r="D149" s="2">
        <v>165.04599999999999</v>
      </c>
      <c r="E149" s="2">
        <v>4413</v>
      </c>
      <c r="F149" s="2">
        <v>31012.084999999999</v>
      </c>
      <c r="G149" s="2">
        <v>0</v>
      </c>
      <c r="H149" s="2">
        <v>0</v>
      </c>
      <c r="I149" s="2">
        <v>1</v>
      </c>
      <c r="J149" s="2">
        <v>0</v>
      </c>
      <c r="K149" s="2">
        <v>0.38323495501834198</v>
      </c>
      <c r="L149" s="2">
        <v>0</v>
      </c>
      <c r="M149" s="2">
        <v>0.47330094058493599</v>
      </c>
      <c r="N149" s="2">
        <v>0</v>
      </c>
      <c r="O149" s="2">
        <v>0.120894515799244</v>
      </c>
      <c r="P149" s="2">
        <v>0</v>
      </c>
      <c r="Q149" s="2">
        <v>0.38323495501834198</v>
      </c>
      <c r="R149" s="2">
        <v>0</v>
      </c>
      <c r="S149" s="2">
        <v>0</v>
      </c>
      <c r="T149" s="2">
        <v>0</v>
      </c>
      <c r="U149" s="2">
        <v>2019</v>
      </c>
      <c r="V149" s="2">
        <v>6.6666666666666596E-2</v>
      </c>
      <c r="W149" s="2">
        <v>8.5000000000000006E-2</v>
      </c>
      <c r="X149" s="2">
        <v>0.102777777777777</v>
      </c>
      <c r="Y149" s="2">
        <v>0.10416666666666601</v>
      </c>
      <c r="Z149" s="2">
        <v>8.1944444444444403E-2</v>
      </c>
      <c r="AA149" s="2">
        <v>6.4479999999999996E-2</v>
      </c>
      <c r="AB149" s="2">
        <v>8.5000000000000006E-2</v>
      </c>
      <c r="AC149" s="2">
        <v>8.7222222222222201E-2</v>
      </c>
      <c r="AD149" s="2">
        <v>7.7399999999999997E-2</v>
      </c>
      <c r="AE149" s="2">
        <v>7.1499999999999994E-2</v>
      </c>
      <c r="AF149" s="2">
        <v>7.8055555555555503E-2</v>
      </c>
      <c r="AG149" s="2">
        <v>6.6699999999999995E-2</v>
      </c>
      <c r="AH149" s="2">
        <v>0</v>
      </c>
      <c r="AI149" s="2">
        <v>0</v>
      </c>
      <c r="AJ149" s="2">
        <v>7.8E-2</v>
      </c>
      <c r="AK149" s="2">
        <v>9.6774193999999994E-2</v>
      </c>
      <c r="AL149" s="2">
        <v>572.122574479999</v>
      </c>
      <c r="AM149" s="2">
        <v>15.34166896</v>
      </c>
      <c r="AN149" s="2">
        <v>8.9136020200000008</v>
      </c>
      <c r="AO149" s="2">
        <v>1.16065624</v>
      </c>
      <c r="AP149" s="2">
        <v>7.5699709999999906E-2</v>
      </c>
      <c r="AQ149" s="2">
        <v>1.34402618</v>
      </c>
      <c r="AR149" s="2">
        <v>9.0320029999999996E-2</v>
      </c>
      <c r="AS149" s="2">
        <v>0.38567089999999998</v>
      </c>
      <c r="AT149" s="2">
        <v>6.2101950300000004</v>
      </c>
      <c r="AU149" s="2">
        <v>2.96305263</v>
      </c>
      <c r="AV149" s="2">
        <v>0.24517118999999901</v>
      </c>
      <c r="AW149" s="2">
        <v>9.0486845899999899</v>
      </c>
      <c r="AX149" s="2">
        <v>0.31786379999999997</v>
      </c>
      <c r="AY149" s="2">
        <v>1.3105445099999999</v>
      </c>
      <c r="AZ149" s="2">
        <v>0</v>
      </c>
      <c r="BA149" s="2">
        <v>0.228999759999999</v>
      </c>
      <c r="BB149" s="2">
        <v>18.850248439999898</v>
      </c>
      <c r="BC149" s="2">
        <v>14.19652076</v>
      </c>
      <c r="BD149" s="2">
        <v>6.7225934399999998</v>
      </c>
      <c r="BE149" s="2">
        <v>12.25041942</v>
      </c>
      <c r="BF149" s="2">
        <v>21.213524249999999</v>
      </c>
      <c r="BG149" s="2">
        <v>0</v>
      </c>
      <c r="BH149" s="2">
        <v>244381</v>
      </c>
      <c r="BI149" s="2">
        <v>132904</v>
      </c>
      <c r="BJ149" s="2">
        <v>117000</v>
      </c>
      <c r="BK149" s="2">
        <v>21000</v>
      </c>
      <c r="BL149" s="2">
        <v>37239553.576848798</v>
      </c>
      <c r="BM149" s="2">
        <v>32002741.353231501</v>
      </c>
      <c r="BN149" s="2">
        <v>18805974.556819201</v>
      </c>
      <c r="BO149" s="2">
        <v>13266590.9620576</v>
      </c>
      <c r="BP149" s="2">
        <v>11171866.072610701</v>
      </c>
      <c r="BQ149" s="2">
        <v>63118550.368126497</v>
      </c>
      <c r="BR149" s="2">
        <v>339929707.628205</v>
      </c>
      <c r="BS149" s="2">
        <v>3395366816</v>
      </c>
      <c r="BT149" s="2">
        <v>0.25</v>
      </c>
      <c r="BU149" s="2">
        <v>0.25</v>
      </c>
      <c r="BV149" s="2">
        <v>0.25</v>
      </c>
      <c r="BW149" s="2">
        <v>0.25</v>
      </c>
      <c r="BX149" s="2">
        <v>0.25</v>
      </c>
      <c r="BY149" s="2">
        <v>14250</v>
      </c>
      <c r="BZ149" s="2">
        <v>0.02</v>
      </c>
      <c r="CA149" s="2">
        <v>18320</v>
      </c>
      <c r="CB149" s="2">
        <v>0.2</v>
      </c>
      <c r="CC149" s="2">
        <v>138000</v>
      </c>
      <c r="CD149" s="2">
        <v>0.2</v>
      </c>
      <c r="CE149" s="2">
        <v>72800</v>
      </c>
      <c r="CF149" s="2">
        <v>0.02</v>
      </c>
      <c r="CG149" s="2">
        <v>4000</v>
      </c>
      <c r="CH149" s="2">
        <v>0.2</v>
      </c>
      <c r="CI149" s="2">
        <v>50000</v>
      </c>
      <c r="CJ149" s="2">
        <v>1.3</v>
      </c>
      <c r="CK149" s="2">
        <v>1.7</v>
      </c>
      <c r="CL149" s="2">
        <v>2</v>
      </c>
      <c r="CM149" s="2">
        <v>2.2999999999999998</v>
      </c>
      <c r="CN149" s="2">
        <v>3.4</v>
      </c>
      <c r="CO149" s="2">
        <v>0.1</v>
      </c>
      <c r="CP149" s="2">
        <v>0.4</v>
      </c>
      <c r="CQ149" s="2">
        <v>0.7</v>
      </c>
      <c r="CR149" s="2">
        <v>1.1000000000000001</v>
      </c>
      <c r="CS149" s="2">
        <v>2</v>
      </c>
      <c r="CT149" s="2">
        <v>0.265810414897025</v>
      </c>
      <c r="CU149" s="2">
        <v>0.212192677389034</v>
      </c>
      <c r="CV149" s="2">
        <v>0.458500735548379</v>
      </c>
      <c r="CW149" s="2">
        <v>6.3496172165560694E-2</v>
      </c>
      <c r="CX149" s="2">
        <v>0.31364897236904998</v>
      </c>
      <c r="CY149" s="2">
        <v>0.68561236129191505</v>
      </c>
      <c r="CZ149" s="2">
        <v>7.3866633903410897E-4</v>
      </c>
      <c r="DA149" s="2">
        <v>0.983190527715607</v>
      </c>
      <c r="DB149" s="2">
        <v>1.68094722843922E-2</v>
      </c>
      <c r="DC149" s="2">
        <v>1</v>
      </c>
      <c r="DD149" s="2">
        <v>0</v>
      </c>
      <c r="DE149" s="2">
        <v>0.90520154502516303</v>
      </c>
      <c r="DF149" s="2">
        <v>9.4798454974836702E-2</v>
      </c>
      <c r="DG149" s="2">
        <v>2.1582344287300399E-2</v>
      </c>
      <c r="DH149" s="2">
        <v>0</v>
      </c>
      <c r="DI149" s="2">
        <v>0.97841765571269901</v>
      </c>
      <c r="DJ149" s="2">
        <v>0</v>
      </c>
      <c r="DK149" s="2">
        <v>0.16452666515338299</v>
      </c>
      <c r="DL149" s="2">
        <v>0</v>
      </c>
      <c r="DM149" s="2">
        <v>0.83547333484661701</v>
      </c>
      <c r="DN149" s="2">
        <v>0.05</v>
      </c>
      <c r="DO149" s="2">
        <v>0.94</v>
      </c>
      <c r="DP149" s="2">
        <v>0.01</v>
      </c>
      <c r="DQ149" s="2">
        <v>0.99</v>
      </c>
      <c r="DR149" s="2">
        <v>0</v>
      </c>
      <c r="DS149" s="2">
        <v>0.01</v>
      </c>
      <c r="DT149" s="2">
        <v>5036070.5240000002</v>
      </c>
      <c r="DU149" s="2">
        <v>311.71796451630303</v>
      </c>
      <c r="DV149" s="2">
        <v>152.18424569999999</v>
      </c>
      <c r="DW149" s="2">
        <v>152.18424569999999</v>
      </c>
      <c r="DX149" s="2">
        <v>319196.86</v>
      </c>
      <c r="DY149" s="2">
        <v>274882.408</v>
      </c>
      <c r="DZ149" s="2">
        <v>12507.802</v>
      </c>
      <c r="EA149" s="2">
        <v>7169</v>
      </c>
      <c r="EB149" s="2">
        <v>655.56</v>
      </c>
      <c r="EC149" s="2">
        <v>94654.698999999993</v>
      </c>
      <c r="ED149" s="2">
        <v>719</v>
      </c>
      <c r="EE149" s="2">
        <v>0</v>
      </c>
      <c r="EF149" s="2">
        <v>0</v>
      </c>
      <c r="EG149" s="2">
        <v>1</v>
      </c>
      <c r="EH149" s="2">
        <v>0.385569532052497</v>
      </c>
      <c r="EI149" s="2">
        <v>0</v>
      </c>
      <c r="EJ149" s="2">
        <v>0.39092534645321703</v>
      </c>
      <c r="EK149" s="2">
        <v>0</v>
      </c>
      <c r="EL149" s="2">
        <v>0.18212417536714101</v>
      </c>
      <c r="EM149" s="2">
        <v>0</v>
      </c>
      <c r="EN149" s="2">
        <v>4.1380946127143603E-2</v>
      </c>
      <c r="EO149" s="2">
        <v>4460.2477566312</v>
      </c>
      <c r="EP149" s="2">
        <v>0</v>
      </c>
      <c r="EQ149" s="2">
        <v>0</v>
      </c>
      <c r="ER149" s="2">
        <v>1</v>
      </c>
      <c r="ES149" s="2">
        <v>0.44118824336688001</v>
      </c>
      <c r="ET149" s="2">
        <v>0.55881175663311899</v>
      </c>
      <c r="EU149" s="2">
        <v>13100.000399999901</v>
      </c>
      <c r="EV149" s="2">
        <v>242582.37119999999</v>
      </c>
      <c r="EW149" s="2">
        <v>249188.72759999899</v>
      </c>
      <c r="EX149" s="2">
        <v>33.8414571307542</v>
      </c>
      <c r="EY149" s="2">
        <v>46</v>
      </c>
      <c r="EZ149" s="2">
        <v>36.1</v>
      </c>
      <c r="FA149" s="2">
        <v>42</v>
      </c>
      <c r="FB149" s="2">
        <v>45.3</v>
      </c>
      <c r="FC149" s="2">
        <v>37.299999999999997</v>
      </c>
      <c r="FD149" s="2">
        <v>40</v>
      </c>
      <c r="FE149" s="2">
        <v>30.5</v>
      </c>
      <c r="FF149" s="2">
        <v>37</v>
      </c>
      <c r="FG149" s="2">
        <v>14</v>
      </c>
      <c r="FH149" s="2">
        <v>40</v>
      </c>
      <c r="FI149" s="2">
        <v>40</v>
      </c>
      <c r="FJ149" s="2">
        <v>42.032781661762201</v>
      </c>
      <c r="FK149" s="2">
        <v>0</v>
      </c>
      <c r="FL149" s="2">
        <v>35</v>
      </c>
      <c r="FM149" s="2">
        <v>15</v>
      </c>
      <c r="FN149" s="2">
        <v>34</v>
      </c>
      <c r="FO149" s="2">
        <v>60</v>
      </c>
      <c r="FP149" s="2">
        <v>49</v>
      </c>
      <c r="FQ149" s="2">
        <v>50.324824657622202</v>
      </c>
      <c r="FR149" s="2">
        <v>48</v>
      </c>
      <c r="FS149" s="2">
        <v>46</v>
      </c>
      <c r="FT149" s="2">
        <v>42</v>
      </c>
      <c r="FU149" s="2">
        <v>43</v>
      </c>
      <c r="FV149" s="2">
        <v>47</v>
      </c>
      <c r="FW149" s="2">
        <v>42</v>
      </c>
      <c r="FX149" s="2">
        <v>48</v>
      </c>
      <c r="FY149" s="2">
        <v>43</v>
      </c>
      <c r="FZ149" s="2">
        <v>47</v>
      </c>
      <c r="GA149" s="2">
        <v>38</v>
      </c>
      <c r="GB149" s="2">
        <v>42</v>
      </c>
      <c r="GC149" s="2">
        <v>58.229682894488903</v>
      </c>
      <c r="GD149" s="2">
        <v>0</v>
      </c>
      <c r="GE149" s="2">
        <v>35.694299801676202</v>
      </c>
      <c r="GF149" s="2">
        <v>38</v>
      </c>
      <c r="GG149" s="2">
        <v>30.5951723840531</v>
      </c>
      <c r="GH149" s="2">
        <v>27</v>
      </c>
      <c r="GI149" s="2">
        <v>36.453112572500103</v>
      </c>
      <c r="GJ149" s="2">
        <v>36</v>
      </c>
      <c r="GK149" s="2">
        <v>28.9</v>
      </c>
      <c r="GL149" s="2">
        <v>82.1</v>
      </c>
      <c r="GM149" s="2">
        <v>29.699415217378998</v>
      </c>
      <c r="GN149" s="2">
        <v>0</v>
      </c>
      <c r="GO149" s="2">
        <v>43</v>
      </c>
      <c r="GP149" s="2">
        <v>47</v>
      </c>
      <c r="GQ149" s="2">
        <v>43</v>
      </c>
      <c r="GR149" s="2">
        <v>47</v>
      </c>
      <c r="GS149" s="2">
        <v>28.9</v>
      </c>
      <c r="GT149" s="2">
        <v>83.5</v>
      </c>
      <c r="GU149" s="2">
        <v>41.287766576192297</v>
      </c>
      <c r="GV149" s="2">
        <v>0</v>
      </c>
      <c r="GW149" s="2">
        <v>33.445</v>
      </c>
      <c r="GX149" s="2">
        <v>41.472000000000001</v>
      </c>
      <c r="GY149" s="2">
        <v>66.566408105113098</v>
      </c>
      <c r="GZ149" s="2">
        <v>72</v>
      </c>
      <c r="HA149" s="2">
        <v>110</v>
      </c>
      <c r="HB149" s="2">
        <v>72</v>
      </c>
      <c r="HC149" s="2">
        <v>66.566490389545095</v>
      </c>
      <c r="HD149" s="2">
        <v>66.558791801510196</v>
      </c>
      <c r="HE149" s="2">
        <v>99.5</v>
      </c>
      <c r="HF149" s="2">
        <v>72</v>
      </c>
      <c r="HG149" s="2">
        <v>63.046989445216497</v>
      </c>
      <c r="HH149" s="2">
        <v>67.822571461109206</v>
      </c>
      <c r="HI149" s="2">
        <v>100</v>
      </c>
      <c r="HJ149" s="2">
        <v>45019.512000000002</v>
      </c>
      <c r="HK149" s="2">
        <v>96235.607000000004</v>
      </c>
      <c r="HL149" s="2">
        <v>97279.429644999997</v>
      </c>
      <c r="HM149" s="2">
        <v>0</v>
      </c>
      <c r="HN149" s="2">
        <v>16642.800999999999</v>
      </c>
      <c r="HO149" s="2">
        <v>0</v>
      </c>
      <c r="HP149" s="2">
        <v>0</v>
      </c>
      <c r="HQ149" s="2">
        <v>0</v>
      </c>
      <c r="HR149" s="2">
        <v>0</v>
      </c>
      <c r="HS149" s="2">
        <v>24628.536</v>
      </c>
      <c r="HT149" s="2">
        <v>0</v>
      </c>
      <c r="HU149" s="2">
        <v>0</v>
      </c>
      <c r="HV149" s="2">
        <v>0</v>
      </c>
      <c r="HW149" s="2">
        <v>0</v>
      </c>
      <c r="HX149" s="2">
        <v>0</v>
      </c>
      <c r="HY149" s="2">
        <v>0</v>
      </c>
      <c r="HZ149" s="2">
        <v>0</v>
      </c>
      <c r="IA149" s="2">
        <v>0</v>
      </c>
      <c r="IB149" s="2">
        <v>0</v>
      </c>
      <c r="IC149" s="2">
        <v>0</v>
      </c>
      <c r="ID149" s="2">
        <v>0</v>
      </c>
      <c r="IE149" s="2">
        <v>0</v>
      </c>
      <c r="IF149" s="2">
        <v>422557.62099999998</v>
      </c>
      <c r="IG149" s="2">
        <v>0</v>
      </c>
      <c r="IH149" s="2">
        <v>0</v>
      </c>
      <c r="II149" s="2">
        <v>0</v>
      </c>
      <c r="IJ149" s="2">
        <v>0</v>
      </c>
      <c r="IK149" s="2">
        <v>0</v>
      </c>
      <c r="IL149" s="2">
        <v>0</v>
      </c>
      <c r="IM149" s="2">
        <v>0</v>
      </c>
      <c r="IN149" s="2">
        <v>0</v>
      </c>
      <c r="IO149" s="2">
        <v>202262.16200000001</v>
      </c>
      <c r="IP149" s="2">
        <v>0</v>
      </c>
      <c r="IQ149" s="2">
        <v>1680.473</v>
      </c>
      <c r="IR149" s="2">
        <v>0</v>
      </c>
      <c r="IS149" s="2">
        <v>58762.303999999996</v>
      </c>
      <c r="IT149" s="2">
        <v>0</v>
      </c>
      <c r="IU149" s="2">
        <v>2253322.8990000002</v>
      </c>
      <c r="IV149" s="2">
        <v>1422362.067</v>
      </c>
      <c r="IW149" s="2">
        <v>0</v>
      </c>
      <c r="IX149" s="2">
        <v>3476.501405</v>
      </c>
      <c r="IY149" s="2">
        <v>3476.501405</v>
      </c>
      <c r="IZ149" s="2">
        <v>3476.501405</v>
      </c>
      <c r="JA149" s="2">
        <v>1126</v>
      </c>
      <c r="JB149" s="2">
        <v>579.62043549999999</v>
      </c>
      <c r="JC149" s="2">
        <v>1789</v>
      </c>
      <c r="JD149" s="2">
        <v>4000</v>
      </c>
      <c r="JE149" s="2">
        <v>8000</v>
      </c>
      <c r="JF149" s="2">
        <v>5400</v>
      </c>
      <c r="JG149" s="2">
        <v>8000</v>
      </c>
      <c r="JH149" s="2">
        <v>7500</v>
      </c>
      <c r="JI149" s="2">
        <v>4000</v>
      </c>
      <c r="JJ149" s="2">
        <v>671.84521519999998</v>
      </c>
      <c r="JK149" s="2">
        <v>6070.0015009999997</v>
      </c>
      <c r="JL149" s="2">
        <v>8000</v>
      </c>
      <c r="JM149" s="2">
        <v>2481.65849999999</v>
      </c>
      <c r="JN149" s="2">
        <v>3173.7174</v>
      </c>
      <c r="JO149" s="2">
        <v>3173.7174</v>
      </c>
      <c r="JP149" s="2">
        <v>754.51108805110903</v>
      </c>
      <c r="JQ149" s="2">
        <v>8000</v>
      </c>
      <c r="JR149" s="2">
        <v>3698.8107559999999</v>
      </c>
      <c r="JS149" s="2">
        <v>2314.2832320000002</v>
      </c>
      <c r="JT149" s="2">
        <v>5965.6298470000002</v>
      </c>
      <c r="JU149" s="2">
        <v>4100</v>
      </c>
      <c r="JV149" s="2">
        <v>1361.35634547</v>
      </c>
      <c r="JW149" s="2">
        <v>5320</v>
      </c>
      <c r="JX149" s="2">
        <v>1843.3333333333301</v>
      </c>
      <c r="JY149" s="2">
        <v>1843.3333333333301</v>
      </c>
      <c r="JZ149" s="2">
        <v>1843.3333333333301</v>
      </c>
      <c r="KA149" s="2">
        <v>3920</v>
      </c>
      <c r="KB149" s="2">
        <v>5265</v>
      </c>
      <c r="KC149" s="2">
        <v>5265</v>
      </c>
      <c r="KD149" s="2">
        <v>5350</v>
      </c>
      <c r="KE149" s="2">
        <v>5350</v>
      </c>
      <c r="KF149" s="2">
        <v>5350</v>
      </c>
      <c r="KG149" s="2">
        <v>5350</v>
      </c>
      <c r="KH149" s="2">
        <v>6000</v>
      </c>
      <c r="KI149" s="2">
        <v>6000</v>
      </c>
      <c r="KJ149" s="2">
        <v>6500</v>
      </c>
      <c r="KK149" s="2">
        <v>8500</v>
      </c>
      <c r="KL149" s="2">
        <v>4200</v>
      </c>
      <c r="KM149" s="2">
        <v>4390</v>
      </c>
      <c r="KN149" s="2">
        <v>8300</v>
      </c>
      <c r="KO149" s="2">
        <v>6000</v>
      </c>
      <c r="KP149" s="2">
        <v>6000</v>
      </c>
      <c r="KQ149" s="2">
        <v>6000</v>
      </c>
      <c r="KR149" s="2">
        <v>6000</v>
      </c>
      <c r="KS149" s="2">
        <v>6000</v>
      </c>
      <c r="KT149" s="2">
        <v>6000</v>
      </c>
      <c r="KU149" s="2">
        <v>6000</v>
      </c>
      <c r="KV149" s="2">
        <v>722.7</v>
      </c>
      <c r="KW149" s="2">
        <v>6000</v>
      </c>
      <c r="KX149" s="2">
        <v>6000</v>
      </c>
      <c r="KY149" s="2">
        <v>7900</v>
      </c>
      <c r="KZ149" s="2">
        <v>0</v>
      </c>
      <c r="LA149" s="2">
        <v>0</v>
      </c>
      <c r="LB149" s="2">
        <v>0</v>
      </c>
      <c r="LC149" s="2">
        <v>4205</v>
      </c>
      <c r="LD149" s="2">
        <v>0</v>
      </c>
      <c r="LE149" s="2">
        <v>100.71</v>
      </c>
      <c r="LF149" s="2">
        <v>0</v>
      </c>
      <c r="LG149" s="2">
        <v>1107.723</v>
      </c>
      <c r="LH149" s="2">
        <v>0</v>
      </c>
      <c r="LI149" s="2">
        <v>0</v>
      </c>
      <c r="LJ149" s="2">
        <v>0</v>
      </c>
      <c r="LK149" s="2">
        <v>0</v>
      </c>
      <c r="LL149" s="2">
        <v>0</v>
      </c>
      <c r="LM149" s="2">
        <v>0</v>
      </c>
      <c r="LN149" s="2">
        <v>0</v>
      </c>
      <c r="LO149" s="2">
        <v>0</v>
      </c>
      <c r="LP149" s="2">
        <v>0</v>
      </c>
      <c r="LQ149" s="2">
        <v>0</v>
      </c>
      <c r="LR149" s="2">
        <v>0</v>
      </c>
      <c r="LS149" s="2">
        <v>0</v>
      </c>
      <c r="LT149" s="2">
        <v>0</v>
      </c>
      <c r="LU149" s="2">
        <v>0</v>
      </c>
      <c r="LV149" s="2">
        <v>58757.178</v>
      </c>
      <c r="LW149" s="2">
        <v>0</v>
      </c>
      <c r="LX149" s="2">
        <v>0</v>
      </c>
      <c r="LY149" s="2">
        <v>0</v>
      </c>
      <c r="LZ149" s="2">
        <v>0</v>
      </c>
      <c r="MA149" s="2">
        <v>1234</v>
      </c>
      <c r="MB149" s="2">
        <v>0</v>
      </c>
      <c r="MC149" s="2">
        <v>0</v>
      </c>
      <c r="MD149" s="2">
        <v>0</v>
      </c>
      <c r="ME149" s="2">
        <v>0</v>
      </c>
      <c r="MF149" s="2">
        <v>135766.48929667499</v>
      </c>
      <c r="MG149" s="2">
        <v>0</v>
      </c>
      <c r="MH149" s="2">
        <v>95838.948703324102</v>
      </c>
      <c r="MI149" s="2">
        <v>37584.556486737602</v>
      </c>
      <c r="MJ149" s="2">
        <v>0</v>
      </c>
      <c r="MK149" s="2">
        <v>28379.47</v>
      </c>
      <c r="ML149" s="2">
        <v>4259.2460000000001</v>
      </c>
      <c r="MM149" s="2">
        <v>0</v>
      </c>
      <c r="MN149" s="2">
        <v>0</v>
      </c>
      <c r="MO149" s="2">
        <v>0</v>
      </c>
      <c r="MP149" s="2">
        <v>0</v>
      </c>
      <c r="MQ149" s="2">
        <v>0</v>
      </c>
      <c r="MR149" s="2">
        <v>0</v>
      </c>
      <c r="MS149" s="2">
        <v>1999.54071281861</v>
      </c>
      <c r="MT149" s="2">
        <v>25739.284287181301</v>
      </c>
      <c r="MU149" s="2">
        <v>0</v>
      </c>
      <c r="MV149" s="2">
        <v>4.18834029766346E-2</v>
      </c>
      <c r="MW149" s="2">
        <v>5.0163473673088604E-3</v>
      </c>
      <c r="MX149" s="2">
        <v>0.12723314218121701</v>
      </c>
      <c r="MY149" s="2">
        <v>3.0861545560783101E-2</v>
      </c>
      <c r="MZ149" s="2">
        <v>0.29166060817277001</v>
      </c>
      <c r="NA149" s="2">
        <v>0.50334495374128496</v>
      </c>
      <c r="NB149" s="2">
        <v>6.8929885554390405E-2</v>
      </c>
      <c r="NC149" s="2">
        <v>0.20764135918715301</v>
      </c>
      <c r="ND149" s="2">
        <v>0.72292480466605302</v>
      </c>
      <c r="NE149" s="2">
        <v>5.0395059240278804E-4</v>
      </c>
      <c r="NF149" s="2">
        <v>0.24891635060634801</v>
      </c>
      <c r="NG149" s="2">
        <v>0.75108364939365102</v>
      </c>
      <c r="NH149" s="2">
        <v>0.13154732429584401</v>
      </c>
      <c r="NI149" s="2">
        <v>0.86770433261790403</v>
      </c>
      <c r="NJ149" s="2">
        <v>7.4834308625123104E-4</v>
      </c>
      <c r="NK149" s="2">
        <v>0.75311055028514196</v>
      </c>
      <c r="NL149" s="2">
        <v>0.24688944971485699</v>
      </c>
      <c r="NM149" s="2">
        <v>0.87955387507975202</v>
      </c>
      <c r="NN149" s="2">
        <v>0.12044612492024701</v>
      </c>
      <c r="NO149" s="2">
        <v>0.99689434496289897</v>
      </c>
      <c r="NP149" s="2">
        <v>0</v>
      </c>
      <c r="NQ149" s="2">
        <v>3.1056550371010099E-3</v>
      </c>
      <c r="NR149" s="2">
        <v>0.46240348855527902</v>
      </c>
      <c r="NS149" s="2">
        <v>0.485065936917074</v>
      </c>
      <c r="NT149" s="2">
        <v>8.7922146962032197E-3</v>
      </c>
      <c r="NU149" s="2">
        <v>4.3738359831443599E-2</v>
      </c>
      <c r="NV149" s="2">
        <v>0.71</v>
      </c>
      <c r="NW149" s="2">
        <v>0.19</v>
      </c>
      <c r="NX149" s="2">
        <v>0.1</v>
      </c>
      <c r="NY149" s="2">
        <v>0.83</v>
      </c>
      <c r="NZ149" s="2">
        <v>0.16</v>
      </c>
      <c r="OA149" s="2">
        <v>0.01</v>
      </c>
      <c r="OB149" s="2">
        <v>0.10759609333327599</v>
      </c>
      <c r="OC149" s="2">
        <v>8.9472150327129907E-2</v>
      </c>
      <c r="OD149" s="2">
        <v>6.32346036351802E-2</v>
      </c>
      <c r="OE149" s="2">
        <v>0.23399262941250701</v>
      </c>
      <c r="OF149" s="2">
        <v>3.4851986091900197E-2</v>
      </c>
      <c r="OG149" s="2">
        <v>0.31020106769580502</v>
      </c>
      <c r="OH149" s="2">
        <v>7.0000000000000007E-2</v>
      </c>
      <c r="OI149" s="2">
        <v>9.0651469504200305E-2</v>
      </c>
      <c r="OJ149" s="2">
        <v>0.98</v>
      </c>
      <c r="OK149" s="2">
        <v>0.02</v>
      </c>
      <c r="OL149" s="2">
        <v>0</v>
      </c>
      <c r="OM149" s="2">
        <v>373769.51400000002</v>
      </c>
      <c r="ON149" s="2">
        <v>1004187.6310000001</v>
      </c>
      <c r="OO149" s="2">
        <v>11286.746999999999</v>
      </c>
      <c r="OP149" s="2">
        <v>81342</v>
      </c>
      <c r="OQ149" s="2">
        <v>19100.98</v>
      </c>
      <c r="OR149" s="2">
        <v>101245.62300000001</v>
      </c>
      <c r="OS149" s="2">
        <v>1513</v>
      </c>
      <c r="OT149" s="2">
        <v>0</v>
      </c>
      <c r="OU149" s="2">
        <v>0</v>
      </c>
      <c r="OV149" s="2">
        <v>1</v>
      </c>
      <c r="OW149" s="2">
        <v>6.9694558548965599E-2</v>
      </c>
      <c r="OX149" s="2">
        <v>0</v>
      </c>
      <c r="OY149" s="2">
        <v>0.81858773292352505</v>
      </c>
      <c r="OZ149" s="2">
        <v>0</v>
      </c>
      <c r="PA149" s="2">
        <v>0.11171770852750799</v>
      </c>
      <c r="PB149" s="2">
        <v>0</v>
      </c>
      <c r="PC149" s="2">
        <v>0</v>
      </c>
      <c r="PD149" s="2">
        <v>4460.2477566312</v>
      </c>
      <c r="PE149" s="2">
        <v>66647112</v>
      </c>
      <c r="PF149" s="2">
        <v>261.34924649429001</v>
      </c>
      <c r="PG149" s="2">
        <v>596642.89240000001</v>
      </c>
      <c r="PH149" s="2">
        <v>202111.04939999999</v>
      </c>
      <c r="PI149" s="2">
        <v>463194.22690000001</v>
      </c>
      <c r="PJ149" s="2">
        <v>365737.94010000001</v>
      </c>
      <c r="PK149" s="2">
        <v>390881.93900000001</v>
      </c>
      <c r="PL149" s="2">
        <v>7117023.4289999995</v>
      </c>
      <c r="PM149" s="2">
        <v>2521224.2969999998</v>
      </c>
      <c r="PN149" s="2">
        <v>5122637.0870000003</v>
      </c>
      <c r="PO149" s="2">
        <v>4053141.5669999998</v>
      </c>
      <c r="PP149" s="2">
        <v>5082495.0889999997</v>
      </c>
      <c r="PQ149" s="2">
        <v>0</v>
      </c>
      <c r="PR149" s="2">
        <v>0</v>
      </c>
      <c r="PS149" s="2">
        <v>0</v>
      </c>
      <c r="PT149" s="2">
        <v>0</v>
      </c>
      <c r="PU149" s="2">
        <v>0</v>
      </c>
      <c r="PV149" s="2">
        <v>1600165.013</v>
      </c>
      <c r="PW149" s="2">
        <v>272300.48220000003</v>
      </c>
      <c r="PX149" s="2">
        <v>985946.50529999996</v>
      </c>
      <c r="PY149" s="2">
        <v>853832.26069999998</v>
      </c>
      <c r="PZ149" s="2">
        <v>761234.2696</v>
      </c>
      <c r="QA149" s="2">
        <v>111.176344</v>
      </c>
      <c r="QB149" s="2">
        <v>89.101683070000007</v>
      </c>
      <c r="QC149" s="2">
        <v>58.117746109999999</v>
      </c>
      <c r="QD149" s="2">
        <v>39.375698720000003</v>
      </c>
      <c r="QE149" s="2">
        <v>26.339692410000001</v>
      </c>
      <c r="QF149" s="2">
        <v>26.339692410000001</v>
      </c>
      <c r="QG149" s="2">
        <v>210.53538459999999</v>
      </c>
      <c r="QH149" s="2">
        <v>189.56713350000001</v>
      </c>
      <c r="QI149" s="2">
        <v>141.4756812</v>
      </c>
      <c r="QJ149" s="2">
        <v>110.4890509</v>
      </c>
      <c r="QK149" s="2">
        <v>62.379946330000003</v>
      </c>
      <c r="QL149" s="2">
        <v>62.379946330000003</v>
      </c>
      <c r="QM149" s="2">
        <v>0</v>
      </c>
      <c r="QN149" s="2">
        <v>0</v>
      </c>
      <c r="QO149" s="2">
        <v>0</v>
      </c>
      <c r="QP149" s="2">
        <v>0</v>
      </c>
      <c r="QQ149" s="2">
        <v>0</v>
      </c>
      <c r="QR149" s="2">
        <v>0</v>
      </c>
      <c r="QS149" s="2">
        <v>111.176344</v>
      </c>
      <c r="QT149" s="2">
        <v>89.101683070000007</v>
      </c>
      <c r="QU149" s="2">
        <v>58.117746109999999</v>
      </c>
      <c r="QV149" s="2">
        <v>39.375698720000003</v>
      </c>
      <c r="QW149" s="2">
        <v>26.339692410000001</v>
      </c>
      <c r="QX149" s="2">
        <v>26.339692410000001</v>
      </c>
      <c r="QY149" s="2">
        <v>6.6048012000000003E-2</v>
      </c>
      <c r="QZ149" s="2">
        <v>2.6466911999999999E-2</v>
      </c>
      <c r="RA149" s="2">
        <v>6.9053567999999996E-2</v>
      </c>
      <c r="RB149" s="2">
        <v>4.6784891999999897E-2</v>
      </c>
      <c r="RC149" s="2">
        <v>2.3471958000000001E-2</v>
      </c>
      <c r="RD149" s="2">
        <v>0.125075561</v>
      </c>
      <c r="RE149" s="2">
        <v>5.6309335999999897E-2</v>
      </c>
      <c r="RF149" s="2">
        <v>0.168096686</v>
      </c>
      <c r="RG149" s="2">
        <v>0.13127940499999999</v>
      </c>
      <c r="RH149" s="2">
        <v>5.5588328999999999E-2</v>
      </c>
      <c r="RI149" s="2">
        <v>0</v>
      </c>
      <c r="RJ149" s="2">
        <v>0</v>
      </c>
      <c r="RK149" s="2">
        <v>0</v>
      </c>
      <c r="RL149" s="2">
        <v>0</v>
      </c>
      <c r="RM149" s="2">
        <v>0</v>
      </c>
      <c r="RN149" s="2">
        <v>6.6048012000000003E-2</v>
      </c>
      <c r="RO149" s="2">
        <v>2.6466911999999999E-2</v>
      </c>
      <c r="RP149" s="2">
        <v>6.9053567999999996E-2</v>
      </c>
      <c r="RQ149" s="2">
        <v>4.6784891000000002E-2</v>
      </c>
      <c r="RR149" s="2">
        <v>2.3471958000000001E-2</v>
      </c>
      <c r="RS149" s="2">
        <v>5366</v>
      </c>
      <c r="RT149" s="2">
        <v>3.9E-2</v>
      </c>
      <c r="RU149" s="2">
        <v>1</v>
      </c>
      <c r="RV149" s="2"/>
      <c r="RW149" s="2">
        <v>2250.3000000000002</v>
      </c>
      <c r="RX149" s="2">
        <v>158.6</v>
      </c>
      <c r="RY149" s="2">
        <v>1</v>
      </c>
      <c r="RZ149" s="2"/>
      <c r="SA149" s="2">
        <v>1</v>
      </c>
      <c r="SB149" s="2"/>
      <c r="SC149" s="2">
        <v>52777.5612631845</v>
      </c>
      <c r="SD149" s="2">
        <v>54306.849407662499</v>
      </c>
      <c r="SE149" s="2">
        <v>9319.6380000000008</v>
      </c>
      <c r="SF149" s="2">
        <v>1119</v>
      </c>
      <c r="SG149" s="2">
        <v>4842.0780000000004</v>
      </c>
      <c r="SH149" s="2">
        <v>1394.6579999999999</v>
      </c>
      <c r="SI149" s="2">
        <v>0</v>
      </c>
      <c r="SJ149" s="2">
        <v>0</v>
      </c>
      <c r="SK149" s="2">
        <v>177476.59</v>
      </c>
      <c r="SL149" s="2">
        <v>0</v>
      </c>
      <c r="SM149" s="2">
        <v>1094.0697368154399</v>
      </c>
      <c r="SN149" s="2">
        <v>10470.652592337399</v>
      </c>
      <c r="SO149" s="2">
        <v>0</v>
      </c>
      <c r="SP149" s="2">
        <v>0</v>
      </c>
      <c r="SQ149" s="2">
        <v>0</v>
      </c>
      <c r="SR149" s="2">
        <v>0</v>
      </c>
      <c r="SS149" s="2">
        <v>15107.4</v>
      </c>
      <c r="ST149" s="2">
        <v>0</v>
      </c>
      <c r="SU149" s="2">
        <v>0</v>
      </c>
      <c r="SV149" s="2">
        <v>0</v>
      </c>
      <c r="SW149" s="2">
        <v>0</v>
      </c>
      <c r="SX149" s="2">
        <v>41299.319000000003</v>
      </c>
      <c r="SY149" s="2">
        <v>65883.001999999993</v>
      </c>
      <c r="SZ149" s="2">
        <v>690.14200000000005</v>
      </c>
      <c r="TA149" s="2">
        <v>1955</v>
      </c>
      <c r="TB149" s="2">
        <v>4703.6099999999997</v>
      </c>
      <c r="TC149" s="2">
        <v>1497.9659999999999</v>
      </c>
      <c r="TD149" s="2">
        <v>1</v>
      </c>
      <c r="TE149" s="2">
        <v>0</v>
      </c>
      <c r="TF149" s="2">
        <v>128393.731999999</v>
      </c>
      <c r="TG149" s="2">
        <v>0</v>
      </c>
      <c r="TH149" s="2">
        <v>0</v>
      </c>
      <c r="TI149" s="2">
        <v>426.82400000000001</v>
      </c>
      <c r="TJ149" s="2">
        <v>10774.431</v>
      </c>
      <c r="TK149" s="2">
        <v>0</v>
      </c>
      <c r="TL149" s="2">
        <v>0</v>
      </c>
      <c r="TM149" s="2">
        <v>159.738</v>
      </c>
      <c r="TN149" s="2">
        <v>0</v>
      </c>
      <c r="TO149" s="2">
        <v>1633.2659999999901</v>
      </c>
      <c r="TP149" s="2">
        <v>0</v>
      </c>
      <c r="TQ149" s="2">
        <v>0</v>
      </c>
      <c r="TR149" s="2">
        <v>0</v>
      </c>
      <c r="TS149" s="2">
        <v>1</v>
      </c>
      <c r="TT149" s="2">
        <v>0.64484701192451999</v>
      </c>
      <c r="TU149" s="2">
        <v>0</v>
      </c>
      <c r="TV149" s="2">
        <v>9.5277365129114694E-2</v>
      </c>
      <c r="TW149" s="2">
        <v>0</v>
      </c>
      <c r="TX149" s="2">
        <v>9.5291068433286705E-2</v>
      </c>
      <c r="TY149" s="2">
        <v>0</v>
      </c>
      <c r="TZ149" s="2">
        <v>0.16458455451307699</v>
      </c>
      <c r="UA149" s="2">
        <v>11825.7939999999</v>
      </c>
      <c r="UB149" s="2">
        <v>9615.4</v>
      </c>
      <c r="UC149" s="2">
        <v>0</v>
      </c>
      <c r="UD149" s="2">
        <v>300.22000000000003</v>
      </c>
      <c r="UE149" s="2">
        <v>697.32899999999995</v>
      </c>
      <c r="UF149" s="2">
        <v>183573.20799999899</v>
      </c>
      <c r="UG149" s="2">
        <v>363474.81199999998</v>
      </c>
      <c r="UH149" s="2">
        <v>18151.678</v>
      </c>
      <c r="UI149" s="2">
        <v>20005</v>
      </c>
      <c r="UJ149" s="2">
        <v>105036.982</v>
      </c>
      <c r="UK149" s="2">
        <v>30062.627999999899</v>
      </c>
      <c r="UL149" s="2">
        <v>0</v>
      </c>
      <c r="UM149" s="2">
        <v>0</v>
      </c>
      <c r="UN149" s="2">
        <v>0</v>
      </c>
      <c r="UO149" s="2">
        <v>101879.26</v>
      </c>
      <c r="UP149" s="2">
        <v>0</v>
      </c>
      <c r="UQ149" s="2">
        <v>0</v>
      </c>
      <c r="UR149" s="2">
        <v>36629.381000000001</v>
      </c>
      <c r="US149" s="2">
        <v>14782.2</v>
      </c>
      <c r="UT149" s="2">
        <v>6.2779999999999996</v>
      </c>
      <c r="UU149" s="2">
        <v>16913</v>
      </c>
      <c r="UV149" s="2">
        <v>1268.47</v>
      </c>
      <c r="UW149" s="2">
        <v>2505.2190000000001</v>
      </c>
      <c r="UX149" s="2">
        <v>1</v>
      </c>
      <c r="UY149" s="2">
        <v>0</v>
      </c>
      <c r="UZ149" s="2">
        <v>2565128.4959999998</v>
      </c>
      <c r="VA149" s="2">
        <v>0</v>
      </c>
      <c r="VB149" s="2">
        <v>0</v>
      </c>
      <c r="VC149" s="2">
        <v>0</v>
      </c>
      <c r="VD149" s="2">
        <v>15230.837</v>
      </c>
      <c r="VE149" s="2">
        <v>6733.8</v>
      </c>
      <c r="VF149" s="2">
        <v>13341.279</v>
      </c>
      <c r="VG149" s="2">
        <v>0</v>
      </c>
      <c r="VH149" s="2">
        <v>0</v>
      </c>
      <c r="VI149" s="2">
        <v>139166.88199999899</v>
      </c>
      <c r="VJ149" s="2">
        <v>282490.76599999901</v>
      </c>
      <c r="VK149" s="2">
        <v>735114.299</v>
      </c>
      <c r="VL149" s="2">
        <v>121808.06</v>
      </c>
      <c r="VM149" s="2">
        <v>317803.71100000001</v>
      </c>
      <c r="VN149" s="2">
        <v>101800.662</v>
      </c>
      <c r="VO149" s="2">
        <v>104131.386</v>
      </c>
      <c r="VP149" s="2">
        <v>877261.24100000004</v>
      </c>
      <c r="VQ149" s="2">
        <v>0</v>
      </c>
      <c r="VR149" s="2">
        <v>7.218</v>
      </c>
      <c r="VS149" s="2">
        <v>0.78800000000000003</v>
      </c>
      <c r="VT149" s="2"/>
      <c r="VU149" s="2">
        <v>697.32899999999904</v>
      </c>
      <c r="VV149" s="2">
        <v>8314.2000000000007</v>
      </c>
      <c r="VW149" s="2">
        <v>21604.3</v>
      </c>
      <c r="VX149" s="2">
        <v>9423.857</v>
      </c>
      <c r="VY149" s="2">
        <v>14005.8</v>
      </c>
      <c r="VZ149" s="2">
        <v>0</v>
      </c>
      <c r="WA149" s="2">
        <v>361.46899999999999</v>
      </c>
      <c r="WB149" s="2">
        <v>0</v>
      </c>
      <c r="WC149" s="2">
        <v>54704.160000000003</v>
      </c>
      <c r="WD149" s="2">
        <v>0.71579931032667299</v>
      </c>
      <c r="WE149" s="2">
        <v>0.21167311590197099</v>
      </c>
      <c r="WF149" s="2"/>
      <c r="WG149" s="2">
        <v>95084.6</v>
      </c>
      <c r="WH149" s="2">
        <v>60762.2</v>
      </c>
      <c r="WI149" s="2">
        <v>0.21634707931122099</v>
      </c>
      <c r="WJ149" s="2"/>
      <c r="WK149" s="2">
        <v>20419.708999999999</v>
      </c>
      <c r="WL149" s="2">
        <v>754.11699999999996</v>
      </c>
      <c r="WM149" s="2">
        <v>0.123017717833295</v>
      </c>
      <c r="WN149" s="2"/>
      <c r="WO149" s="2">
        <v>0.36993596484365099</v>
      </c>
      <c r="WP149" s="2">
        <v>3.97802993434705E-2</v>
      </c>
      <c r="WQ149" s="2"/>
      <c r="WR149" s="2">
        <v>0.96024530954850496</v>
      </c>
      <c r="WS149" s="2"/>
      <c r="WT149" s="2">
        <v>1</v>
      </c>
      <c r="WU149" s="2"/>
      <c r="WV149" s="2">
        <v>1</v>
      </c>
      <c r="WW149" s="2"/>
      <c r="WX149" s="2">
        <v>0.54933746116892501</v>
      </c>
      <c r="WY149" s="2"/>
      <c r="WZ149" s="2">
        <v>0.35591276750044498</v>
      </c>
      <c r="XA149" s="2"/>
      <c r="XB149" s="2">
        <v>1</v>
      </c>
      <c r="XC149" s="2"/>
      <c r="XD149" s="2">
        <v>1</v>
      </c>
      <c r="XE149" s="2"/>
      <c r="XF149" s="2">
        <v>0</v>
      </c>
      <c r="XG149" s="2">
        <v>31870.800999999999</v>
      </c>
      <c r="XH149" s="2">
        <v>0</v>
      </c>
      <c r="XI149" s="2">
        <v>0</v>
      </c>
      <c r="XJ149" s="2">
        <v>191.20500000000001</v>
      </c>
      <c r="XK149" s="2">
        <v>17320.9369999999</v>
      </c>
      <c r="XL149" s="2">
        <v>5805.473</v>
      </c>
      <c r="XM149" s="2">
        <v>38043.402999999998</v>
      </c>
      <c r="XN149" s="2">
        <v>47.545000000000002</v>
      </c>
      <c r="XO149" s="2">
        <v>0</v>
      </c>
      <c r="XP149" s="2">
        <v>0</v>
      </c>
      <c r="XQ149" s="2">
        <v>506065.75199999998</v>
      </c>
      <c r="XR149" s="2">
        <v>18321.696</v>
      </c>
      <c r="XS149" s="2">
        <v>27161.476999999999</v>
      </c>
      <c r="XT149" s="2">
        <v>0</v>
      </c>
      <c r="XU149" s="2">
        <v>409.72500000000002</v>
      </c>
      <c r="XV149" s="2">
        <v>6.0318910132441297E-2</v>
      </c>
      <c r="XW149" s="2">
        <v>0.23116411010727</v>
      </c>
      <c r="XX149" s="2">
        <v>0.70851697976028805</v>
      </c>
      <c r="XY149" s="2">
        <v>0.118176883163292</v>
      </c>
      <c r="XZ149" s="2">
        <v>0.881823116836707</v>
      </c>
      <c r="YA149" s="2">
        <v>32667149.964495901</v>
      </c>
      <c r="YB149" s="2">
        <v>4003781</v>
      </c>
      <c r="YC149" s="2">
        <v>154990</v>
      </c>
      <c r="YD149" s="2">
        <v>364877</v>
      </c>
      <c r="YE149" s="2">
        <v>0</v>
      </c>
      <c r="YF149" s="2">
        <v>523044.924</v>
      </c>
      <c r="YG149" s="2">
        <v>1018866.785</v>
      </c>
      <c r="YH149" s="2">
        <v>2817.866</v>
      </c>
      <c r="YI149" s="2">
        <v>1319.364</v>
      </c>
      <c r="YJ149" s="2">
        <v>16176.199000000001</v>
      </c>
      <c r="YK149" s="2">
        <v>53034.406000000003</v>
      </c>
      <c r="YL149" s="2">
        <v>0</v>
      </c>
      <c r="YM149" s="2">
        <v>0</v>
      </c>
      <c r="YN149" s="2">
        <v>0</v>
      </c>
      <c r="YO149" s="2">
        <v>0</v>
      </c>
      <c r="YP149" s="2">
        <v>0.96675724042092803</v>
      </c>
      <c r="YQ149" s="9">
        <v>2.7808064592834901E-5</v>
      </c>
      <c r="YR149" s="9">
        <v>2.9128275806269201E-5</v>
      </c>
      <c r="YS149" s="2">
        <v>1.9049199318548499E-2</v>
      </c>
      <c r="YT149" s="2">
        <v>1.4136623920124301E-2</v>
      </c>
      <c r="YU149" s="2">
        <v>0.61990356206439601</v>
      </c>
      <c r="YV149" s="2">
        <v>0.13320233251861499</v>
      </c>
      <c r="YW149" s="2">
        <v>2.31493709217311E-2</v>
      </c>
      <c r="YX149" s="2">
        <v>0.223744734495257</v>
      </c>
      <c r="YY149" s="2">
        <v>0.63011227689564797</v>
      </c>
      <c r="YZ149" s="2">
        <v>0.14141467297489699</v>
      </c>
      <c r="ZA149" s="2">
        <v>0.175647429613567</v>
      </c>
      <c r="ZB149" s="2">
        <v>5.2825620515886698E-2</v>
      </c>
      <c r="ZC149" s="2">
        <v>0</v>
      </c>
      <c r="ZD149" s="2">
        <v>0</v>
      </c>
      <c r="ZE149" s="2">
        <v>0.27080922389255402</v>
      </c>
      <c r="ZF149" s="2">
        <v>0.61435190096217396</v>
      </c>
      <c r="ZG149" s="2">
        <v>8.6478170015840503E-2</v>
      </c>
      <c r="ZH149" s="2">
        <v>2.8360705129430099E-2</v>
      </c>
      <c r="ZI149" s="2">
        <v>0.61782174189108297</v>
      </c>
      <c r="ZJ149" s="2">
        <v>0.38217825810891598</v>
      </c>
      <c r="ZK149" s="2">
        <v>0</v>
      </c>
      <c r="ZL149" s="2">
        <v>0</v>
      </c>
      <c r="ZM149" s="2">
        <v>0</v>
      </c>
      <c r="ZN149" s="2">
        <v>1</v>
      </c>
      <c r="ZO149" s="2">
        <v>0.12509816570625801</v>
      </c>
      <c r="ZP149" s="2">
        <v>0.87490183429374102</v>
      </c>
      <c r="ZQ149" s="2">
        <v>42247.339</v>
      </c>
      <c r="ZR149" s="2">
        <v>0</v>
      </c>
      <c r="ZS149" s="2">
        <v>0</v>
      </c>
      <c r="ZT149" s="2">
        <v>0</v>
      </c>
      <c r="ZU149" s="2">
        <v>0</v>
      </c>
      <c r="ZV149" s="2">
        <v>0</v>
      </c>
      <c r="ZW149" s="2">
        <v>3784.799</v>
      </c>
      <c r="ZX149" s="2">
        <v>97984.047999999995</v>
      </c>
      <c r="ZY149" s="2" t="s">
        <v>898</v>
      </c>
      <c r="ZZ149" s="2" t="s">
        <v>870</v>
      </c>
      <c r="AAA149" s="2" t="s">
        <v>871</v>
      </c>
    </row>
    <row r="150" spans="1:703" x14ac:dyDescent="0.2">
      <c r="A150" s="2" t="s">
        <v>45</v>
      </c>
      <c r="B150" s="10">
        <v>7423.4989999999998</v>
      </c>
      <c r="C150" s="10">
        <v>563.79499999999996</v>
      </c>
      <c r="D150" s="10">
        <v>31.213000000000001</v>
      </c>
      <c r="E150" s="10">
        <v>0</v>
      </c>
      <c r="F150" s="10">
        <v>5472.3630000000003</v>
      </c>
      <c r="G150" s="10">
        <v>0</v>
      </c>
      <c r="H150" s="10">
        <v>0</v>
      </c>
      <c r="I150" s="10">
        <v>1</v>
      </c>
      <c r="J150" s="10">
        <v>0</v>
      </c>
      <c r="K150" s="11">
        <v>0.87765541138261405</v>
      </c>
      <c r="L150" s="10">
        <v>1.7619445201277699E-3</v>
      </c>
      <c r="M150" s="10">
        <v>0</v>
      </c>
      <c r="N150" s="10">
        <v>0</v>
      </c>
      <c r="O150" s="11">
        <v>0.119260728866122</v>
      </c>
      <c r="P150" s="12">
        <v>7.8393922333003097E-5</v>
      </c>
      <c r="Q150" s="11">
        <v>0.87765541138261405</v>
      </c>
      <c r="R150" s="10">
        <v>0</v>
      </c>
      <c r="S150" s="10">
        <v>0</v>
      </c>
      <c r="T150" s="10">
        <v>0</v>
      </c>
      <c r="U150" s="10">
        <v>2019</v>
      </c>
      <c r="V150" s="10">
        <v>6.6699999999999995E-2</v>
      </c>
      <c r="W150" s="10">
        <v>8.5000000000000006E-2</v>
      </c>
      <c r="X150" s="10">
        <v>0.1028</v>
      </c>
      <c r="Y150" s="10">
        <v>1042</v>
      </c>
      <c r="Z150" s="10">
        <v>8.1900000000000001E-2</v>
      </c>
      <c r="AA150" s="10">
        <v>6.4500000000000002E-2</v>
      </c>
      <c r="AB150" s="10">
        <v>8.5000000000000006E-2</v>
      </c>
      <c r="AC150" s="10">
        <v>8.72E-2</v>
      </c>
      <c r="AD150" s="10">
        <v>7.7399999999999997E-2</v>
      </c>
      <c r="AE150" s="10">
        <v>7.1499999999999994E-2</v>
      </c>
      <c r="AF150" s="10">
        <v>7.8100000000000003E-2</v>
      </c>
      <c r="AG150" s="10">
        <v>6.6699999999999995E-2</v>
      </c>
      <c r="AH150" s="10">
        <v>0</v>
      </c>
      <c r="AI150" s="10">
        <v>0</v>
      </c>
      <c r="AJ150" s="10">
        <v>0.78</v>
      </c>
      <c r="AK150" s="10">
        <v>9.6799999999999997E-2</v>
      </c>
      <c r="AL150" s="10">
        <v>37.962093060000001</v>
      </c>
      <c r="AM150" s="10">
        <v>1.6812510199999999</v>
      </c>
      <c r="AN150" s="10">
        <v>0.59960703000000004</v>
      </c>
      <c r="AO150" s="10">
        <v>0.21</v>
      </c>
      <c r="AP150" s="10">
        <v>0.02</v>
      </c>
      <c r="AQ150" s="10">
        <v>0.27</v>
      </c>
      <c r="AR150" s="10">
        <v>0.01</v>
      </c>
      <c r="AS150" s="10">
        <v>0.04</v>
      </c>
      <c r="AT150" s="10">
        <v>0.68</v>
      </c>
      <c r="AU150" s="10">
        <v>1.1499999999999999</v>
      </c>
      <c r="AV150" s="10">
        <v>0</v>
      </c>
      <c r="AW150" s="10">
        <v>6.06</v>
      </c>
      <c r="AX150" s="10">
        <v>0</v>
      </c>
      <c r="AY150" s="10">
        <v>0.09</v>
      </c>
      <c r="AZ150" s="10">
        <v>0</v>
      </c>
      <c r="BA150" s="10">
        <v>0.28000000000000003</v>
      </c>
      <c r="BB150" s="10">
        <v>1.06</v>
      </c>
      <c r="BC150" s="10">
        <v>1.19</v>
      </c>
      <c r="BD150" s="10">
        <v>0.48</v>
      </c>
      <c r="BE150" s="10">
        <v>1.62</v>
      </c>
      <c r="BF150" s="10">
        <v>2.2400000000000002</v>
      </c>
      <c r="BG150" s="10">
        <v>0</v>
      </c>
      <c r="BH150" s="10">
        <v>33671</v>
      </c>
      <c r="BI150" s="10">
        <v>18457</v>
      </c>
      <c r="BJ150" s="10">
        <v>30060</v>
      </c>
      <c r="BK150" s="10">
        <v>451</v>
      </c>
      <c r="BL150" s="10">
        <v>260331879.59999999</v>
      </c>
      <c r="BM150" s="10">
        <v>223722709</v>
      </c>
      <c r="BN150" s="10">
        <v>131467599.2</v>
      </c>
      <c r="BO150" s="10">
        <v>92743232.120000005</v>
      </c>
      <c r="BP150" s="10">
        <v>78099563.890000001</v>
      </c>
      <c r="BQ150" s="10">
        <v>8257401.8099999996</v>
      </c>
      <c r="BR150" s="10">
        <v>260331879.59999999</v>
      </c>
      <c r="BS150" s="10">
        <v>450620689.69999999</v>
      </c>
      <c r="BT150" s="10">
        <v>0.25</v>
      </c>
      <c r="BU150" s="10">
        <v>0.25</v>
      </c>
      <c r="BV150" s="10">
        <v>0.25</v>
      </c>
      <c r="BW150" s="10">
        <v>0.25</v>
      </c>
      <c r="BX150" s="10">
        <v>0.25</v>
      </c>
      <c r="BY150" s="10">
        <v>10535</v>
      </c>
      <c r="BZ150" s="10">
        <v>0.2</v>
      </c>
      <c r="CA150" s="10">
        <v>183200</v>
      </c>
      <c r="CB150" s="10">
        <v>2</v>
      </c>
      <c r="CC150" s="10">
        <v>1380000</v>
      </c>
      <c r="CD150" s="10">
        <v>20</v>
      </c>
      <c r="CE150" s="10">
        <v>7280000</v>
      </c>
      <c r="CF150" s="10">
        <v>0.2</v>
      </c>
      <c r="CG150" s="10">
        <v>40000</v>
      </c>
      <c r="CH150" s="10">
        <v>2</v>
      </c>
      <c r="CI150" s="10">
        <v>40000</v>
      </c>
      <c r="CJ150" s="10">
        <v>3.2</v>
      </c>
      <c r="CK150" s="10">
        <v>4.5999999999999996</v>
      </c>
      <c r="CL150" s="10">
        <v>5.8</v>
      </c>
      <c r="CM150" s="10">
        <v>7</v>
      </c>
      <c r="CN150" s="10">
        <v>10</v>
      </c>
      <c r="CO150" s="10">
        <v>1.7</v>
      </c>
      <c r="CP150" s="10">
        <v>3.5</v>
      </c>
      <c r="CQ150" s="10">
        <v>5</v>
      </c>
      <c r="CR150" s="10">
        <v>6.3</v>
      </c>
      <c r="CS150" s="10">
        <v>8.9</v>
      </c>
      <c r="CT150" s="10">
        <v>0.264732564</v>
      </c>
      <c r="CU150" s="10">
        <v>0.22477744299999999</v>
      </c>
      <c r="CV150" s="10">
        <v>0.42326355100000002</v>
      </c>
      <c r="CW150" s="10">
        <v>8.7226441000000002E-2</v>
      </c>
      <c r="CX150" s="10">
        <v>0.14996110400000001</v>
      </c>
      <c r="CY150" s="10">
        <v>0.84673174200000001</v>
      </c>
      <c r="CZ150" s="10">
        <v>3.3071540000000001E-3</v>
      </c>
      <c r="DA150" s="10">
        <v>0.97172556499999996</v>
      </c>
      <c r="DB150" s="10">
        <v>2.8274435000000001E-2</v>
      </c>
      <c r="DC150" s="10">
        <v>0.96425672200000001</v>
      </c>
      <c r="DD150" s="10">
        <v>3.5743278000000003E-2</v>
      </c>
      <c r="DE150" s="10">
        <v>0.84244022600000001</v>
      </c>
      <c r="DF150" s="10">
        <v>0.15755977400000001</v>
      </c>
      <c r="DG150" s="10">
        <v>8.4615980000000007E-3</v>
      </c>
      <c r="DH150" s="10">
        <v>0</v>
      </c>
      <c r="DI150" s="10">
        <v>0.99153840199999999</v>
      </c>
      <c r="DJ150" s="10">
        <v>0.157630505</v>
      </c>
      <c r="DK150" s="10">
        <v>0.157630505</v>
      </c>
      <c r="DL150" s="10">
        <v>0</v>
      </c>
      <c r="DM150" s="10">
        <v>0.68473899000000005</v>
      </c>
      <c r="DN150" s="10">
        <v>0.05</v>
      </c>
      <c r="DO150" s="10">
        <v>0.94</v>
      </c>
      <c r="DP150" s="10">
        <v>0.01</v>
      </c>
      <c r="DQ150" s="10">
        <v>0.99</v>
      </c>
      <c r="DR150" s="10">
        <v>0</v>
      </c>
      <c r="DS150" s="10">
        <v>0.01</v>
      </c>
      <c r="DT150" s="10">
        <v>711512.00089999998</v>
      </c>
      <c r="DU150" s="10">
        <v>25.39</v>
      </c>
      <c r="DV150" s="10">
        <v>68.25</v>
      </c>
      <c r="DW150" s="10">
        <v>68.25</v>
      </c>
      <c r="DX150" s="10">
        <v>89676.539000000004</v>
      </c>
      <c r="DY150" s="10">
        <v>1990.249</v>
      </c>
      <c r="DZ150" s="10">
        <v>13104.950999999999</v>
      </c>
      <c r="EA150" s="10">
        <v>1068.0530000000001</v>
      </c>
      <c r="EB150" s="10">
        <v>3.9340000000000002</v>
      </c>
      <c r="EC150" s="10">
        <v>13206.659</v>
      </c>
      <c r="ED150" s="10">
        <v>0</v>
      </c>
      <c r="EE150" s="10">
        <v>0</v>
      </c>
      <c r="EF150" s="10">
        <v>0</v>
      </c>
      <c r="EG150" s="10">
        <v>1</v>
      </c>
      <c r="EH150" s="11">
        <v>0.90839666565177402</v>
      </c>
      <c r="EI150" s="10">
        <v>0</v>
      </c>
      <c r="EJ150" s="12">
        <v>5.2246370562002003E-5</v>
      </c>
      <c r="EK150" s="10">
        <v>0</v>
      </c>
      <c r="EL150" s="10">
        <v>9.1483319134688004E-2</v>
      </c>
      <c r="EM150" s="12">
        <v>6.1635573387637204E-5</v>
      </c>
      <c r="EN150" s="12">
        <v>6.1332695877132899E-6</v>
      </c>
      <c r="EO150" s="10">
        <v>0</v>
      </c>
      <c r="EP150" s="10">
        <v>0</v>
      </c>
      <c r="EQ150" s="10">
        <v>0</v>
      </c>
      <c r="ER150" s="10">
        <v>1</v>
      </c>
      <c r="ES150" s="11">
        <v>0.51999996918567204</v>
      </c>
      <c r="ET150" s="11">
        <v>0.48000003081432702</v>
      </c>
      <c r="EU150" s="10">
        <v>10616.77</v>
      </c>
      <c r="EV150" s="10">
        <v>38164.660000000003</v>
      </c>
      <c r="EW150" s="10">
        <v>27679.85</v>
      </c>
      <c r="EX150" s="10">
        <v>40</v>
      </c>
      <c r="EY150" s="10">
        <v>40</v>
      </c>
      <c r="EZ150" s="10">
        <v>40</v>
      </c>
      <c r="FA150" s="10">
        <v>40</v>
      </c>
      <c r="FB150" s="10">
        <v>40</v>
      </c>
      <c r="FC150" s="10">
        <v>40</v>
      </c>
      <c r="FD150" s="10">
        <v>40</v>
      </c>
      <c r="FE150" s="10">
        <v>40</v>
      </c>
      <c r="FF150" s="10">
        <v>30</v>
      </c>
      <c r="FG150" s="10">
        <v>40</v>
      </c>
      <c r="FH150" s="10">
        <v>18.8</v>
      </c>
      <c r="FI150" s="10">
        <v>31.7</v>
      </c>
      <c r="FJ150" s="10">
        <v>30</v>
      </c>
      <c r="FK150" s="10">
        <v>40</v>
      </c>
      <c r="FL150" s="10">
        <v>30</v>
      </c>
      <c r="FM150" s="10">
        <v>40</v>
      </c>
      <c r="FN150" s="10">
        <v>40</v>
      </c>
      <c r="FO150" s="10">
        <v>39.299999999999997</v>
      </c>
      <c r="FP150" s="10">
        <v>40</v>
      </c>
      <c r="FQ150" s="10">
        <v>40</v>
      </c>
      <c r="FR150" s="10">
        <v>40</v>
      </c>
      <c r="FS150" s="10">
        <v>58.8</v>
      </c>
      <c r="FT150" s="10">
        <v>40</v>
      </c>
      <c r="FU150" s="10">
        <v>30</v>
      </c>
      <c r="FV150" s="10">
        <v>40</v>
      </c>
      <c r="FW150" s="10">
        <v>30</v>
      </c>
      <c r="FX150" s="10">
        <v>40</v>
      </c>
      <c r="FY150" s="10">
        <v>30</v>
      </c>
      <c r="FZ150" s="10">
        <v>40</v>
      </c>
      <c r="GA150" s="10">
        <v>30</v>
      </c>
      <c r="GB150" s="10">
        <v>40</v>
      </c>
      <c r="GC150" s="10">
        <v>30</v>
      </c>
      <c r="GD150" s="10">
        <v>40</v>
      </c>
      <c r="GE150" s="10">
        <v>40</v>
      </c>
      <c r="GF150" s="10">
        <v>40</v>
      </c>
      <c r="GG150" s="10">
        <v>40</v>
      </c>
      <c r="GH150" s="10">
        <v>40</v>
      </c>
      <c r="GI150" s="10">
        <v>40</v>
      </c>
      <c r="GJ150" s="10">
        <v>40</v>
      </c>
      <c r="GK150" s="10">
        <v>30</v>
      </c>
      <c r="GL150" s="10">
        <v>55.8</v>
      </c>
      <c r="GM150" s="10">
        <v>30</v>
      </c>
      <c r="GN150" s="10">
        <v>40</v>
      </c>
      <c r="GO150" s="10">
        <v>30</v>
      </c>
      <c r="GP150" s="10">
        <v>40</v>
      </c>
      <c r="GQ150" s="10">
        <v>30</v>
      </c>
      <c r="GR150" s="10">
        <v>40</v>
      </c>
      <c r="GS150" s="10">
        <v>30</v>
      </c>
      <c r="GT150" s="10">
        <v>40</v>
      </c>
      <c r="GU150" s="10">
        <v>16.2</v>
      </c>
      <c r="GV150" s="10">
        <v>72.400000000000006</v>
      </c>
      <c r="GW150" s="10">
        <v>30</v>
      </c>
      <c r="GX150" s="10">
        <v>40</v>
      </c>
      <c r="GY150" s="10">
        <v>65.3</v>
      </c>
      <c r="GZ150" s="10">
        <v>85</v>
      </c>
      <c r="HA150" s="10">
        <v>85</v>
      </c>
      <c r="HB150" s="10">
        <v>92.5</v>
      </c>
      <c r="HC150" s="10">
        <v>93.6</v>
      </c>
      <c r="HD150" s="10">
        <v>83.1</v>
      </c>
      <c r="HE150" s="10">
        <v>85</v>
      </c>
      <c r="HF150" s="10">
        <v>85</v>
      </c>
      <c r="HG150" s="10">
        <v>85</v>
      </c>
      <c r="HH150" s="10">
        <v>85</v>
      </c>
      <c r="HI150" s="10">
        <v>85</v>
      </c>
      <c r="HJ150" s="10">
        <v>2990.7860000000001</v>
      </c>
      <c r="HK150" s="10">
        <v>25185.599999999999</v>
      </c>
      <c r="HL150" s="11">
        <v>2590.9212949999901</v>
      </c>
      <c r="HM150" s="10">
        <v>0</v>
      </c>
      <c r="HN150" s="10">
        <v>640.44600000000003</v>
      </c>
      <c r="HO150" s="11">
        <v>12.3926575070611</v>
      </c>
      <c r="HP150" s="11">
        <v>12.3926575070611</v>
      </c>
      <c r="HQ150" s="11">
        <v>12.3926575070611</v>
      </c>
      <c r="HR150" s="10">
        <v>0</v>
      </c>
      <c r="HS150" s="10">
        <v>0</v>
      </c>
      <c r="HT150" s="10">
        <v>0</v>
      </c>
      <c r="HU150" s="10">
        <v>0</v>
      </c>
      <c r="HV150" s="10">
        <v>0</v>
      </c>
      <c r="HW150" s="10">
        <v>0</v>
      </c>
      <c r="HX150" s="10">
        <v>160.62799999999999</v>
      </c>
      <c r="HY150" s="10">
        <v>0</v>
      </c>
      <c r="HZ150" s="10">
        <v>0</v>
      </c>
      <c r="IA150" s="10">
        <v>0</v>
      </c>
      <c r="IB150" s="10">
        <v>0</v>
      </c>
      <c r="IC150" s="10">
        <v>0</v>
      </c>
      <c r="ID150" s="10">
        <v>0</v>
      </c>
      <c r="IE150" s="10">
        <v>0</v>
      </c>
      <c r="IF150" s="10">
        <v>0</v>
      </c>
      <c r="IG150" s="10">
        <v>0</v>
      </c>
      <c r="IH150" s="10">
        <v>0</v>
      </c>
      <c r="II150" s="10">
        <v>52.805</v>
      </c>
      <c r="IJ150" s="10">
        <v>0</v>
      </c>
      <c r="IK150" s="10">
        <v>7402.2479999999996</v>
      </c>
      <c r="IL150" s="10">
        <v>0</v>
      </c>
      <c r="IM150" s="10">
        <v>0</v>
      </c>
      <c r="IN150" s="10">
        <v>0</v>
      </c>
      <c r="IO150" s="10">
        <v>0</v>
      </c>
      <c r="IP150" s="10">
        <v>0</v>
      </c>
      <c r="IQ150" s="10">
        <v>0</v>
      </c>
      <c r="IR150" s="10">
        <v>56.57</v>
      </c>
      <c r="IS150" s="10">
        <v>3400.6619999999998</v>
      </c>
      <c r="IT150" s="10">
        <v>0</v>
      </c>
      <c r="IU150" s="10">
        <v>3388886.0649999999</v>
      </c>
      <c r="IV150" s="10">
        <v>4223394.6399999997</v>
      </c>
      <c r="IW150" s="10"/>
      <c r="IX150" s="10">
        <v>23.1</v>
      </c>
      <c r="IY150" s="10">
        <v>1934.77</v>
      </c>
      <c r="IZ150" s="10">
        <v>1934.77</v>
      </c>
      <c r="JA150" s="10">
        <v>1126</v>
      </c>
      <c r="JB150" s="10">
        <v>1520.84</v>
      </c>
      <c r="JC150" s="10">
        <v>1789</v>
      </c>
      <c r="JD150" s="10">
        <v>4000</v>
      </c>
      <c r="JE150" s="10">
        <v>1520.84</v>
      </c>
      <c r="JF150" s="10">
        <v>5400</v>
      </c>
      <c r="JG150" s="10">
        <v>4038.75</v>
      </c>
      <c r="JH150" s="10">
        <v>7500</v>
      </c>
      <c r="JI150" s="10">
        <v>4000</v>
      </c>
      <c r="JJ150" s="10">
        <v>2743.68</v>
      </c>
      <c r="JK150" s="10">
        <v>7133.19</v>
      </c>
      <c r="JL150" s="10">
        <v>8000</v>
      </c>
      <c r="JM150" s="10">
        <v>1895.85</v>
      </c>
      <c r="JN150" s="10">
        <v>2951.19</v>
      </c>
      <c r="JO150" s="10">
        <v>2951.19</v>
      </c>
      <c r="JP150" s="10">
        <v>107.66</v>
      </c>
      <c r="JQ150" s="10">
        <v>7762.89</v>
      </c>
      <c r="JR150" s="10">
        <v>3820.15</v>
      </c>
      <c r="JS150" s="10">
        <v>3820.15</v>
      </c>
      <c r="JT150" s="10">
        <v>1783.88</v>
      </c>
      <c r="JU150" s="10">
        <v>4100</v>
      </c>
      <c r="JV150" s="10">
        <v>107.66</v>
      </c>
      <c r="JW150" s="10">
        <v>5320</v>
      </c>
      <c r="JX150" s="10">
        <v>4568.8599999999997</v>
      </c>
      <c r="JY150" s="10">
        <v>4589.25</v>
      </c>
      <c r="JZ150" s="10">
        <v>4589.25</v>
      </c>
      <c r="KA150" s="10">
        <v>3920</v>
      </c>
      <c r="KB150" s="10">
        <v>4589.25</v>
      </c>
      <c r="KC150" s="10">
        <v>4589.25</v>
      </c>
      <c r="KD150" s="10">
        <v>5350</v>
      </c>
      <c r="KE150" s="10">
        <v>2225.39</v>
      </c>
      <c r="KF150" s="10">
        <v>2225.39</v>
      </c>
      <c r="KG150" s="10">
        <v>2225.39</v>
      </c>
      <c r="KH150" s="10">
        <v>2225.39</v>
      </c>
      <c r="KI150" s="10">
        <v>2225.39</v>
      </c>
      <c r="KJ150" s="10">
        <v>6500</v>
      </c>
      <c r="KK150" s="10">
        <v>8500</v>
      </c>
      <c r="KL150" s="10">
        <v>4200</v>
      </c>
      <c r="KM150" s="10">
        <v>2225.39</v>
      </c>
      <c r="KN150" s="10">
        <v>8300</v>
      </c>
      <c r="KO150" s="10">
        <v>6000</v>
      </c>
      <c r="KP150" s="10">
        <v>6000</v>
      </c>
      <c r="KQ150" s="10">
        <v>6000</v>
      </c>
      <c r="KR150" s="10">
        <v>6000</v>
      </c>
      <c r="KS150" s="10">
        <v>6000</v>
      </c>
      <c r="KT150" s="10">
        <v>6000</v>
      </c>
      <c r="KU150" s="10">
        <v>6000</v>
      </c>
      <c r="KV150" s="10">
        <v>795.05</v>
      </c>
      <c r="KW150" s="10">
        <v>6000</v>
      </c>
      <c r="KX150" s="10">
        <v>6000</v>
      </c>
      <c r="KY150" s="10">
        <v>7900</v>
      </c>
      <c r="KZ150" s="10">
        <v>0</v>
      </c>
      <c r="LA150" s="10">
        <v>0</v>
      </c>
      <c r="LB150" s="10">
        <v>0</v>
      </c>
      <c r="LC150" s="10">
        <v>4701.8410000000003</v>
      </c>
      <c r="LD150" s="10">
        <v>0</v>
      </c>
      <c r="LE150" s="10">
        <v>0</v>
      </c>
      <c r="LF150" s="10">
        <v>0</v>
      </c>
      <c r="LG150" s="10">
        <v>485.23</v>
      </c>
      <c r="LH150" s="10">
        <v>0</v>
      </c>
      <c r="LI150" s="10">
        <v>0</v>
      </c>
      <c r="LJ150" s="10">
        <v>0</v>
      </c>
      <c r="LK150" s="10">
        <v>0</v>
      </c>
      <c r="LL150" s="10">
        <v>2279</v>
      </c>
      <c r="LM150" s="10">
        <v>0</v>
      </c>
      <c r="LN150" s="10">
        <v>0</v>
      </c>
      <c r="LO150" s="10">
        <v>0</v>
      </c>
      <c r="LP150" s="10">
        <v>0</v>
      </c>
      <c r="LQ150" s="10">
        <v>0</v>
      </c>
      <c r="LR150" s="10">
        <v>0</v>
      </c>
      <c r="LS150" s="10">
        <v>0</v>
      </c>
      <c r="LT150" s="10">
        <v>0</v>
      </c>
      <c r="LU150" s="10">
        <v>0</v>
      </c>
      <c r="LV150" s="10">
        <v>650.63599999999997</v>
      </c>
      <c r="LW150" s="10">
        <v>0</v>
      </c>
      <c r="LX150" s="10">
        <v>0</v>
      </c>
      <c r="LY150" s="10">
        <v>0</v>
      </c>
      <c r="LZ150" s="10">
        <v>0</v>
      </c>
      <c r="MA150" s="10">
        <v>4254.5190000000002</v>
      </c>
      <c r="MB150" s="10">
        <v>0</v>
      </c>
      <c r="MC150" s="10">
        <v>0</v>
      </c>
      <c r="MD150" s="10">
        <v>0</v>
      </c>
      <c r="ME150" s="10">
        <v>0</v>
      </c>
      <c r="MF150" s="10">
        <v>19888.228999999999</v>
      </c>
      <c r="MG150" s="10">
        <v>0</v>
      </c>
      <c r="MH150" s="10">
        <v>0</v>
      </c>
      <c r="MI150" s="10">
        <v>46.231000000000002</v>
      </c>
      <c r="MJ150" s="10">
        <v>0</v>
      </c>
      <c r="MK150" s="10">
        <v>0</v>
      </c>
      <c r="ML150" s="10">
        <v>1482.9949999999999</v>
      </c>
      <c r="MM150" s="10">
        <v>0</v>
      </c>
      <c r="MN150" s="10">
        <v>0</v>
      </c>
      <c r="MO150" s="10">
        <v>79.322000000000003</v>
      </c>
      <c r="MP150" s="10">
        <v>0</v>
      </c>
      <c r="MQ150" s="10">
        <v>0</v>
      </c>
      <c r="MR150" s="10">
        <v>0</v>
      </c>
      <c r="MS150" s="10">
        <v>0</v>
      </c>
      <c r="MT150" s="10">
        <v>451041.592</v>
      </c>
      <c r="MU150" s="10">
        <v>0</v>
      </c>
      <c r="MV150" s="10">
        <v>0.125115007</v>
      </c>
      <c r="MW150" s="10">
        <v>1.9077884999999999E-2</v>
      </c>
      <c r="MX150" s="10">
        <v>0.12156327</v>
      </c>
      <c r="MY150" s="10">
        <v>3.2726795000000003E-2</v>
      </c>
      <c r="MZ150" s="10">
        <v>0.155624287</v>
      </c>
      <c r="NA150" s="10">
        <v>0.54589275599999998</v>
      </c>
      <c r="NB150" s="10">
        <v>5.8675769000000003E-2</v>
      </c>
      <c r="NC150" s="10">
        <v>0.189629302</v>
      </c>
      <c r="ND150" s="10">
        <v>0.75169492900000001</v>
      </c>
      <c r="NE150" s="10">
        <v>0</v>
      </c>
      <c r="NF150" s="10">
        <v>0.225876298</v>
      </c>
      <c r="NG150" s="10">
        <v>0.77412370200000002</v>
      </c>
      <c r="NH150" s="10">
        <v>6.0235528000000003E-2</v>
      </c>
      <c r="NI150" s="10">
        <v>0.92721507599999997</v>
      </c>
      <c r="NJ150" s="10">
        <v>1.2549397E-2</v>
      </c>
      <c r="NK150" s="10">
        <v>0.84258581399999999</v>
      </c>
      <c r="NL150" s="10">
        <v>0.15741418600000001</v>
      </c>
      <c r="NM150" s="10">
        <v>0.92246337099999998</v>
      </c>
      <c r="NN150" s="10">
        <v>7.7536628999999996E-2</v>
      </c>
      <c r="NO150" s="10">
        <v>0.96</v>
      </c>
      <c r="NP150" s="10">
        <v>0.04</v>
      </c>
      <c r="NQ150" s="10">
        <v>0</v>
      </c>
      <c r="NR150" s="10">
        <v>0.74999569499999996</v>
      </c>
      <c r="NS150" s="10">
        <v>0.233094943</v>
      </c>
      <c r="NT150" s="10">
        <v>0</v>
      </c>
      <c r="NU150" s="10">
        <v>1.6909362000000001E-2</v>
      </c>
      <c r="NV150" s="10">
        <v>0.71</v>
      </c>
      <c r="NW150" s="10">
        <v>0.19</v>
      </c>
      <c r="NX150" s="10">
        <v>0.1</v>
      </c>
      <c r="NY150" s="10">
        <v>0.83</v>
      </c>
      <c r="NZ150" s="10">
        <v>0.16</v>
      </c>
      <c r="OA150" s="10">
        <v>0.01</v>
      </c>
      <c r="OB150" s="10">
        <v>7.3202424000000002E-2</v>
      </c>
      <c r="OC150" s="10">
        <v>8.8592045999999994E-2</v>
      </c>
      <c r="OD150" s="10">
        <v>6.5878990999999998E-2</v>
      </c>
      <c r="OE150" s="10">
        <v>0.264444862</v>
      </c>
      <c r="OF150" s="10">
        <v>4.6084348999999997E-2</v>
      </c>
      <c r="OG150" s="10">
        <v>0.29735643</v>
      </c>
      <c r="OH150" s="10">
        <v>7.0000000000000007E-2</v>
      </c>
      <c r="OI150" s="10">
        <v>9.4440896999999996E-2</v>
      </c>
      <c r="OJ150" s="10">
        <v>0.98</v>
      </c>
      <c r="OK150" s="10">
        <v>0.02</v>
      </c>
      <c r="OL150" s="10">
        <v>0</v>
      </c>
      <c r="OM150" s="10">
        <v>144027.45699999999</v>
      </c>
      <c r="ON150" s="10">
        <v>64.808000000000007</v>
      </c>
      <c r="OO150" s="10">
        <v>5574.2290000000003</v>
      </c>
      <c r="OP150" s="10">
        <v>18387.915000000001</v>
      </c>
      <c r="OQ150" s="10">
        <v>0</v>
      </c>
      <c r="OR150" s="11">
        <v>591.16</v>
      </c>
      <c r="OS150" s="10">
        <v>0</v>
      </c>
      <c r="OT150" s="10">
        <v>0</v>
      </c>
      <c r="OU150" s="10">
        <v>0</v>
      </c>
      <c r="OV150" s="10">
        <v>1</v>
      </c>
      <c r="OW150" s="11">
        <v>0.63852425739224505</v>
      </c>
      <c r="OX150" s="10">
        <v>0</v>
      </c>
      <c r="OY150" s="11">
        <v>4.1046417213613899E-2</v>
      </c>
      <c r="OZ150" s="10">
        <v>0</v>
      </c>
      <c r="PA150" s="11">
        <v>0.32042932539413999</v>
      </c>
      <c r="PB150" s="10">
        <v>0</v>
      </c>
      <c r="PC150" s="10">
        <v>0</v>
      </c>
      <c r="PD150" s="10">
        <v>0</v>
      </c>
      <c r="PE150" s="10">
        <v>5328212</v>
      </c>
      <c r="PF150" s="10">
        <v>22.467410659999999</v>
      </c>
      <c r="PG150" s="10">
        <v>182196.63389999999</v>
      </c>
      <c r="PH150" s="10">
        <v>24356.702700000002</v>
      </c>
      <c r="PI150" s="10">
        <v>101008.8728</v>
      </c>
      <c r="PJ150" s="10">
        <v>69536.043290000001</v>
      </c>
      <c r="PK150" s="10">
        <v>19016.05804</v>
      </c>
      <c r="PL150" s="10">
        <v>246741.28150000001</v>
      </c>
      <c r="PM150" s="10">
        <v>69164.721699999995</v>
      </c>
      <c r="PN150" s="10">
        <v>257405.07310000001</v>
      </c>
      <c r="PO150" s="10">
        <v>118400.88710000001</v>
      </c>
      <c r="PP150" s="10">
        <v>48600.994140000003</v>
      </c>
      <c r="PQ150" s="10">
        <v>0</v>
      </c>
      <c r="PR150" s="10">
        <v>0</v>
      </c>
      <c r="PS150" s="10">
        <v>0</v>
      </c>
      <c r="PT150" s="10">
        <v>0</v>
      </c>
      <c r="PU150" s="10">
        <v>0</v>
      </c>
      <c r="PV150" s="10">
        <v>199592.1655</v>
      </c>
      <c r="PW150" s="10">
        <v>124735.54919999999</v>
      </c>
      <c r="PX150" s="10">
        <v>499263.02130000002</v>
      </c>
      <c r="PY150" s="10">
        <v>511158.59379999997</v>
      </c>
      <c r="PZ150" s="10">
        <v>359985.8456</v>
      </c>
      <c r="QA150" s="10">
        <v>118.75</v>
      </c>
      <c r="QB150" s="10">
        <v>108.79</v>
      </c>
      <c r="QC150" s="10">
        <v>95.14</v>
      </c>
      <c r="QD150" s="10">
        <v>66.599999999999994</v>
      </c>
      <c r="QE150" s="10">
        <v>46.28</v>
      </c>
      <c r="QF150" s="10">
        <v>46.28</v>
      </c>
      <c r="QG150" s="10">
        <v>209.7</v>
      </c>
      <c r="QH150" s="10">
        <v>189.77</v>
      </c>
      <c r="QI150" s="10">
        <v>163.86</v>
      </c>
      <c r="QJ150" s="10">
        <v>107.85</v>
      </c>
      <c r="QK150" s="10">
        <v>72.67</v>
      </c>
      <c r="QL150" s="10">
        <v>72.67</v>
      </c>
      <c r="QM150" s="10">
        <v>0</v>
      </c>
      <c r="QN150" s="10">
        <v>0</v>
      </c>
      <c r="QO150" s="10">
        <v>0</v>
      </c>
      <c r="QP150" s="10">
        <v>0</v>
      </c>
      <c r="QQ150" s="10">
        <v>0</v>
      </c>
      <c r="QR150" s="10">
        <v>0</v>
      </c>
      <c r="QS150" s="10">
        <v>154.27000000000001</v>
      </c>
      <c r="QT150" s="10">
        <v>140.22999999999999</v>
      </c>
      <c r="QU150" s="10">
        <v>124.25</v>
      </c>
      <c r="QV150" s="10">
        <v>83.82</v>
      </c>
      <c r="QW150" s="10">
        <v>60.23</v>
      </c>
      <c r="QX150" s="10">
        <v>60.23</v>
      </c>
      <c r="QY150" s="10">
        <v>0.05</v>
      </c>
      <c r="QZ150" s="10">
        <v>0.02</v>
      </c>
      <c r="RA150" s="10">
        <v>0.09</v>
      </c>
      <c r="RB150" s="10">
        <v>0.06</v>
      </c>
      <c r="RC150" s="10">
        <v>0.03</v>
      </c>
      <c r="RD150" s="10">
        <v>0.09</v>
      </c>
      <c r="RE150" s="10">
        <v>0.04</v>
      </c>
      <c r="RF150" s="10">
        <v>0.15</v>
      </c>
      <c r="RG150" s="10">
        <v>0.1</v>
      </c>
      <c r="RH150" s="10">
        <v>0.05</v>
      </c>
      <c r="RI150" s="10">
        <v>0</v>
      </c>
      <c r="RJ150" s="10">
        <v>0</v>
      </c>
      <c r="RK150" s="10">
        <v>0</v>
      </c>
      <c r="RL150" s="10">
        <v>0</v>
      </c>
      <c r="RM150" s="10">
        <v>0</v>
      </c>
      <c r="RN150" s="10">
        <v>7.0000000000000007E-2</v>
      </c>
      <c r="RO150" s="10">
        <v>0.03</v>
      </c>
      <c r="RP150" s="10">
        <v>0.11</v>
      </c>
      <c r="RQ150" s="10">
        <v>7.0000000000000007E-2</v>
      </c>
      <c r="RR150" s="10">
        <v>0.04</v>
      </c>
      <c r="RS150" s="10">
        <v>4517</v>
      </c>
      <c r="RT150" s="10">
        <v>0</v>
      </c>
      <c r="RU150" s="10">
        <v>1</v>
      </c>
      <c r="RV150" s="10">
        <v>0</v>
      </c>
      <c r="RW150" s="10">
        <v>0</v>
      </c>
      <c r="RX150" s="10">
        <v>0</v>
      </c>
      <c r="RY150" s="10">
        <v>1</v>
      </c>
      <c r="RZ150" s="10">
        <v>0</v>
      </c>
      <c r="SA150" s="10">
        <v>1</v>
      </c>
      <c r="SB150" s="10">
        <v>0</v>
      </c>
      <c r="SC150" s="11">
        <v>25751.057323312001</v>
      </c>
      <c r="SD150" s="11">
        <v>3178.3724868089298</v>
      </c>
      <c r="SE150" s="10">
        <v>336.08499999999998</v>
      </c>
      <c r="SF150" s="10">
        <v>2956.087</v>
      </c>
      <c r="SG150" s="11">
        <v>14089.628999999901</v>
      </c>
      <c r="SH150" s="11">
        <v>8111.2619999999997</v>
      </c>
      <c r="SI150" s="11">
        <v>18497.286086547199</v>
      </c>
      <c r="SJ150" s="10">
        <v>0</v>
      </c>
      <c r="SK150" s="11">
        <v>44168.034797946901</v>
      </c>
      <c r="SL150" s="10">
        <v>0</v>
      </c>
      <c r="SM150" s="11">
        <v>156.29567668792001</v>
      </c>
      <c r="SN150" s="11">
        <v>1495.80751319106</v>
      </c>
      <c r="SO150" s="10">
        <v>0</v>
      </c>
      <c r="SP150" s="10">
        <v>0</v>
      </c>
      <c r="SQ150" s="10">
        <v>0</v>
      </c>
      <c r="SR150" s="10">
        <v>0</v>
      </c>
      <c r="SS150" s="11">
        <v>3329.0979134527101</v>
      </c>
      <c r="ST150" s="10">
        <v>0</v>
      </c>
      <c r="SU150" s="10">
        <v>0</v>
      </c>
      <c r="SV150" s="10">
        <v>0</v>
      </c>
      <c r="SW150" s="10">
        <v>0</v>
      </c>
      <c r="SX150" s="10">
        <v>10023.433000000001</v>
      </c>
      <c r="SY150" s="10">
        <v>2354.2159999999999</v>
      </c>
      <c r="SZ150" s="10">
        <v>622.47199999999998</v>
      </c>
      <c r="TA150" s="10">
        <v>16.696999999999999</v>
      </c>
      <c r="TB150" s="10">
        <v>3094.4749999999999</v>
      </c>
      <c r="TC150" s="10">
        <v>0</v>
      </c>
      <c r="TD150" s="10">
        <v>1</v>
      </c>
      <c r="TE150" s="10">
        <v>0</v>
      </c>
      <c r="TF150" s="10">
        <v>0</v>
      </c>
      <c r="TG150" s="10">
        <v>0</v>
      </c>
      <c r="TH150" s="10">
        <v>0</v>
      </c>
      <c r="TI150" s="10">
        <v>0</v>
      </c>
      <c r="TJ150" s="10">
        <v>0</v>
      </c>
      <c r="TK150" s="10">
        <v>0</v>
      </c>
      <c r="TL150" s="10">
        <v>0</v>
      </c>
      <c r="TM150" s="10">
        <v>0</v>
      </c>
      <c r="TN150" s="10">
        <v>0</v>
      </c>
      <c r="TO150" s="10">
        <v>0</v>
      </c>
      <c r="TP150" s="10">
        <v>0</v>
      </c>
      <c r="TQ150" s="10">
        <v>0</v>
      </c>
      <c r="TR150" s="10">
        <v>0</v>
      </c>
      <c r="TS150" s="10">
        <v>1</v>
      </c>
      <c r="TT150" s="11">
        <v>0.46494723604402299</v>
      </c>
      <c r="TU150" s="10">
        <v>0</v>
      </c>
      <c r="TV150" s="10">
        <v>2.82644804329536E-3</v>
      </c>
      <c r="TW150" s="10">
        <v>0</v>
      </c>
      <c r="TX150" s="11">
        <v>0.22221521938151401</v>
      </c>
      <c r="TY150" s="11">
        <v>1.0818439254225499E-2</v>
      </c>
      <c r="TZ150" s="11">
        <v>0.299192657276941</v>
      </c>
      <c r="UA150" s="10">
        <v>78896.725000000006</v>
      </c>
      <c r="UB150" s="10">
        <v>1854.104</v>
      </c>
      <c r="UC150" s="10">
        <v>33.840000000000003</v>
      </c>
      <c r="UD150" s="10">
        <v>916.44399999999996</v>
      </c>
      <c r="UE150" s="10">
        <v>0</v>
      </c>
      <c r="UF150" s="10">
        <v>50795.512000000002</v>
      </c>
      <c r="UG150" s="11">
        <v>185038.25399999999</v>
      </c>
      <c r="UH150" s="10">
        <v>1116.713</v>
      </c>
      <c r="UI150" s="11">
        <v>4394.2979999999898</v>
      </c>
      <c r="UJ150" s="11">
        <v>32924.360999999997</v>
      </c>
      <c r="UK150" s="11">
        <v>2335.67199999999</v>
      </c>
      <c r="UL150" s="11">
        <v>1843.83599999999</v>
      </c>
      <c r="UM150" s="10">
        <v>0</v>
      </c>
      <c r="UN150" s="10">
        <v>0</v>
      </c>
      <c r="UO150" s="11">
        <v>37388.516202052997</v>
      </c>
      <c r="UP150" s="10">
        <v>0</v>
      </c>
      <c r="UQ150" s="10">
        <v>0</v>
      </c>
      <c r="UR150" s="10">
        <v>13169.692999999999</v>
      </c>
      <c r="US150" s="10">
        <v>1101.925</v>
      </c>
      <c r="UT150" s="10">
        <v>10.336</v>
      </c>
      <c r="UU150" s="10">
        <v>4053.3240000000001</v>
      </c>
      <c r="UV150" s="10">
        <v>474.03899999999999</v>
      </c>
      <c r="UW150" s="10">
        <v>0</v>
      </c>
      <c r="UX150" s="10">
        <v>1</v>
      </c>
      <c r="UY150" s="10">
        <v>0</v>
      </c>
      <c r="UZ150" s="10">
        <v>685651.96799999999</v>
      </c>
      <c r="VA150" s="10">
        <v>0</v>
      </c>
      <c r="VB150" s="10">
        <v>0</v>
      </c>
      <c r="VC150" s="10">
        <v>0</v>
      </c>
      <c r="VD150" s="10">
        <v>1832.4</v>
      </c>
      <c r="VE150" s="10">
        <v>6.47</v>
      </c>
      <c r="VF150" s="10">
        <v>0</v>
      </c>
      <c r="VG150" s="10">
        <v>0</v>
      </c>
      <c r="VH150" s="10">
        <v>0</v>
      </c>
      <c r="VI150" s="10">
        <v>22240.559000000001</v>
      </c>
      <c r="VJ150" s="10">
        <v>71038.331000000006</v>
      </c>
      <c r="VK150" s="10">
        <v>158724.84</v>
      </c>
      <c r="VL150" s="10">
        <v>73325.264999999999</v>
      </c>
      <c r="VM150" s="10">
        <v>29940.276999999998</v>
      </c>
      <c r="VN150" s="10">
        <v>50007.252</v>
      </c>
      <c r="VO150" s="10">
        <v>20337.319</v>
      </c>
      <c r="VP150" s="10">
        <v>282109.02399999998</v>
      </c>
      <c r="VQ150" s="10">
        <v>0</v>
      </c>
      <c r="VR150" s="10">
        <v>0.621</v>
      </c>
      <c r="VS150" s="10">
        <v>0</v>
      </c>
      <c r="VT150" s="10"/>
      <c r="VU150" s="11">
        <v>6020.2559999999903</v>
      </c>
      <c r="VV150" s="10">
        <v>2233.5740000000001</v>
      </c>
      <c r="VW150" s="10">
        <v>1790.1969999999999</v>
      </c>
      <c r="VX150" s="10">
        <v>18540.420999999998</v>
      </c>
      <c r="VY150" s="10">
        <v>43.405999999999999</v>
      </c>
      <c r="VZ150" s="10">
        <v>6.75</v>
      </c>
      <c r="WA150" s="10">
        <v>637.79899999999998</v>
      </c>
      <c r="WB150" s="10">
        <v>306.55599999999998</v>
      </c>
      <c r="WC150" s="10">
        <v>0</v>
      </c>
      <c r="WD150" s="10">
        <v>0.4</v>
      </c>
      <c r="WE150" s="10">
        <v>0.4</v>
      </c>
      <c r="WF150" s="10"/>
      <c r="WG150" s="10">
        <v>9027.2690000000002</v>
      </c>
      <c r="WH150" s="10">
        <v>5946.4970000000003</v>
      </c>
      <c r="WI150" s="11">
        <v>0.241081969626078</v>
      </c>
      <c r="WJ150" s="10"/>
      <c r="WK150" s="10">
        <v>1251.1320000000001</v>
      </c>
      <c r="WL150" s="10">
        <v>18.053999999999998</v>
      </c>
      <c r="WM150" s="11">
        <v>0.34074102492782499</v>
      </c>
      <c r="WN150" s="10"/>
      <c r="WO150" s="10">
        <v>0</v>
      </c>
      <c r="WP150" s="10">
        <v>1</v>
      </c>
      <c r="WQ150" s="10"/>
      <c r="WR150" s="10">
        <v>0</v>
      </c>
      <c r="WS150" s="10"/>
      <c r="WT150" s="10">
        <v>0</v>
      </c>
      <c r="WU150" s="10"/>
      <c r="WV150" s="10">
        <v>0</v>
      </c>
      <c r="WW150" s="10"/>
      <c r="WX150" s="10">
        <v>0</v>
      </c>
      <c r="WY150" s="10"/>
      <c r="WZ150" s="10">
        <v>0</v>
      </c>
      <c r="XA150" s="10"/>
      <c r="XB150" s="10">
        <v>0</v>
      </c>
      <c r="XC150" s="10"/>
      <c r="XD150" s="10">
        <v>0</v>
      </c>
      <c r="XE150" s="10"/>
      <c r="XF150" s="10">
        <v>0</v>
      </c>
      <c r="XG150" s="10">
        <v>0</v>
      </c>
      <c r="XH150" s="10">
        <v>0</v>
      </c>
      <c r="XI150" s="10">
        <v>0</v>
      </c>
      <c r="XJ150" s="10">
        <v>0</v>
      </c>
      <c r="XK150" s="11">
        <v>4646.4859999999999</v>
      </c>
      <c r="XL150" s="10">
        <v>2005.837</v>
      </c>
      <c r="XM150" s="10">
        <v>14663.87</v>
      </c>
      <c r="XN150" s="10">
        <v>70.108000000000004</v>
      </c>
      <c r="XO150" s="10">
        <v>0</v>
      </c>
      <c r="XP150" s="10">
        <v>0</v>
      </c>
      <c r="XQ150" s="10">
        <v>22995.794000000002</v>
      </c>
      <c r="XR150" s="10">
        <v>2036.4010000000001</v>
      </c>
      <c r="XS150" s="10">
        <v>576.16099999999994</v>
      </c>
      <c r="XT150" s="10">
        <v>0</v>
      </c>
      <c r="XU150" s="10">
        <v>0</v>
      </c>
      <c r="XV150" s="10">
        <v>0.1966</v>
      </c>
      <c r="XW150" s="10">
        <v>0.11210000000000001</v>
      </c>
      <c r="XX150" s="10">
        <v>0.69130000000000003</v>
      </c>
      <c r="XY150" s="10">
        <v>0.24301</v>
      </c>
      <c r="XZ150" s="10">
        <v>0.75699000000000005</v>
      </c>
      <c r="YA150" s="10">
        <v>3268972.13</v>
      </c>
      <c r="YB150" s="10">
        <v>502455</v>
      </c>
      <c r="YC150" s="10">
        <v>2801208</v>
      </c>
      <c r="YD150" s="10">
        <v>63481</v>
      </c>
      <c r="YE150" s="10">
        <v>0</v>
      </c>
      <c r="YF150" s="10">
        <v>27832.468000000001</v>
      </c>
      <c r="YG150" s="10">
        <v>89640.07</v>
      </c>
      <c r="YH150" s="10">
        <v>215.19499999999999</v>
      </c>
      <c r="YI150" s="10">
        <v>3090.2689999999998</v>
      </c>
      <c r="YJ150" s="10">
        <v>1783.8879999999999</v>
      </c>
      <c r="YK150" s="10">
        <v>17542.523000000001</v>
      </c>
      <c r="YL150" s="10">
        <v>1289.1759999999999</v>
      </c>
      <c r="YM150" s="10">
        <v>0</v>
      </c>
      <c r="YN150" s="10">
        <v>0</v>
      </c>
      <c r="YO150" s="10">
        <v>0</v>
      </c>
      <c r="YP150" s="10">
        <v>0.9284</v>
      </c>
      <c r="YQ150" s="10">
        <v>2.1569999999999999E-2</v>
      </c>
      <c r="YR150" s="10">
        <v>1.8000000000000001E-4</v>
      </c>
      <c r="YS150" s="12">
        <v>3.0000000000000001E-5</v>
      </c>
      <c r="YT150" s="10">
        <v>4.9820000000000003E-2</v>
      </c>
      <c r="YU150" s="10">
        <v>0.63592000000000004</v>
      </c>
      <c r="YV150" s="10">
        <v>9.4149999999999998E-2</v>
      </c>
      <c r="YW150" s="10">
        <v>4.104E-2</v>
      </c>
      <c r="YX150" s="10">
        <v>0.22889000000000001</v>
      </c>
      <c r="YY150" s="10">
        <v>0.63817000000000002</v>
      </c>
      <c r="YZ150" s="10">
        <v>8.9410000000000003E-2</v>
      </c>
      <c r="ZA150" s="10">
        <v>0.17541999999999999</v>
      </c>
      <c r="ZB150" s="10">
        <v>9.6990000000000007E-2</v>
      </c>
      <c r="ZC150" s="10">
        <v>0</v>
      </c>
      <c r="ZD150" s="12">
        <v>1.0000000000000001E-5</v>
      </c>
      <c r="ZE150" s="10">
        <v>0.43511</v>
      </c>
      <c r="ZF150" s="10">
        <v>0.49016999999999999</v>
      </c>
      <c r="ZG150" s="10">
        <v>7.1559999999999999E-2</v>
      </c>
      <c r="ZH150" s="10">
        <v>3.16E-3</v>
      </c>
      <c r="ZI150" s="10">
        <v>0.66391999999999995</v>
      </c>
      <c r="ZJ150" s="10">
        <v>0.25342999999999999</v>
      </c>
      <c r="ZK150" s="10">
        <v>0</v>
      </c>
      <c r="ZL150" s="10">
        <v>8.2650000000000001E-2</v>
      </c>
      <c r="ZM150" s="10">
        <v>0</v>
      </c>
      <c r="ZN150" s="10">
        <v>1</v>
      </c>
      <c r="ZO150" s="10">
        <v>0.95752999999999999</v>
      </c>
      <c r="ZP150" s="10">
        <v>4.2470000000000001E-2</v>
      </c>
      <c r="ZQ150" s="10">
        <v>59996.235000000001</v>
      </c>
      <c r="ZR150" s="10">
        <v>0</v>
      </c>
      <c r="ZS150" s="10">
        <v>0</v>
      </c>
      <c r="ZT150" s="10">
        <v>2.1999999999999999E-2</v>
      </c>
      <c r="ZU150" s="10">
        <v>168.97399999999999</v>
      </c>
      <c r="ZV150" s="10">
        <v>134.142</v>
      </c>
      <c r="ZW150" s="10">
        <v>824.83600000000001</v>
      </c>
      <c r="ZX150" s="10">
        <v>13918.241</v>
      </c>
      <c r="ZY150" s="2" t="s">
        <v>915</v>
      </c>
      <c r="ZZ150" s="2" t="s">
        <v>870</v>
      </c>
      <c r="AAA150" s="2" t="s">
        <v>871</v>
      </c>
    </row>
    <row r="151" spans="1:703" x14ac:dyDescent="0.2">
      <c r="A151" s="2" t="s">
        <v>49</v>
      </c>
      <c r="B151" s="10">
        <v>1230.278</v>
      </c>
      <c r="C151" s="10">
        <v>1043.499</v>
      </c>
      <c r="D151" s="10">
        <v>0</v>
      </c>
      <c r="E151" s="10">
        <v>78.231999999999999</v>
      </c>
      <c r="F151" s="11">
        <v>3857.5969999999902</v>
      </c>
      <c r="G151" s="10">
        <v>0</v>
      </c>
      <c r="H151" s="10">
        <v>0</v>
      </c>
      <c r="I151" s="10">
        <v>1</v>
      </c>
      <c r="J151" s="10">
        <v>0</v>
      </c>
      <c r="K151" s="11">
        <v>0.98300159399750597</v>
      </c>
      <c r="L151" s="10">
        <v>0</v>
      </c>
      <c r="M151" s="10">
        <v>0</v>
      </c>
      <c r="N151" s="10">
        <v>0</v>
      </c>
      <c r="O151" s="10">
        <v>1.6998406002493201E-2</v>
      </c>
      <c r="P151" s="10">
        <v>0</v>
      </c>
      <c r="Q151" s="10">
        <v>0</v>
      </c>
      <c r="R151" s="10">
        <v>0</v>
      </c>
      <c r="S151" s="10">
        <v>0</v>
      </c>
      <c r="T151" s="10">
        <v>0</v>
      </c>
      <c r="U151" s="10">
        <v>2019</v>
      </c>
      <c r="V151" s="10">
        <v>6.6699999999999995E-2</v>
      </c>
      <c r="W151" s="10">
        <v>8.5000000000000006E-2</v>
      </c>
      <c r="X151" s="10">
        <v>0.1028</v>
      </c>
      <c r="Y151" s="10">
        <v>1042</v>
      </c>
      <c r="Z151" s="10">
        <v>8.1900000000000001E-2</v>
      </c>
      <c r="AA151" s="10">
        <v>6.4500000000000002E-2</v>
      </c>
      <c r="AB151" s="10">
        <v>8.5000000000000006E-2</v>
      </c>
      <c r="AC151" s="10">
        <v>8.72E-2</v>
      </c>
      <c r="AD151" s="10">
        <v>7.7399999999999997E-2</v>
      </c>
      <c r="AE151" s="10">
        <v>7.1499999999999994E-2</v>
      </c>
      <c r="AF151" s="10">
        <v>7.8100000000000003E-2</v>
      </c>
      <c r="AG151" s="10">
        <v>6.6699999999999995E-2</v>
      </c>
      <c r="AH151" s="10">
        <v>0</v>
      </c>
      <c r="AI151" s="10">
        <v>0</v>
      </c>
      <c r="AJ151" s="10">
        <v>0.78</v>
      </c>
      <c r="AK151" s="10">
        <v>9.6799999999999997E-2</v>
      </c>
      <c r="AL151" s="10">
        <v>61.529000000000003</v>
      </c>
      <c r="AM151" s="10">
        <v>0.45861000000000002</v>
      </c>
      <c r="AN151" s="10">
        <v>0</v>
      </c>
      <c r="AO151" s="10">
        <v>0.3</v>
      </c>
      <c r="AP151" s="10">
        <v>2.2800000000000001E-2</v>
      </c>
      <c r="AQ151" s="10">
        <v>0.23400000000000001</v>
      </c>
      <c r="AR151" s="10">
        <v>9.7299999999999998E-2</v>
      </c>
      <c r="AS151" s="10">
        <v>0.14960000000000001</v>
      </c>
      <c r="AT151" s="10">
        <v>0.42920000000000003</v>
      </c>
      <c r="AU151" s="10">
        <v>0</v>
      </c>
      <c r="AV151" s="10">
        <v>0</v>
      </c>
      <c r="AW151" s="10">
        <v>0</v>
      </c>
      <c r="AX151" s="10">
        <v>0</v>
      </c>
      <c r="AY151" s="10">
        <v>0</v>
      </c>
      <c r="AZ151" s="10">
        <v>0</v>
      </c>
      <c r="BA151" s="10">
        <v>0</v>
      </c>
      <c r="BB151" s="10">
        <v>0</v>
      </c>
      <c r="BC151" s="10">
        <v>0</v>
      </c>
      <c r="BD151" s="10">
        <v>0</v>
      </c>
      <c r="BE151" s="10">
        <v>0</v>
      </c>
      <c r="BF151" s="10">
        <v>0</v>
      </c>
      <c r="BG151" s="10">
        <v>0</v>
      </c>
      <c r="BH151" s="10">
        <v>33671</v>
      </c>
      <c r="BI151" s="10">
        <v>18457</v>
      </c>
      <c r="BJ151" s="10">
        <v>0</v>
      </c>
      <c r="BK151" s="10">
        <v>0</v>
      </c>
      <c r="BL151" s="10">
        <v>335056771</v>
      </c>
      <c r="BM151" s="10">
        <v>287939412.60000002</v>
      </c>
      <c r="BN151" s="10">
        <v>119363974.7</v>
      </c>
      <c r="BO151" s="10">
        <v>119363974.7</v>
      </c>
      <c r="BP151" s="10">
        <v>100517031.3</v>
      </c>
      <c r="BQ151" s="10">
        <v>0</v>
      </c>
      <c r="BR151" s="10">
        <v>113309902.5</v>
      </c>
      <c r="BS151" s="10">
        <v>579965517.20000005</v>
      </c>
      <c r="BT151" s="10">
        <v>0.25</v>
      </c>
      <c r="BU151" s="10">
        <v>0.25</v>
      </c>
      <c r="BV151" s="10">
        <v>0.25</v>
      </c>
      <c r="BW151" s="10">
        <v>0.25</v>
      </c>
      <c r="BX151" s="10">
        <v>0.25</v>
      </c>
      <c r="BY151" s="10">
        <v>4750</v>
      </c>
      <c r="BZ151" s="10">
        <v>0.2</v>
      </c>
      <c r="CA151" s="10">
        <v>183200</v>
      </c>
      <c r="CB151" s="10">
        <v>2</v>
      </c>
      <c r="CC151" s="10">
        <v>1380000</v>
      </c>
      <c r="CD151" s="10">
        <v>20</v>
      </c>
      <c r="CE151" s="10">
        <v>7280000</v>
      </c>
      <c r="CF151" s="10">
        <v>0.2</v>
      </c>
      <c r="CG151" s="10">
        <v>40000</v>
      </c>
      <c r="CH151" s="10">
        <v>2</v>
      </c>
      <c r="CI151" s="10">
        <v>40000</v>
      </c>
      <c r="CJ151" s="10">
        <v>3.2</v>
      </c>
      <c r="CK151" s="10">
        <v>4.5999999999999996</v>
      </c>
      <c r="CL151" s="10">
        <v>5.8</v>
      </c>
      <c r="CM151" s="10">
        <v>7</v>
      </c>
      <c r="CN151" s="10">
        <v>10</v>
      </c>
      <c r="CO151" s="10">
        <v>1.7</v>
      </c>
      <c r="CP151" s="10">
        <v>3.5</v>
      </c>
      <c r="CQ151" s="10">
        <v>5</v>
      </c>
      <c r="CR151" s="10">
        <v>6.3</v>
      </c>
      <c r="CS151" s="10">
        <v>8.9</v>
      </c>
      <c r="CT151" s="10">
        <v>0.264732564</v>
      </c>
      <c r="CU151" s="10">
        <v>0.22477744299999999</v>
      </c>
      <c r="CV151" s="10">
        <v>0.42326355100000002</v>
      </c>
      <c r="CW151" s="10">
        <v>8.7226441000000002E-2</v>
      </c>
      <c r="CX151" s="10">
        <v>0.14996110400000001</v>
      </c>
      <c r="CY151" s="10">
        <v>0.84673174200000001</v>
      </c>
      <c r="CZ151" s="10">
        <v>3.3071540000000001E-3</v>
      </c>
      <c r="DA151" s="10">
        <v>0.97172556499999996</v>
      </c>
      <c r="DB151" s="10">
        <v>2.8274435000000001E-2</v>
      </c>
      <c r="DC151" s="10">
        <v>0.96425672200000001</v>
      </c>
      <c r="DD151" s="10">
        <v>3.5743278000000003E-2</v>
      </c>
      <c r="DE151" s="10">
        <v>0.84244022600000001</v>
      </c>
      <c r="DF151" s="10">
        <v>0.15755977400000001</v>
      </c>
      <c r="DG151" s="10">
        <v>8.4615980000000007E-3</v>
      </c>
      <c r="DH151" s="10">
        <v>0</v>
      </c>
      <c r="DI151" s="10">
        <v>0.99153840199999999</v>
      </c>
      <c r="DJ151" s="10">
        <v>0.157630505</v>
      </c>
      <c r="DK151" s="10">
        <v>0.157630505</v>
      </c>
      <c r="DL151" s="10">
        <v>0</v>
      </c>
      <c r="DM151" s="10">
        <v>0.68473899000000005</v>
      </c>
      <c r="DN151" s="10">
        <v>0.05</v>
      </c>
      <c r="DO151" s="10">
        <v>0.94</v>
      </c>
      <c r="DP151" s="10">
        <v>0.01</v>
      </c>
      <c r="DQ151" s="10">
        <v>0.99</v>
      </c>
      <c r="DR151" s="10">
        <v>0</v>
      </c>
      <c r="DS151" s="10">
        <v>0.01</v>
      </c>
      <c r="DT151" s="10">
        <v>875502.79</v>
      </c>
      <c r="DU151" s="10">
        <v>32.729999999999997</v>
      </c>
      <c r="DV151" s="10">
        <v>68.25</v>
      </c>
      <c r="DW151" s="10">
        <v>68.25</v>
      </c>
      <c r="DX151" s="11">
        <v>15981.904999999901</v>
      </c>
      <c r="DY151" s="10">
        <v>7871.0550000000003</v>
      </c>
      <c r="DZ151" s="10">
        <v>4685.5649999999996</v>
      </c>
      <c r="EA151" s="10">
        <v>1046.204</v>
      </c>
      <c r="EB151" s="10">
        <v>1530.134</v>
      </c>
      <c r="EC151" s="10">
        <v>2443.0729999999999</v>
      </c>
      <c r="ED151" s="10">
        <v>0</v>
      </c>
      <c r="EE151" s="10">
        <v>0</v>
      </c>
      <c r="EF151" s="10">
        <v>0</v>
      </c>
      <c r="EG151" s="10">
        <v>1</v>
      </c>
      <c r="EH151" s="11">
        <v>0.26333146819599701</v>
      </c>
      <c r="EI151" s="10">
        <v>0</v>
      </c>
      <c r="EJ151" s="10">
        <v>0</v>
      </c>
      <c r="EK151" s="10">
        <v>0</v>
      </c>
      <c r="EL151" s="11">
        <v>0.12903134699617999</v>
      </c>
      <c r="EM151" s="10">
        <v>0</v>
      </c>
      <c r="EN151" s="11">
        <v>0.60763718480782103</v>
      </c>
      <c r="EO151" s="10">
        <v>0</v>
      </c>
      <c r="EP151" s="10">
        <v>0</v>
      </c>
      <c r="EQ151" s="10">
        <v>0</v>
      </c>
      <c r="ER151" s="10">
        <v>1</v>
      </c>
      <c r="ES151" s="10">
        <v>0</v>
      </c>
      <c r="ET151" s="10">
        <v>1</v>
      </c>
      <c r="EU151" s="10">
        <v>13889.61</v>
      </c>
      <c r="EV151" s="10">
        <v>49929.71</v>
      </c>
      <c r="EW151" s="10">
        <v>36212.730000000003</v>
      </c>
      <c r="EX151" s="10">
        <v>40</v>
      </c>
      <c r="EY151" s="10">
        <v>40</v>
      </c>
      <c r="EZ151" s="10">
        <v>40</v>
      </c>
      <c r="FA151" s="10">
        <v>40</v>
      </c>
      <c r="FB151" s="10">
        <v>40</v>
      </c>
      <c r="FC151" s="10">
        <v>40</v>
      </c>
      <c r="FD151" s="10">
        <v>34.799999999999997</v>
      </c>
      <c r="FE151" s="10">
        <v>40</v>
      </c>
      <c r="FF151" s="10">
        <v>30</v>
      </c>
      <c r="FG151" s="10">
        <v>40</v>
      </c>
      <c r="FH151" s="10">
        <v>8</v>
      </c>
      <c r="FI151" s="10">
        <v>70.099999999999994</v>
      </c>
      <c r="FJ151" s="10">
        <v>30</v>
      </c>
      <c r="FK151" s="10">
        <v>40</v>
      </c>
      <c r="FL151" s="10">
        <v>34.1</v>
      </c>
      <c r="FM151" s="10">
        <v>5.3</v>
      </c>
      <c r="FN151" s="10">
        <v>40</v>
      </c>
      <c r="FO151" s="10">
        <v>40</v>
      </c>
      <c r="FP151" s="10">
        <v>40</v>
      </c>
      <c r="FQ151" s="10">
        <v>40</v>
      </c>
      <c r="FR151" s="10">
        <v>40</v>
      </c>
      <c r="FS151" s="10">
        <v>28.6</v>
      </c>
      <c r="FT151" s="10">
        <v>40.299999999999997</v>
      </c>
      <c r="FU151" s="10">
        <v>30</v>
      </c>
      <c r="FV151" s="10">
        <v>40</v>
      </c>
      <c r="FW151" s="10">
        <v>30</v>
      </c>
      <c r="FX151" s="10">
        <v>40</v>
      </c>
      <c r="FY151" s="10">
        <v>30</v>
      </c>
      <c r="FZ151" s="10">
        <v>40</v>
      </c>
      <c r="GA151" s="10">
        <v>30</v>
      </c>
      <c r="GB151" s="10">
        <v>40</v>
      </c>
      <c r="GC151" s="10">
        <v>30</v>
      </c>
      <c r="GD151" s="10">
        <v>40</v>
      </c>
      <c r="GE151" s="10">
        <v>40</v>
      </c>
      <c r="GF151" s="10">
        <v>40</v>
      </c>
      <c r="GG151" s="10">
        <v>40</v>
      </c>
      <c r="GH151" s="10">
        <v>40</v>
      </c>
      <c r="GI151" s="10">
        <v>40</v>
      </c>
      <c r="GJ151" s="10">
        <v>40</v>
      </c>
      <c r="GK151" s="10">
        <v>18.5</v>
      </c>
      <c r="GL151" s="10">
        <v>67.400000000000006</v>
      </c>
      <c r="GM151" s="10">
        <v>30</v>
      </c>
      <c r="GN151" s="10">
        <v>40</v>
      </c>
      <c r="GO151" s="10">
        <v>30</v>
      </c>
      <c r="GP151" s="10">
        <v>40</v>
      </c>
      <c r="GQ151" s="10">
        <v>30</v>
      </c>
      <c r="GR151" s="10">
        <v>40</v>
      </c>
      <c r="GS151" s="10">
        <v>30</v>
      </c>
      <c r="GT151" s="10">
        <v>40</v>
      </c>
      <c r="GU151" s="10">
        <v>84.4</v>
      </c>
      <c r="GV151" s="10">
        <v>40</v>
      </c>
      <c r="GW151" s="10">
        <v>30</v>
      </c>
      <c r="GX151" s="10">
        <v>40</v>
      </c>
      <c r="GY151" s="10">
        <v>80.3</v>
      </c>
      <c r="GZ151" s="10">
        <v>74.8</v>
      </c>
      <c r="HA151" s="10">
        <v>85</v>
      </c>
      <c r="HB151" s="10">
        <v>82.7</v>
      </c>
      <c r="HC151" s="10">
        <v>92.7</v>
      </c>
      <c r="HD151" s="10">
        <v>85</v>
      </c>
      <c r="HE151" s="10">
        <v>85</v>
      </c>
      <c r="HF151" s="10">
        <v>85</v>
      </c>
      <c r="HG151" s="10">
        <v>85</v>
      </c>
      <c r="HH151" s="10">
        <v>85</v>
      </c>
      <c r="HI151" s="10">
        <v>85</v>
      </c>
      <c r="HJ151" s="10">
        <v>10926.263000000001</v>
      </c>
      <c r="HK151" s="10">
        <v>15596.788</v>
      </c>
      <c r="HL151" s="11">
        <v>339.10595000000001</v>
      </c>
      <c r="HM151" s="10">
        <v>0</v>
      </c>
      <c r="HN151" s="10">
        <v>685.76300000000003</v>
      </c>
      <c r="HO151" s="11">
        <v>12.3677968326654</v>
      </c>
      <c r="HP151" s="11">
        <v>12.3677968326654</v>
      </c>
      <c r="HQ151" s="11">
        <v>12.3677968326654</v>
      </c>
      <c r="HR151" s="10">
        <v>0</v>
      </c>
      <c r="HS151" s="10">
        <v>0</v>
      </c>
      <c r="HT151" s="10">
        <v>0</v>
      </c>
      <c r="HU151" s="10">
        <v>0</v>
      </c>
      <c r="HV151" s="10">
        <v>0</v>
      </c>
      <c r="HW151" s="10">
        <v>0</v>
      </c>
      <c r="HX151" s="10">
        <v>48.636000000000003</v>
      </c>
      <c r="HY151" s="10">
        <v>0</v>
      </c>
      <c r="HZ151" s="10">
        <v>0</v>
      </c>
      <c r="IA151" s="10">
        <v>0</v>
      </c>
      <c r="IB151" s="10">
        <v>75981.221999999994</v>
      </c>
      <c r="IC151" s="10">
        <v>16069.565000000001</v>
      </c>
      <c r="ID151" s="10">
        <v>0</v>
      </c>
      <c r="IE151" s="10">
        <v>0</v>
      </c>
      <c r="IF151" s="10">
        <v>0</v>
      </c>
      <c r="IG151" s="10">
        <v>0</v>
      </c>
      <c r="IH151" s="10">
        <v>0</v>
      </c>
      <c r="II151" s="10">
        <v>0</v>
      </c>
      <c r="IJ151" s="10">
        <v>0</v>
      </c>
      <c r="IK151" s="10">
        <v>2851.1770000000001</v>
      </c>
      <c r="IL151" s="10">
        <v>0</v>
      </c>
      <c r="IM151" s="10">
        <v>0</v>
      </c>
      <c r="IN151" s="10">
        <v>0</v>
      </c>
      <c r="IO151" s="10">
        <v>0</v>
      </c>
      <c r="IP151" s="10">
        <v>0</v>
      </c>
      <c r="IQ151" s="10">
        <v>0</v>
      </c>
      <c r="IR151" s="10">
        <v>0</v>
      </c>
      <c r="IS151" s="10">
        <v>0</v>
      </c>
      <c r="IT151" s="10">
        <v>285772.016</v>
      </c>
      <c r="IU151" s="10">
        <v>39413.256999999998</v>
      </c>
      <c r="IV151" s="10">
        <v>14622.547</v>
      </c>
      <c r="IW151" s="10"/>
      <c r="IX151" s="10">
        <v>1934.77</v>
      </c>
      <c r="IY151" s="10">
        <v>1934.77</v>
      </c>
      <c r="IZ151" s="10">
        <v>1934.77</v>
      </c>
      <c r="JA151" s="10">
        <v>1126</v>
      </c>
      <c r="JB151" s="10">
        <v>1520.84</v>
      </c>
      <c r="JC151" s="10">
        <v>1789</v>
      </c>
      <c r="JD151" s="10">
        <v>4000</v>
      </c>
      <c r="JE151" s="10">
        <v>1520.84</v>
      </c>
      <c r="JF151" s="10">
        <v>5400</v>
      </c>
      <c r="JG151" s="10">
        <v>4073.71</v>
      </c>
      <c r="JH151" s="10">
        <v>7500</v>
      </c>
      <c r="JI151" s="10">
        <v>4000</v>
      </c>
      <c r="JJ151" s="10">
        <v>2743.68</v>
      </c>
      <c r="JK151" s="10">
        <v>7133.19</v>
      </c>
      <c r="JL151" s="10">
        <v>8000</v>
      </c>
      <c r="JM151" s="10">
        <v>2256.81</v>
      </c>
      <c r="JN151" s="10">
        <v>2256.81</v>
      </c>
      <c r="JO151" s="10">
        <v>2951.19</v>
      </c>
      <c r="JP151" s="10">
        <v>1231.46</v>
      </c>
      <c r="JQ151" s="10">
        <v>7762.89</v>
      </c>
      <c r="JR151" s="10">
        <v>3076.5</v>
      </c>
      <c r="JS151" s="10">
        <v>3076.5</v>
      </c>
      <c r="JT151" s="10">
        <v>1783.88</v>
      </c>
      <c r="JU151" s="10">
        <v>4100</v>
      </c>
      <c r="JV151" s="10">
        <v>1231.46</v>
      </c>
      <c r="JW151" s="10">
        <v>5320</v>
      </c>
      <c r="JX151" s="10">
        <v>4568.8599999999997</v>
      </c>
      <c r="JY151" s="10">
        <v>4589.25</v>
      </c>
      <c r="JZ151" s="10">
        <v>4589.25</v>
      </c>
      <c r="KA151" s="10">
        <v>3920</v>
      </c>
      <c r="KB151" s="10">
        <v>4589.25</v>
      </c>
      <c r="KC151" s="10">
        <v>4589.25</v>
      </c>
      <c r="KD151" s="10">
        <v>5350</v>
      </c>
      <c r="KE151" s="10">
        <v>2225.39</v>
      </c>
      <c r="KF151" s="10">
        <v>2225.39</v>
      </c>
      <c r="KG151" s="10">
        <v>2225.39</v>
      </c>
      <c r="KH151" s="10">
        <v>2225.39</v>
      </c>
      <c r="KI151" s="10">
        <v>2225.39</v>
      </c>
      <c r="KJ151" s="10">
        <v>6500</v>
      </c>
      <c r="KK151" s="10">
        <v>8500</v>
      </c>
      <c r="KL151" s="10">
        <v>4200</v>
      </c>
      <c r="KM151" s="10">
        <v>2225.39</v>
      </c>
      <c r="KN151" s="10">
        <v>8300</v>
      </c>
      <c r="KO151" s="10">
        <v>6000</v>
      </c>
      <c r="KP151" s="10">
        <v>6000</v>
      </c>
      <c r="KQ151" s="10">
        <v>6000</v>
      </c>
      <c r="KR151" s="10">
        <v>6000</v>
      </c>
      <c r="KS151" s="10">
        <v>6000</v>
      </c>
      <c r="KT151" s="10">
        <v>6000</v>
      </c>
      <c r="KU151" s="10">
        <v>6000</v>
      </c>
      <c r="KV151" s="10">
        <v>795.05</v>
      </c>
      <c r="KW151" s="10">
        <v>6000</v>
      </c>
      <c r="KX151" s="10">
        <v>6000</v>
      </c>
      <c r="KY151" s="10">
        <v>7900</v>
      </c>
      <c r="KZ151" s="10">
        <v>0</v>
      </c>
      <c r="LA151" s="10">
        <v>0</v>
      </c>
      <c r="LB151" s="10">
        <v>0</v>
      </c>
      <c r="LC151" s="10">
        <v>148</v>
      </c>
      <c r="LD151" s="10">
        <v>0</v>
      </c>
      <c r="LE151" s="10">
        <v>119.152</v>
      </c>
      <c r="LF151" s="10">
        <v>0</v>
      </c>
      <c r="LG151" s="10">
        <v>2070.5680000000002</v>
      </c>
      <c r="LH151" s="10">
        <v>0</v>
      </c>
      <c r="LI151" s="10">
        <v>0</v>
      </c>
      <c r="LJ151" s="10">
        <v>0</v>
      </c>
      <c r="LK151" s="10">
        <v>0</v>
      </c>
      <c r="LL151" s="10">
        <v>0</v>
      </c>
      <c r="LM151" s="10">
        <v>0</v>
      </c>
      <c r="LN151" s="10">
        <v>0</v>
      </c>
      <c r="LO151" s="10">
        <v>0</v>
      </c>
      <c r="LP151" s="10">
        <v>0</v>
      </c>
      <c r="LQ151" s="10">
        <v>0</v>
      </c>
      <c r="LR151" s="10">
        <v>0</v>
      </c>
      <c r="LS151" s="10">
        <v>0</v>
      </c>
      <c r="LT151" s="10">
        <v>0</v>
      </c>
      <c r="LU151" s="10">
        <v>0</v>
      </c>
      <c r="LV151" s="10">
        <v>16655.473000000002</v>
      </c>
      <c r="LW151" s="10">
        <v>0</v>
      </c>
      <c r="LX151" s="10">
        <v>0</v>
      </c>
      <c r="LY151" s="10">
        <v>0</v>
      </c>
      <c r="LZ151" s="10">
        <v>0</v>
      </c>
      <c r="MA151" s="10">
        <v>0</v>
      </c>
      <c r="MB151" s="10">
        <v>0</v>
      </c>
      <c r="MC151" s="10">
        <v>0</v>
      </c>
      <c r="MD151" s="10">
        <v>0</v>
      </c>
      <c r="ME151" s="10">
        <v>0</v>
      </c>
      <c r="MF151" s="10">
        <v>3233.5630000000001</v>
      </c>
      <c r="MG151" s="10">
        <v>0</v>
      </c>
      <c r="MH151" s="10">
        <v>0</v>
      </c>
      <c r="MI151" s="10">
        <v>48.765999999999998</v>
      </c>
      <c r="MJ151" s="10">
        <v>0</v>
      </c>
      <c r="MK151" s="10">
        <v>0</v>
      </c>
      <c r="ML151" s="10">
        <v>20.585000000000001</v>
      </c>
      <c r="MM151" s="10">
        <v>0</v>
      </c>
      <c r="MN151" s="10">
        <v>0</v>
      </c>
      <c r="MO151" s="10">
        <v>41.018000000000001</v>
      </c>
      <c r="MP151" s="10">
        <v>0</v>
      </c>
      <c r="MQ151" s="10">
        <v>0</v>
      </c>
      <c r="MR151" s="10">
        <v>0</v>
      </c>
      <c r="MS151" s="10">
        <v>0</v>
      </c>
      <c r="MT151" s="10">
        <v>34045.83</v>
      </c>
      <c r="MU151" s="10">
        <v>0</v>
      </c>
      <c r="MV151" s="10">
        <v>0.125115007</v>
      </c>
      <c r="MW151" s="10">
        <v>1.9077884999999999E-2</v>
      </c>
      <c r="MX151" s="10">
        <v>0.12156327</v>
      </c>
      <c r="MY151" s="10">
        <v>3.2726795000000003E-2</v>
      </c>
      <c r="MZ151" s="10">
        <v>0.155624287</v>
      </c>
      <c r="NA151" s="10">
        <v>0.54589275599999998</v>
      </c>
      <c r="NB151" s="10">
        <v>5.8675769000000003E-2</v>
      </c>
      <c r="NC151" s="10">
        <v>0.189629302</v>
      </c>
      <c r="ND151" s="10">
        <v>0.75169492900000001</v>
      </c>
      <c r="NE151" s="10">
        <v>0</v>
      </c>
      <c r="NF151" s="10">
        <v>0.225876298</v>
      </c>
      <c r="NG151" s="10">
        <v>0.77412370200000002</v>
      </c>
      <c r="NH151" s="10">
        <v>6.0235528000000003E-2</v>
      </c>
      <c r="NI151" s="10">
        <v>0.92721507599999997</v>
      </c>
      <c r="NJ151" s="10">
        <v>1.2549397E-2</v>
      </c>
      <c r="NK151" s="10">
        <v>0.84258581399999999</v>
      </c>
      <c r="NL151" s="10">
        <v>0.15741418600000001</v>
      </c>
      <c r="NM151" s="10">
        <v>0.92246337099999998</v>
      </c>
      <c r="NN151" s="10">
        <v>7.7536628999999996E-2</v>
      </c>
      <c r="NO151" s="10">
        <v>0.96</v>
      </c>
      <c r="NP151" s="10">
        <v>0.04</v>
      </c>
      <c r="NQ151" s="10">
        <v>0</v>
      </c>
      <c r="NR151" s="10">
        <v>0.74999569499999996</v>
      </c>
      <c r="NS151" s="10">
        <v>0.233094943</v>
      </c>
      <c r="NT151" s="10">
        <v>0</v>
      </c>
      <c r="NU151" s="10">
        <v>1.6909362000000001E-2</v>
      </c>
      <c r="NV151" s="10">
        <v>0.71</v>
      </c>
      <c r="NW151" s="10">
        <v>0.19</v>
      </c>
      <c r="NX151" s="10">
        <v>0.1</v>
      </c>
      <c r="NY151" s="10">
        <v>0.83</v>
      </c>
      <c r="NZ151" s="10">
        <v>0.16</v>
      </c>
      <c r="OA151" s="10">
        <v>0.01</v>
      </c>
      <c r="OB151" s="10">
        <v>7.3202424000000002E-2</v>
      </c>
      <c r="OC151" s="10">
        <v>8.8592045999999994E-2</v>
      </c>
      <c r="OD151" s="10">
        <v>6.5878990999999998E-2</v>
      </c>
      <c r="OE151" s="10">
        <v>0.264444862</v>
      </c>
      <c r="OF151" s="10">
        <v>4.6084348999999997E-2</v>
      </c>
      <c r="OG151" s="10">
        <v>0.29735643</v>
      </c>
      <c r="OH151" s="10">
        <v>7.0000000000000007E-2</v>
      </c>
      <c r="OI151" s="10">
        <v>9.4440896999999996E-2</v>
      </c>
      <c r="OJ151" s="10">
        <v>0.98</v>
      </c>
      <c r="OK151" s="10">
        <v>0.02</v>
      </c>
      <c r="OL151" s="10">
        <v>0</v>
      </c>
      <c r="OM151" s="10">
        <v>48024.593999999997</v>
      </c>
      <c r="ON151" s="10">
        <v>8506.6910000000007</v>
      </c>
      <c r="OO151" s="10">
        <v>15761.763000000001</v>
      </c>
      <c r="OP151" s="10">
        <v>36473.525999999998</v>
      </c>
      <c r="OQ151" s="10">
        <v>8768.1759999999995</v>
      </c>
      <c r="OR151" s="10">
        <v>1982.9929999999999</v>
      </c>
      <c r="OS151" s="10">
        <v>0</v>
      </c>
      <c r="OT151" s="10">
        <v>0</v>
      </c>
      <c r="OU151" s="10">
        <v>0</v>
      </c>
      <c r="OV151" s="10">
        <v>1</v>
      </c>
      <c r="OW151" s="10">
        <v>0</v>
      </c>
      <c r="OX151" s="10">
        <v>0</v>
      </c>
      <c r="OY151" s="10">
        <v>0</v>
      </c>
      <c r="OZ151" s="10">
        <v>0</v>
      </c>
      <c r="PA151" s="10">
        <v>1</v>
      </c>
      <c r="PB151" s="10">
        <v>0</v>
      </c>
      <c r="PC151" s="10">
        <v>0</v>
      </c>
      <c r="PD151" s="10">
        <v>0</v>
      </c>
      <c r="PE151" s="10">
        <v>6963764</v>
      </c>
      <c r="PF151" s="10">
        <v>29.393454550000001</v>
      </c>
      <c r="PG151" s="10">
        <v>92184.13</v>
      </c>
      <c r="PH151" s="10">
        <v>66362.634359999996</v>
      </c>
      <c r="PI151" s="10">
        <v>219549.4755</v>
      </c>
      <c r="PJ151" s="10">
        <v>139146.50279999999</v>
      </c>
      <c r="PK151" s="10">
        <v>75446.46819</v>
      </c>
      <c r="PL151" s="10">
        <v>437413.05359999998</v>
      </c>
      <c r="PM151" s="10">
        <v>215100.11379999999</v>
      </c>
      <c r="PN151" s="10">
        <v>624676.48210000002</v>
      </c>
      <c r="PO151" s="10">
        <v>458909.74369999999</v>
      </c>
      <c r="PP151" s="10">
        <v>276105.91080000001</v>
      </c>
      <c r="PQ151" s="10">
        <v>0</v>
      </c>
      <c r="PR151" s="10">
        <v>0</v>
      </c>
      <c r="PS151" s="10">
        <v>0</v>
      </c>
      <c r="PT151" s="10">
        <v>0</v>
      </c>
      <c r="PU151" s="10">
        <v>0</v>
      </c>
      <c r="PV151" s="10">
        <v>159259.12090000001</v>
      </c>
      <c r="PW151" s="10">
        <v>92614.977540000007</v>
      </c>
      <c r="PX151" s="10">
        <v>321464.37219999998</v>
      </c>
      <c r="PY151" s="10">
        <v>303361.62660000002</v>
      </c>
      <c r="PZ151" s="10">
        <v>222326.1465</v>
      </c>
      <c r="QA151" s="10">
        <v>118.75</v>
      </c>
      <c r="QB151" s="10">
        <v>108.79</v>
      </c>
      <c r="QC151" s="10">
        <v>95.14</v>
      </c>
      <c r="QD151" s="10">
        <v>66.599999999999994</v>
      </c>
      <c r="QE151" s="10">
        <v>46.28</v>
      </c>
      <c r="QF151" s="10">
        <v>46.28</v>
      </c>
      <c r="QG151" s="10">
        <v>209.7</v>
      </c>
      <c r="QH151" s="10">
        <v>189.77</v>
      </c>
      <c r="QI151" s="10">
        <v>163.86</v>
      </c>
      <c r="QJ151" s="10">
        <v>107.85</v>
      </c>
      <c r="QK151" s="10">
        <v>72.67</v>
      </c>
      <c r="QL151" s="10">
        <v>72.67</v>
      </c>
      <c r="QM151" s="10">
        <v>0</v>
      </c>
      <c r="QN151" s="10">
        <v>0</v>
      </c>
      <c r="QO151" s="10">
        <v>0</v>
      </c>
      <c r="QP151" s="10">
        <v>0</v>
      </c>
      <c r="QQ151" s="10">
        <v>0</v>
      </c>
      <c r="QR151" s="10">
        <v>0</v>
      </c>
      <c r="QS151" s="10">
        <v>154.27000000000001</v>
      </c>
      <c r="QT151" s="10">
        <v>140.22999999999999</v>
      </c>
      <c r="QU151" s="10">
        <v>124.25</v>
      </c>
      <c r="QV151" s="10">
        <v>83.82</v>
      </c>
      <c r="QW151" s="10">
        <v>60.23</v>
      </c>
      <c r="QX151" s="10">
        <v>60.23</v>
      </c>
      <c r="QY151" s="10">
        <v>0.05</v>
      </c>
      <c r="QZ151" s="10">
        <v>0.02</v>
      </c>
      <c r="RA151" s="10">
        <v>0.09</v>
      </c>
      <c r="RB151" s="10">
        <v>0.06</v>
      </c>
      <c r="RC151" s="10">
        <v>0.03</v>
      </c>
      <c r="RD151" s="10">
        <v>0.09</v>
      </c>
      <c r="RE151" s="10">
        <v>0.04</v>
      </c>
      <c r="RF151" s="10">
        <v>0.15</v>
      </c>
      <c r="RG151" s="10">
        <v>0.1</v>
      </c>
      <c r="RH151" s="10">
        <v>0.05</v>
      </c>
      <c r="RI151" s="10">
        <v>0</v>
      </c>
      <c r="RJ151" s="10">
        <v>0</v>
      </c>
      <c r="RK151" s="10">
        <v>0</v>
      </c>
      <c r="RL151" s="10">
        <v>0</v>
      </c>
      <c r="RM151" s="10">
        <v>0</v>
      </c>
      <c r="RN151" s="10">
        <v>7.0000000000000007E-2</v>
      </c>
      <c r="RO151" s="10">
        <v>0.03</v>
      </c>
      <c r="RP151" s="10">
        <v>0.11</v>
      </c>
      <c r="RQ151" s="10">
        <v>7.0000000000000007E-2</v>
      </c>
      <c r="RR151" s="10">
        <v>0.04</v>
      </c>
      <c r="RS151" s="10">
        <v>2574</v>
      </c>
      <c r="RT151" s="10">
        <v>1.3</v>
      </c>
      <c r="RU151" s="10">
        <v>1</v>
      </c>
      <c r="RV151" s="10">
        <v>0</v>
      </c>
      <c r="RW151" s="10">
        <v>2106.6370000000002</v>
      </c>
      <c r="RX151" s="10">
        <v>850.42499999999995</v>
      </c>
      <c r="RY151" s="10">
        <v>1</v>
      </c>
      <c r="RZ151" s="10">
        <v>0</v>
      </c>
      <c r="SA151" s="10">
        <v>1</v>
      </c>
      <c r="SB151" s="10">
        <v>0</v>
      </c>
      <c r="SC151" s="10">
        <v>4459.5</v>
      </c>
      <c r="SD151" s="10">
        <v>3138.2750000000001</v>
      </c>
      <c r="SE151" s="10">
        <v>3447.165</v>
      </c>
      <c r="SF151" s="10">
        <v>1310.7239999999999</v>
      </c>
      <c r="SG151" s="10">
        <v>1739.1279999999999</v>
      </c>
      <c r="SH151" s="10">
        <v>1048.3050000000001</v>
      </c>
      <c r="SI151" s="10">
        <v>5659.0640000000003</v>
      </c>
      <c r="SJ151" s="10">
        <v>0</v>
      </c>
      <c r="SK151" s="11">
        <v>13027.6606876852</v>
      </c>
      <c r="SL151" s="10">
        <v>0.189</v>
      </c>
      <c r="SM151" s="10">
        <v>0</v>
      </c>
      <c r="SN151" s="10">
        <v>0</v>
      </c>
      <c r="SO151" s="10">
        <v>0</v>
      </c>
      <c r="SP151" s="10">
        <v>0</v>
      </c>
      <c r="SQ151" s="10">
        <v>0</v>
      </c>
      <c r="SR151" s="10">
        <v>0</v>
      </c>
      <c r="SS151" s="10">
        <v>0</v>
      </c>
      <c r="ST151" s="10">
        <v>0</v>
      </c>
      <c r="SU151" s="10">
        <v>0</v>
      </c>
      <c r="SV151" s="10">
        <v>0</v>
      </c>
      <c r="SW151" s="10">
        <v>0</v>
      </c>
      <c r="SX151" s="10">
        <v>5632.8950000000004</v>
      </c>
      <c r="SY151" s="11">
        <v>3737.8179999999902</v>
      </c>
      <c r="SZ151" s="10">
        <v>877.36800000000005</v>
      </c>
      <c r="TA151" s="10">
        <v>4178.4719999999998</v>
      </c>
      <c r="TB151" s="10">
        <v>1647.377</v>
      </c>
      <c r="TC151" s="10">
        <v>364.04700000000003</v>
      </c>
      <c r="TD151" s="10">
        <v>1</v>
      </c>
      <c r="TE151" s="10">
        <v>0</v>
      </c>
      <c r="TF151" s="10">
        <v>0</v>
      </c>
      <c r="TG151" s="10">
        <v>0</v>
      </c>
      <c r="TH151" s="10">
        <v>0</v>
      </c>
      <c r="TI151" s="10">
        <v>0</v>
      </c>
      <c r="TJ151" s="10">
        <v>0</v>
      </c>
      <c r="TK151" s="10">
        <v>0</v>
      </c>
      <c r="TL151" s="10">
        <v>2248.9769999999999</v>
      </c>
      <c r="TM151" s="10">
        <v>0</v>
      </c>
      <c r="TN151" s="10">
        <v>0</v>
      </c>
      <c r="TO151" s="10">
        <v>0</v>
      </c>
      <c r="TP151" s="10">
        <v>0</v>
      </c>
      <c r="TQ151" s="10">
        <v>0</v>
      </c>
      <c r="TR151" s="10">
        <v>0</v>
      </c>
      <c r="TS151" s="10">
        <v>1</v>
      </c>
      <c r="TT151" s="11">
        <v>0.277302600134677</v>
      </c>
      <c r="TU151" s="10">
        <v>0</v>
      </c>
      <c r="TV151" s="10">
        <v>0</v>
      </c>
      <c r="TW151" s="10">
        <v>0</v>
      </c>
      <c r="TX151" s="10">
        <v>2.8601758621732001E-2</v>
      </c>
      <c r="TY151" s="10">
        <v>0</v>
      </c>
      <c r="TZ151" s="11">
        <v>0.69409564124359002</v>
      </c>
      <c r="UA151" s="10">
        <v>0</v>
      </c>
      <c r="UB151" s="10">
        <v>0</v>
      </c>
      <c r="UC151" s="10">
        <v>109.461</v>
      </c>
      <c r="UD151" s="10">
        <v>214.88900000000001</v>
      </c>
      <c r="UE151" s="10">
        <v>0.65400000000000003</v>
      </c>
      <c r="UF151" s="10">
        <v>16547.151000000002</v>
      </c>
      <c r="UG151" s="10">
        <v>9226.9240000000009</v>
      </c>
      <c r="UH151" s="11">
        <v>511.93799999999902</v>
      </c>
      <c r="UI151" s="11">
        <v>2436.8389999999899</v>
      </c>
      <c r="UJ151" s="10">
        <v>11796.123</v>
      </c>
      <c r="UK151" s="11">
        <v>3993.9049999999902</v>
      </c>
      <c r="UL151" s="11">
        <v>24.221999999999898</v>
      </c>
      <c r="UM151" s="10">
        <v>0</v>
      </c>
      <c r="UN151" s="10">
        <v>0</v>
      </c>
      <c r="UO151" s="11">
        <v>9995.8453123147901</v>
      </c>
      <c r="UP151" s="10">
        <v>0</v>
      </c>
      <c r="UQ151" s="10">
        <v>0</v>
      </c>
      <c r="UR151" s="10">
        <v>1544.26</v>
      </c>
      <c r="US151" s="10">
        <v>1412.5350000000001</v>
      </c>
      <c r="UT151" s="10">
        <v>636.55499999999995</v>
      </c>
      <c r="UU151" s="10">
        <v>49.003</v>
      </c>
      <c r="UV151" s="10">
        <v>94.552999999999997</v>
      </c>
      <c r="UW151" s="10">
        <v>874.70799999999997</v>
      </c>
      <c r="UX151" s="10">
        <v>1</v>
      </c>
      <c r="UY151" s="10">
        <v>0</v>
      </c>
      <c r="UZ151" s="11">
        <v>157028.212</v>
      </c>
      <c r="VA151" s="10">
        <v>0</v>
      </c>
      <c r="VB151" s="10">
        <v>0</v>
      </c>
      <c r="VC151" s="10">
        <v>0</v>
      </c>
      <c r="VD151" s="10">
        <v>865.22400000000005</v>
      </c>
      <c r="VE151" s="10">
        <v>3120.27</v>
      </c>
      <c r="VF151" s="10">
        <v>0</v>
      </c>
      <c r="VG151" s="10">
        <v>0</v>
      </c>
      <c r="VH151" s="10">
        <v>0</v>
      </c>
      <c r="VI151" s="10">
        <v>4480.107</v>
      </c>
      <c r="VJ151" s="11">
        <v>43068.1689999999</v>
      </c>
      <c r="VK151" s="10">
        <v>19942.364000000001</v>
      </c>
      <c r="VL151" s="10">
        <v>10540.781999999999</v>
      </c>
      <c r="VM151" s="10">
        <v>6697.3590000000004</v>
      </c>
      <c r="VN151" s="10">
        <v>4426.701</v>
      </c>
      <c r="VO151" s="10">
        <v>3005.3020000000001</v>
      </c>
      <c r="VP151" s="10">
        <v>62323.557999999997</v>
      </c>
      <c r="VQ151" s="10">
        <v>0</v>
      </c>
      <c r="VR151" s="10">
        <v>1.929</v>
      </c>
      <c r="VS151" s="10">
        <v>0.89700000000000002</v>
      </c>
      <c r="VT151" s="10"/>
      <c r="VU151" s="11">
        <v>363.10399999999998</v>
      </c>
      <c r="VV151" s="10">
        <v>1313.778</v>
      </c>
      <c r="VW151" s="10">
        <v>5461.2420000000002</v>
      </c>
      <c r="VX151" s="10">
        <v>4845.5640000000003</v>
      </c>
      <c r="VY151" s="10">
        <v>6318.0339999999997</v>
      </c>
      <c r="VZ151" s="10">
        <v>2837.5540000000001</v>
      </c>
      <c r="WA151" s="11">
        <v>41.927999999999997</v>
      </c>
      <c r="WB151" s="10">
        <v>0</v>
      </c>
      <c r="WC151" s="10">
        <v>0</v>
      </c>
      <c r="WD151" s="10">
        <v>0.4</v>
      </c>
      <c r="WE151" s="10">
        <v>0.4</v>
      </c>
      <c r="WF151" s="10"/>
      <c r="WG151" s="10">
        <v>27653.804</v>
      </c>
      <c r="WH151" s="10">
        <v>21230.253000000001</v>
      </c>
      <c r="WI151" s="11">
        <v>0.25018948406839397</v>
      </c>
      <c r="WJ151" s="10"/>
      <c r="WK151" s="10">
        <v>0</v>
      </c>
      <c r="WL151" s="10">
        <v>4637.3940000000002</v>
      </c>
      <c r="WM151" s="10">
        <v>0.4</v>
      </c>
      <c r="WN151" s="10"/>
      <c r="WO151" s="10">
        <v>5.8790562113117797E-2</v>
      </c>
      <c r="WP151" s="11">
        <v>0.54101312073116903</v>
      </c>
      <c r="WQ151" s="10"/>
      <c r="WR151" s="10">
        <v>0.98299999999999998</v>
      </c>
      <c r="WS151" s="10"/>
      <c r="WT151" s="10">
        <v>1</v>
      </c>
      <c r="WU151" s="10"/>
      <c r="WV151" s="10">
        <v>1</v>
      </c>
      <c r="WW151" s="10"/>
      <c r="WX151" s="10">
        <v>0.74099999999999999</v>
      </c>
      <c r="WY151" s="10"/>
      <c r="WZ151" s="10">
        <v>0.56399999999999995</v>
      </c>
      <c r="XA151" s="10"/>
      <c r="XB151" s="10">
        <v>1</v>
      </c>
      <c r="XC151" s="10"/>
      <c r="XD151" s="10">
        <v>1</v>
      </c>
      <c r="XE151" s="10"/>
      <c r="XF151" s="10">
        <v>0</v>
      </c>
      <c r="XG151" s="10">
        <v>71.510000000000005</v>
      </c>
      <c r="XH151" s="10">
        <v>0</v>
      </c>
      <c r="XI151" s="10">
        <v>0</v>
      </c>
      <c r="XJ151" s="10">
        <v>0</v>
      </c>
      <c r="XK151" s="10">
        <v>0</v>
      </c>
      <c r="XL151" s="10">
        <v>504.62299999999999</v>
      </c>
      <c r="XM151" s="10">
        <v>0</v>
      </c>
      <c r="XN151" s="10">
        <v>0</v>
      </c>
      <c r="XO151" s="10">
        <v>0</v>
      </c>
      <c r="XP151" s="10">
        <v>0</v>
      </c>
      <c r="XQ151" s="10">
        <v>5965.384</v>
      </c>
      <c r="XR151" s="10">
        <v>1349.194</v>
      </c>
      <c r="XS151" s="10">
        <v>535.75800000000004</v>
      </c>
      <c r="XT151" s="10">
        <v>0</v>
      </c>
      <c r="XU151" s="10">
        <v>0</v>
      </c>
      <c r="XV151" s="10">
        <v>0.1966</v>
      </c>
      <c r="XW151" s="10">
        <v>0.11210000000000001</v>
      </c>
      <c r="XX151" s="10">
        <v>0.69130000000000003</v>
      </c>
      <c r="XY151" s="10">
        <v>0.24301</v>
      </c>
      <c r="XZ151" s="10">
        <v>0.75699000000000005</v>
      </c>
      <c r="YA151" s="10">
        <v>4276700.3899999997</v>
      </c>
      <c r="YB151" s="10">
        <v>144358</v>
      </c>
      <c r="YC151" s="10">
        <v>10441</v>
      </c>
      <c r="YD151" s="10">
        <v>74577.407600000006</v>
      </c>
      <c r="YE151" s="10">
        <v>0</v>
      </c>
      <c r="YF151" s="10">
        <v>19253.311000000002</v>
      </c>
      <c r="YG151" s="10">
        <v>70510.811000000002</v>
      </c>
      <c r="YH151" s="10">
        <v>4219.29</v>
      </c>
      <c r="YI151" s="10">
        <v>0</v>
      </c>
      <c r="YJ151" s="10">
        <v>0</v>
      </c>
      <c r="YK151" s="10">
        <v>0</v>
      </c>
      <c r="YL151" s="10">
        <v>379.62</v>
      </c>
      <c r="YM151" s="10">
        <v>0</v>
      </c>
      <c r="YN151" s="10">
        <v>0</v>
      </c>
      <c r="YO151" s="10">
        <v>0</v>
      </c>
      <c r="YP151" s="10">
        <v>0.9284</v>
      </c>
      <c r="YQ151" s="10">
        <v>2.1569999999999999E-2</v>
      </c>
      <c r="YR151" s="10">
        <v>1.8000000000000001E-4</v>
      </c>
      <c r="YS151" s="12">
        <v>3.0000000000000001E-5</v>
      </c>
      <c r="YT151" s="10">
        <v>4.9820000000000003E-2</v>
      </c>
      <c r="YU151" s="10">
        <v>0.63592000000000004</v>
      </c>
      <c r="YV151" s="10">
        <v>9.4149999999999998E-2</v>
      </c>
      <c r="YW151" s="10">
        <v>4.104E-2</v>
      </c>
      <c r="YX151" s="10">
        <v>0.22889000000000001</v>
      </c>
      <c r="YY151" s="10">
        <v>0.63817000000000002</v>
      </c>
      <c r="YZ151" s="10">
        <v>8.9410000000000003E-2</v>
      </c>
      <c r="ZA151" s="10">
        <v>0.17541999999999999</v>
      </c>
      <c r="ZB151" s="10">
        <v>9.6990000000000007E-2</v>
      </c>
      <c r="ZC151" s="10">
        <v>0</v>
      </c>
      <c r="ZD151" s="12">
        <v>1.0000000000000001E-5</v>
      </c>
      <c r="ZE151" s="10">
        <v>0.43511</v>
      </c>
      <c r="ZF151" s="10">
        <v>0.49016999999999999</v>
      </c>
      <c r="ZG151" s="10">
        <v>7.1559999999999999E-2</v>
      </c>
      <c r="ZH151" s="10">
        <v>3.16E-3</v>
      </c>
      <c r="ZI151" s="10">
        <v>0.66391999999999995</v>
      </c>
      <c r="ZJ151" s="10">
        <v>0.25342999999999999</v>
      </c>
      <c r="ZK151" s="10">
        <v>0</v>
      </c>
      <c r="ZL151" s="10">
        <v>8.2650000000000001E-2</v>
      </c>
      <c r="ZM151" s="10">
        <v>0</v>
      </c>
      <c r="ZN151" s="10">
        <v>1</v>
      </c>
      <c r="ZO151" s="10">
        <v>0.95752999999999999</v>
      </c>
      <c r="ZP151" s="10">
        <v>4.2470000000000001E-2</v>
      </c>
      <c r="ZQ151" s="10">
        <v>264.22500000000002</v>
      </c>
      <c r="ZR151" s="10">
        <v>0</v>
      </c>
      <c r="ZS151" s="10">
        <v>0</v>
      </c>
      <c r="ZT151" s="10">
        <v>0</v>
      </c>
      <c r="ZU151" s="10">
        <v>0</v>
      </c>
      <c r="ZV151" s="10">
        <v>0</v>
      </c>
      <c r="ZW151" s="10">
        <v>0</v>
      </c>
      <c r="ZX151" s="10">
        <v>685.01</v>
      </c>
      <c r="ZY151" s="2" t="s">
        <v>916</v>
      </c>
      <c r="ZZ151" s="2" t="s">
        <v>870</v>
      </c>
      <c r="AAA151" s="2" t="s">
        <v>871</v>
      </c>
    </row>
    <row r="152" spans="1:703" x14ac:dyDescent="0.2">
      <c r="A152" s="2" t="s">
        <v>122</v>
      </c>
      <c r="B152" s="10">
        <v>11354.396000000001</v>
      </c>
      <c r="C152" s="10">
        <v>3776</v>
      </c>
      <c r="D152" s="10">
        <v>165.04599999999999</v>
      </c>
      <c r="E152" s="10">
        <v>4413</v>
      </c>
      <c r="F152" s="11">
        <v>31012.084999999999</v>
      </c>
      <c r="G152" s="10">
        <v>0</v>
      </c>
      <c r="H152" s="10">
        <v>0</v>
      </c>
      <c r="I152" s="10">
        <v>1</v>
      </c>
      <c r="J152" s="10">
        <v>0</v>
      </c>
      <c r="K152" s="11">
        <v>0.38323495501834198</v>
      </c>
      <c r="L152" s="10">
        <v>0</v>
      </c>
      <c r="M152" s="11">
        <v>0.47330094058493599</v>
      </c>
      <c r="N152" s="10">
        <v>0</v>
      </c>
      <c r="O152" s="11">
        <v>0.120894515799244</v>
      </c>
      <c r="P152" s="10">
        <v>0</v>
      </c>
      <c r="Q152" s="11">
        <v>0.38323495501834198</v>
      </c>
      <c r="R152" s="10">
        <v>0</v>
      </c>
      <c r="S152" s="10">
        <v>0</v>
      </c>
      <c r="T152" s="10">
        <v>0</v>
      </c>
      <c r="U152" s="10">
        <v>2019</v>
      </c>
      <c r="V152" s="10">
        <v>6.6666666666666596E-2</v>
      </c>
      <c r="W152" s="10">
        <v>8.5000000000000006E-2</v>
      </c>
      <c r="X152" s="11">
        <v>0.102777777777777</v>
      </c>
      <c r="Y152" s="11">
        <v>0.10416666666666601</v>
      </c>
      <c r="Z152" s="10">
        <v>8.1944444444444403E-2</v>
      </c>
      <c r="AA152" s="10">
        <v>6.4479999999999996E-2</v>
      </c>
      <c r="AB152" s="10">
        <v>8.5000000000000006E-2</v>
      </c>
      <c r="AC152" s="10">
        <v>8.7222222222222201E-2</v>
      </c>
      <c r="AD152" s="10">
        <v>7.7399999999999997E-2</v>
      </c>
      <c r="AE152" s="10">
        <v>7.1499999999999994E-2</v>
      </c>
      <c r="AF152" s="10">
        <v>7.8055555555555503E-2</v>
      </c>
      <c r="AG152" s="10">
        <v>6.6699999999999995E-2</v>
      </c>
      <c r="AH152" s="10">
        <v>0</v>
      </c>
      <c r="AI152" s="10">
        <v>0</v>
      </c>
      <c r="AJ152" s="10">
        <v>7.8E-2</v>
      </c>
      <c r="AK152" s="10">
        <v>9.6774193999999994E-2</v>
      </c>
      <c r="AL152" s="11">
        <v>572.122574479999</v>
      </c>
      <c r="AM152" s="11">
        <v>15.34166896</v>
      </c>
      <c r="AN152" s="10">
        <v>8.9136020200000008</v>
      </c>
      <c r="AO152" s="10">
        <v>1.16065624</v>
      </c>
      <c r="AP152" s="10">
        <v>7.5699709999999906E-2</v>
      </c>
      <c r="AQ152" s="10">
        <v>1.34402618</v>
      </c>
      <c r="AR152" s="10">
        <v>9.0320029999999996E-2</v>
      </c>
      <c r="AS152" s="11">
        <v>0.38567089999999998</v>
      </c>
      <c r="AT152" s="10">
        <v>6.2101950300000004</v>
      </c>
      <c r="AU152" s="10">
        <v>2.96305263</v>
      </c>
      <c r="AV152" s="11">
        <v>0.24517118999999901</v>
      </c>
      <c r="AW152" s="11">
        <v>9.0486845899999899</v>
      </c>
      <c r="AX152" s="11">
        <v>0.31786379999999997</v>
      </c>
      <c r="AY152" s="10">
        <v>1.3105445099999999</v>
      </c>
      <c r="AZ152" s="10">
        <v>0</v>
      </c>
      <c r="BA152" s="11">
        <v>0.228999759999999</v>
      </c>
      <c r="BB152" s="11">
        <v>18.850248439999898</v>
      </c>
      <c r="BC152" s="11">
        <v>14.19652076</v>
      </c>
      <c r="BD152" s="10">
        <v>6.7225934399999998</v>
      </c>
      <c r="BE152" s="10">
        <v>12.25041942</v>
      </c>
      <c r="BF152" s="11">
        <v>21.213524249999999</v>
      </c>
      <c r="BG152" s="10">
        <v>0</v>
      </c>
      <c r="BH152" s="10">
        <v>244381</v>
      </c>
      <c r="BI152" s="10">
        <v>132904</v>
      </c>
      <c r="BJ152" s="10">
        <v>117000</v>
      </c>
      <c r="BK152" s="10">
        <v>21000</v>
      </c>
      <c r="BL152" s="10">
        <v>37239553.576848798</v>
      </c>
      <c r="BM152" s="10">
        <v>32002741.353231501</v>
      </c>
      <c r="BN152" s="10">
        <v>18805974.556819201</v>
      </c>
      <c r="BO152" s="10">
        <v>13266590.9620576</v>
      </c>
      <c r="BP152" s="10">
        <v>11171866.072610701</v>
      </c>
      <c r="BQ152" s="11">
        <v>63118550.368126497</v>
      </c>
      <c r="BR152" s="11">
        <v>339929707.628205</v>
      </c>
      <c r="BS152" s="10">
        <v>3395366816</v>
      </c>
      <c r="BT152" s="10">
        <v>0.25</v>
      </c>
      <c r="BU152" s="10">
        <v>0.25</v>
      </c>
      <c r="BV152" s="10">
        <v>0.25</v>
      </c>
      <c r="BW152" s="10">
        <v>0.25</v>
      </c>
      <c r="BX152" s="10">
        <v>0.25</v>
      </c>
      <c r="BY152" s="10">
        <v>14250</v>
      </c>
      <c r="BZ152" s="10">
        <v>0.02</v>
      </c>
      <c r="CA152" s="10">
        <v>18320</v>
      </c>
      <c r="CB152" s="10">
        <v>0.2</v>
      </c>
      <c r="CC152" s="10">
        <v>138000</v>
      </c>
      <c r="CD152" s="10">
        <v>0.2</v>
      </c>
      <c r="CE152" s="10">
        <v>72800</v>
      </c>
      <c r="CF152" s="10">
        <v>0.02</v>
      </c>
      <c r="CG152" s="10">
        <v>4000</v>
      </c>
      <c r="CH152" s="10">
        <v>0.2</v>
      </c>
      <c r="CI152" s="10">
        <v>50000</v>
      </c>
      <c r="CJ152" s="10">
        <v>1.3</v>
      </c>
      <c r="CK152" s="10">
        <v>1.7</v>
      </c>
      <c r="CL152" s="10">
        <v>2</v>
      </c>
      <c r="CM152" s="10">
        <v>2.2999999999999998</v>
      </c>
      <c r="CN152" s="10">
        <v>3.4</v>
      </c>
      <c r="CO152" s="10">
        <v>0.1</v>
      </c>
      <c r="CP152" s="10">
        <v>0.4</v>
      </c>
      <c r="CQ152" s="10">
        <v>0.7</v>
      </c>
      <c r="CR152" s="10">
        <v>1.1000000000000001</v>
      </c>
      <c r="CS152" s="10">
        <v>2</v>
      </c>
      <c r="CT152" s="11">
        <v>0.265810414897025</v>
      </c>
      <c r="CU152" s="11">
        <v>0.212192677389034</v>
      </c>
      <c r="CV152" s="11">
        <v>0.458500735548379</v>
      </c>
      <c r="CW152" s="10">
        <v>6.3496172165560694E-2</v>
      </c>
      <c r="CX152" s="11">
        <v>0.31364897236904998</v>
      </c>
      <c r="CY152" s="10">
        <v>0.68561236129191505</v>
      </c>
      <c r="CZ152" s="10">
        <v>7.3866633903410897E-4</v>
      </c>
      <c r="DA152" s="11">
        <v>0.983190527715607</v>
      </c>
      <c r="DB152" s="11">
        <v>1.68094722843922E-2</v>
      </c>
      <c r="DC152" s="10">
        <v>1</v>
      </c>
      <c r="DD152" s="10">
        <v>0</v>
      </c>
      <c r="DE152" s="11">
        <v>0.90520154502516303</v>
      </c>
      <c r="DF152" s="10">
        <v>9.4798454974836702E-2</v>
      </c>
      <c r="DG152" s="10">
        <v>2.1582344287300399E-2</v>
      </c>
      <c r="DH152" s="10">
        <v>0</v>
      </c>
      <c r="DI152" s="11">
        <v>0.97841765571269901</v>
      </c>
      <c r="DJ152" s="10">
        <v>0</v>
      </c>
      <c r="DK152" s="11">
        <v>0.16452666515338299</v>
      </c>
      <c r="DL152" s="10">
        <v>0</v>
      </c>
      <c r="DM152" s="10">
        <v>0.83547333484661701</v>
      </c>
      <c r="DN152" s="10">
        <v>0.05</v>
      </c>
      <c r="DO152" s="10">
        <v>0.94</v>
      </c>
      <c r="DP152" s="10">
        <v>0.01</v>
      </c>
      <c r="DQ152" s="10">
        <v>0.99</v>
      </c>
      <c r="DR152" s="10">
        <v>0</v>
      </c>
      <c r="DS152" s="10">
        <v>0.01</v>
      </c>
      <c r="DT152" s="10">
        <v>5036070.5240000002</v>
      </c>
      <c r="DU152" s="11">
        <v>311.71796451630303</v>
      </c>
      <c r="DV152" s="10">
        <v>152.18424569999999</v>
      </c>
      <c r="DW152" s="10">
        <v>152.18424569999999</v>
      </c>
      <c r="DX152" s="10">
        <v>319196.86</v>
      </c>
      <c r="DY152" s="10">
        <v>274882.408</v>
      </c>
      <c r="DZ152" s="10">
        <v>12507.802</v>
      </c>
      <c r="EA152" s="10">
        <v>7169</v>
      </c>
      <c r="EB152" s="10">
        <v>655.56</v>
      </c>
      <c r="EC152" s="11">
        <v>94654.698999999993</v>
      </c>
      <c r="ED152" s="10">
        <v>719</v>
      </c>
      <c r="EE152" s="10">
        <v>0</v>
      </c>
      <c r="EF152" s="10">
        <v>0</v>
      </c>
      <c r="EG152" s="10">
        <v>1</v>
      </c>
      <c r="EH152" s="11">
        <v>0.385569532052497</v>
      </c>
      <c r="EI152" s="10">
        <v>0</v>
      </c>
      <c r="EJ152" s="11">
        <v>0.39092534645321703</v>
      </c>
      <c r="EK152" s="10">
        <v>0</v>
      </c>
      <c r="EL152" s="11">
        <v>0.18212417536714101</v>
      </c>
      <c r="EM152" s="10">
        <v>0</v>
      </c>
      <c r="EN152" s="11">
        <v>4.1380946127143603E-2</v>
      </c>
      <c r="EO152" s="10">
        <v>4460.2477570000001</v>
      </c>
      <c r="EP152" s="10">
        <v>0</v>
      </c>
      <c r="EQ152" s="10">
        <v>0</v>
      </c>
      <c r="ER152" s="10">
        <v>1</v>
      </c>
      <c r="ES152" s="11">
        <v>0.44118824336688001</v>
      </c>
      <c r="ET152" s="11">
        <v>0.55881175663311899</v>
      </c>
      <c r="EU152" s="11">
        <v>13100.000399999901</v>
      </c>
      <c r="EV152" s="11">
        <v>242582.37119999999</v>
      </c>
      <c r="EW152" s="11">
        <v>249188.72759999899</v>
      </c>
      <c r="EX152" s="11">
        <v>33.8414571307542</v>
      </c>
      <c r="EY152" s="10">
        <v>46</v>
      </c>
      <c r="EZ152" s="10">
        <v>36.1</v>
      </c>
      <c r="FA152" s="10">
        <v>42</v>
      </c>
      <c r="FB152" s="10">
        <v>45.3</v>
      </c>
      <c r="FC152" s="10">
        <v>37.299999999999997</v>
      </c>
      <c r="FD152" s="10">
        <v>40</v>
      </c>
      <c r="FE152" s="10">
        <v>30.5</v>
      </c>
      <c r="FF152" s="10">
        <v>37</v>
      </c>
      <c r="FG152" s="10">
        <v>14</v>
      </c>
      <c r="FH152" s="10">
        <v>40</v>
      </c>
      <c r="FI152" s="10">
        <v>40</v>
      </c>
      <c r="FJ152" s="11">
        <v>42.032781661762201</v>
      </c>
      <c r="FK152" s="10">
        <v>0</v>
      </c>
      <c r="FL152" s="10">
        <v>35</v>
      </c>
      <c r="FM152" s="10">
        <v>15</v>
      </c>
      <c r="FN152" s="10">
        <v>34</v>
      </c>
      <c r="FO152" s="10">
        <v>60</v>
      </c>
      <c r="FP152" s="10">
        <v>49</v>
      </c>
      <c r="FQ152" s="11">
        <v>50.324824657622202</v>
      </c>
      <c r="FR152" s="10">
        <v>48</v>
      </c>
      <c r="FS152" s="10">
        <v>46</v>
      </c>
      <c r="FT152" s="10">
        <v>42</v>
      </c>
      <c r="FU152" s="10">
        <v>43</v>
      </c>
      <c r="FV152" s="10">
        <v>47</v>
      </c>
      <c r="FW152" s="10">
        <v>42</v>
      </c>
      <c r="FX152" s="10">
        <v>48</v>
      </c>
      <c r="FY152" s="10">
        <v>43</v>
      </c>
      <c r="FZ152" s="10">
        <v>47</v>
      </c>
      <c r="GA152" s="10">
        <v>38</v>
      </c>
      <c r="GB152" s="10">
        <v>42</v>
      </c>
      <c r="GC152" s="11">
        <v>58.229682894488903</v>
      </c>
      <c r="GD152" s="10">
        <v>0</v>
      </c>
      <c r="GE152" s="11">
        <v>35.694299801676202</v>
      </c>
      <c r="GF152" s="10">
        <v>38</v>
      </c>
      <c r="GG152" s="11">
        <v>30.5951723840531</v>
      </c>
      <c r="GH152" s="10">
        <v>27</v>
      </c>
      <c r="GI152" s="11">
        <v>36.453112572500103</v>
      </c>
      <c r="GJ152" s="10">
        <v>36</v>
      </c>
      <c r="GK152" s="10">
        <v>28.9</v>
      </c>
      <c r="GL152" s="10">
        <v>82.1</v>
      </c>
      <c r="GM152" s="10">
        <v>29.699415219999999</v>
      </c>
      <c r="GN152" s="10">
        <v>0</v>
      </c>
      <c r="GO152" s="10">
        <v>43</v>
      </c>
      <c r="GP152" s="10">
        <v>47</v>
      </c>
      <c r="GQ152" s="10">
        <v>43</v>
      </c>
      <c r="GR152" s="10">
        <v>47</v>
      </c>
      <c r="GS152" s="10">
        <v>28.9</v>
      </c>
      <c r="GT152" s="10">
        <v>83.5</v>
      </c>
      <c r="GU152" s="11">
        <v>41.287766576192297</v>
      </c>
      <c r="GV152" s="10">
        <v>0</v>
      </c>
      <c r="GW152" s="10">
        <v>33.445</v>
      </c>
      <c r="GX152" s="10">
        <v>41.472000000000001</v>
      </c>
      <c r="GY152" s="11">
        <v>66.566408105113098</v>
      </c>
      <c r="GZ152" s="10">
        <v>72</v>
      </c>
      <c r="HA152" s="10">
        <v>110</v>
      </c>
      <c r="HB152" s="10">
        <v>72</v>
      </c>
      <c r="HC152" s="11">
        <v>66.566490389545095</v>
      </c>
      <c r="HD152" s="11">
        <v>66.558791801510196</v>
      </c>
      <c r="HE152" s="10">
        <v>99.5</v>
      </c>
      <c r="HF152" s="10">
        <v>72</v>
      </c>
      <c r="HG152" s="11">
        <v>63.046989445216497</v>
      </c>
      <c r="HH152" s="11">
        <v>67.822571461109206</v>
      </c>
      <c r="HI152" s="10">
        <v>100</v>
      </c>
      <c r="HJ152" s="10">
        <v>45019.512000000002</v>
      </c>
      <c r="HK152" s="10">
        <v>96235.607000000004</v>
      </c>
      <c r="HL152" s="11">
        <v>97279.429644999997</v>
      </c>
      <c r="HM152" s="10">
        <v>0</v>
      </c>
      <c r="HN152" s="10">
        <v>16642.800999999999</v>
      </c>
      <c r="HO152" s="10">
        <v>0</v>
      </c>
      <c r="HP152" s="10">
        <v>0</v>
      </c>
      <c r="HQ152" s="10">
        <v>0</v>
      </c>
      <c r="HR152" s="10">
        <v>0</v>
      </c>
      <c r="HS152" s="10">
        <v>24628.536</v>
      </c>
      <c r="HT152" s="10">
        <v>0</v>
      </c>
      <c r="HU152" s="10">
        <v>0</v>
      </c>
      <c r="HV152" s="10">
        <v>0</v>
      </c>
      <c r="HW152" s="10">
        <v>0</v>
      </c>
      <c r="HX152" s="10">
        <v>0</v>
      </c>
      <c r="HY152" s="10">
        <v>0</v>
      </c>
      <c r="HZ152" s="10">
        <v>0</v>
      </c>
      <c r="IA152" s="10">
        <v>0</v>
      </c>
      <c r="IB152" s="10">
        <v>0</v>
      </c>
      <c r="IC152" s="10">
        <v>0</v>
      </c>
      <c r="ID152" s="10">
        <v>0</v>
      </c>
      <c r="IE152" s="10">
        <v>0</v>
      </c>
      <c r="IF152" s="10">
        <v>422557.62099999998</v>
      </c>
      <c r="IG152" s="10">
        <v>0</v>
      </c>
      <c r="IH152" s="10">
        <v>0</v>
      </c>
      <c r="II152" s="10">
        <v>0</v>
      </c>
      <c r="IJ152" s="10">
        <v>0</v>
      </c>
      <c r="IK152" s="10">
        <v>0</v>
      </c>
      <c r="IL152" s="10">
        <v>0</v>
      </c>
      <c r="IM152" s="10">
        <v>0</v>
      </c>
      <c r="IN152" s="10">
        <v>0</v>
      </c>
      <c r="IO152" s="10">
        <v>202262.16200000001</v>
      </c>
      <c r="IP152" s="10">
        <v>0</v>
      </c>
      <c r="IQ152" s="10">
        <v>1680.473</v>
      </c>
      <c r="IR152" s="10">
        <v>0</v>
      </c>
      <c r="IS152" s="11">
        <v>58762.303999999996</v>
      </c>
      <c r="IT152" s="10">
        <v>0</v>
      </c>
      <c r="IU152" s="10">
        <v>2253322.8990000002</v>
      </c>
      <c r="IV152" s="10">
        <v>1422362.067</v>
      </c>
      <c r="IW152" s="10">
        <v>0</v>
      </c>
      <c r="IX152" s="10">
        <v>3476.501405</v>
      </c>
      <c r="IY152" s="10">
        <v>3476.501405</v>
      </c>
      <c r="IZ152" s="10">
        <v>3476.501405</v>
      </c>
      <c r="JA152" s="10">
        <v>1126</v>
      </c>
      <c r="JB152" s="10">
        <v>579.62043549999999</v>
      </c>
      <c r="JC152" s="10">
        <v>1789</v>
      </c>
      <c r="JD152" s="10">
        <v>4000</v>
      </c>
      <c r="JE152" s="10">
        <v>8000</v>
      </c>
      <c r="JF152" s="10">
        <v>5400</v>
      </c>
      <c r="JG152" s="10">
        <v>8000</v>
      </c>
      <c r="JH152" s="10">
        <v>7500</v>
      </c>
      <c r="JI152" s="10">
        <v>4000</v>
      </c>
      <c r="JJ152" s="10">
        <v>671.84521519999998</v>
      </c>
      <c r="JK152" s="10">
        <v>6070.0015009999997</v>
      </c>
      <c r="JL152" s="10">
        <v>8000</v>
      </c>
      <c r="JM152" s="11">
        <v>2481.65849999999</v>
      </c>
      <c r="JN152" s="10">
        <v>3173.7174</v>
      </c>
      <c r="JO152" s="10">
        <v>3173.7174</v>
      </c>
      <c r="JP152" s="10">
        <v>754.51108805110903</v>
      </c>
      <c r="JQ152" s="10">
        <v>8000</v>
      </c>
      <c r="JR152" s="10">
        <v>3698.8107559999999</v>
      </c>
      <c r="JS152" s="10">
        <v>2314.2832320000002</v>
      </c>
      <c r="JT152" s="10">
        <v>5965.6298470000002</v>
      </c>
      <c r="JU152" s="10">
        <v>4100</v>
      </c>
      <c r="JV152" s="10">
        <v>1361.35634547</v>
      </c>
      <c r="JW152" s="10">
        <v>5320</v>
      </c>
      <c r="JX152" s="11">
        <v>1843.3333333333301</v>
      </c>
      <c r="JY152" s="11">
        <v>1843.3333333333301</v>
      </c>
      <c r="JZ152" s="11">
        <v>1843.3333333333301</v>
      </c>
      <c r="KA152" s="10">
        <v>3920</v>
      </c>
      <c r="KB152" s="10">
        <v>5265</v>
      </c>
      <c r="KC152" s="10">
        <v>5265</v>
      </c>
      <c r="KD152" s="10">
        <v>5350</v>
      </c>
      <c r="KE152" s="10">
        <v>5350</v>
      </c>
      <c r="KF152" s="10">
        <v>5350</v>
      </c>
      <c r="KG152" s="10">
        <v>5350</v>
      </c>
      <c r="KH152" s="10">
        <v>6000</v>
      </c>
      <c r="KI152" s="10">
        <v>6000</v>
      </c>
      <c r="KJ152" s="10">
        <v>6500</v>
      </c>
      <c r="KK152" s="10">
        <v>8500</v>
      </c>
      <c r="KL152" s="10">
        <v>4200</v>
      </c>
      <c r="KM152" s="10">
        <v>4390</v>
      </c>
      <c r="KN152" s="10">
        <v>8300</v>
      </c>
      <c r="KO152" s="10">
        <v>6000</v>
      </c>
      <c r="KP152" s="10">
        <v>6000</v>
      </c>
      <c r="KQ152" s="10">
        <v>6000</v>
      </c>
      <c r="KR152" s="10">
        <v>6000</v>
      </c>
      <c r="KS152" s="10">
        <v>6000</v>
      </c>
      <c r="KT152" s="10">
        <v>6000</v>
      </c>
      <c r="KU152" s="10">
        <v>6000</v>
      </c>
      <c r="KV152" s="10">
        <v>722.7</v>
      </c>
      <c r="KW152" s="10">
        <v>6000</v>
      </c>
      <c r="KX152" s="10">
        <v>6000</v>
      </c>
      <c r="KY152" s="10">
        <v>7900</v>
      </c>
      <c r="KZ152" s="10">
        <v>0</v>
      </c>
      <c r="LA152" s="10">
        <v>0</v>
      </c>
      <c r="LB152" s="10">
        <v>0</v>
      </c>
      <c r="LC152" s="10">
        <v>4205</v>
      </c>
      <c r="LD152" s="10">
        <v>0</v>
      </c>
      <c r="LE152" s="10">
        <v>100.71</v>
      </c>
      <c r="LF152" s="10">
        <v>0</v>
      </c>
      <c r="LG152" s="10">
        <v>1107.723</v>
      </c>
      <c r="LH152" s="10">
        <v>0</v>
      </c>
      <c r="LI152" s="10">
        <v>0</v>
      </c>
      <c r="LJ152" s="10">
        <v>0</v>
      </c>
      <c r="LK152" s="10">
        <v>0</v>
      </c>
      <c r="LL152" s="10">
        <v>0</v>
      </c>
      <c r="LM152" s="10">
        <v>0</v>
      </c>
      <c r="LN152" s="10">
        <v>0</v>
      </c>
      <c r="LO152" s="10">
        <v>0</v>
      </c>
      <c r="LP152" s="10">
        <v>0</v>
      </c>
      <c r="LQ152" s="10">
        <v>0</v>
      </c>
      <c r="LR152" s="10">
        <v>0</v>
      </c>
      <c r="LS152" s="10">
        <v>0</v>
      </c>
      <c r="LT152" s="10">
        <v>0</v>
      </c>
      <c r="LU152" s="10">
        <v>0</v>
      </c>
      <c r="LV152" s="10">
        <v>58757.178</v>
      </c>
      <c r="LW152" s="10">
        <v>0</v>
      </c>
      <c r="LX152" s="10">
        <v>0</v>
      </c>
      <c r="LY152" s="10">
        <v>0</v>
      </c>
      <c r="LZ152" s="10">
        <v>0</v>
      </c>
      <c r="MA152" s="10">
        <v>1234</v>
      </c>
      <c r="MB152" s="10">
        <v>0</v>
      </c>
      <c r="MC152" s="10">
        <v>0</v>
      </c>
      <c r="MD152" s="10">
        <v>0</v>
      </c>
      <c r="ME152" s="10">
        <v>0</v>
      </c>
      <c r="MF152" s="11">
        <v>135766.48929667499</v>
      </c>
      <c r="MG152" s="10">
        <v>0</v>
      </c>
      <c r="MH152" s="10">
        <v>95838.948699999994</v>
      </c>
      <c r="MI152" s="11">
        <v>37584.556486737602</v>
      </c>
      <c r="MJ152" s="10">
        <v>0</v>
      </c>
      <c r="MK152" s="10">
        <v>28379.47</v>
      </c>
      <c r="ML152" s="10">
        <v>4259.2460000000001</v>
      </c>
      <c r="MM152" s="10">
        <v>0</v>
      </c>
      <c r="MN152" s="10">
        <v>0</v>
      </c>
      <c r="MO152" s="10">
        <v>0</v>
      </c>
      <c r="MP152" s="10">
        <v>0</v>
      </c>
      <c r="MQ152" s="10">
        <v>0</v>
      </c>
      <c r="MR152" s="10">
        <v>0</v>
      </c>
      <c r="MS152" s="11">
        <v>1999.54071281861</v>
      </c>
      <c r="MT152" s="11">
        <v>25739.284287181301</v>
      </c>
      <c r="MU152" s="10">
        <v>0</v>
      </c>
      <c r="MV152" s="10">
        <v>4.18834029766346E-2</v>
      </c>
      <c r="MW152" s="10">
        <v>5.0163473673088604E-3</v>
      </c>
      <c r="MX152" s="11">
        <v>0.12723314218121701</v>
      </c>
      <c r="MY152" s="10">
        <v>3.0861545560783101E-2</v>
      </c>
      <c r="MZ152" s="11">
        <v>0.29166060817277001</v>
      </c>
      <c r="NA152" s="11">
        <v>0.50334495374128496</v>
      </c>
      <c r="NB152" s="10">
        <v>6.8929885554390405E-2</v>
      </c>
      <c r="NC152" s="10">
        <v>0.20764135918715301</v>
      </c>
      <c r="ND152" s="11">
        <v>0.72292480466605302</v>
      </c>
      <c r="NE152" s="10">
        <v>5.0395059240278804E-4</v>
      </c>
      <c r="NF152" s="11">
        <v>0.24891635060634801</v>
      </c>
      <c r="NG152" s="11">
        <v>0.75108364939365102</v>
      </c>
      <c r="NH152" s="11">
        <v>0.13154732429584401</v>
      </c>
      <c r="NI152" s="11">
        <v>0.86770433261790403</v>
      </c>
      <c r="NJ152" s="10">
        <v>7.4834308625123104E-4</v>
      </c>
      <c r="NK152" s="11">
        <v>0.75311055028514196</v>
      </c>
      <c r="NL152" s="11">
        <v>0.24688944971485699</v>
      </c>
      <c r="NM152" s="11">
        <v>0.87955387507975202</v>
      </c>
      <c r="NN152" s="11">
        <v>0.12044612492024701</v>
      </c>
      <c r="NO152" s="10">
        <v>0.99689434496289897</v>
      </c>
      <c r="NP152" s="10">
        <v>0</v>
      </c>
      <c r="NQ152" s="10">
        <v>3.1056550371010099E-3</v>
      </c>
      <c r="NR152" s="10">
        <v>0.46240348855527902</v>
      </c>
      <c r="NS152" s="11">
        <v>0.485065936917074</v>
      </c>
      <c r="NT152" s="10">
        <v>8.7922146962032197E-3</v>
      </c>
      <c r="NU152" s="11">
        <v>4.3738359831443599E-2</v>
      </c>
      <c r="NV152" s="10">
        <v>0.71</v>
      </c>
      <c r="NW152" s="10">
        <v>0.19</v>
      </c>
      <c r="NX152" s="10">
        <v>0.1</v>
      </c>
      <c r="NY152" s="10">
        <v>0.83</v>
      </c>
      <c r="NZ152" s="10">
        <v>0.16</v>
      </c>
      <c r="OA152" s="10">
        <v>0.01</v>
      </c>
      <c r="OB152" s="11">
        <v>0.10759609333327599</v>
      </c>
      <c r="OC152" s="10">
        <v>8.9472150327129907E-2</v>
      </c>
      <c r="OD152" s="10">
        <v>6.32346036351802E-2</v>
      </c>
      <c r="OE152" s="11">
        <v>0.23399262941250701</v>
      </c>
      <c r="OF152" s="10">
        <v>3.4851986091900197E-2</v>
      </c>
      <c r="OG152" s="11">
        <v>0.31020106769580502</v>
      </c>
      <c r="OH152" s="10">
        <v>7.0000000000000007E-2</v>
      </c>
      <c r="OI152" s="10">
        <v>9.0651469504200305E-2</v>
      </c>
      <c r="OJ152" s="10">
        <v>0.98</v>
      </c>
      <c r="OK152" s="10">
        <v>0.02</v>
      </c>
      <c r="OL152" s="10">
        <v>0</v>
      </c>
      <c r="OM152" s="10">
        <v>373769.51400000002</v>
      </c>
      <c r="ON152" s="10">
        <v>1004187.6310000001</v>
      </c>
      <c r="OO152" s="10">
        <v>11286.746999999999</v>
      </c>
      <c r="OP152" s="10">
        <v>81342</v>
      </c>
      <c r="OQ152" s="10">
        <v>19100.98</v>
      </c>
      <c r="OR152" s="10">
        <v>101245.62300000001</v>
      </c>
      <c r="OS152" s="10">
        <v>1513</v>
      </c>
      <c r="OT152" s="10">
        <v>0</v>
      </c>
      <c r="OU152" s="10">
        <v>0</v>
      </c>
      <c r="OV152" s="10">
        <v>1</v>
      </c>
      <c r="OW152" s="10">
        <v>6.9694558548965599E-2</v>
      </c>
      <c r="OX152" s="10">
        <v>0</v>
      </c>
      <c r="OY152" s="11">
        <v>0.81858773292352505</v>
      </c>
      <c r="OZ152" s="10">
        <v>0</v>
      </c>
      <c r="PA152" s="11">
        <v>0.11171770852750799</v>
      </c>
      <c r="PB152" s="10">
        <v>0</v>
      </c>
      <c r="PC152" s="10">
        <v>0</v>
      </c>
      <c r="PD152" s="10">
        <v>4460.2477570000001</v>
      </c>
      <c r="PE152" s="10">
        <v>66647112</v>
      </c>
      <c r="PF152" s="11">
        <v>261.34924649429001</v>
      </c>
      <c r="PG152" s="10">
        <v>596642.89240000001</v>
      </c>
      <c r="PH152" s="10">
        <v>202111.04939999999</v>
      </c>
      <c r="PI152" s="10">
        <v>463194.22690000001</v>
      </c>
      <c r="PJ152" s="10">
        <v>365737.94010000001</v>
      </c>
      <c r="PK152" s="10">
        <v>390881.93900000001</v>
      </c>
      <c r="PL152" s="10">
        <v>7117023.4289999995</v>
      </c>
      <c r="PM152" s="10">
        <v>2521224.2969999998</v>
      </c>
      <c r="PN152" s="10">
        <v>5122637.0870000003</v>
      </c>
      <c r="PO152" s="10">
        <v>4053141.5669999998</v>
      </c>
      <c r="PP152" s="10">
        <v>5082495.0889999997</v>
      </c>
      <c r="PQ152" s="10">
        <v>0</v>
      </c>
      <c r="PR152" s="10">
        <v>0</v>
      </c>
      <c r="PS152" s="10">
        <v>0</v>
      </c>
      <c r="PT152" s="10">
        <v>0</v>
      </c>
      <c r="PU152" s="10">
        <v>0</v>
      </c>
      <c r="PV152" s="10">
        <v>1600165.013</v>
      </c>
      <c r="PW152" s="10">
        <v>272300.48220000003</v>
      </c>
      <c r="PX152" s="10">
        <v>985946.50529999996</v>
      </c>
      <c r="PY152" s="10">
        <v>853832.26069999998</v>
      </c>
      <c r="PZ152" s="10">
        <v>761234.2696</v>
      </c>
      <c r="QA152" s="10">
        <v>111.176344</v>
      </c>
      <c r="QB152" s="10">
        <v>89.101683070000007</v>
      </c>
      <c r="QC152" s="10">
        <v>58.117746109999999</v>
      </c>
      <c r="QD152" s="10">
        <v>39.375698720000003</v>
      </c>
      <c r="QE152" s="10">
        <v>26.339692410000001</v>
      </c>
      <c r="QF152" s="10">
        <v>26.339692410000001</v>
      </c>
      <c r="QG152" s="10">
        <v>210.53538459999999</v>
      </c>
      <c r="QH152" s="10">
        <v>189.56713350000001</v>
      </c>
      <c r="QI152" s="10">
        <v>141.4756812</v>
      </c>
      <c r="QJ152" s="10">
        <v>110.4890509</v>
      </c>
      <c r="QK152" s="10">
        <v>62.379946330000003</v>
      </c>
      <c r="QL152" s="10">
        <v>62.379946330000003</v>
      </c>
      <c r="QM152" s="10">
        <v>0</v>
      </c>
      <c r="QN152" s="10">
        <v>0</v>
      </c>
      <c r="QO152" s="10">
        <v>0</v>
      </c>
      <c r="QP152" s="10">
        <v>0</v>
      </c>
      <c r="QQ152" s="10">
        <v>0</v>
      </c>
      <c r="QR152" s="10">
        <v>0</v>
      </c>
      <c r="QS152" s="10">
        <v>111.176344</v>
      </c>
      <c r="QT152" s="10">
        <v>89.101683070000007</v>
      </c>
      <c r="QU152" s="10">
        <v>58.117746109999999</v>
      </c>
      <c r="QV152" s="10">
        <v>39.375698720000003</v>
      </c>
      <c r="QW152" s="10">
        <v>26.339692410000001</v>
      </c>
      <c r="QX152" s="10">
        <v>26.339692410000001</v>
      </c>
      <c r="QY152" s="10">
        <v>6.6048012000000003E-2</v>
      </c>
      <c r="QZ152" s="10">
        <v>2.6466911999999999E-2</v>
      </c>
      <c r="RA152" s="10">
        <v>6.9053567999999996E-2</v>
      </c>
      <c r="RB152" s="11">
        <v>4.6784891999999897E-2</v>
      </c>
      <c r="RC152" s="10">
        <v>2.3471958000000001E-2</v>
      </c>
      <c r="RD152" s="10">
        <v>0.125075561</v>
      </c>
      <c r="RE152" s="11">
        <v>5.6309335999999897E-2</v>
      </c>
      <c r="RF152" s="10">
        <v>0.168096686</v>
      </c>
      <c r="RG152" s="10">
        <v>0.13127940499999999</v>
      </c>
      <c r="RH152" s="10">
        <v>5.5588328999999999E-2</v>
      </c>
      <c r="RI152" s="10">
        <v>0</v>
      </c>
      <c r="RJ152" s="10">
        <v>0</v>
      </c>
      <c r="RK152" s="10">
        <v>0</v>
      </c>
      <c r="RL152" s="10">
        <v>0</v>
      </c>
      <c r="RM152" s="10">
        <v>0</v>
      </c>
      <c r="RN152" s="10">
        <v>6.6048012000000003E-2</v>
      </c>
      <c r="RO152" s="10">
        <v>2.6466911999999999E-2</v>
      </c>
      <c r="RP152" s="10">
        <v>6.9053567999999996E-2</v>
      </c>
      <c r="RQ152" s="10">
        <v>4.6784891000000002E-2</v>
      </c>
      <c r="RR152" s="10">
        <v>2.3471958000000001E-2</v>
      </c>
      <c r="RS152" s="10">
        <v>5366</v>
      </c>
      <c r="RT152" s="10">
        <v>3.9E-2</v>
      </c>
      <c r="RU152" s="10">
        <v>1</v>
      </c>
      <c r="RV152" s="10"/>
      <c r="RW152" s="11">
        <v>2250.3000000000002</v>
      </c>
      <c r="RX152" s="11">
        <v>158.6</v>
      </c>
      <c r="RY152" s="10">
        <v>1</v>
      </c>
      <c r="RZ152" s="10"/>
      <c r="SA152" s="10">
        <v>1</v>
      </c>
      <c r="SB152" s="10"/>
      <c r="SC152" s="11">
        <v>52777.5612631845</v>
      </c>
      <c r="SD152" s="11">
        <v>54306.849407662499</v>
      </c>
      <c r="SE152" s="10">
        <v>9319.6380000000008</v>
      </c>
      <c r="SF152" s="10">
        <v>1119</v>
      </c>
      <c r="SG152" s="10">
        <v>4842.0780000000004</v>
      </c>
      <c r="SH152" s="10">
        <v>1394.6579999999999</v>
      </c>
      <c r="SI152" s="10">
        <v>0</v>
      </c>
      <c r="SJ152" s="10">
        <v>0</v>
      </c>
      <c r="SK152" s="10">
        <v>177476.59</v>
      </c>
      <c r="SL152" s="10">
        <v>0</v>
      </c>
      <c r="SM152" s="11">
        <v>1094.0697368154399</v>
      </c>
      <c r="SN152" s="11">
        <v>10470.652592337399</v>
      </c>
      <c r="SO152" s="10">
        <v>0</v>
      </c>
      <c r="SP152" s="10">
        <v>0</v>
      </c>
      <c r="SQ152" s="10">
        <v>0</v>
      </c>
      <c r="SR152" s="10">
        <v>0</v>
      </c>
      <c r="SS152" s="10">
        <v>15107.4</v>
      </c>
      <c r="ST152" s="10">
        <v>0</v>
      </c>
      <c r="SU152" s="10">
        <v>0</v>
      </c>
      <c r="SV152" s="10">
        <v>0</v>
      </c>
      <c r="SW152" s="10">
        <v>0</v>
      </c>
      <c r="SX152" s="10">
        <v>41299.319000000003</v>
      </c>
      <c r="SY152" s="10">
        <v>65883.001999999993</v>
      </c>
      <c r="SZ152" s="10">
        <v>690.14200000000005</v>
      </c>
      <c r="TA152" s="10">
        <v>1955</v>
      </c>
      <c r="TB152" s="10">
        <v>4703.6099999999997</v>
      </c>
      <c r="TC152" s="10">
        <v>1497.9659999999999</v>
      </c>
      <c r="TD152" s="10">
        <v>1</v>
      </c>
      <c r="TE152" s="10">
        <v>0</v>
      </c>
      <c r="TF152" s="10">
        <v>128393.732</v>
      </c>
      <c r="TG152" s="10">
        <v>0</v>
      </c>
      <c r="TH152" s="10">
        <v>0</v>
      </c>
      <c r="TI152" s="10">
        <v>426.82400000000001</v>
      </c>
      <c r="TJ152" s="10">
        <v>10774.431</v>
      </c>
      <c r="TK152" s="10">
        <v>0</v>
      </c>
      <c r="TL152" s="10">
        <v>0</v>
      </c>
      <c r="TM152" s="10">
        <v>159.738</v>
      </c>
      <c r="TN152" s="10">
        <v>0</v>
      </c>
      <c r="TO152" s="10">
        <v>1633.2660000000001</v>
      </c>
      <c r="TP152" s="10">
        <v>0</v>
      </c>
      <c r="TQ152" s="10">
        <v>0</v>
      </c>
      <c r="TR152" s="10">
        <v>0</v>
      </c>
      <c r="TS152" s="10">
        <v>1</v>
      </c>
      <c r="TT152" s="11">
        <v>0.64484701192451999</v>
      </c>
      <c r="TU152" s="10">
        <v>0</v>
      </c>
      <c r="TV152" s="10">
        <v>9.5277365129114694E-2</v>
      </c>
      <c r="TW152" s="10">
        <v>0</v>
      </c>
      <c r="TX152" s="10">
        <v>9.5291068433286705E-2</v>
      </c>
      <c r="TY152" s="10">
        <v>0</v>
      </c>
      <c r="TZ152" s="11">
        <v>0.16458455451307699</v>
      </c>
      <c r="UA152" s="11">
        <v>11825.7939999999</v>
      </c>
      <c r="UB152" s="10">
        <v>9615.4</v>
      </c>
      <c r="UC152" s="10">
        <v>0</v>
      </c>
      <c r="UD152" s="10">
        <v>300.22000000000003</v>
      </c>
      <c r="UE152" s="10">
        <v>697.32899999999995</v>
      </c>
      <c r="UF152" s="11">
        <v>183573.20799999899</v>
      </c>
      <c r="UG152" s="10">
        <v>363474.81199999998</v>
      </c>
      <c r="UH152" s="10">
        <v>18151.678</v>
      </c>
      <c r="UI152" s="10">
        <v>20005</v>
      </c>
      <c r="UJ152" s="11">
        <v>105036.982</v>
      </c>
      <c r="UK152" s="11">
        <v>30062.627999999899</v>
      </c>
      <c r="UL152" s="10">
        <v>0</v>
      </c>
      <c r="UM152" s="10">
        <v>0</v>
      </c>
      <c r="UN152" s="10">
        <v>0</v>
      </c>
      <c r="UO152" s="11">
        <v>101879.26</v>
      </c>
      <c r="UP152" s="10">
        <v>0</v>
      </c>
      <c r="UQ152" s="10">
        <v>0</v>
      </c>
      <c r="UR152" s="10">
        <v>36629.381000000001</v>
      </c>
      <c r="US152" s="10">
        <v>14782.2</v>
      </c>
      <c r="UT152" s="10">
        <v>6.2779999999999996</v>
      </c>
      <c r="UU152" s="10">
        <v>16913</v>
      </c>
      <c r="UV152" s="10">
        <v>1268.47</v>
      </c>
      <c r="UW152" s="10">
        <v>2505.2190000000001</v>
      </c>
      <c r="UX152" s="10">
        <v>1</v>
      </c>
      <c r="UY152" s="10">
        <v>0</v>
      </c>
      <c r="UZ152" s="11">
        <v>2565128.4959999998</v>
      </c>
      <c r="VA152" s="10">
        <v>0</v>
      </c>
      <c r="VB152" s="10">
        <v>0</v>
      </c>
      <c r="VC152" s="10">
        <v>0</v>
      </c>
      <c r="VD152" s="10">
        <v>15230.837</v>
      </c>
      <c r="VE152" s="10">
        <v>6733.8</v>
      </c>
      <c r="VF152" s="10">
        <v>13341.279</v>
      </c>
      <c r="VG152" s="10">
        <v>0</v>
      </c>
      <c r="VH152" s="10">
        <v>0</v>
      </c>
      <c r="VI152" s="11">
        <v>139166.88199999899</v>
      </c>
      <c r="VJ152" s="11">
        <v>282490.76599999901</v>
      </c>
      <c r="VK152" s="10">
        <v>735114.299</v>
      </c>
      <c r="VL152" s="10">
        <v>121808.06</v>
      </c>
      <c r="VM152" s="10">
        <v>317803.71100000001</v>
      </c>
      <c r="VN152" s="10">
        <v>101800.662</v>
      </c>
      <c r="VO152" s="10">
        <v>104131.386</v>
      </c>
      <c r="VP152" s="10">
        <v>877261.24100000004</v>
      </c>
      <c r="VQ152" s="10">
        <v>0</v>
      </c>
      <c r="VR152" s="10">
        <v>7.218</v>
      </c>
      <c r="VS152" s="10">
        <v>0.78800000000000003</v>
      </c>
      <c r="VT152" s="10"/>
      <c r="VU152" s="11">
        <v>697.32899999999904</v>
      </c>
      <c r="VV152" s="10">
        <v>8314.2000000000007</v>
      </c>
      <c r="VW152" s="10">
        <v>21604.3</v>
      </c>
      <c r="VX152" s="10">
        <v>9423.857</v>
      </c>
      <c r="VY152" s="11">
        <v>14005.8</v>
      </c>
      <c r="VZ152" s="10">
        <v>0</v>
      </c>
      <c r="WA152" s="10">
        <v>361.46899999999999</v>
      </c>
      <c r="WB152" s="10">
        <v>0</v>
      </c>
      <c r="WC152" s="10">
        <v>54704.160000000003</v>
      </c>
      <c r="WD152" s="11">
        <v>0.71579931032667299</v>
      </c>
      <c r="WE152" s="11">
        <v>0.21167311590197099</v>
      </c>
      <c r="WF152" s="10"/>
      <c r="WG152" s="10">
        <v>95084.6</v>
      </c>
      <c r="WH152" s="10">
        <v>60762.2</v>
      </c>
      <c r="WI152" s="11">
        <v>0.21634707931122099</v>
      </c>
      <c r="WJ152" s="10"/>
      <c r="WK152" s="10">
        <v>20419.708999999999</v>
      </c>
      <c r="WL152" s="10">
        <v>754.11699999999996</v>
      </c>
      <c r="WM152" s="11">
        <v>0.123017717833295</v>
      </c>
      <c r="WN152" s="10"/>
      <c r="WO152" s="11">
        <v>0.36993596484365099</v>
      </c>
      <c r="WP152" s="11">
        <v>3.97802993434705E-2</v>
      </c>
      <c r="WQ152" s="10"/>
      <c r="WR152" s="10">
        <v>0.96024530954850496</v>
      </c>
      <c r="WS152" s="10"/>
      <c r="WT152" s="10">
        <v>1</v>
      </c>
      <c r="WU152" s="10"/>
      <c r="WV152" s="10">
        <v>1</v>
      </c>
      <c r="WW152" s="10"/>
      <c r="WX152" s="10">
        <v>0.54933746116892501</v>
      </c>
      <c r="WY152" s="10"/>
      <c r="WZ152" s="10">
        <v>0.35591276750044498</v>
      </c>
      <c r="XA152" s="10"/>
      <c r="XB152" s="10">
        <v>1</v>
      </c>
      <c r="XC152" s="10"/>
      <c r="XD152" s="10">
        <v>1</v>
      </c>
      <c r="XE152" s="10"/>
      <c r="XF152" s="10">
        <v>0</v>
      </c>
      <c r="XG152" s="10">
        <v>31870.800999999999</v>
      </c>
      <c r="XH152" s="10">
        <v>0</v>
      </c>
      <c r="XI152" s="10">
        <v>0</v>
      </c>
      <c r="XJ152" s="10">
        <v>191.20500000000001</v>
      </c>
      <c r="XK152" s="11">
        <v>17320.9369999999</v>
      </c>
      <c r="XL152" s="10">
        <v>5805.473</v>
      </c>
      <c r="XM152" s="10">
        <v>38043.402999999998</v>
      </c>
      <c r="XN152" s="10">
        <v>47.545000000000002</v>
      </c>
      <c r="XO152" s="10">
        <v>0</v>
      </c>
      <c r="XP152" s="10">
        <v>0</v>
      </c>
      <c r="XQ152" s="10">
        <v>506065.75199999998</v>
      </c>
      <c r="XR152" s="10">
        <v>18321.696</v>
      </c>
      <c r="XS152" s="10">
        <v>27161.476999999999</v>
      </c>
      <c r="XT152" s="10">
        <v>0</v>
      </c>
      <c r="XU152" s="10">
        <v>409.72500000000002</v>
      </c>
      <c r="XV152" s="10">
        <v>6.0318910132441297E-2</v>
      </c>
      <c r="XW152" s="11">
        <v>0.23116411010727</v>
      </c>
      <c r="XX152" s="10">
        <v>0.70851697976028805</v>
      </c>
      <c r="XY152" s="11">
        <v>0.118176883163292</v>
      </c>
      <c r="XZ152" s="11">
        <v>0.881823116836707</v>
      </c>
      <c r="YA152" s="10">
        <v>32667149.964495901</v>
      </c>
      <c r="YB152" s="10">
        <v>4003781</v>
      </c>
      <c r="YC152" s="10">
        <v>154990</v>
      </c>
      <c r="YD152" s="10">
        <v>364877</v>
      </c>
      <c r="YE152" s="10">
        <v>0</v>
      </c>
      <c r="YF152" s="10">
        <v>523044.924</v>
      </c>
      <c r="YG152" s="10">
        <v>1018866.785</v>
      </c>
      <c r="YH152" s="10">
        <v>2817.866</v>
      </c>
      <c r="YI152" s="10">
        <v>1319.364</v>
      </c>
      <c r="YJ152" s="10">
        <v>16176.199000000001</v>
      </c>
      <c r="YK152" s="10">
        <v>53034.406000000003</v>
      </c>
      <c r="YL152" s="10">
        <v>0</v>
      </c>
      <c r="YM152" s="10">
        <v>0</v>
      </c>
      <c r="YN152" s="10">
        <v>0</v>
      </c>
      <c r="YO152" s="10">
        <v>0</v>
      </c>
      <c r="YP152" s="10">
        <v>0.96675724042092803</v>
      </c>
      <c r="YQ152" s="12">
        <v>2.7808064592834901E-5</v>
      </c>
      <c r="YR152" s="12">
        <v>2.9128275806269201E-5</v>
      </c>
      <c r="YS152" s="11">
        <v>1.9049199318548499E-2</v>
      </c>
      <c r="YT152" s="11">
        <v>1.4136623920124301E-2</v>
      </c>
      <c r="YU152" s="11">
        <v>0.61990356206439601</v>
      </c>
      <c r="YV152" s="11">
        <v>0.13320233251861499</v>
      </c>
      <c r="YW152" s="11">
        <v>2.31493709217311E-2</v>
      </c>
      <c r="YX152" s="11">
        <v>0.223744734495257</v>
      </c>
      <c r="YY152" s="11">
        <v>0.63011227689564797</v>
      </c>
      <c r="YZ152" s="11">
        <v>0.14141467297489699</v>
      </c>
      <c r="ZA152" s="11">
        <v>0.175647429613567</v>
      </c>
      <c r="ZB152" s="10">
        <v>5.2825620515886698E-2</v>
      </c>
      <c r="ZC152" s="10">
        <v>0</v>
      </c>
      <c r="ZD152" s="10">
        <v>0</v>
      </c>
      <c r="ZE152" s="11">
        <v>0.27080922389255402</v>
      </c>
      <c r="ZF152" s="11">
        <v>0.61435190096217396</v>
      </c>
      <c r="ZG152" s="10">
        <v>8.6478170015840503E-2</v>
      </c>
      <c r="ZH152" s="10">
        <v>2.8360705129430099E-2</v>
      </c>
      <c r="ZI152" s="11">
        <v>0.61782174189108297</v>
      </c>
      <c r="ZJ152" s="11">
        <v>0.38217825810891598</v>
      </c>
      <c r="ZK152" s="10">
        <v>0</v>
      </c>
      <c r="ZL152" s="10">
        <v>0</v>
      </c>
      <c r="ZM152" s="10">
        <v>0</v>
      </c>
      <c r="ZN152" s="10">
        <v>1</v>
      </c>
      <c r="ZO152" s="11">
        <v>0.12509816570625801</v>
      </c>
      <c r="ZP152" s="11">
        <v>0.87490183429374102</v>
      </c>
      <c r="ZQ152" s="10">
        <v>42247.339</v>
      </c>
      <c r="ZR152" s="10">
        <v>0</v>
      </c>
      <c r="ZS152" s="10">
        <v>0</v>
      </c>
      <c r="ZT152" s="10">
        <v>0</v>
      </c>
      <c r="ZU152" s="10">
        <v>0</v>
      </c>
      <c r="ZV152" s="10">
        <v>0</v>
      </c>
      <c r="ZW152" s="10">
        <v>3784.799</v>
      </c>
      <c r="ZX152" s="10">
        <v>97984.047999999995</v>
      </c>
      <c r="ZY152" s="2" t="s">
        <v>898</v>
      </c>
      <c r="ZZ152" s="2" t="s">
        <v>870</v>
      </c>
      <c r="AAA152" s="2" t="s">
        <v>871</v>
      </c>
    </row>
  </sheetData>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6AA69-F1A6-264E-823D-694C537FC6CF}">
  <sheetPr codeName="Sheet11">
    <tabColor theme="5" tint="0.79998168889431442"/>
  </sheetPr>
  <dimension ref="A1:J2132"/>
  <sheetViews>
    <sheetView workbookViewId="0">
      <selection activeCell="A2" sqref="A2"/>
    </sheetView>
  </sheetViews>
  <sheetFormatPr baseColWidth="10" defaultRowHeight="16" x14ac:dyDescent="0.2"/>
  <cols>
    <col min="1" max="1" width="54.83203125" bestFit="1" customWidth="1"/>
    <col min="2" max="2" width="17.1640625" bestFit="1" customWidth="1"/>
    <col min="3" max="3" width="19.6640625" bestFit="1" customWidth="1"/>
    <col min="4" max="4" width="17.1640625" bestFit="1" customWidth="1"/>
    <col min="5" max="5" width="16.5" bestFit="1" customWidth="1"/>
    <col min="6" max="6" width="12.1640625" bestFit="1" customWidth="1"/>
    <col min="7" max="7" width="10.5" bestFit="1" customWidth="1"/>
    <col min="8" max="8" width="12.5" bestFit="1" customWidth="1"/>
    <col min="9" max="9" width="13.6640625" bestFit="1" customWidth="1"/>
    <col min="10" max="10" width="10" bestFit="1" customWidth="1"/>
  </cols>
  <sheetData>
    <row r="1" spans="1:10" x14ac:dyDescent="0.2">
      <c r="A1" s="1" t="s">
        <v>0</v>
      </c>
    </row>
    <row r="2" spans="1:10" x14ac:dyDescent="0.2">
      <c r="A2" s="1" t="s">
        <v>1</v>
      </c>
    </row>
    <row r="4" spans="1:10" x14ac:dyDescent="0.2">
      <c r="A4" s="2" t="s">
        <v>2</v>
      </c>
      <c r="B4" s="2" t="s">
        <v>3</v>
      </c>
      <c r="C4" s="2" t="s">
        <v>4</v>
      </c>
      <c r="D4" s="2" t="s">
        <v>5</v>
      </c>
      <c r="E4" s="2" t="s">
        <v>6</v>
      </c>
      <c r="F4" s="2" t="s">
        <v>7</v>
      </c>
      <c r="G4" s="2" t="s">
        <v>8</v>
      </c>
      <c r="H4" s="2" t="s">
        <v>9</v>
      </c>
      <c r="I4" s="2" t="s">
        <v>10</v>
      </c>
      <c r="J4" s="2" t="s">
        <v>11</v>
      </c>
    </row>
    <row r="5" spans="1:10" x14ac:dyDescent="0.2">
      <c r="A5" s="2" t="s">
        <v>12</v>
      </c>
      <c r="B5" s="3">
        <v>45324.958333333336</v>
      </c>
      <c r="C5" s="2" t="s">
        <v>13</v>
      </c>
      <c r="D5" s="2" t="s">
        <v>14</v>
      </c>
      <c r="E5" s="2" t="s">
        <v>15</v>
      </c>
      <c r="F5" s="2" t="s">
        <v>16</v>
      </c>
      <c r="G5" s="2" t="s">
        <v>17</v>
      </c>
      <c r="H5" s="2">
        <v>2019</v>
      </c>
      <c r="I5" s="2">
        <v>11232.870999999999</v>
      </c>
      <c r="J5" s="2"/>
    </row>
    <row r="6" spans="1:10" x14ac:dyDescent="0.2">
      <c r="A6" s="2" t="s">
        <v>12</v>
      </c>
      <c r="B6" s="3">
        <v>45324.958333333336</v>
      </c>
      <c r="C6" s="2" t="s">
        <v>13</v>
      </c>
      <c r="D6" s="2" t="s">
        <v>14</v>
      </c>
      <c r="E6" s="2" t="s">
        <v>15</v>
      </c>
      <c r="F6" s="2" t="s">
        <v>16</v>
      </c>
      <c r="G6" s="2" t="s">
        <v>18</v>
      </c>
      <c r="H6" s="2">
        <v>2019</v>
      </c>
      <c r="I6" s="2">
        <v>66011.554999999993</v>
      </c>
      <c r="J6" s="2"/>
    </row>
    <row r="7" spans="1:10" x14ac:dyDescent="0.2">
      <c r="A7" s="2" t="s">
        <v>12</v>
      </c>
      <c r="B7" s="3">
        <v>45324.958333333336</v>
      </c>
      <c r="C7" s="2" t="s">
        <v>13</v>
      </c>
      <c r="D7" s="2" t="s">
        <v>14</v>
      </c>
      <c r="E7" s="2" t="s">
        <v>15</v>
      </c>
      <c r="F7" s="2" t="s">
        <v>16</v>
      </c>
      <c r="G7" s="2" t="s">
        <v>19</v>
      </c>
      <c r="H7" s="2">
        <v>2019</v>
      </c>
      <c r="I7" s="2">
        <v>17013.596000000001</v>
      </c>
      <c r="J7" s="2"/>
    </row>
    <row r="8" spans="1:10" x14ac:dyDescent="0.2">
      <c r="A8" s="2" t="s">
        <v>12</v>
      </c>
      <c r="B8" s="3">
        <v>45324.958333333336</v>
      </c>
      <c r="C8" s="2" t="s">
        <v>13</v>
      </c>
      <c r="D8" s="2" t="s">
        <v>14</v>
      </c>
      <c r="E8" s="2" t="s">
        <v>15</v>
      </c>
      <c r="F8" s="2" t="s">
        <v>16</v>
      </c>
      <c r="G8" s="2" t="s">
        <v>20</v>
      </c>
      <c r="H8" s="2">
        <v>2019</v>
      </c>
      <c r="I8" s="2">
        <v>66085.919999999998</v>
      </c>
      <c r="J8" s="2"/>
    </row>
    <row r="9" spans="1:10" x14ac:dyDescent="0.2">
      <c r="A9" s="2" t="s">
        <v>12</v>
      </c>
      <c r="B9" s="3">
        <v>45324.958333333336</v>
      </c>
      <c r="C9" s="2" t="s">
        <v>13</v>
      </c>
      <c r="D9" s="2" t="s">
        <v>14</v>
      </c>
      <c r="E9" s="2" t="s">
        <v>15</v>
      </c>
      <c r="F9" s="2" t="s">
        <v>16</v>
      </c>
      <c r="G9" s="2" t="s">
        <v>21</v>
      </c>
      <c r="H9" s="2">
        <v>2019</v>
      </c>
      <c r="I9" s="2">
        <v>39038.010999999999</v>
      </c>
      <c r="J9" s="2"/>
    </row>
    <row r="10" spans="1:10" x14ac:dyDescent="0.2">
      <c r="A10" s="2" t="s">
        <v>12</v>
      </c>
      <c r="B10" s="3">
        <v>45324.958333333336</v>
      </c>
      <c r="C10" s="2" t="s">
        <v>13</v>
      </c>
      <c r="D10" s="2" t="s">
        <v>14</v>
      </c>
      <c r="E10" s="2" t="s">
        <v>15</v>
      </c>
      <c r="F10" s="2" t="s">
        <v>16</v>
      </c>
      <c r="G10" s="2" t="s">
        <v>22</v>
      </c>
      <c r="H10" s="2">
        <v>2019</v>
      </c>
      <c r="I10" s="2">
        <v>6378.0910000000003</v>
      </c>
      <c r="J10" s="2"/>
    </row>
    <row r="11" spans="1:10" x14ac:dyDescent="0.2">
      <c r="A11" s="2" t="s">
        <v>12</v>
      </c>
      <c r="B11" s="3">
        <v>45324.958333333336</v>
      </c>
      <c r="C11" s="2" t="s">
        <v>13</v>
      </c>
      <c r="D11" s="2" t="s">
        <v>14</v>
      </c>
      <c r="E11" s="2" t="s">
        <v>15</v>
      </c>
      <c r="F11" s="2" t="s">
        <v>16</v>
      </c>
      <c r="G11" s="2" t="s">
        <v>23</v>
      </c>
      <c r="H11" s="2">
        <v>2019</v>
      </c>
      <c r="I11" s="2">
        <v>54924.601999999999</v>
      </c>
      <c r="J11" s="2"/>
    </row>
    <row r="12" spans="1:10" x14ac:dyDescent="0.2">
      <c r="A12" s="2" t="s">
        <v>12</v>
      </c>
      <c r="B12" s="3">
        <v>45324.958333333336</v>
      </c>
      <c r="C12" s="2" t="s">
        <v>13</v>
      </c>
      <c r="D12" s="2" t="s">
        <v>14</v>
      </c>
      <c r="E12" s="2" t="s">
        <v>15</v>
      </c>
      <c r="F12" s="2" t="s">
        <v>16</v>
      </c>
      <c r="G12" s="2" t="s">
        <v>24</v>
      </c>
      <c r="H12" s="2">
        <v>2019</v>
      </c>
      <c r="I12" s="2">
        <v>455540.4</v>
      </c>
      <c r="J12" s="2"/>
    </row>
    <row r="13" spans="1:10" x14ac:dyDescent="0.2">
      <c r="A13" s="2" t="s">
        <v>12</v>
      </c>
      <c r="B13" s="3">
        <v>45324.958333333336</v>
      </c>
      <c r="C13" s="2" t="s">
        <v>13</v>
      </c>
      <c r="D13" s="2" t="s">
        <v>14</v>
      </c>
      <c r="E13" s="2" t="s">
        <v>15</v>
      </c>
      <c r="F13" s="2" t="s">
        <v>16</v>
      </c>
      <c r="G13" s="2" t="s">
        <v>25</v>
      </c>
      <c r="H13" s="2">
        <v>2019</v>
      </c>
      <c r="I13" s="2">
        <v>36869.951000000001</v>
      </c>
      <c r="J13" s="2"/>
    </row>
    <row r="14" spans="1:10" x14ac:dyDescent="0.2">
      <c r="A14" s="2" t="s">
        <v>12</v>
      </c>
      <c r="B14" s="3">
        <v>45324.958333333336</v>
      </c>
      <c r="C14" s="2" t="s">
        <v>13</v>
      </c>
      <c r="D14" s="2" t="s">
        <v>14</v>
      </c>
      <c r="E14" s="2" t="s">
        <v>15</v>
      </c>
      <c r="F14" s="2" t="s">
        <v>16</v>
      </c>
      <c r="G14" s="2" t="s">
        <v>26</v>
      </c>
      <c r="H14" s="2">
        <v>2019</v>
      </c>
      <c r="I14" s="2">
        <v>2050416.8160000001</v>
      </c>
      <c r="J14" s="2"/>
    </row>
    <row r="15" spans="1:10" x14ac:dyDescent="0.2">
      <c r="A15" s="2" t="s">
        <v>12</v>
      </c>
      <c r="B15" s="3">
        <v>45324.958333333336</v>
      </c>
      <c r="C15" s="2" t="s">
        <v>13</v>
      </c>
      <c r="D15" s="2" t="s">
        <v>14</v>
      </c>
      <c r="E15" s="2" t="s">
        <v>15</v>
      </c>
      <c r="F15" s="2" t="s">
        <v>16</v>
      </c>
      <c r="G15" s="2" t="s">
        <v>27</v>
      </c>
      <c r="H15" s="2">
        <v>2019</v>
      </c>
      <c r="I15" s="2">
        <v>7451.9889999999996</v>
      </c>
      <c r="J15" s="2"/>
    </row>
    <row r="16" spans="1:10" x14ac:dyDescent="0.2">
      <c r="A16" s="2" t="s">
        <v>12</v>
      </c>
      <c r="B16" s="3">
        <v>45324.958333333336</v>
      </c>
      <c r="C16" s="2" t="s">
        <v>13</v>
      </c>
      <c r="D16" s="2" t="s">
        <v>14</v>
      </c>
      <c r="E16" s="2" t="s">
        <v>15</v>
      </c>
      <c r="F16" s="2" t="s">
        <v>16</v>
      </c>
      <c r="G16" s="2" t="s">
        <v>28</v>
      </c>
      <c r="H16" s="2">
        <v>2019</v>
      </c>
      <c r="I16" s="2">
        <v>62559.14</v>
      </c>
      <c r="J16" s="2"/>
    </row>
    <row r="17" spans="1:10" x14ac:dyDescent="0.2">
      <c r="A17" s="2" t="s">
        <v>12</v>
      </c>
      <c r="B17" s="3">
        <v>45324.958333333336</v>
      </c>
      <c r="C17" s="2" t="s">
        <v>13</v>
      </c>
      <c r="D17" s="2" t="s">
        <v>14</v>
      </c>
      <c r="E17" s="2" t="s">
        <v>15</v>
      </c>
      <c r="F17" s="2" t="s">
        <v>16</v>
      </c>
      <c r="G17" s="2" t="s">
        <v>29</v>
      </c>
      <c r="H17" s="2">
        <v>2019</v>
      </c>
      <c r="I17" s="2">
        <v>262730.12300000002</v>
      </c>
      <c r="J17" s="2"/>
    </row>
    <row r="18" spans="1:10" x14ac:dyDescent="0.2">
      <c r="A18" s="2" t="s">
        <v>12</v>
      </c>
      <c r="B18" s="3">
        <v>45324.958333333336</v>
      </c>
      <c r="C18" s="2" t="s">
        <v>13</v>
      </c>
      <c r="D18" s="2" t="s">
        <v>14</v>
      </c>
      <c r="E18" s="2" t="s">
        <v>15</v>
      </c>
      <c r="F18" s="2" t="s">
        <v>16</v>
      </c>
      <c r="G18" s="2" t="s">
        <v>30</v>
      </c>
      <c r="H18" s="2">
        <v>2019</v>
      </c>
      <c r="I18" s="2">
        <v>2534444.0159999998</v>
      </c>
      <c r="J18" s="2"/>
    </row>
    <row r="19" spans="1:10" x14ac:dyDescent="0.2">
      <c r="A19" s="2" t="s">
        <v>12</v>
      </c>
      <c r="B19" s="3">
        <v>45324.958333333336</v>
      </c>
      <c r="C19" s="2" t="s">
        <v>13</v>
      </c>
      <c r="D19" s="2" t="s">
        <v>14</v>
      </c>
      <c r="E19" s="2" t="s">
        <v>15</v>
      </c>
      <c r="F19" s="2" t="s">
        <v>16</v>
      </c>
      <c r="G19" s="2" t="s">
        <v>31</v>
      </c>
      <c r="H19" s="2">
        <v>2019</v>
      </c>
      <c r="I19" s="2">
        <v>81165.600000000006</v>
      </c>
      <c r="J19" s="2"/>
    </row>
    <row r="20" spans="1:10" x14ac:dyDescent="0.2">
      <c r="A20" s="2" t="s">
        <v>12</v>
      </c>
      <c r="B20" s="3">
        <v>45324.958333333336</v>
      </c>
      <c r="C20" s="2" t="s">
        <v>13</v>
      </c>
      <c r="D20" s="2" t="s">
        <v>14</v>
      </c>
      <c r="E20" s="2" t="s">
        <v>15</v>
      </c>
      <c r="F20" s="2" t="s">
        <v>16</v>
      </c>
      <c r="G20" s="2" t="s">
        <v>32</v>
      </c>
      <c r="H20" s="2">
        <v>2019</v>
      </c>
      <c r="I20" s="2">
        <v>574999.47699999996</v>
      </c>
      <c r="J20" s="2"/>
    </row>
    <row r="21" spans="1:10" x14ac:dyDescent="0.2">
      <c r="A21" s="2" t="s">
        <v>12</v>
      </c>
      <c r="B21" s="3">
        <v>45324.958333333336</v>
      </c>
      <c r="C21" s="2" t="s">
        <v>13</v>
      </c>
      <c r="D21" s="2" t="s">
        <v>14</v>
      </c>
      <c r="E21" s="2" t="s">
        <v>15</v>
      </c>
      <c r="F21" s="2" t="s">
        <v>16</v>
      </c>
      <c r="G21" s="2" t="s">
        <v>33</v>
      </c>
      <c r="H21" s="2">
        <v>2019</v>
      </c>
      <c r="I21" s="2">
        <v>8859.6</v>
      </c>
      <c r="J21" s="2"/>
    </row>
    <row r="22" spans="1:10" x14ac:dyDescent="0.2">
      <c r="A22" s="2" t="s">
        <v>12</v>
      </c>
      <c r="B22" s="3">
        <v>45324.958333333336</v>
      </c>
      <c r="C22" s="2" t="s">
        <v>13</v>
      </c>
      <c r="D22" s="2" t="s">
        <v>14</v>
      </c>
      <c r="E22" s="2" t="s">
        <v>15</v>
      </c>
      <c r="F22" s="2" t="s">
        <v>16</v>
      </c>
      <c r="G22" s="2" t="s">
        <v>34</v>
      </c>
      <c r="H22" s="2">
        <v>2019</v>
      </c>
      <c r="I22" s="2">
        <v>22043.88</v>
      </c>
      <c r="J22" s="2"/>
    </row>
    <row r="23" spans="1:10" x14ac:dyDescent="0.2">
      <c r="A23" s="2" t="s">
        <v>12</v>
      </c>
      <c r="B23" s="3">
        <v>45324.958333333336</v>
      </c>
      <c r="C23" s="2" t="s">
        <v>13</v>
      </c>
      <c r="D23" s="2" t="s">
        <v>14</v>
      </c>
      <c r="E23" s="2" t="s">
        <v>15</v>
      </c>
      <c r="F23" s="2" t="s">
        <v>16</v>
      </c>
      <c r="G23" s="2" t="s">
        <v>35</v>
      </c>
      <c r="H23" s="2">
        <v>2019</v>
      </c>
      <c r="I23" s="2">
        <v>41825.002</v>
      </c>
      <c r="J23" s="2"/>
    </row>
    <row r="24" spans="1:10" x14ac:dyDescent="0.2">
      <c r="A24" s="2" t="s">
        <v>12</v>
      </c>
      <c r="B24" s="3">
        <v>45324.958333333336</v>
      </c>
      <c r="C24" s="2" t="s">
        <v>13</v>
      </c>
      <c r="D24" s="2" t="s">
        <v>14</v>
      </c>
      <c r="E24" s="2" t="s">
        <v>15</v>
      </c>
      <c r="F24" s="2" t="s">
        <v>16</v>
      </c>
      <c r="G24" s="2" t="s">
        <v>36</v>
      </c>
      <c r="H24" s="2">
        <v>2019</v>
      </c>
      <c r="I24" s="2">
        <v>29278.62</v>
      </c>
      <c r="J24" s="2"/>
    </row>
    <row r="25" spans="1:10" x14ac:dyDescent="0.2">
      <c r="A25" s="2" t="s">
        <v>12</v>
      </c>
      <c r="B25" s="3">
        <v>45324.958333333336</v>
      </c>
      <c r="C25" s="2" t="s">
        <v>13</v>
      </c>
      <c r="D25" s="2" t="s">
        <v>14</v>
      </c>
      <c r="E25" s="2" t="s">
        <v>15</v>
      </c>
      <c r="F25" s="2" t="s">
        <v>16</v>
      </c>
      <c r="G25" s="2" t="s">
        <v>37</v>
      </c>
      <c r="H25" s="2">
        <v>2019</v>
      </c>
      <c r="I25" s="2">
        <v>236116.81099999999</v>
      </c>
      <c r="J25" s="2"/>
    </row>
    <row r="26" spans="1:10" x14ac:dyDescent="0.2">
      <c r="A26" s="2" t="s">
        <v>12</v>
      </c>
      <c r="B26" s="3">
        <v>45324.958333333336</v>
      </c>
      <c r="C26" s="2" t="s">
        <v>13</v>
      </c>
      <c r="D26" s="2" t="s">
        <v>14</v>
      </c>
      <c r="E26" s="2" t="s">
        <v>15</v>
      </c>
      <c r="F26" s="2" t="s">
        <v>16</v>
      </c>
      <c r="G26" s="2" t="s">
        <v>38</v>
      </c>
      <c r="H26" s="2">
        <v>2019</v>
      </c>
      <c r="I26" s="2">
        <v>10485.719999999999</v>
      </c>
      <c r="J26" s="2"/>
    </row>
    <row r="27" spans="1:10" x14ac:dyDescent="0.2">
      <c r="A27" s="2" t="s">
        <v>12</v>
      </c>
      <c r="B27" s="3">
        <v>45324.958333333336</v>
      </c>
      <c r="C27" s="2" t="s">
        <v>13</v>
      </c>
      <c r="D27" s="2" t="s">
        <v>14</v>
      </c>
      <c r="E27" s="2" t="s">
        <v>15</v>
      </c>
      <c r="F27" s="2" t="s">
        <v>16</v>
      </c>
      <c r="G27" s="2" t="s">
        <v>39</v>
      </c>
      <c r="H27" s="2">
        <v>2019</v>
      </c>
      <c r="I27" s="2">
        <v>3273.7280000000001</v>
      </c>
      <c r="J27" s="2"/>
    </row>
    <row r="28" spans="1:10" x14ac:dyDescent="0.2">
      <c r="A28" s="2" t="s">
        <v>12</v>
      </c>
      <c r="B28" s="3">
        <v>45324.958333333336</v>
      </c>
      <c r="C28" s="2" t="s">
        <v>13</v>
      </c>
      <c r="D28" s="2" t="s">
        <v>14</v>
      </c>
      <c r="E28" s="2" t="s">
        <v>15</v>
      </c>
      <c r="F28" s="2" t="s">
        <v>16</v>
      </c>
      <c r="G28" s="2" t="s">
        <v>40</v>
      </c>
      <c r="H28" s="2">
        <v>2019</v>
      </c>
      <c r="I28" s="2">
        <v>5937.7749999999996</v>
      </c>
      <c r="J28" s="2"/>
    </row>
    <row r="29" spans="1:10" x14ac:dyDescent="0.2">
      <c r="A29" s="2" t="s">
        <v>12</v>
      </c>
      <c r="B29" s="3">
        <v>45324.958333333336</v>
      </c>
      <c r="C29" s="2" t="s">
        <v>13</v>
      </c>
      <c r="D29" s="2" t="s">
        <v>14</v>
      </c>
      <c r="E29" s="2" t="s">
        <v>15</v>
      </c>
      <c r="F29" s="2" t="s">
        <v>16</v>
      </c>
      <c r="G29" s="2" t="s">
        <v>41</v>
      </c>
      <c r="H29" s="2">
        <v>2019</v>
      </c>
      <c r="I29" s="2">
        <v>6015.6</v>
      </c>
      <c r="J29" s="2"/>
    </row>
    <row r="30" spans="1:10" x14ac:dyDescent="0.2">
      <c r="A30" s="2" t="s">
        <v>12</v>
      </c>
      <c r="B30" s="3">
        <v>45324.958333333336</v>
      </c>
      <c r="C30" s="2" t="s">
        <v>13</v>
      </c>
      <c r="D30" s="2" t="s">
        <v>14</v>
      </c>
      <c r="E30" s="2" t="s">
        <v>15</v>
      </c>
      <c r="F30" s="2" t="s">
        <v>16</v>
      </c>
      <c r="G30" s="2" t="s">
        <v>42</v>
      </c>
      <c r="H30" s="2">
        <v>2019</v>
      </c>
      <c r="I30" s="2">
        <v>11710.08</v>
      </c>
      <c r="J30" s="2"/>
    </row>
    <row r="31" spans="1:10" x14ac:dyDescent="0.2">
      <c r="A31" s="2" t="s">
        <v>12</v>
      </c>
      <c r="B31" s="3">
        <v>45324.958333333336</v>
      </c>
      <c r="C31" s="2" t="s">
        <v>13</v>
      </c>
      <c r="D31" s="2" t="s">
        <v>14</v>
      </c>
      <c r="E31" s="2" t="s">
        <v>15</v>
      </c>
      <c r="F31" s="2" t="s">
        <v>16</v>
      </c>
      <c r="G31" s="2" t="s">
        <v>43</v>
      </c>
      <c r="H31" s="2">
        <v>2019</v>
      </c>
      <c r="I31" s="2">
        <v>3078.6439999999998</v>
      </c>
      <c r="J31" s="2"/>
    </row>
    <row r="32" spans="1:10" x14ac:dyDescent="0.2">
      <c r="A32" s="2" t="s">
        <v>12</v>
      </c>
      <c r="B32" s="3">
        <v>45324.958333333336</v>
      </c>
      <c r="C32" s="2" t="s">
        <v>13</v>
      </c>
      <c r="D32" s="2" t="s">
        <v>14</v>
      </c>
      <c r="E32" s="2" t="s">
        <v>15</v>
      </c>
      <c r="F32" s="2" t="s">
        <v>16</v>
      </c>
      <c r="G32" s="2" t="s">
        <v>44</v>
      </c>
      <c r="H32" s="2">
        <v>2019</v>
      </c>
      <c r="I32" s="2">
        <v>77737.846000000005</v>
      </c>
      <c r="J32" s="2"/>
    </row>
    <row r="33" spans="1:10" x14ac:dyDescent="0.2">
      <c r="A33" s="2" t="s">
        <v>12</v>
      </c>
      <c r="B33" s="3">
        <v>45324.958333333336</v>
      </c>
      <c r="C33" s="2" t="s">
        <v>13</v>
      </c>
      <c r="D33" s="2" t="s">
        <v>14</v>
      </c>
      <c r="E33" s="2" t="s">
        <v>15</v>
      </c>
      <c r="F33" s="2" t="s">
        <v>16</v>
      </c>
      <c r="G33" s="2" t="s">
        <v>45</v>
      </c>
      <c r="H33" s="2">
        <v>2019</v>
      </c>
      <c r="I33" s="2">
        <v>143364.39499999999</v>
      </c>
      <c r="J33" s="2"/>
    </row>
    <row r="34" spans="1:10" x14ac:dyDescent="0.2">
      <c r="A34" s="2" t="s">
        <v>12</v>
      </c>
      <c r="B34" s="3">
        <v>45324.958333333336</v>
      </c>
      <c r="C34" s="2" t="s">
        <v>13</v>
      </c>
      <c r="D34" s="2" t="s">
        <v>14</v>
      </c>
      <c r="E34" s="2" t="s">
        <v>15</v>
      </c>
      <c r="F34" s="2" t="s">
        <v>16</v>
      </c>
      <c r="G34" s="2" t="s">
        <v>46</v>
      </c>
      <c r="H34" s="2">
        <v>2019</v>
      </c>
      <c r="I34" s="2">
        <v>105815.808</v>
      </c>
      <c r="J34" s="2"/>
    </row>
    <row r="35" spans="1:10" x14ac:dyDescent="0.2">
      <c r="A35" s="2" t="s">
        <v>12</v>
      </c>
      <c r="B35" s="3">
        <v>45324.958333333336</v>
      </c>
      <c r="C35" s="2" t="s">
        <v>13</v>
      </c>
      <c r="D35" s="2" t="s">
        <v>14</v>
      </c>
      <c r="E35" s="2" t="s">
        <v>15</v>
      </c>
      <c r="F35" s="2" t="s">
        <v>16</v>
      </c>
      <c r="G35" s="2" t="s">
        <v>47</v>
      </c>
      <c r="H35" s="2">
        <v>2019</v>
      </c>
      <c r="I35" s="2">
        <v>47602.8</v>
      </c>
      <c r="J35" s="2"/>
    </row>
    <row r="36" spans="1:10" x14ac:dyDescent="0.2">
      <c r="A36" s="2" t="s">
        <v>12</v>
      </c>
      <c r="B36" s="3">
        <v>45324.958333333336</v>
      </c>
      <c r="C36" s="2" t="s">
        <v>13</v>
      </c>
      <c r="D36" s="2" t="s">
        <v>14</v>
      </c>
      <c r="E36" s="2" t="s">
        <v>15</v>
      </c>
      <c r="F36" s="2" t="s">
        <v>16</v>
      </c>
      <c r="G36" s="2" t="s">
        <v>48</v>
      </c>
      <c r="H36" s="2">
        <v>2019</v>
      </c>
      <c r="I36" s="2">
        <v>46743.425999999999</v>
      </c>
      <c r="J36" s="2"/>
    </row>
    <row r="37" spans="1:10" x14ac:dyDescent="0.2">
      <c r="A37" s="2" t="s">
        <v>12</v>
      </c>
      <c r="B37" s="3">
        <v>45324.958333333336</v>
      </c>
      <c r="C37" s="2" t="s">
        <v>13</v>
      </c>
      <c r="D37" s="2" t="s">
        <v>14</v>
      </c>
      <c r="E37" s="2" t="s">
        <v>15</v>
      </c>
      <c r="F37" s="2" t="s">
        <v>16</v>
      </c>
      <c r="G37" s="2" t="s">
        <v>49</v>
      </c>
      <c r="H37" s="2">
        <v>2019</v>
      </c>
      <c r="I37" s="2">
        <v>48024.593999999997</v>
      </c>
      <c r="J37" s="2"/>
    </row>
    <row r="38" spans="1:10" x14ac:dyDescent="0.2">
      <c r="A38" s="2" t="s">
        <v>12</v>
      </c>
      <c r="B38" s="3">
        <v>45324.958333333336</v>
      </c>
      <c r="C38" s="2" t="s">
        <v>13</v>
      </c>
      <c r="D38" s="2" t="s">
        <v>14</v>
      </c>
      <c r="E38" s="2" t="s">
        <v>15</v>
      </c>
      <c r="F38" s="2" t="s">
        <v>16</v>
      </c>
      <c r="G38" s="2" t="s">
        <v>50</v>
      </c>
      <c r="H38" s="2">
        <v>2019</v>
      </c>
      <c r="I38" s="2">
        <v>158810.4</v>
      </c>
      <c r="J38" s="2"/>
    </row>
    <row r="39" spans="1:10" x14ac:dyDescent="0.2">
      <c r="A39" s="2" t="s">
        <v>12</v>
      </c>
      <c r="B39" s="3">
        <v>45324.958333333336</v>
      </c>
      <c r="C39" s="2" t="s">
        <v>13</v>
      </c>
      <c r="D39" s="2" t="s">
        <v>14</v>
      </c>
      <c r="E39" s="2" t="s">
        <v>15</v>
      </c>
      <c r="F39" s="2" t="s">
        <v>16</v>
      </c>
      <c r="G39" s="2" t="s">
        <v>51</v>
      </c>
      <c r="H39" s="2">
        <v>2019</v>
      </c>
      <c r="I39" s="2">
        <v>12307.896000000001</v>
      </c>
      <c r="J39" s="2"/>
    </row>
    <row r="40" spans="1:10" x14ac:dyDescent="0.2">
      <c r="A40" s="2" t="s">
        <v>12</v>
      </c>
      <c r="B40" s="3">
        <v>45324.958333333336</v>
      </c>
      <c r="C40" s="2" t="s">
        <v>13</v>
      </c>
      <c r="D40" s="2" t="s">
        <v>14</v>
      </c>
      <c r="E40" s="2" t="s">
        <v>15</v>
      </c>
      <c r="F40" s="2" t="s">
        <v>16</v>
      </c>
      <c r="G40" s="2" t="s">
        <v>52</v>
      </c>
      <c r="H40" s="2">
        <v>2019</v>
      </c>
      <c r="I40" s="2">
        <v>19630.8</v>
      </c>
      <c r="J40" s="2"/>
    </row>
    <row r="41" spans="1:10" x14ac:dyDescent="0.2">
      <c r="A41" s="2" t="s">
        <v>12</v>
      </c>
      <c r="B41" s="3">
        <v>45324.958333333336</v>
      </c>
      <c r="C41" s="2" t="s">
        <v>13</v>
      </c>
      <c r="D41" s="2" t="s">
        <v>14</v>
      </c>
      <c r="E41" s="2" t="s">
        <v>15</v>
      </c>
      <c r="F41" s="2" t="s">
        <v>16</v>
      </c>
      <c r="G41" s="2" t="s">
        <v>53</v>
      </c>
      <c r="H41" s="2">
        <v>2019</v>
      </c>
      <c r="I41" s="2">
        <v>126849.60000000001</v>
      </c>
      <c r="J41" s="2"/>
    </row>
    <row r="42" spans="1:10" x14ac:dyDescent="0.2">
      <c r="A42" s="2" t="s">
        <v>12</v>
      </c>
      <c r="B42" s="3">
        <v>45324.958333333336</v>
      </c>
      <c r="C42" s="2" t="s">
        <v>13</v>
      </c>
      <c r="D42" s="2" t="s">
        <v>14</v>
      </c>
      <c r="E42" s="2" t="s">
        <v>15</v>
      </c>
      <c r="F42" s="2" t="s">
        <v>16</v>
      </c>
      <c r="G42" s="2" t="s">
        <v>54</v>
      </c>
      <c r="H42" s="2">
        <v>2019</v>
      </c>
      <c r="I42" s="2">
        <v>9100.6669999999995</v>
      </c>
      <c r="J42" s="2"/>
    </row>
    <row r="43" spans="1:10" x14ac:dyDescent="0.2">
      <c r="A43" s="2" t="s">
        <v>12</v>
      </c>
      <c r="B43" s="3">
        <v>45324.958333333336</v>
      </c>
      <c r="C43" s="2" t="s">
        <v>13</v>
      </c>
      <c r="D43" s="2" t="s">
        <v>14</v>
      </c>
      <c r="E43" s="2" t="s">
        <v>55</v>
      </c>
      <c r="F43" s="2" t="s">
        <v>16</v>
      </c>
      <c r="G43" s="2" t="s">
        <v>18</v>
      </c>
      <c r="H43" s="2">
        <v>2019</v>
      </c>
      <c r="I43" s="2">
        <v>59719.332000000002</v>
      </c>
      <c r="J43" s="2"/>
    </row>
    <row r="44" spans="1:10" x14ac:dyDescent="0.2">
      <c r="A44" s="2" t="s">
        <v>12</v>
      </c>
      <c r="B44" s="3">
        <v>45324.958333333336</v>
      </c>
      <c r="C44" s="2" t="s">
        <v>13</v>
      </c>
      <c r="D44" s="2" t="s">
        <v>14</v>
      </c>
      <c r="E44" s="2" t="s">
        <v>55</v>
      </c>
      <c r="F44" s="2" t="s">
        <v>16</v>
      </c>
      <c r="G44" s="2" t="s">
        <v>19</v>
      </c>
      <c r="H44" s="2">
        <v>2019</v>
      </c>
      <c r="I44" s="2">
        <v>1622.7</v>
      </c>
      <c r="J44" s="2"/>
    </row>
    <row r="45" spans="1:10" x14ac:dyDescent="0.2">
      <c r="A45" s="2" t="s">
        <v>12</v>
      </c>
      <c r="B45" s="3">
        <v>45324.958333333336</v>
      </c>
      <c r="C45" s="2" t="s">
        <v>13</v>
      </c>
      <c r="D45" s="2" t="s">
        <v>14</v>
      </c>
      <c r="E45" s="2" t="s">
        <v>55</v>
      </c>
      <c r="F45" s="2" t="s">
        <v>16</v>
      </c>
      <c r="G45" s="2" t="s">
        <v>20</v>
      </c>
      <c r="H45" s="2">
        <v>2019</v>
      </c>
      <c r="I45" s="2">
        <v>135497.43</v>
      </c>
      <c r="J45" s="2"/>
    </row>
    <row r="46" spans="1:10" x14ac:dyDescent="0.2">
      <c r="A46" s="2" t="s">
        <v>12</v>
      </c>
      <c r="B46" s="3">
        <v>45324.958333333336</v>
      </c>
      <c r="C46" s="2" t="s">
        <v>13</v>
      </c>
      <c r="D46" s="2" t="s">
        <v>14</v>
      </c>
      <c r="E46" s="2" t="s">
        <v>55</v>
      </c>
      <c r="F46" s="2" t="s">
        <v>16</v>
      </c>
      <c r="G46" s="2" t="s">
        <v>21</v>
      </c>
      <c r="H46" s="2">
        <v>2019</v>
      </c>
      <c r="I46" s="2">
        <v>3297.8049999999998</v>
      </c>
      <c r="J46" s="2"/>
    </row>
    <row r="47" spans="1:10" x14ac:dyDescent="0.2">
      <c r="A47" s="2" t="s">
        <v>12</v>
      </c>
      <c r="B47" s="3">
        <v>45324.958333333336</v>
      </c>
      <c r="C47" s="2" t="s">
        <v>13</v>
      </c>
      <c r="D47" s="2" t="s">
        <v>14</v>
      </c>
      <c r="E47" s="2" t="s">
        <v>55</v>
      </c>
      <c r="F47" s="2" t="s">
        <v>16</v>
      </c>
      <c r="G47" s="2" t="s">
        <v>23</v>
      </c>
      <c r="H47" s="2">
        <v>2019</v>
      </c>
      <c r="I47" s="2">
        <v>75169.282000000007</v>
      </c>
      <c r="J47" s="2"/>
    </row>
    <row r="48" spans="1:10" x14ac:dyDescent="0.2">
      <c r="A48" s="2" t="s">
        <v>12</v>
      </c>
      <c r="B48" s="3">
        <v>45324.958333333336</v>
      </c>
      <c r="C48" s="2" t="s">
        <v>13</v>
      </c>
      <c r="D48" s="2" t="s">
        <v>14</v>
      </c>
      <c r="E48" s="2" t="s">
        <v>55</v>
      </c>
      <c r="F48" s="2" t="s">
        <v>16</v>
      </c>
      <c r="G48" s="2" t="s">
        <v>24</v>
      </c>
      <c r="H48" s="2">
        <v>2019</v>
      </c>
      <c r="I48" s="2">
        <v>936985.82200000004</v>
      </c>
      <c r="J48" s="2"/>
    </row>
    <row r="49" spans="1:10" x14ac:dyDescent="0.2">
      <c r="A49" s="2" t="s">
        <v>12</v>
      </c>
      <c r="B49" s="3">
        <v>45324.958333333336</v>
      </c>
      <c r="C49" s="2" t="s">
        <v>13</v>
      </c>
      <c r="D49" s="2" t="s">
        <v>14</v>
      </c>
      <c r="E49" s="2" t="s">
        <v>55</v>
      </c>
      <c r="F49" s="2" t="s">
        <v>16</v>
      </c>
      <c r="G49" s="2" t="s">
        <v>25</v>
      </c>
      <c r="H49" s="2">
        <v>2019</v>
      </c>
      <c r="I49" s="2">
        <v>25782.458999999999</v>
      </c>
      <c r="J49" s="2"/>
    </row>
    <row r="50" spans="1:10" x14ac:dyDescent="0.2">
      <c r="A50" s="2" t="s">
        <v>12</v>
      </c>
      <c r="B50" s="3">
        <v>45324.958333333336</v>
      </c>
      <c r="C50" s="2" t="s">
        <v>13</v>
      </c>
      <c r="D50" s="2" t="s">
        <v>14</v>
      </c>
      <c r="E50" s="2" t="s">
        <v>55</v>
      </c>
      <c r="F50" s="2" t="s">
        <v>16</v>
      </c>
      <c r="G50" s="2" t="s">
        <v>26</v>
      </c>
      <c r="H50" s="2">
        <v>2019</v>
      </c>
      <c r="I50" s="2">
        <v>2852887.49</v>
      </c>
      <c r="J50" s="2"/>
    </row>
    <row r="51" spans="1:10" x14ac:dyDescent="0.2">
      <c r="A51" s="2" t="s">
        <v>12</v>
      </c>
      <c r="B51" s="3">
        <v>45324.958333333336</v>
      </c>
      <c r="C51" s="2" t="s">
        <v>13</v>
      </c>
      <c r="D51" s="2" t="s">
        <v>14</v>
      </c>
      <c r="E51" s="2" t="s">
        <v>55</v>
      </c>
      <c r="F51" s="2" t="s">
        <v>16</v>
      </c>
      <c r="G51" s="2" t="s">
        <v>27</v>
      </c>
      <c r="H51" s="2">
        <v>2019</v>
      </c>
      <c r="I51" s="2">
        <v>2418.192</v>
      </c>
      <c r="J51" s="2"/>
    </row>
    <row r="52" spans="1:10" x14ac:dyDescent="0.2">
      <c r="A52" s="2" t="s">
        <v>12</v>
      </c>
      <c r="B52" s="3">
        <v>45324.958333333336</v>
      </c>
      <c r="C52" s="2" t="s">
        <v>13</v>
      </c>
      <c r="D52" s="2" t="s">
        <v>14</v>
      </c>
      <c r="E52" s="2" t="s">
        <v>55</v>
      </c>
      <c r="F52" s="2" t="s">
        <v>16</v>
      </c>
      <c r="G52" s="2" t="s">
        <v>28</v>
      </c>
      <c r="H52" s="2">
        <v>2019</v>
      </c>
      <c r="I52" s="2">
        <v>16093.043</v>
      </c>
      <c r="J52" s="2"/>
    </row>
    <row r="53" spans="1:10" x14ac:dyDescent="0.2">
      <c r="A53" s="2" t="s">
        <v>12</v>
      </c>
      <c r="B53" s="3">
        <v>45324.958333333336</v>
      </c>
      <c r="C53" s="2" t="s">
        <v>13</v>
      </c>
      <c r="D53" s="2" t="s">
        <v>14</v>
      </c>
      <c r="E53" s="2" t="s">
        <v>55</v>
      </c>
      <c r="F53" s="2" t="s">
        <v>16</v>
      </c>
      <c r="G53" s="2" t="s">
        <v>29</v>
      </c>
      <c r="H53" s="2">
        <v>2019</v>
      </c>
      <c r="I53" s="2">
        <v>144741.61199999999</v>
      </c>
      <c r="J53" s="2"/>
    </row>
    <row r="54" spans="1:10" x14ac:dyDescent="0.2">
      <c r="A54" s="2" t="s">
        <v>12</v>
      </c>
      <c r="B54" s="3">
        <v>45324.958333333336</v>
      </c>
      <c r="C54" s="2" t="s">
        <v>13</v>
      </c>
      <c r="D54" s="2" t="s">
        <v>14</v>
      </c>
      <c r="E54" s="2" t="s">
        <v>55</v>
      </c>
      <c r="F54" s="2" t="s">
        <v>16</v>
      </c>
      <c r="G54" s="2" t="s">
        <v>30</v>
      </c>
      <c r="H54" s="2">
        <v>2019</v>
      </c>
      <c r="I54" s="2">
        <v>3332122.7459999998</v>
      </c>
      <c r="J54" s="2"/>
    </row>
    <row r="55" spans="1:10" x14ac:dyDescent="0.2">
      <c r="A55" s="2" t="s">
        <v>12</v>
      </c>
      <c r="B55" s="3">
        <v>45324.958333333336</v>
      </c>
      <c r="C55" s="2" t="s">
        <v>13</v>
      </c>
      <c r="D55" s="2" t="s">
        <v>14</v>
      </c>
      <c r="E55" s="2" t="s">
        <v>55</v>
      </c>
      <c r="F55" s="2" t="s">
        <v>16</v>
      </c>
      <c r="G55" s="2" t="s">
        <v>31</v>
      </c>
      <c r="H55" s="2">
        <v>2019</v>
      </c>
      <c r="I55" s="2">
        <v>1116</v>
      </c>
      <c r="J55" s="2"/>
    </row>
    <row r="56" spans="1:10" x14ac:dyDescent="0.2">
      <c r="A56" s="2" t="s">
        <v>12</v>
      </c>
      <c r="B56" s="3">
        <v>45324.958333333336</v>
      </c>
      <c r="C56" s="2" t="s">
        <v>13</v>
      </c>
      <c r="D56" s="2" t="s">
        <v>14</v>
      </c>
      <c r="E56" s="2" t="s">
        <v>55</v>
      </c>
      <c r="F56" s="2" t="s">
        <v>16</v>
      </c>
      <c r="G56" s="2" t="s">
        <v>32</v>
      </c>
      <c r="H56" s="2">
        <v>2019</v>
      </c>
      <c r="I56" s="2">
        <v>475744.38199999998</v>
      </c>
      <c r="J56" s="2"/>
    </row>
    <row r="57" spans="1:10" x14ac:dyDescent="0.2">
      <c r="A57" s="2" t="s">
        <v>12</v>
      </c>
      <c r="B57" s="3">
        <v>45324.958333333336</v>
      </c>
      <c r="C57" s="2" t="s">
        <v>13</v>
      </c>
      <c r="D57" s="2" t="s">
        <v>14</v>
      </c>
      <c r="E57" s="2" t="s">
        <v>55</v>
      </c>
      <c r="F57" s="2" t="s">
        <v>16</v>
      </c>
      <c r="G57" s="2" t="s">
        <v>33</v>
      </c>
      <c r="H57" s="2">
        <v>2019</v>
      </c>
      <c r="I57" s="2">
        <v>34778.902999999998</v>
      </c>
      <c r="J57" s="2"/>
    </row>
    <row r="58" spans="1:10" x14ac:dyDescent="0.2">
      <c r="A58" s="2" t="s">
        <v>12</v>
      </c>
      <c r="B58" s="3">
        <v>45324.958333333336</v>
      </c>
      <c r="C58" s="2" t="s">
        <v>13</v>
      </c>
      <c r="D58" s="2" t="s">
        <v>14</v>
      </c>
      <c r="E58" s="2" t="s">
        <v>55</v>
      </c>
      <c r="F58" s="2" t="s">
        <v>16</v>
      </c>
      <c r="G58" s="2" t="s">
        <v>34</v>
      </c>
      <c r="H58" s="2">
        <v>2019</v>
      </c>
      <c r="I58" s="2">
        <v>19221.736000000001</v>
      </c>
      <c r="J58" s="2"/>
    </row>
    <row r="59" spans="1:10" x14ac:dyDescent="0.2">
      <c r="A59" s="2" t="s">
        <v>12</v>
      </c>
      <c r="B59" s="3">
        <v>45324.958333333336</v>
      </c>
      <c r="C59" s="2" t="s">
        <v>13</v>
      </c>
      <c r="D59" s="2" t="s">
        <v>14</v>
      </c>
      <c r="E59" s="2" t="s">
        <v>55</v>
      </c>
      <c r="F59" s="2" t="s">
        <v>16</v>
      </c>
      <c r="G59" s="2" t="s">
        <v>35</v>
      </c>
      <c r="H59" s="2">
        <v>2019</v>
      </c>
      <c r="I59" s="2">
        <v>116933</v>
      </c>
      <c r="J59" s="2"/>
    </row>
    <row r="60" spans="1:10" x14ac:dyDescent="0.2">
      <c r="A60" s="2" t="s">
        <v>12</v>
      </c>
      <c r="B60" s="3">
        <v>45324.958333333336</v>
      </c>
      <c r="C60" s="2" t="s">
        <v>13</v>
      </c>
      <c r="D60" s="2" t="s">
        <v>14</v>
      </c>
      <c r="E60" s="2" t="s">
        <v>55</v>
      </c>
      <c r="F60" s="2" t="s">
        <v>16</v>
      </c>
      <c r="G60" s="2" t="s">
        <v>36</v>
      </c>
      <c r="H60" s="2">
        <v>2019</v>
      </c>
      <c r="I60" s="2">
        <v>24708.785</v>
      </c>
      <c r="J60" s="2"/>
    </row>
    <row r="61" spans="1:10" x14ac:dyDescent="0.2">
      <c r="A61" s="2" t="s">
        <v>12</v>
      </c>
      <c r="B61" s="3">
        <v>45324.958333333336</v>
      </c>
      <c r="C61" s="2" t="s">
        <v>13</v>
      </c>
      <c r="D61" s="2" t="s">
        <v>14</v>
      </c>
      <c r="E61" s="2" t="s">
        <v>55</v>
      </c>
      <c r="F61" s="2" t="s">
        <v>16</v>
      </c>
      <c r="G61" s="2" t="s">
        <v>37</v>
      </c>
      <c r="H61" s="2">
        <v>2019</v>
      </c>
      <c r="I61" s="2">
        <v>675190.38500000001</v>
      </c>
      <c r="J61" s="2"/>
    </row>
    <row r="62" spans="1:10" x14ac:dyDescent="0.2">
      <c r="A62" s="2" t="s">
        <v>12</v>
      </c>
      <c r="B62" s="3">
        <v>45324.958333333336</v>
      </c>
      <c r="C62" s="2" t="s">
        <v>13</v>
      </c>
      <c r="D62" s="2" t="s">
        <v>14</v>
      </c>
      <c r="E62" s="2" t="s">
        <v>55</v>
      </c>
      <c r="F62" s="2" t="s">
        <v>16</v>
      </c>
      <c r="G62" s="2" t="s">
        <v>38</v>
      </c>
      <c r="H62" s="2">
        <v>2019</v>
      </c>
      <c r="I62" s="2">
        <v>6733.89</v>
      </c>
      <c r="J62" s="2"/>
    </row>
    <row r="63" spans="1:10" x14ac:dyDescent="0.2">
      <c r="A63" s="2" t="s">
        <v>12</v>
      </c>
      <c r="B63" s="3">
        <v>45324.958333333336</v>
      </c>
      <c r="C63" s="2" t="s">
        <v>13</v>
      </c>
      <c r="D63" s="2" t="s">
        <v>14</v>
      </c>
      <c r="E63" s="2" t="s">
        <v>55</v>
      </c>
      <c r="F63" s="2" t="s">
        <v>16</v>
      </c>
      <c r="G63" s="2" t="s">
        <v>39</v>
      </c>
      <c r="H63" s="2">
        <v>2019</v>
      </c>
      <c r="I63" s="2">
        <v>10315.947</v>
      </c>
      <c r="J63" s="2"/>
    </row>
    <row r="64" spans="1:10" x14ac:dyDescent="0.2">
      <c r="A64" s="2" t="s">
        <v>12</v>
      </c>
      <c r="B64" s="3">
        <v>45324.958333333336</v>
      </c>
      <c r="C64" s="2" t="s">
        <v>13</v>
      </c>
      <c r="D64" s="2" t="s">
        <v>14</v>
      </c>
      <c r="E64" s="2" t="s">
        <v>55</v>
      </c>
      <c r="F64" s="2" t="s">
        <v>16</v>
      </c>
      <c r="G64" s="2" t="s">
        <v>40</v>
      </c>
      <c r="H64" s="2">
        <v>2019</v>
      </c>
      <c r="I64" s="2">
        <v>4636.1379999999999</v>
      </c>
      <c r="J64" s="2"/>
    </row>
    <row r="65" spans="1:10" x14ac:dyDescent="0.2">
      <c r="A65" s="2" t="s">
        <v>12</v>
      </c>
      <c r="B65" s="3">
        <v>45324.958333333336</v>
      </c>
      <c r="C65" s="2" t="s">
        <v>13</v>
      </c>
      <c r="D65" s="2" t="s">
        <v>14</v>
      </c>
      <c r="E65" s="2" t="s">
        <v>55</v>
      </c>
      <c r="F65" s="2" t="s">
        <v>16</v>
      </c>
      <c r="G65" s="2" t="s">
        <v>41</v>
      </c>
      <c r="H65" s="2">
        <v>2019</v>
      </c>
      <c r="I65" s="2">
        <v>10860.3</v>
      </c>
      <c r="J65" s="2"/>
    </row>
    <row r="66" spans="1:10" x14ac:dyDescent="0.2">
      <c r="A66" s="2" t="s">
        <v>12</v>
      </c>
      <c r="B66" s="3">
        <v>45324.958333333336</v>
      </c>
      <c r="C66" s="2" t="s">
        <v>13</v>
      </c>
      <c r="D66" s="2" t="s">
        <v>14</v>
      </c>
      <c r="E66" s="2" t="s">
        <v>55</v>
      </c>
      <c r="F66" s="2" t="s">
        <v>16</v>
      </c>
      <c r="G66" s="2" t="s">
        <v>42</v>
      </c>
      <c r="H66" s="2">
        <v>2019</v>
      </c>
      <c r="I66" s="2">
        <v>7.56</v>
      </c>
      <c r="J66" s="2"/>
    </row>
    <row r="67" spans="1:10" x14ac:dyDescent="0.2">
      <c r="A67" s="2" t="s">
        <v>12</v>
      </c>
      <c r="B67" s="3">
        <v>45324.958333333336</v>
      </c>
      <c r="C67" s="2" t="s">
        <v>13</v>
      </c>
      <c r="D67" s="2" t="s">
        <v>14</v>
      </c>
      <c r="E67" s="2" t="s">
        <v>55</v>
      </c>
      <c r="F67" s="2" t="s">
        <v>16</v>
      </c>
      <c r="G67" s="2" t="s">
        <v>43</v>
      </c>
      <c r="H67" s="2">
        <v>2019</v>
      </c>
      <c r="I67" s="2">
        <v>0</v>
      </c>
      <c r="J67" s="2"/>
    </row>
    <row r="68" spans="1:10" x14ac:dyDescent="0.2">
      <c r="A68" s="2" t="s">
        <v>12</v>
      </c>
      <c r="B68" s="3">
        <v>45324.958333333336</v>
      </c>
      <c r="C68" s="2" t="s">
        <v>13</v>
      </c>
      <c r="D68" s="2" t="s">
        <v>14</v>
      </c>
      <c r="E68" s="2" t="s">
        <v>55</v>
      </c>
      <c r="F68" s="2" t="s">
        <v>16</v>
      </c>
      <c r="G68" s="2" t="s">
        <v>44</v>
      </c>
      <c r="H68" s="2">
        <v>2019</v>
      </c>
      <c r="I68" s="2">
        <v>276544.47399999999</v>
      </c>
      <c r="J68" s="2"/>
    </row>
    <row r="69" spans="1:10" x14ac:dyDescent="0.2">
      <c r="A69" s="2" t="s">
        <v>12</v>
      </c>
      <c r="B69" s="3">
        <v>45324.958333333336</v>
      </c>
      <c r="C69" s="2" t="s">
        <v>13</v>
      </c>
      <c r="D69" s="2" t="s">
        <v>14</v>
      </c>
      <c r="E69" s="2" t="s">
        <v>55</v>
      </c>
      <c r="F69" s="2" t="s">
        <v>16</v>
      </c>
      <c r="G69" s="2" t="s">
        <v>45</v>
      </c>
      <c r="H69" s="2">
        <v>2019</v>
      </c>
      <c r="I69" s="2">
        <v>64.808000000000007</v>
      </c>
      <c r="J69" s="2"/>
    </row>
    <row r="70" spans="1:10" x14ac:dyDescent="0.2">
      <c r="A70" s="2" t="s">
        <v>12</v>
      </c>
      <c r="B70" s="3">
        <v>45324.958333333336</v>
      </c>
      <c r="C70" s="2" t="s">
        <v>13</v>
      </c>
      <c r="D70" s="2" t="s">
        <v>14</v>
      </c>
      <c r="E70" s="2" t="s">
        <v>55</v>
      </c>
      <c r="F70" s="2" t="s">
        <v>16</v>
      </c>
      <c r="G70" s="2" t="s">
        <v>46</v>
      </c>
      <c r="H70" s="2">
        <v>2019</v>
      </c>
      <c r="I70" s="2">
        <v>152348.12599999999</v>
      </c>
      <c r="J70" s="2"/>
    </row>
    <row r="71" spans="1:10" x14ac:dyDescent="0.2">
      <c r="A71" s="2" t="s">
        <v>12</v>
      </c>
      <c r="B71" s="3">
        <v>45324.958333333336</v>
      </c>
      <c r="C71" s="2" t="s">
        <v>13</v>
      </c>
      <c r="D71" s="2" t="s">
        <v>14</v>
      </c>
      <c r="E71" s="2" t="s">
        <v>55</v>
      </c>
      <c r="F71" s="2" t="s">
        <v>16</v>
      </c>
      <c r="G71" s="2" t="s">
        <v>47</v>
      </c>
      <c r="H71" s="2">
        <v>2019</v>
      </c>
      <c r="I71" s="2">
        <v>11900.7</v>
      </c>
      <c r="J71" s="2"/>
    </row>
    <row r="72" spans="1:10" x14ac:dyDescent="0.2">
      <c r="A72" s="2" t="s">
        <v>12</v>
      </c>
      <c r="B72" s="3">
        <v>45324.958333333336</v>
      </c>
      <c r="C72" s="2" t="s">
        <v>13</v>
      </c>
      <c r="D72" s="2" t="s">
        <v>14</v>
      </c>
      <c r="E72" s="2" t="s">
        <v>55</v>
      </c>
      <c r="F72" s="2" t="s">
        <v>16</v>
      </c>
      <c r="G72" s="2" t="s">
        <v>48</v>
      </c>
      <c r="H72" s="2">
        <v>2019</v>
      </c>
      <c r="I72" s="2">
        <v>104871.182</v>
      </c>
      <c r="J72" s="2"/>
    </row>
    <row r="73" spans="1:10" x14ac:dyDescent="0.2">
      <c r="A73" s="2" t="s">
        <v>12</v>
      </c>
      <c r="B73" s="3">
        <v>45324.958333333336</v>
      </c>
      <c r="C73" s="2" t="s">
        <v>13</v>
      </c>
      <c r="D73" s="2" t="s">
        <v>14</v>
      </c>
      <c r="E73" s="2" t="s">
        <v>55</v>
      </c>
      <c r="F73" s="2" t="s">
        <v>16</v>
      </c>
      <c r="G73" s="2" t="s">
        <v>49</v>
      </c>
      <c r="H73" s="2">
        <v>2019</v>
      </c>
      <c r="I73" s="2">
        <v>8506.64</v>
      </c>
      <c r="J73" s="2"/>
    </row>
    <row r="74" spans="1:10" x14ac:dyDescent="0.2">
      <c r="A74" s="2" t="s">
        <v>12</v>
      </c>
      <c r="B74" s="3">
        <v>45324.958333333336</v>
      </c>
      <c r="C74" s="2" t="s">
        <v>13</v>
      </c>
      <c r="D74" s="2" t="s">
        <v>14</v>
      </c>
      <c r="E74" s="2" t="s">
        <v>55</v>
      </c>
      <c r="F74" s="2" t="s">
        <v>16</v>
      </c>
      <c r="G74" s="2" t="s">
        <v>50</v>
      </c>
      <c r="H74" s="2">
        <v>2019</v>
      </c>
      <c r="I74" s="2">
        <v>833.4</v>
      </c>
      <c r="J74" s="2"/>
    </row>
    <row r="75" spans="1:10" x14ac:dyDescent="0.2">
      <c r="A75" s="2" t="s">
        <v>12</v>
      </c>
      <c r="B75" s="3">
        <v>45324.958333333336</v>
      </c>
      <c r="C75" s="2" t="s">
        <v>13</v>
      </c>
      <c r="D75" s="2" t="s">
        <v>14</v>
      </c>
      <c r="E75" s="2" t="s">
        <v>55</v>
      </c>
      <c r="F75" s="2" t="s">
        <v>16</v>
      </c>
      <c r="G75" s="2" t="s">
        <v>51</v>
      </c>
      <c r="H75" s="2">
        <v>2019</v>
      </c>
      <c r="I75" s="2">
        <v>4427.8239999999996</v>
      </c>
      <c r="J75" s="2"/>
    </row>
    <row r="76" spans="1:10" x14ac:dyDescent="0.2">
      <c r="A76" s="2" t="s">
        <v>12</v>
      </c>
      <c r="B76" s="3">
        <v>45324.958333333336</v>
      </c>
      <c r="C76" s="2" t="s">
        <v>13</v>
      </c>
      <c r="D76" s="2" t="s">
        <v>14</v>
      </c>
      <c r="E76" s="2" t="s">
        <v>55</v>
      </c>
      <c r="F76" s="2" t="s">
        <v>16</v>
      </c>
      <c r="G76" s="2" t="s">
        <v>52</v>
      </c>
      <c r="H76" s="2">
        <v>2019</v>
      </c>
      <c r="I76" s="2">
        <v>46891.8</v>
      </c>
      <c r="J76" s="2"/>
    </row>
    <row r="77" spans="1:10" x14ac:dyDescent="0.2">
      <c r="A77" s="2" t="s">
        <v>12</v>
      </c>
      <c r="B77" s="3">
        <v>45324.958333333336</v>
      </c>
      <c r="C77" s="2" t="s">
        <v>13</v>
      </c>
      <c r="D77" s="2" t="s">
        <v>14</v>
      </c>
      <c r="E77" s="2" t="s">
        <v>55</v>
      </c>
      <c r="F77" s="2" t="s">
        <v>16</v>
      </c>
      <c r="G77" s="2" t="s">
        <v>53</v>
      </c>
      <c r="H77" s="2">
        <v>2019</v>
      </c>
      <c r="I77" s="2">
        <v>286006.50099999999</v>
      </c>
      <c r="J77" s="2"/>
    </row>
    <row r="78" spans="1:10" x14ac:dyDescent="0.2">
      <c r="A78" s="2" t="s">
        <v>12</v>
      </c>
      <c r="B78" s="3">
        <v>45324.958333333336</v>
      </c>
      <c r="C78" s="2" t="s">
        <v>13</v>
      </c>
      <c r="D78" s="2" t="s">
        <v>14</v>
      </c>
      <c r="E78" s="2" t="s">
        <v>56</v>
      </c>
      <c r="F78" s="2" t="s">
        <v>16</v>
      </c>
      <c r="G78" s="2" t="s">
        <v>53</v>
      </c>
      <c r="H78" s="2">
        <v>2019</v>
      </c>
      <c r="I78" s="2">
        <v>1150</v>
      </c>
      <c r="J78" s="2"/>
    </row>
    <row r="79" spans="1:10" x14ac:dyDescent="0.2">
      <c r="A79" s="2" t="s">
        <v>12</v>
      </c>
      <c r="B79" s="3">
        <v>45324.958333333336</v>
      </c>
      <c r="C79" s="2" t="s">
        <v>13</v>
      </c>
      <c r="D79" s="2" t="s">
        <v>14</v>
      </c>
      <c r="E79" s="2" t="s">
        <v>57</v>
      </c>
      <c r="F79" s="2" t="s">
        <v>16</v>
      </c>
      <c r="G79" s="2" t="s">
        <v>18</v>
      </c>
      <c r="H79" s="2">
        <v>2019</v>
      </c>
      <c r="I79" s="2">
        <v>32094.526000000002</v>
      </c>
      <c r="J79" s="2"/>
    </row>
    <row r="80" spans="1:10" x14ac:dyDescent="0.2">
      <c r="A80" s="2" t="s">
        <v>12</v>
      </c>
      <c r="B80" s="3">
        <v>45324.958333333336</v>
      </c>
      <c r="C80" s="2" t="s">
        <v>13</v>
      </c>
      <c r="D80" s="2" t="s">
        <v>14</v>
      </c>
      <c r="E80" s="2" t="s">
        <v>57</v>
      </c>
      <c r="F80" s="2" t="s">
        <v>16</v>
      </c>
      <c r="G80" s="2" t="s">
        <v>19</v>
      </c>
      <c r="H80" s="2">
        <v>2019</v>
      </c>
      <c r="I80" s="2">
        <v>3901</v>
      </c>
      <c r="J80" s="2"/>
    </row>
    <row r="81" spans="1:10" x14ac:dyDescent="0.2">
      <c r="A81" s="2" t="s">
        <v>12</v>
      </c>
      <c r="B81" s="3">
        <v>45324.958333333336</v>
      </c>
      <c r="C81" s="2" t="s">
        <v>13</v>
      </c>
      <c r="D81" s="2" t="s">
        <v>14</v>
      </c>
      <c r="E81" s="2" t="s">
        <v>57</v>
      </c>
      <c r="F81" s="2" t="s">
        <v>16</v>
      </c>
      <c r="G81" s="2" t="s">
        <v>20</v>
      </c>
      <c r="H81" s="2">
        <v>2019</v>
      </c>
      <c r="I81" s="2">
        <v>531.70000000000005</v>
      </c>
      <c r="J81" s="2"/>
    </row>
    <row r="82" spans="1:10" x14ac:dyDescent="0.2">
      <c r="A82" s="2" t="s">
        <v>12</v>
      </c>
      <c r="B82" s="3">
        <v>45324.958333333336</v>
      </c>
      <c r="C82" s="2" t="s">
        <v>13</v>
      </c>
      <c r="D82" s="2" t="s">
        <v>14</v>
      </c>
      <c r="E82" s="2" t="s">
        <v>57</v>
      </c>
      <c r="F82" s="2" t="s">
        <v>16</v>
      </c>
      <c r="G82" s="2" t="s">
        <v>21</v>
      </c>
      <c r="H82" s="2">
        <v>2019</v>
      </c>
      <c r="I82" s="2">
        <v>12877.289000000001</v>
      </c>
      <c r="J82" s="2"/>
    </row>
    <row r="83" spans="1:10" x14ac:dyDescent="0.2">
      <c r="A83" s="2" t="s">
        <v>12</v>
      </c>
      <c r="B83" s="3">
        <v>45324.958333333336</v>
      </c>
      <c r="C83" s="2" t="s">
        <v>13</v>
      </c>
      <c r="D83" s="2" t="s">
        <v>14</v>
      </c>
      <c r="E83" s="2" t="s">
        <v>57</v>
      </c>
      <c r="F83" s="2" t="s">
        <v>16</v>
      </c>
      <c r="G83" s="2" t="s">
        <v>23</v>
      </c>
      <c r="H83" s="2">
        <v>2019</v>
      </c>
      <c r="I83" s="2">
        <v>40663.540999999997</v>
      </c>
      <c r="J83" s="2"/>
    </row>
    <row r="84" spans="1:10" x14ac:dyDescent="0.2">
      <c r="A84" s="2" t="s">
        <v>12</v>
      </c>
      <c r="B84" s="3">
        <v>45324.958333333336</v>
      </c>
      <c r="C84" s="2" t="s">
        <v>13</v>
      </c>
      <c r="D84" s="2" t="s">
        <v>14</v>
      </c>
      <c r="E84" s="2" t="s">
        <v>57</v>
      </c>
      <c r="F84" s="2" t="s">
        <v>16</v>
      </c>
      <c r="G84" s="2" t="s">
        <v>24</v>
      </c>
      <c r="H84" s="2">
        <v>2019</v>
      </c>
      <c r="I84" s="2">
        <v>166098</v>
      </c>
      <c r="J84" s="2"/>
    </row>
    <row r="85" spans="1:10" x14ac:dyDescent="0.2">
      <c r="A85" s="2" t="s">
        <v>12</v>
      </c>
      <c r="B85" s="3">
        <v>45324.958333333336</v>
      </c>
      <c r="C85" s="2" t="s">
        <v>13</v>
      </c>
      <c r="D85" s="2" t="s">
        <v>14</v>
      </c>
      <c r="E85" s="2" t="s">
        <v>57</v>
      </c>
      <c r="F85" s="2" t="s">
        <v>16</v>
      </c>
      <c r="G85" s="2" t="s">
        <v>25</v>
      </c>
      <c r="H85" s="2">
        <v>2019</v>
      </c>
      <c r="I85" s="2">
        <v>68615.59</v>
      </c>
      <c r="J85" s="2"/>
    </row>
    <row r="86" spans="1:10" x14ac:dyDescent="0.2">
      <c r="A86" s="2" t="s">
        <v>12</v>
      </c>
      <c r="B86" s="3">
        <v>45324.958333333336</v>
      </c>
      <c r="C86" s="2" t="s">
        <v>13</v>
      </c>
      <c r="D86" s="2" t="s">
        <v>14</v>
      </c>
      <c r="E86" s="2" t="s">
        <v>57</v>
      </c>
      <c r="F86" s="2" t="s">
        <v>16</v>
      </c>
      <c r="G86" s="2" t="s">
        <v>26</v>
      </c>
      <c r="H86" s="2">
        <v>2019</v>
      </c>
      <c r="I86" s="2">
        <v>443074.34100000001</v>
      </c>
      <c r="J86" s="2"/>
    </row>
    <row r="87" spans="1:10" x14ac:dyDescent="0.2">
      <c r="A87" s="2" t="s">
        <v>12</v>
      </c>
      <c r="B87" s="3">
        <v>45324.958333333336</v>
      </c>
      <c r="C87" s="2" t="s">
        <v>13</v>
      </c>
      <c r="D87" s="2" t="s">
        <v>14</v>
      </c>
      <c r="E87" s="2" t="s">
        <v>57</v>
      </c>
      <c r="F87" s="2" t="s">
        <v>16</v>
      </c>
      <c r="G87" s="2" t="s">
        <v>27</v>
      </c>
      <c r="H87" s="2">
        <v>2019</v>
      </c>
      <c r="I87" s="2">
        <v>13680</v>
      </c>
      <c r="J87" s="2"/>
    </row>
    <row r="88" spans="1:10" x14ac:dyDescent="0.2">
      <c r="A88" s="2" t="s">
        <v>12</v>
      </c>
      <c r="B88" s="3">
        <v>45324.958333333336</v>
      </c>
      <c r="C88" s="2" t="s">
        <v>13</v>
      </c>
      <c r="D88" s="2" t="s">
        <v>14</v>
      </c>
      <c r="E88" s="2" t="s">
        <v>57</v>
      </c>
      <c r="F88" s="2" t="s">
        <v>16</v>
      </c>
      <c r="G88" s="2" t="s">
        <v>28</v>
      </c>
      <c r="H88" s="2">
        <v>2019</v>
      </c>
      <c r="I88" s="2">
        <v>2202.88</v>
      </c>
      <c r="J88" s="2"/>
    </row>
    <row r="89" spans="1:10" x14ac:dyDescent="0.2">
      <c r="A89" s="2" t="s">
        <v>12</v>
      </c>
      <c r="B89" s="3">
        <v>45324.958333333336</v>
      </c>
      <c r="C89" s="2" t="s">
        <v>13</v>
      </c>
      <c r="D89" s="2" t="s">
        <v>14</v>
      </c>
      <c r="E89" s="2" t="s">
        <v>57</v>
      </c>
      <c r="F89" s="2" t="s">
        <v>16</v>
      </c>
      <c r="G89" s="2" t="s">
        <v>29</v>
      </c>
      <c r="H89" s="2">
        <v>2019</v>
      </c>
      <c r="I89" s="2">
        <v>0</v>
      </c>
      <c r="J89" s="2"/>
    </row>
    <row r="90" spans="1:10" x14ac:dyDescent="0.2">
      <c r="A90" s="2" t="s">
        <v>12</v>
      </c>
      <c r="B90" s="3">
        <v>45324.958333333336</v>
      </c>
      <c r="C90" s="2" t="s">
        <v>13</v>
      </c>
      <c r="D90" s="2" t="s">
        <v>14</v>
      </c>
      <c r="E90" s="2" t="s">
        <v>57</v>
      </c>
      <c r="F90" s="2" t="s">
        <v>16</v>
      </c>
      <c r="G90" s="2" t="s">
        <v>30</v>
      </c>
      <c r="H90" s="2">
        <v>2019</v>
      </c>
      <c r="I90" s="2">
        <v>873250.84900000005</v>
      </c>
      <c r="J90" s="2"/>
    </row>
    <row r="91" spans="1:10" x14ac:dyDescent="0.2">
      <c r="A91" s="2" t="s">
        <v>12</v>
      </c>
      <c r="B91" s="3">
        <v>45324.958333333336</v>
      </c>
      <c r="C91" s="2" t="s">
        <v>13</v>
      </c>
      <c r="D91" s="2" t="s">
        <v>14</v>
      </c>
      <c r="E91" s="2" t="s">
        <v>57</v>
      </c>
      <c r="F91" s="2" t="s">
        <v>16</v>
      </c>
      <c r="G91" s="2" t="s">
        <v>31</v>
      </c>
      <c r="H91" s="2">
        <v>2019</v>
      </c>
      <c r="I91" s="2">
        <v>66660</v>
      </c>
      <c r="J91" s="2"/>
    </row>
    <row r="92" spans="1:10" x14ac:dyDescent="0.2">
      <c r="A92" s="2" t="s">
        <v>12</v>
      </c>
      <c r="B92" s="3">
        <v>45324.958333333336</v>
      </c>
      <c r="C92" s="2" t="s">
        <v>13</v>
      </c>
      <c r="D92" s="2" t="s">
        <v>14</v>
      </c>
      <c r="E92" s="2" t="s">
        <v>57</v>
      </c>
      <c r="F92" s="2" t="s">
        <v>16</v>
      </c>
      <c r="G92" s="2" t="s">
        <v>32</v>
      </c>
      <c r="H92" s="2">
        <v>2019</v>
      </c>
      <c r="I92" s="2">
        <v>53930.69</v>
      </c>
      <c r="J92" s="2"/>
    </row>
    <row r="93" spans="1:10" x14ac:dyDescent="0.2">
      <c r="A93" s="2" t="s">
        <v>12</v>
      </c>
      <c r="B93" s="3">
        <v>45324.958333333336</v>
      </c>
      <c r="C93" s="2" t="s">
        <v>13</v>
      </c>
      <c r="D93" s="2" t="s">
        <v>14</v>
      </c>
      <c r="E93" s="2" t="s">
        <v>57</v>
      </c>
      <c r="F93" s="2" t="s">
        <v>16</v>
      </c>
      <c r="G93" s="2" t="s">
        <v>33</v>
      </c>
      <c r="H93" s="2">
        <v>2019</v>
      </c>
      <c r="I93" s="2">
        <v>0</v>
      </c>
      <c r="J93" s="2"/>
    </row>
    <row r="94" spans="1:10" x14ac:dyDescent="0.2">
      <c r="A94" s="2" t="s">
        <v>12</v>
      </c>
      <c r="B94" s="3">
        <v>45324.958333333336</v>
      </c>
      <c r="C94" s="2" t="s">
        <v>13</v>
      </c>
      <c r="D94" s="2" t="s">
        <v>14</v>
      </c>
      <c r="E94" s="2" t="s">
        <v>57</v>
      </c>
      <c r="F94" s="2" t="s">
        <v>16</v>
      </c>
      <c r="G94" s="2" t="s">
        <v>34</v>
      </c>
      <c r="H94" s="2">
        <v>2019</v>
      </c>
      <c r="I94" s="2">
        <v>4589.8</v>
      </c>
      <c r="J94" s="2"/>
    </row>
    <row r="95" spans="1:10" x14ac:dyDescent="0.2">
      <c r="A95" s="2" t="s">
        <v>12</v>
      </c>
      <c r="B95" s="3">
        <v>45324.958333333336</v>
      </c>
      <c r="C95" s="2" t="s">
        <v>13</v>
      </c>
      <c r="D95" s="2" t="s">
        <v>14</v>
      </c>
      <c r="E95" s="2" t="s">
        <v>57</v>
      </c>
      <c r="F95" s="2" t="s">
        <v>16</v>
      </c>
      <c r="G95" s="2" t="s">
        <v>35</v>
      </c>
      <c r="H95" s="2">
        <v>2019</v>
      </c>
      <c r="I95" s="2">
        <v>19050</v>
      </c>
      <c r="J95" s="2"/>
    </row>
    <row r="96" spans="1:10" x14ac:dyDescent="0.2">
      <c r="A96" s="2" t="s">
        <v>12</v>
      </c>
      <c r="B96" s="3">
        <v>45324.958333333336</v>
      </c>
      <c r="C96" s="2" t="s">
        <v>13</v>
      </c>
      <c r="D96" s="2" t="s">
        <v>14</v>
      </c>
      <c r="E96" s="2" t="s">
        <v>57</v>
      </c>
      <c r="F96" s="2" t="s">
        <v>16</v>
      </c>
      <c r="G96" s="2" t="s">
        <v>37</v>
      </c>
      <c r="H96" s="2">
        <v>2019</v>
      </c>
      <c r="I96" s="2">
        <v>37173.875999999997</v>
      </c>
      <c r="J96" s="2"/>
    </row>
    <row r="97" spans="1:10" x14ac:dyDescent="0.2">
      <c r="A97" s="2" t="s">
        <v>12</v>
      </c>
      <c r="B97" s="3">
        <v>45324.958333333336</v>
      </c>
      <c r="C97" s="2" t="s">
        <v>13</v>
      </c>
      <c r="D97" s="2" t="s">
        <v>14</v>
      </c>
      <c r="E97" s="2" t="s">
        <v>57</v>
      </c>
      <c r="F97" s="2" t="s">
        <v>16</v>
      </c>
      <c r="G97" s="2" t="s">
        <v>38</v>
      </c>
      <c r="H97" s="2">
        <v>2019</v>
      </c>
      <c r="I97" s="2">
        <v>18659</v>
      </c>
      <c r="J97" s="2"/>
    </row>
    <row r="98" spans="1:10" x14ac:dyDescent="0.2">
      <c r="A98" s="2" t="s">
        <v>12</v>
      </c>
      <c r="B98" s="3">
        <v>45324.958333333336</v>
      </c>
      <c r="C98" s="2" t="s">
        <v>13</v>
      </c>
      <c r="D98" s="2" t="s">
        <v>14</v>
      </c>
      <c r="E98" s="2" t="s">
        <v>57</v>
      </c>
      <c r="F98" s="2" t="s">
        <v>16</v>
      </c>
      <c r="G98" s="2" t="s">
        <v>39</v>
      </c>
      <c r="H98" s="2">
        <v>2019</v>
      </c>
      <c r="I98" s="2">
        <v>0</v>
      </c>
      <c r="J98" s="2"/>
    </row>
    <row r="99" spans="1:10" x14ac:dyDescent="0.2">
      <c r="A99" s="2" t="s">
        <v>12</v>
      </c>
      <c r="B99" s="3">
        <v>45324.958333333336</v>
      </c>
      <c r="C99" s="2" t="s">
        <v>13</v>
      </c>
      <c r="D99" s="2" t="s">
        <v>14</v>
      </c>
      <c r="E99" s="2" t="s">
        <v>57</v>
      </c>
      <c r="F99" s="2" t="s">
        <v>16</v>
      </c>
      <c r="G99" s="2" t="s">
        <v>40</v>
      </c>
      <c r="H99" s="2">
        <v>2019</v>
      </c>
      <c r="I99" s="2">
        <v>15378.07</v>
      </c>
      <c r="J99" s="2"/>
    </row>
    <row r="100" spans="1:10" x14ac:dyDescent="0.2">
      <c r="A100" s="2" t="s">
        <v>12</v>
      </c>
      <c r="B100" s="3">
        <v>45324.958333333336</v>
      </c>
      <c r="C100" s="2" t="s">
        <v>13</v>
      </c>
      <c r="D100" s="2" t="s">
        <v>14</v>
      </c>
      <c r="E100" s="2" t="s">
        <v>57</v>
      </c>
      <c r="F100" s="2" t="s">
        <v>16</v>
      </c>
      <c r="G100" s="2" t="s">
        <v>41</v>
      </c>
      <c r="H100" s="2">
        <v>2019</v>
      </c>
      <c r="I100" s="2">
        <v>4552</v>
      </c>
      <c r="J100" s="2"/>
    </row>
    <row r="101" spans="1:10" x14ac:dyDescent="0.2">
      <c r="A101" s="2" t="s">
        <v>12</v>
      </c>
      <c r="B101" s="3">
        <v>45324.958333333336</v>
      </c>
      <c r="C101" s="2" t="s">
        <v>13</v>
      </c>
      <c r="D101" s="2" t="s">
        <v>14</v>
      </c>
      <c r="E101" s="2" t="s">
        <v>57</v>
      </c>
      <c r="F101" s="2" t="s">
        <v>16</v>
      </c>
      <c r="G101" s="2" t="s">
        <v>42</v>
      </c>
      <c r="H101" s="2">
        <v>2019</v>
      </c>
      <c r="I101" s="2">
        <v>1319</v>
      </c>
      <c r="J101" s="2"/>
    </row>
    <row r="102" spans="1:10" x14ac:dyDescent="0.2">
      <c r="A102" s="2" t="s">
        <v>12</v>
      </c>
      <c r="B102" s="3">
        <v>45324.958333333336</v>
      </c>
      <c r="C102" s="2" t="s">
        <v>13</v>
      </c>
      <c r="D102" s="2" t="s">
        <v>14</v>
      </c>
      <c r="E102" s="2" t="s">
        <v>57</v>
      </c>
      <c r="F102" s="2" t="s">
        <v>16</v>
      </c>
      <c r="G102" s="2" t="s">
        <v>43</v>
      </c>
      <c r="H102" s="2">
        <v>2019</v>
      </c>
      <c r="I102" s="2">
        <v>0</v>
      </c>
      <c r="J102" s="2"/>
    </row>
    <row r="103" spans="1:10" x14ac:dyDescent="0.2">
      <c r="A103" s="2" t="s">
        <v>12</v>
      </c>
      <c r="B103" s="3">
        <v>45324.958333333336</v>
      </c>
      <c r="C103" s="2" t="s">
        <v>13</v>
      </c>
      <c r="D103" s="2" t="s">
        <v>14</v>
      </c>
      <c r="E103" s="2" t="s">
        <v>57</v>
      </c>
      <c r="F103" s="2" t="s">
        <v>16</v>
      </c>
      <c r="G103" s="2" t="s">
        <v>44</v>
      </c>
      <c r="H103" s="2">
        <v>2019</v>
      </c>
      <c r="I103" s="2">
        <v>12033.566000000001</v>
      </c>
      <c r="J103" s="2"/>
    </row>
    <row r="104" spans="1:10" x14ac:dyDescent="0.2">
      <c r="A104" s="2" t="s">
        <v>12</v>
      </c>
      <c r="B104" s="3">
        <v>45324.958333333336</v>
      </c>
      <c r="C104" s="2" t="s">
        <v>13</v>
      </c>
      <c r="D104" s="2" t="s">
        <v>14</v>
      </c>
      <c r="E104" s="2" t="s">
        <v>57</v>
      </c>
      <c r="F104" s="2" t="s">
        <v>16</v>
      </c>
      <c r="G104" s="2" t="s">
        <v>45</v>
      </c>
      <c r="H104" s="2">
        <v>2019</v>
      </c>
      <c r="I104" s="2">
        <v>5574.2290000000003</v>
      </c>
      <c r="J104" s="2"/>
    </row>
    <row r="105" spans="1:10" x14ac:dyDescent="0.2">
      <c r="A105" s="2" t="s">
        <v>12</v>
      </c>
      <c r="B105" s="3">
        <v>45324.958333333336</v>
      </c>
      <c r="C105" s="2" t="s">
        <v>13</v>
      </c>
      <c r="D105" s="2" t="s">
        <v>14</v>
      </c>
      <c r="E105" s="2" t="s">
        <v>57</v>
      </c>
      <c r="F105" s="2" t="s">
        <v>16</v>
      </c>
      <c r="G105" s="2" t="s">
        <v>46</v>
      </c>
      <c r="H105" s="2">
        <v>2019</v>
      </c>
      <c r="I105" s="2">
        <v>152000</v>
      </c>
      <c r="J105" s="2"/>
    </row>
    <row r="106" spans="1:10" x14ac:dyDescent="0.2">
      <c r="A106" s="2" t="s">
        <v>12</v>
      </c>
      <c r="B106" s="3">
        <v>45324.958333333336</v>
      </c>
      <c r="C106" s="2" t="s">
        <v>13</v>
      </c>
      <c r="D106" s="2" t="s">
        <v>14</v>
      </c>
      <c r="E106" s="2" t="s">
        <v>57</v>
      </c>
      <c r="F106" s="2" t="s">
        <v>16</v>
      </c>
      <c r="G106" s="2" t="s">
        <v>47</v>
      </c>
      <c r="H106" s="2">
        <v>2019</v>
      </c>
      <c r="I106" s="2">
        <v>36</v>
      </c>
      <c r="J106" s="2"/>
    </row>
    <row r="107" spans="1:10" x14ac:dyDescent="0.2">
      <c r="A107" s="2" t="s">
        <v>12</v>
      </c>
      <c r="B107" s="3">
        <v>45324.958333333336</v>
      </c>
      <c r="C107" s="2" t="s">
        <v>13</v>
      </c>
      <c r="D107" s="2" t="s">
        <v>14</v>
      </c>
      <c r="E107" s="2" t="s">
        <v>57</v>
      </c>
      <c r="F107" s="2" t="s">
        <v>16</v>
      </c>
      <c r="G107" s="2" t="s">
        <v>48</v>
      </c>
      <c r="H107" s="2">
        <v>2019</v>
      </c>
      <c r="I107" s="2">
        <v>29485.088</v>
      </c>
      <c r="J107" s="2"/>
    </row>
    <row r="108" spans="1:10" x14ac:dyDescent="0.2">
      <c r="A108" s="2" t="s">
        <v>12</v>
      </c>
      <c r="B108" s="3">
        <v>45324.958333333336</v>
      </c>
      <c r="C108" s="2" t="s">
        <v>13</v>
      </c>
      <c r="D108" s="2" t="s">
        <v>14</v>
      </c>
      <c r="E108" s="2" t="s">
        <v>57</v>
      </c>
      <c r="F108" s="2" t="s">
        <v>16</v>
      </c>
      <c r="G108" s="2" t="s">
        <v>49</v>
      </c>
      <c r="H108" s="2">
        <v>2019</v>
      </c>
      <c r="I108" s="2">
        <v>15761.763000000001</v>
      </c>
      <c r="J108" s="2"/>
    </row>
    <row r="109" spans="1:10" x14ac:dyDescent="0.2">
      <c r="A109" s="2" t="s">
        <v>12</v>
      </c>
      <c r="B109" s="3">
        <v>45324.958333333336</v>
      </c>
      <c r="C109" s="2" t="s">
        <v>13</v>
      </c>
      <c r="D109" s="2" t="s">
        <v>14</v>
      </c>
      <c r="E109" s="2" t="s">
        <v>57</v>
      </c>
      <c r="F109" s="2" t="s">
        <v>16</v>
      </c>
      <c r="G109" s="2" t="s">
        <v>50</v>
      </c>
      <c r="H109" s="2">
        <v>2019</v>
      </c>
      <c r="I109" s="2">
        <v>107485</v>
      </c>
      <c r="J109" s="2"/>
    </row>
    <row r="110" spans="1:10" x14ac:dyDescent="0.2">
      <c r="A110" s="2" t="s">
        <v>12</v>
      </c>
      <c r="B110" s="3">
        <v>45324.958333333336</v>
      </c>
      <c r="C110" s="2" t="s">
        <v>13</v>
      </c>
      <c r="D110" s="2" t="s">
        <v>14</v>
      </c>
      <c r="E110" s="2" t="s">
        <v>57</v>
      </c>
      <c r="F110" s="2" t="s">
        <v>16</v>
      </c>
      <c r="G110" s="2" t="s">
        <v>51</v>
      </c>
      <c r="H110" s="2">
        <v>2019</v>
      </c>
      <c r="I110" s="2">
        <v>3093.2330000000002</v>
      </c>
      <c r="J110" s="2"/>
    </row>
    <row r="111" spans="1:10" x14ac:dyDescent="0.2">
      <c r="A111" s="2" t="s">
        <v>12</v>
      </c>
      <c r="B111" s="3">
        <v>45324.958333333336</v>
      </c>
      <c r="C111" s="2" t="s">
        <v>13</v>
      </c>
      <c r="D111" s="2" t="s">
        <v>14</v>
      </c>
      <c r="E111" s="2" t="s">
        <v>57</v>
      </c>
      <c r="F111" s="2" t="s">
        <v>16</v>
      </c>
      <c r="G111" s="2" t="s">
        <v>52</v>
      </c>
      <c r="H111" s="2">
        <v>2019</v>
      </c>
      <c r="I111" s="2">
        <v>16913</v>
      </c>
      <c r="J111" s="2"/>
    </row>
    <row r="112" spans="1:10" x14ac:dyDescent="0.2">
      <c r="A112" s="2" t="s">
        <v>12</v>
      </c>
      <c r="B112" s="3">
        <v>45324.958333333336</v>
      </c>
      <c r="C112" s="2" t="s">
        <v>13</v>
      </c>
      <c r="D112" s="2" t="s">
        <v>14</v>
      </c>
      <c r="E112" s="2" t="s">
        <v>57</v>
      </c>
      <c r="F112" s="2" t="s">
        <v>16</v>
      </c>
      <c r="G112" s="2" t="s">
        <v>53</v>
      </c>
      <c r="H112" s="2">
        <v>2019</v>
      </c>
      <c r="I112" s="2">
        <v>82892</v>
      </c>
      <c r="J112" s="2"/>
    </row>
    <row r="113" spans="1:10" x14ac:dyDescent="0.2">
      <c r="A113" s="2" t="s">
        <v>12</v>
      </c>
      <c r="B113" s="3">
        <v>45324.958333333336</v>
      </c>
      <c r="C113" s="2" t="s">
        <v>13</v>
      </c>
      <c r="D113" s="2" t="s">
        <v>14</v>
      </c>
      <c r="E113" s="2" t="s">
        <v>57</v>
      </c>
      <c r="F113" s="2" t="s">
        <v>16</v>
      </c>
      <c r="G113" s="2" t="s">
        <v>54</v>
      </c>
      <c r="H113" s="2">
        <v>2019</v>
      </c>
      <c r="I113" s="2">
        <v>401.214</v>
      </c>
      <c r="J113" s="2"/>
    </row>
    <row r="114" spans="1:10" x14ac:dyDescent="0.2">
      <c r="A114" s="2" t="s">
        <v>12</v>
      </c>
      <c r="B114" s="3">
        <v>45324.958333333336</v>
      </c>
      <c r="C114" s="2" t="s">
        <v>13</v>
      </c>
      <c r="D114" s="2" t="s">
        <v>14</v>
      </c>
      <c r="E114" s="2" t="s">
        <v>58</v>
      </c>
      <c r="F114" s="2" t="s">
        <v>16</v>
      </c>
      <c r="G114" s="2" t="s">
        <v>17</v>
      </c>
      <c r="H114" s="2">
        <v>2019</v>
      </c>
      <c r="I114" s="2">
        <v>4377.9979999999996</v>
      </c>
      <c r="J114" s="2"/>
    </row>
    <row r="115" spans="1:10" x14ac:dyDescent="0.2">
      <c r="A115" s="2" t="s">
        <v>12</v>
      </c>
      <c r="B115" s="3">
        <v>45324.958333333336</v>
      </c>
      <c r="C115" s="2" t="s">
        <v>13</v>
      </c>
      <c r="D115" s="2" t="s">
        <v>14</v>
      </c>
      <c r="E115" s="2" t="s">
        <v>58</v>
      </c>
      <c r="F115" s="2" t="s">
        <v>16</v>
      </c>
      <c r="G115" s="2" t="s">
        <v>18</v>
      </c>
      <c r="H115" s="2">
        <v>2019</v>
      </c>
      <c r="I115" s="2">
        <v>38838.595999999998</v>
      </c>
      <c r="J115" s="2"/>
    </row>
    <row r="116" spans="1:10" x14ac:dyDescent="0.2">
      <c r="A116" s="2" t="s">
        <v>12</v>
      </c>
      <c r="B116" s="3">
        <v>45324.958333333336</v>
      </c>
      <c r="C116" s="2" t="s">
        <v>13</v>
      </c>
      <c r="D116" s="2" t="s">
        <v>14</v>
      </c>
      <c r="E116" s="2" t="s">
        <v>58</v>
      </c>
      <c r="F116" s="2" t="s">
        <v>16</v>
      </c>
      <c r="G116" s="2" t="s">
        <v>19</v>
      </c>
      <c r="H116" s="2">
        <v>2019</v>
      </c>
      <c r="I116" s="2">
        <v>582.36800000000005</v>
      </c>
      <c r="J116" s="2"/>
    </row>
    <row r="117" spans="1:10" x14ac:dyDescent="0.2">
      <c r="A117" s="2" t="s">
        <v>12</v>
      </c>
      <c r="B117" s="3">
        <v>45324.958333333336</v>
      </c>
      <c r="C117" s="2" t="s">
        <v>13</v>
      </c>
      <c r="D117" s="2" t="s">
        <v>14</v>
      </c>
      <c r="E117" s="2" t="s">
        <v>58</v>
      </c>
      <c r="F117" s="2" t="s">
        <v>16</v>
      </c>
      <c r="G117" s="2" t="s">
        <v>20</v>
      </c>
      <c r="H117" s="2">
        <v>2019</v>
      </c>
      <c r="I117" s="2">
        <v>96595.395999999993</v>
      </c>
      <c r="J117" s="2"/>
    </row>
    <row r="118" spans="1:10" x14ac:dyDescent="0.2">
      <c r="A118" s="2" t="s">
        <v>12</v>
      </c>
      <c r="B118" s="3">
        <v>45324.958333333336</v>
      </c>
      <c r="C118" s="2" t="s">
        <v>13</v>
      </c>
      <c r="D118" s="2" t="s">
        <v>14</v>
      </c>
      <c r="E118" s="2" t="s">
        <v>58</v>
      </c>
      <c r="F118" s="2" t="s">
        <v>16</v>
      </c>
      <c r="G118" s="2" t="s">
        <v>21</v>
      </c>
      <c r="H118" s="2">
        <v>2019</v>
      </c>
      <c r="I118" s="2">
        <v>827.86699999999996</v>
      </c>
      <c r="J118" s="2"/>
    </row>
    <row r="119" spans="1:10" x14ac:dyDescent="0.2">
      <c r="A119" s="2" t="s">
        <v>12</v>
      </c>
      <c r="B119" s="3">
        <v>45324.958333333336</v>
      </c>
      <c r="C119" s="2" t="s">
        <v>13</v>
      </c>
      <c r="D119" s="2" t="s">
        <v>14</v>
      </c>
      <c r="E119" s="2" t="s">
        <v>58</v>
      </c>
      <c r="F119" s="2" t="s">
        <v>16</v>
      </c>
      <c r="G119" s="2" t="s">
        <v>22</v>
      </c>
      <c r="H119" s="2">
        <v>2019</v>
      </c>
      <c r="I119" s="2">
        <v>4670.5010000000002</v>
      </c>
      <c r="J119" s="2"/>
    </row>
    <row r="120" spans="1:10" x14ac:dyDescent="0.2">
      <c r="A120" s="2" t="s">
        <v>12</v>
      </c>
      <c r="B120" s="3">
        <v>45324.958333333336</v>
      </c>
      <c r="C120" s="2" t="s">
        <v>13</v>
      </c>
      <c r="D120" s="2" t="s">
        <v>14</v>
      </c>
      <c r="E120" s="2" t="s">
        <v>58</v>
      </c>
      <c r="F120" s="2" t="s">
        <v>16</v>
      </c>
      <c r="G120" s="2" t="s">
        <v>23</v>
      </c>
      <c r="H120" s="2">
        <v>2019</v>
      </c>
      <c r="I120" s="2">
        <v>1880.5619999999999</v>
      </c>
      <c r="J120" s="2"/>
    </row>
    <row r="121" spans="1:10" x14ac:dyDescent="0.2">
      <c r="A121" s="2" t="s">
        <v>12</v>
      </c>
      <c r="B121" s="3">
        <v>45324.958333333336</v>
      </c>
      <c r="C121" s="2" t="s">
        <v>13</v>
      </c>
      <c r="D121" s="2" t="s">
        <v>14</v>
      </c>
      <c r="E121" s="2" t="s">
        <v>58</v>
      </c>
      <c r="F121" s="2" t="s">
        <v>16</v>
      </c>
      <c r="G121" s="2" t="s">
        <v>24</v>
      </c>
      <c r="H121" s="2">
        <v>2019</v>
      </c>
      <c r="I121" s="2">
        <v>495867.42200000002</v>
      </c>
      <c r="J121" s="2"/>
    </row>
    <row r="122" spans="1:10" x14ac:dyDescent="0.2">
      <c r="A122" s="2" t="s">
        <v>12</v>
      </c>
      <c r="B122" s="3">
        <v>45324.958333333336</v>
      </c>
      <c r="C122" s="2" t="s">
        <v>13</v>
      </c>
      <c r="D122" s="2" t="s">
        <v>14</v>
      </c>
      <c r="E122" s="2" t="s">
        <v>58</v>
      </c>
      <c r="F122" s="2" t="s">
        <v>16</v>
      </c>
      <c r="G122" s="2" t="s">
        <v>25</v>
      </c>
      <c r="H122" s="2">
        <v>2019</v>
      </c>
      <c r="I122" s="2">
        <v>8483.598</v>
      </c>
      <c r="J122" s="2"/>
    </row>
    <row r="123" spans="1:10" x14ac:dyDescent="0.2">
      <c r="A123" s="2" t="s">
        <v>12</v>
      </c>
      <c r="B123" s="3">
        <v>45324.958333333336</v>
      </c>
      <c r="C123" s="2" t="s">
        <v>13</v>
      </c>
      <c r="D123" s="2" t="s">
        <v>14</v>
      </c>
      <c r="E123" s="2" t="s">
        <v>58</v>
      </c>
      <c r="F123" s="2" t="s">
        <v>16</v>
      </c>
      <c r="G123" s="2" t="s">
        <v>26</v>
      </c>
      <c r="H123" s="2">
        <v>2019</v>
      </c>
      <c r="I123" s="2">
        <v>1153140.064</v>
      </c>
      <c r="J123" s="2"/>
    </row>
    <row r="124" spans="1:10" x14ac:dyDescent="0.2">
      <c r="A124" s="2" t="s">
        <v>12</v>
      </c>
      <c r="B124" s="3">
        <v>45324.958333333336</v>
      </c>
      <c r="C124" s="2" t="s">
        <v>13</v>
      </c>
      <c r="D124" s="2" t="s">
        <v>14</v>
      </c>
      <c r="E124" s="2" t="s">
        <v>58</v>
      </c>
      <c r="F124" s="2" t="s">
        <v>16</v>
      </c>
      <c r="G124" s="2" t="s">
        <v>27</v>
      </c>
      <c r="H124" s="2">
        <v>2019</v>
      </c>
      <c r="I124" s="2">
        <v>380.613</v>
      </c>
      <c r="J124" s="2"/>
    </row>
    <row r="125" spans="1:10" x14ac:dyDescent="0.2">
      <c r="A125" s="2" t="s">
        <v>12</v>
      </c>
      <c r="B125" s="3">
        <v>45324.958333333336</v>
      </c>
      <c r="C125" s="2" t="s">
        <v>13</v>
      </c>
      <c r="D125" s="2" t="s">
        <v>14</v>
      </c>
      <c r="E125" s="2" t="s">
        <v>58</v>
      </c>
      <c r="F125" s="2" t="s">
        <v>16</v>
      </c>
      <c r="G125" s="2" t="s">
        <v>28</v>
      </c>
      <c r="H125" s="2">
        <v>2019</v>
      </c>
      <c r="I125" s="2">
        <v>47378.813999999998</v>
      </c>
      <c r="J125" s="2"/>
    </row>
    <row r="126" spans="1:10" x14ac:dyDescent="0.2">
      <c r="A126" s="2" t="s">
        <v>12</v>
      </c>
      <c r="B126" s="3">
        <v>45324.958333333336</v>
      </c>
      <c r="C126" s="2" t="s">
        <v>13</v>
      </c>
      <c r="D126" s="2" t="s">
        <v>14</v>
      </c>
      <c r="E126" s="2" t="s">
        <v>58</v>
      </c>
      <c r="F126" s="2" t="s">
        <v>16</v>
      </c>
      <c r="G126" s="2" t="s">
        <v>29</v>
      </c>
      <c r="H126" s="2">
        <v>2019</v>
      </c>
      <c r="I126" s="2">
        <v>100379.11599999999</v>
      </c>
      <c r="J126" s="2"/>
    </row>
    <row r="127" spans="1:10" x14ac:dyDescent="0.2">
      <c r="A127" s="2" t="s">
        <v>12</v>
      </c>
      <c r="B127" s="3">
        <v>45324.958333333336</v>
      </c>
      <c r="C127" s="2" t="s">
        <v>13</v>
      </c>
      <c r="D127" s="2" t="s">
        <v>14</v>
      </c>
      <c r="E127" s="2" t="s">
        <v>58</v>
      </c>
      <c r="F127" s="2" t="s">
        <v>16</v>
      </c>
      <c r="G127" s="2" t="s">
        <v>30</v>
      </c>
      <c r="H127" s="2">
        <v>2019</v>
      </c>
      <c r="I127" s="2">
        <v>1216699.534</v>
      </c>
      <c r="J127" s="2"/>
    </row>
    <row r="128" spans="1:10" x14ac:dyDescent="0.2">
      <c r="A128" s="2" t="s">
        <v>12</v>
      </c>
      <c r="B128" s="3">
        <v>45324.958333333336</v>
      </c>
      <c r="C128" s="2" t="s">
        <v>13</v>
      </c>
      <c r="D128" s="2" t="s">
        <v>14</v>
      </c>
      <c r="E128" s="2" t="s">
        <v>58</v>
      </c>
      <c r="F128" s="2" t="s">
        <v>16</v>
      </c>
      <c r="G128" s="2" t="s">
        <v>31</v>
      </c>
      <c r="H128" s="2">
        <v>2019</v>
      </c>
      <c r="I128" s="2">
        <v>12786.147000000001</v>
      </c>
      <c r="J128" s="2"/>
    </row>
    <row r="129" spans="1:10" x14ac:dyDescent="0.2">
      <c r="A129" s="2" t="s">
        <v>12</v>
      </c>
      <c r="B129" s="3">
        <v>45324.958333333336</v>
      </c>
      <c r="C129" s="2" t="s">
        <v>13</v>
      </c>
      <c r="D129" s="2" t="s">
        <v>14</v>
      </c>
      <c r="E129" s="2" t="s">
        <v>58</v>
      </c>
      <c r="F129" s="2" t="s">
        <v>16</v>
      </c>
      <c r="G129" s="2" t="s">
        <v>32</v>
      </c>
      <c r="H129" s="2">
        <v>2019</v>
      </c>
      <c r="I129" s="2">
        <v>182321.38200000001</v>
      </c>
      <c r="J129" s="2"/>
    </row>
    <row r="130" spans="1:10" x14ac:dyDescent="0.2">
      <c r="A130" s="2" t="s">
        <v>12</v>
      </c>
      <c r="B130" s="3">
        <v>45324.958333333336</v>
      </c>
      <c r="C130" s="2" t="s">
        <v>13</v>
      </c>
      <c r="D130" s="2" t="s">
        <v>14</v>
      </c>
      <c r="E130" s="2" t="s">
        <v>58</v>
      </c>
      <c r="F130" s="2" t="s">
        <v>16</v>
      </c>
      <c r="G130" s="2" t="s">
        <v>33</v>
      </c>
      <c r="H130" s="2">
        <v>2019</v>
      </c>
      <c r="I130" s="2">
        <v>441.6</v>
      </c>
      <c r="J130" s="2"/>
    </row>
    <row r="131" spans="1:10" x14ac:dyDescent="0.2">
      <c r="A131" s="2" t="s">
        <v>12</v>
      </c>
      <c r="B131" s="3">
        <v>45324.958333333336</v>
      </c>
      <c r="C131" s="2" t="s">
        <v>13</v>
      </c>
      <c r="D131" s="2" t="s">
        <v>14</v>
      </c>
      <c r="E131" s="2" t="s">
        <v>58</v>
      </c>
      <c r="F131" s="2" t="s">
        <v>16</v>
      </c>
      <c r="G131" s="2" t="s">
        <v>34</v>
      </c>
      <c r="H131" s="2">
        <v>2019</v>
      </c>
      <c r="I131" s="2">
        <v>4209.3829999999998</v>
      </c>
      <c r="J131" s="2"/>
    </row>
    <row r="132" spans="1:10" x14ac:dyDescent="0.2">
      <c r="A132" s="2" t="s">
        <v>12</v>
      </c>
      <c r="B132" s="3">
        <v>45324.958333333336</v>
      </c>
      <c r="C132" s="2" t="s">
        <v>13</v>
      </c>
      <c r="D132" s="2" t="s">
        <v>14</v>
      </c>
      <c r="E132" s="2" t="s">
        <v>58</v>
      </c>
      <c r="F132" s="2" t="s">
        <v>16</v>
      </c>
      <c r="G132" s="2" t="s">
        <v>35</v>
      </c>
      <c r="H132" s="2">
        <v>2019</v>
      </c>
      <c r="I132" s="2">
        <v>3091.38</v>
      </c>
      <c r="J132" s="2"/>
    </row>
    <row r="133" spans="1:10" x14ac:dyDescent="0.2">
      <c r="A133" s="2" t="s">
        <v>12</v>
      </c>
      <c r="B133" s="3">
        <v>45324.958333333336</v>
      </c>
      <c r="C133" s="2" t="s">
        <v>13</v>
      </c>
      <c r="D133" s="2" t="s">
        <v>14</v>
      </c>
      <c r="E133" s="2" t="s">
        <v>58</v>
      </c>
      <c r="F133" s="2" t="s">
        <v>16</v>
      </c>
      <c r="G133" s="2" t="s">
        <v>36</v>
      </c>
      <c r="H133" s="2">
        <v>2019</v>
      </c>
      <c r="I133" s="2">
        <v>52666.567000000003</v>
      </c>
      <c r="J133" s="2"/>
    </row>
    <row r="134" spans="1:10" x14ac:dyDescent="0.2">
      <c r="A134" s="2" t="s">
        <v>12</v>
      </c>
      <c r="B134" s="3">
        <v>45324.958333333336</v>
      </c>
      <c r="C134" s="2" t="s">
        <v>13</v>
      </c>
      <c r="D134" s="2" t="s">
        <v>14</v>
      </c>
      <c r="E134" s="2" t="s">
        <v>58</v>
      </c>
      <c r="F134" s="2" t="s">
        <v>16</v>
      </c>
      <c r="G134" s="2" t="s">
        <v>37</v>
      </c>
      <c r="H134" s="2">
        <v>2019</v>
      </c>
      <c r="I134" s="2">
        <v>82717.273000000001</v>
      </c>
      <c r="J134" s="2"/>
    </row>
    <row r="135" spans="1:10" x14ac:dyDescent="0.2">
      <c r="A135" s="2" t="s">
        <v>12</v>
      </c>
      <c r="B135" s="3">
        <v>45324.958333333336</v>
      </c>
      <c r="C135" s="2" t="s">
        <v>13</v>
      </c>
      <c r="D135" s="2" t="s">
        <v>14</v>
      </c>
      <c r="E135" s="2" t="s">
        <v>58</v>
      </c>
      <c r="F135" s="2" t="s">
        <v>16</v>
      </c>
      <c r="G135" s="2" t="s">
        <v>38</v>
      </c>
      <c r="H135" s="2">
        <v>2019</v>
      </c>
      <c r="I135" s="2">
        <v>2490.0129999999999</v>
      </c>
      <c r="J135" s="2"/>
    </row>
    <row r="136" spans="1:10" x14ac:dyDescent="0.2">
      <c r="A136" s="2" t="s">
        <v>12</v>
      </c>
      <c r="B136" s="3">
        <v>45324.958333333336</v>
      </c>
      <c r="C136" s="2" t="s">
        <v>13</v>
      </c>
      <c r="D136" s="2" t="s">
        <v>14</v>
      </c>
      <c r="E136" s="2" t="s">
        <v>58</v>
      </c>
      <c r="F136" s="2" t="s">
        <v>16</v>
      </c>
      <c r="G136" s="2" t="s">
        <v>39</v>
      </c>
      <c r="H136" s="2">
        <v>2019</v>
      </c>
      <c r="I136" s="2">
        <v>4886.5</v>
      </c>
      <c r="J136" s="2"/>
    </row>
    <row r="137" spans="1:10" x14ac:dyDescent="0.2">
      <c r="A137" s="2" t="s">
        <v>12</v>
      </c>
      <c r="B137" s="3">
        <v>45324.958333333336</v>
      </c>
      <c r="C137" s="2" t="s">
        <v>13</v>
      </c>
      <c r="D137" s="2" t="s">
        <v>14</v>
      </c>
      <c r="E137" s="2" t="s">
        <v>58</v>
      </c>
      <c r="F137" s="2" t="s">
        <v>16</v>
      </c>
      <c r="G137" s="2" t="s">
        <v>40</v>
      </c>
      <c r="H137" s="2">
        <v>2019</v>
      </c>
      <c r="I137" s="2">
        <v>2169.1149999999998</v>
      </c>
      <c r="J137" s="2"/>
    </row>
    <row r="138" spans="1:10" x14ac:dyDescent="0.2">
      <c r="A138" s="2" t="s">
        <v>12</v>
      </c>
      <c r="B138" s="3">
        <v>45324.958333333336</v>
      </c>
      <c r="C138" s="2" t="s">
        <v>13</v>
      </c>
      <c r="D138" s="2" t="s">
        <v>14</v>
      </c>
      <c r="E138" s="2" t="s">
        <v>58</v>
      </c>
      <c r="F138" s="2" t="s">
        <v>16</v>
      </c>
      <c r="G138" s="2" t="s">
        <v>41</v>
      </c>
      <c r="H138" s="2">
        <v>2019</v>
      </c>
      <c r="I138" s="2">
        <v>2395.328</v>
      </c>
      <c r="J138" s="2"/>
    </row>
    <row r="139" spans="1:10" x14ac:dyDescent="0.2">
      <c r="A139" s="2" t="s">
        <v>12</v>
      </c>
      <c r="B139" s="3">
        <v>45324.958333333336</v>
      </c>
      <c r="C139" s="2" t="s">
        <v>13</v>
      </c>
      <c r="D139" s="2" t="s">
        <v>14</v>
      </c>
      <c r="E139" s="2" t="s">
        <v>58</v>
      </c>
      <c r="F139" s="2" t="s">
        <v>16</v>
      </c>
      <c r="G139" s="2" t="s">
        <v>42</v>
      </c>
      <c r="H139" s="2">
        <v>2019</v>
      </c>
      <c r="I139" s="2">
        <v>376.58300000000003</v>
      </c>
      <c r="J139" s="2"/>
    </row>
    <row r="140" spans="1:10" x14ac:dyDescent="0.2">
      <c r="A140" s="2" t="s">
        <v>12</v>
      </c>
      <c r="B140" s="3">
        <v>45324.958333333336</v>
      </c>
      <c r="C140" s="2" t="s">
        <v>13</v>
      </c>
      <c r="D140" s="2" t="s">
        <v>14</v>
      </c>
      <c r="E140" s="2" t="s">
        <v>58</v>
      </c>
      <c r="F140" s="2" t="s">
        <v>16</v>
      </c>
      <c r="G140" s="2" t="s">
        <v>43</v>
      </c>
      <c r="H140" s="2">
        <v>2019</v>
      </c>
      <c r="I140" s="2">
        <v>659.36500000000001</v>
      </c>
      <c r="J140" s="2"/>
    </row>
    <row r="141" spans="1:10" x14ac:dyDescent="0.2">
      <c r="A141" s="2" t="s">
        <v>12</v>
      </c>
      <c r="B141" s="3">
        <v>45324.958333333336</v>
      </c>
      <c r="C141" s="2" t="s">
        <v>13</v>
      </c>
      <c r="D141" s="2" t="s">
        <v>14</v>
      </c>
      <c r="E141" s="2" t="s">
        <v>58</v>
      </c>
      <c r="F141" s="2" t="s">
        <v>16</v>
      </c>
      <c r="G141" s="2" t="s">
        <v>44</v>
      </c>
      <c r="H141" s="2">
        <v>2019</v>
      </c>
      <c r="I141" s="2">
        <v>1508.797</v>
      </c>
      <c r="J141" s="2"/>
    </row>
    <row r="142" spans="1:10" x14ac:dyDescent="0.2">
      <c r="A142" s="2" t="s">
        <v>12</v>
      </c>
      <c r="B142" s="3">
        <v>45324.958333333336</v>
      </c>
      <c r="C142" s="2" t="s">
        <v>13</v>
      </c>
      <c r="D142" s="2" t="s">
        <v>14</v>
      </c>
      <c r="E142" s="2" t="s">
        <v>58</v>
      </c>
      <c r="F142" s="2" t="s">
        <v>16</v>
      </c>
      <c r="G142" s="2" t="s">
        <v>45</v>
      </c>
      <c r="H142" s="2">
        <v>2019</v>
      </c>
      <c r="I142" s="2">
        <v>591.16200000000003</v>
      </c>
      <c r="J142" s="2"/>
    </row>
    <row r="143" spans="1:10" x14ac:dyDescent="0.2">
      <c r="A143" s="2" t="s">
        <v>12</v>
      </c>
      <c r="B143" s="3">
        <v>45324.958333333336</v>
      </c>
      <c r="C143" s="2" t="s">
        <v>13</v>
      </c>
      <c r="D143" s="2" t="s">
        <v>14</v>
      </c>
      <c r="E143" s="2" t="s">
        <v>58</v>
      </c>
      <c r="F143" s="2" t="s">
        <v>16</v>
      </c>
      <c r="G143" s="2" t="s">
        <v>46</v>
      </c>
      <c r="H143" s="2">
        <v>2019</v>
      </c>
      <c r="I143" s="2">
        <v>27174.84</v>
      </c>
      <c r="J143" s="2"/>
    </row>
    <row r="144" spans="1:10" x14ac:dyDescent="0.2">
      <c r="A144" s="2" t="s">
        <v>12</v>
      </c>
      <c r="B144" s="3">
        <v>45324.958333333336</v>
      </c>
      <c r="C144" s="2" t="s">
        <v>13</v>
      </c>
      <c r="D144" s="2" t="s">
        <v>14</v>
      </c>
      <c r="E144" s="2" t="s">
        <v>58</v>
      </c>
      <c r="F144" s="2" t="s">
        <v>16</v>
      </c>
      <c r="G144" s="2" t="s">
        <v>47</v>
      </c>
      <c r="H144" s="2">
        <v>2019</v>
      </c>
      <c r="I144" s="2">
        <v>17054.845000000001</v>
      </c>
      <c r="J144" s="2"/>
    </row>
    <row r="145" spans="1:10" x14ac:dyDescent="0.2">
      <c r="A145" s="2" t="s">
        <v>12</v>
      </c>
      <c r="B145" s="3">
        <v>45324.958333333336</v>
      </c>
      <c r="C145" s="2" t="s">
        <v>13</v>
      </c>
      <c r="D145" s="2" t="s">
        <v>14</v>
      </c>
      <c r="E145" s="2" t="s">
        <v>58</v>
      </c>
      <c r="F145" s="2" t="s">
        <v>16</v>
      </c>
      <c r="G145" s="2" t="s">
        <v>48</v>
      </c>
      <c r="H145" s="2">
        <v>2019</v>
      </c>
      <c r="I145" s="2">
        <v>13693.275</v>
      </c>
      <c r="J145" s="2"/>
    </row>
    <row r="146" spans="1:10" x14ac:dyDescent="0.2">
      <c r="A146" s="2" t="s">
        <v>12</v>
      </c>
      <c r="B146" s="3">
        <v>45324.958333333336</v>
      </c>
      <c r="C146" s="2" t="s">
        <v>13</v>
      </c>
      <c r="D146" s="2" t="s">
        <v>14</v>
      </c>
      <c r="E146" s="2" t="s">
        <v>58</v>
      </c>
      <c r="F146" s="2" t="s">
        <v>16</v>
      </c>
      <c r="G146" s="2" t="s">
        <v>49</v>
      </c>
      <c r="H146" s="2">
        <v>2019</v>
      </c>
      <c r="I146" s="2">
        <v>1982.9459999999999</v>
      </c>
      <c r="J146" s="2"/>
    </row>
    <row r="147" spans="1:10" x14ac:dyDescent="0.2">
      <c r="A147" s="2" t="s">
        <v>12</v>
      </c>
      <c r="B147" s="3">
        <v>45324.958333333336</v>
      </c>
      <c r="C147" s="2" t="s">
        <v>13</v>
      </c>
      <c r="D147" s="2" t="s">
        <v>14</v>
      </c>
      <c r="E147" s="2" t="s">
        <v>58</v>
      </c>
      <c r="F147" s="2" t="s">
        <v>16</v>
      </c>
      <c r="G147" s="2" t="s">
        <v>50</v>
      </c>
      <c r="H147" s="2">
        <v>2019</v>
      </c>
      <c r="I147" s="2">
        <v>8407.9490000000005</v>
      </c>
      <c r="J147" s="2"/>
    </row>
    <row r="148" spans="1:10" x14ac:dyDescent="0.2">
      <c r="A148" s="2" t="s">
        <v>12</v>
      </c>
      <c r="B148" s="3">
        <v>45324.958333333336</v>
      </c>
      <c r="C148" s="2" t="s">
        <v>13</v>
      </c>
      <c r="D148" s="2" t="s">
        <v>14</v>
      </c>
      <c r="E148" s="2" t="s">
        <v>58</v>
      </c>
      <c r="F148" s="2" t="s">
        <v>16</v>
      </c>
      <c r="G148" s="2" t="s">
        <v>51</v>
      </c>
      <c r="H148" s="2">
        <v>2019</v>
      </c>
      <c r="I148" s="2">
        <v>5238.22</v>
      </c>
      <c r="J148" s="2"/>
    </row>
    <row r="149" spans="1:10" x14ac:dyDescent="0.2">
      <c r="A149" s="2" t="s">
        <v>12</v>
      </c>
      <c r="B149" s="3">
        <v>45324.958333333336</v>
      </c>
      <c r="C149" s="2" t="s">
        <v>13</v>
      </c>
      <c r="D149" s="2" t="s">
        <v>14</v>
      </c>
      <c r="E149" s="2" t="s">
        <v>58</v>
      </c>
      <c r="F149" s="2" t="s">
        <v>16</v>
      </c>
      <c r="G149" s="2" t="s">
        <v>52</v>
      </c>
      <c r="H149" s="2">
        <v>2019</v>
      </c>
      <c r="I149" s="2">
        <v>322</v>
      </c>
      <c r="J149" s="2"/>
    </row>
    <row r="150" spans="1:10" x14ac:dyDescent="0.2">
      <c r="A150" s="2" t="s">
        <v>12</v>
      </c>
      <c r="B150" s="3">
        <v>45324.958333333336</v>
      </c>
      <c r="C150" s="2" t="s">
        <v>13</v>
      </c>
      <c r="D150" s="2" t="s">
        <v>14</v>
      </c>
      <c r="E150" s="2" t="s">
        <v>58</v>
      </c>
      <c r="F150" s="2" t="s">
        <v>16</v>
      </c>
      <c r="G150" s="2" t="s">
        <v>53</v>
      </c>
      <c r="H150" s="2">
        <v>2019</v>
      </c>
      <c r="I150" s="2">
        <v>1150</v>
      </c>
      <c r="J150" s="2"/>
    </row>
    <row r="151" spans="1:10" x14ac:dyDescent="0.2">
      <c r="A151" s="2" t="s">
        <v>12</v>
      </c>
      <c r="B151" s="3">
        <v>45324.958333333336</v>
      </c>
      <c r="C151" s="2" t="s">
        <v>13</v>
      </c>
      <c r="D151" s="2" t="s">
        <v>14</v>
      </c>
      <c r="E151" s="2" t="s">
        <v>58</v>
      </c>
      <c r="F151" s="2" t="s">
        <v>16</v>
      </c>
      <c r="G151" s="2" t="s">
        <v>54</v>
      </c>
      <c r="H151" s="2">
        <v>2019</v>
      </c>
      <c r="I151" s="2">
        <v>418.12</v>
      </c>
      <c r="J151" s="2"/>
    </row>
    <row r="152" spans="1:10" x14ac:dyDescent="0.2">
      <c r="A152" s="2" t="s">
        <v>12</v>
      </c>
      <c r="B152" s="3">
        <v>45324.958333333336</v>
      </c>
      <c r="C152" s="2" t="s">
        <v>13</v>
      </c>
      <c r="D152" s="2" t="s">
        <v>14</v>
      </c>
      <c r="E152" s="2" t="s">
        <v>59</v>
      </c>
      <c r="F152" s="2" t="s">
        <v>16</v>
      </c>
      <c r="G152" s="2" t="s">
        <v>18</v>
      </c>
      <c r="H152" s="2">
        <v>2019</v>
      </c>
      <c r="I152" s="2">
        <v>0</v>
      </c>
      <c r="J152" s="2"/>
    </row>
    <row r="153" spans="1:10" x14ac:dyDescent="0.2">
      <c r="A153" s="2" t="s">
        <v>12</v>
      </c>
      <c r="B153" s="3">
        <v>45324.958333333336</v>
      </c>
      <c r="C153" s="2" t="s">
        <v>13</v>
      </c>
      <c r="D153" s="2" t="s">
        <v>14</v>
      </c>
      <c r="E153" s="2" t="s">
        <v>59</v>
      </c>
      <c r="F153" s="2" t="s">
        <v>16</v>
      </c>
      <c r="G153" s="2" t="s">
        <v>19</v>
      </c>
      <c r="H153" s="2">
        <v>2019</v>
      </c>
      <c r="I153" s="2">
        <v>0</v>
      </c>
      <c r="J153" s="2"/>
    </row>
    <row r="154" spans="1:10" x14ac:dyDescent="0.2">
      <c r="A154" s="2" t="s">
        <v>12</v>
      </c>
      <c r="B154" s="3">
        <v>45324.958333333336</v>
      </c>
      <c r="C154" s="2" t="s">
        <v>13</v>
      </c>
      <c r="D154" s="2" t="s">
        <v>14</v>
      </c>
      <c r="E154" s="2" t="s">
        <v>59</v>
      </c>
      <c r="F154" s="2" t="s">
        <v>16</v>
      </c>
      <c r="G154" s="2" t="s">
        <v>20</v>
      </c>
      <c r="H154" s="2">
        <v>2019</v>
      </c>
      <c r="I154" s="2">
        <v>954.6</v>
      </c>
      <c r="J154" s="2"/>
    </row>
    <row r="155" spans="1:10" x14ac:dyDescent="0.2">
      <c r="A155" s="2" t="s">
        <v>12</v>
      </c>
      <c r="B155" s="3">
        <v>45324.958333333336</v>
      </c>
      <c r="C155" s="2" t="s">
        <v>13</v>
      </c>
      <c r="D155" s="2" t="s">
        <v>14</v>
      </c>
      <c r="E155" s="2" t="s">
        <v>59</v>
      </c>
      <c r="F155" s="2" t="s">
        <v>16</v>
      </c>
      <c r="G155" s="2" t="s">
        <v>22</v>
      </c>
      <c r="H155" s="2">
        <v>2019</v>
      </c>
      <c r="I155" s="2">
        <v>549.95299999999997</v>
      </c>
      <c r="J155" s="2"/>
    </row>
    <row r="156" spans="1:10" x14ac:dyDescent="0.2">
      <c r="A156" s="2" t="s">
        <v>12</v>
      </c>
      <c r="B156" s="3">
        <v>45324.958333333336</v>
      </c>
      <c r="C156" s="2" t="s">
        <v>13</v>
      </c>
      <c r="D156" s="2" t="s">
        <v>14</v>
      </c>
      <c r="E156" s="2" t="s">
        <v>59</v>
      </c>
      <c r="F156" s="2" t="s">
        <v>16</v>
      </c>
      <c r="G156" s="2" t="s">
        <v>23</v>
      </c>
      <c r="H156" s="2">
        <v>2019</v>
      </c>
      <c r="I156" s="2">
        <v>0</v>
      </c>
      <c r="J156" s="2"/>
    </row>
    <row r="157" spans="1:10" x14ac:dyDescent="0.2">
      <c r="A157" s="2" t="s">
        <v>12</v>
      </c>
      <c r="B157" s="3">
        <v>45324.958333333336</v>
      </c>
      <c r="C157" s="2" t="s">
        <v>13</v>
      </c>
      <c r="D157" s="2" t="s">
        <v>14</v>
      </c>
      <c r="E157" s="2" t="s">
        <v>59</v>
      </c>
      <c r="F157" s="2" t="s">
        <v>16</v>
      </c>
      <c r="G157" s="2" t="s">
        <v>24</v>
      </c>
      <c r="H157" s="2">
        <v>2019</v>
      </c>
      <c r="I157" s="2">
        <v>256.8</v>
      </c>
      <c r="J157" s="2"/>
    </row>
    <row r="158" spans="1:10" x14ac:dyDescent="0.2">
      <c r="A158" s="2" t="s">
        <v>12</v>
      </c>
      <c r="B158" s="3">
        <v>45324.958333333336</v>
      </c>
      <c r="C158" s="2" t="s">
        <v>13</v>
      </c>
      <c r="D158" s="2" t="s">
        <v>14</v>
      </c>
      <c r="E158" s="2" t="s">
        <v>59</v>
      </c>
      <c r="F158" s="2" t="s">
        <v>16</v>
      </c>
      <c r="G158" s="2" t="s">
        <v>25</v>
      </c>
      <c r="H158" s="2">
        <v>2019</v>
      </c>
      <c r="I158" s="2">
        <v>157.51400000000001</v>
      </c>
      <c r="J158" s="2"/>
    </row>
    <row r="159" spans="1:10" x14ac:dyDescent="0.2">
      <c r="A159" s="2" t="s">
        <v>12</v>
      </c>
      <c r="B159" s="3">
        <v>45324.958333333336</v>
      </c>
      <c r="C159" s="2" t="s">
        <v>13</v>
      </c>
      <c r="D159" s="2" t="s">
        <v>14</v>
      </c>
      <c r="E159" s="2" t="s">
        <v>59</v>
      </c>
      <c r="F159" s="2" t="s">
        <v>16</v>
      </c>
      <c r="G159" s="2" t="s">
        <v>26</v>
      </c>
      <c r="H159" s="2">
        <v>2019</v>
      </c>
      <c r="I159" s="2">
        <v>44771.072999999997</v>
      </c>
      <c r="J159" s="2"/>
    </row>
    <row r="160" spans="1:10" x14ac:dyDescent="0.2">
      <c r="A160" s="2" t="s">
        <v>12</v>
      </c>
      <c r="B160" s="3">
        <v>45324.958333333336</v>
      </c>
      <c r="C160" s="2" t="s">
        <v>13</v>
      </c>
      <c r="D160" s="2" t="s">
        <v>14</v>
      </c>
      <c r="E160" s="2" t="s">
        <v>59</v>
      </c>
      <c r="F160" s="2" t="s">
        <v>16</v>
      </c>
      <c r="G160" s="2" t="s">
        <v>28</v>
      </c>
      <c r="H160" s="2">
        <v>2019</v>
      </c>
      <c r="I160" s="2">
        <v>129</v>
      </c>
      <c r="J160" s="2"/>
    </row>
    <row r="161" spans="1:10" x14ac:dyDescent="0.2">
      <c r="A161" s="2" t="s">
        <v>12</v>
      </c>
      <c r="B161" s="3">
        <v>45324.958333333336</v>
      </c>
      <c r="C161" s="2" t="s">
        <v>13</v>
      </c>
      <c r="D161" s="2" t="s">
        <v>14</v>
      </c>
      <c r="E161" s="2" t="s">
        <v>59</v>
      </c>
      <c r="F161" s="2" t="s">
        <v>16</v>
      </c>
      <c r="G161" s="2" t="s">
        <v>29</v>
      </c>
      <c r="H161" s="2">
        <v>2019</v>
      </c>
      <c r="I161" s="2">
        <v>0</v>
      </c>
      <c r="J161" s="2"/>
    </row>
    <row r="162" spans="1:10" x14ac:dyDescent="0.2">
      <c r="A162" s="2" t="s">
        <v>12</v>
      </c>
      <c r="B162" s="3">
        <v>45324.958333333336</v>
      </c>
      <c r="C162" s="2" t="s">
        <v>13</v>
      </c>
      <c r="D162" s="2" t="s">
        <v>14</v>
      </c>
      <c r="E162" s="2" t="s">
        <v>59</v>
      </c>
      <c r="F162" s="2" t="s">
        <v>16</v>
      </c>
      <c r="G162" s="2" t="s">
        <v>30</v>
      </c>
      <c r="H162" s="2">
        <v>2019</v>
      </c>
      <c r="I162" s="2">
        <v>44928.586000000003</v>
      </c>
      <c r="J162" s="2"/>
    </row>
    <row r="163" spans="1:10" x14ac:dyDescent="0.2">
      <c r="A163" s="2" t="s">
        <v>12</v>
      </c>
      <c r="B163" s="3">
        <v>45324.958333333336</v>
      </c>
      <c r="C163" s="2" t="s">
        <v>13</v>
      </c>
      <c r="D163" s="2" t="s">
        <v>14</v>
      </c>
      <c r="E163" s="2" t="s">
        <v>59</v>
      </c>
      <c r="F163" s="2" t="s">
        <v>16</v>
      </c>
      <c r="G163" s="2" t="s">
        <v>32</v>
      </c>
      <c r="H163" s="2">
        <v>2019</v>
      </c>
      <c r="I163" s="2">
        <v>7281.6610000000001</v>
      </c>
      <c r="J163" s="2"/>
    </row>
    <row r="164" spans="1:10" x14ac:dyDescent="0.2">
      <c r="A164" s="2" t="s">
        <v>12</v>
      </c>
      <c r="B164" s="3">
        <v>45324.958333333336</v>
      </c>
      <c r="C164" s="2" t="s">
        <v>13</v>
      </c>
      <c r="D164" s="2" t="s">
        <v>14</v>
      </c>
      <c r="E164" s="2" t="s">
        <v>59</v>
      </c>
      <c r="F164" s="2" t="s">
        <v>16</v>
      </c>
      <c r="G164" s="2" t="s">
        <v>33</v>
      </c>
      <c r="H164" s="2">
        <v>2019</v>
      </c>
      <c r="I164" s="2">
        <v>0</v>
      </c>
      <c r="J164" s="2"/>
    </row>
    <row r="165" spans="1:10" x14ac:dyDescent="0.2">
      <c r="A165" s="2" t="s">
        <v>12</v>
      </c>
      <c r="B165" s="3">
        <v>45324.958333333336</v>
      </c>
      <c r="C165" s="2" t="s">
        <v>13</v>
      </c>
      <c r="D165" s="2" t="s">
        <v>14</v>
      </c>
      <c r="E165" s="2" t="s">
        <v>59</v>
      </c>
      <c r="F165" s="2" t="s">
        <v>16</v>
      </c>
      <c r="G165" s="2" t="s">
        <v>34</v>
      </c>
      <c r="H165" s="2">
        <v>2019</v>
      </c>
      <c r="I165" s="2">
        <v>0</v>
      </c>
      <c r="J165" s="2"/>
    </row>
    <row r="166" spans="1:10" x14ac:dyDescent="0.2">
      <c r="A166" s="2" t="s">
        <v>12</v>
      </c>
      <c r="B166" s="3">
        <v>45324.958333333336</v>
      </c>
      <c r="C166" s="2" t="s">
        <v>13</v>
      </c>
      <c r="D166" s="2" t="s">
        <v>14</v>
      </c>
      <c r="E166" s="2" t="s">
        <v>59</v>
      </c>
      <c r="F166" s="2" t="s">
        <v>16</v>
      </c>
      <c r="G166" s="2" t="s">
        <v>36</v>
      </c>
      <c r="H166" s="2">
        <v>2019</v>
      </c>
      <c r="I166" s="2">
        <v>35245.271000000001</v>
      </c>
      <c r="J166" s="2"/>
    </row>
    <row r="167" spans="1:10" x14ac:dyDescent="0.2">
      <c r="A167" s="2" t="s">
        <v>12</v>
      </c>
      <c r="B167" s="3">
        <v>45324.958333333336</v>
      </c>
      <c r="C167" s="2" t="s">
        <v>13</v>
      </c>
      <c r="D167" s="2" t="s">
        <v>14</v>
      </c>
      <c r="E167" s="2" t="s">
        <v>59</v>
      </c>
      <c r="F167" s="2" t="s">
        <v>16</v>
      </c>
      <c r="G167" s="2" t="s">
        <v>37</v>
      </c>
      <c r="H167" s="2">
        <v>2019</v>
      </c>
      <c r="I167" s="2">
        <v>86</v>
      </c>
      <c r="J167" s="2"/>
    </row>
    <row r="168" spans="1:10" x14ac:dyDescent="0.2">
      <c r="A168" s="2" t="s">
        <v>12</v>
      </c>
      <c r="B168" s="3">
        <v>45324.958333333336</v>
      </c>
      <c r="C168" s="2" t="s">
        <v>13</v>
      </c>
      <c r="D168" s="2" t="s">
        <v>14</v>
      </c>
      <c r="E168" s="2" t="s">
        <v>59</v>
      </c>
      <c r="F168" s="2" t="s">
        <v>16</v>
      </c>
      <c r="G168" s="2" t="s">
        <v>38</v>
      </c>
      <c r="H168" s="2">
        <v>2019</v>
      </c>
      <c r="I168" s="2">
        <v>0</v>
      </c>
      <c r="J168" s="2"/>
    </row>
    <row r="169" spans="1:10" x14ac:dyDescent="0.2">
      <c r="A169" s="2" t="s">
        <v>12</v>
      </c>
      <c r="B169" s="3">
        <v>45324.958333333336</v>
      </c>
      <c r="C169" s="2" t="s">
        <v>13</v>
      </c>
      <c r="D169" s="2" t="s">
        <v>14</v>
      </c>
      <c r="E169" s="2" t="s">
        <v>59</v>
      </c>
      <c r="F169" s="2" t="s">
        <v>16</v>
      </c>
      <c r="G169" s="2" t="s">
        <v>39</v>
      </c>
      <c r="H169" s="2">
        <v>2019</v>
      </c>
      <c r="I169" s="2">
        <v>28.338999999999999</v>
      </c>
      <c r="J169" s="2"/>
    </row>
    <row r="170" spans="1:10" x14ac:dyDescent="0.2">
      <c r="A170" s="2" t="s">
        <v>12</v>
      </c>
      <c r="B170" s="3">
        <v>45324.958333333336</v>
      </c>
      <c r="C170" s="2" t="s">
        <v>13</v>
      </c>
      <c r="D170" s="2" t="s">
        <v>14</v>
      </c>
      <c r="E170" s="2" t="s">
        <v>59</v>
      </c>
      <c r="F170" s="2" t="s">
        <v>16</v>
      </c>
      <c r="G170" s="2" t="s">
        <v>40</v>
      </c>
      <c r="H170" s="2">
        <v>2019</v>
      </c>
      <c r="I170" s="2">
        <v>0</v>
      </c>
      <c r="J170" s="2"/>
    </row>
    <row r="171" spans="1:10" x14ac:dyDescent="0.2">
      <c r="A171" s="2" t="s">
        <v>12</v>
      </c>
      <c r="B171" s="3">
        <v>45324.958333333336</v>
      </c>
      <c r="C171" s="2" t="s">
        <v>13</v>
      </c>
      <c r="D171" s="2" t="s">
        <v>14</v>
      </c>
      <c r="E171" s="2" t="s">
        <v>59</v>
      </c>
      <c r="F171" s="2" t="s">
        <v>16</v>
      </c>
      <c r="G171" s="2" t="s">
        <v>41</v>
      </c>
      <c r="H171" s="2">
        <v>2019</v>
      </c>
      <c r="I171" s="2">
        <v>0</v>
      </c>
      <c r="J171" s="2"/>
    </row>
    <row r="172" spans="1:10" x14ac:dyDescent="0.2">
      <c r="A172" s="2" t="s">
        <v>12</v>
      </c>
      <c r="B172" s="3">
        <v>45324.958333333336</v>
      </c>
      <c r="C172" s="2" t="s">
        <v>13</v>
      </c>
      <c r="D172" s="2" t="s">
        <v>14</v>
      </c>
      <c r="E172" s="2" t="s">
        <v>59</v>
      </c>
      <c r="F172" s="2" t="s">
        <v>16</v>
      </c>
      <c r="G172" s="2" t="s">
        <v>42</v>
      </c>
      <c r="H172" s="2">
        <v>2019</v>
      </c>
      <c r="I172" s="2">
        <v>0</v>
      </c>
      <c r="J172" s="2"/>
    </row>
    <row r="173" spans="1:10" x14ac:dyDescent="0.2">
      <c r="A173" s="2" t="s">
        <v>12</v>
      </c>
      <c r="B173" s="3">
        <v>45324.958333333336</v>
      </c>
      <c r="C173" s="2" t="s">
        <v>13</v>
      </c>
      <c r="D173" s="2" t="s">
        <v>14</v>
      </c>
      <c r="E173" s="2" t="s">
        <v>59</v>
      </c>
      <c r="F173" s="2" t="s">
        <v>16</v>
      </c>
      <c r="G173" s="2" t="s">
        <v>43</v>
      </c>
      <c r="H173" s="2">
        <v>2019</v>
      </c>
      <c r="I173" s="2">
        <v>0</v>
      </c>
      <c r="J173" s="2"/>
    </row>
    <row r="174" spans="1:10" x14ac:dyDescent="0.2">
      <c r="A174" s="2" t="s">
        <v>12</v>
      </c>
      <c r="B174" s="3">
        <v>45324.958333333336</v>
      </c>
      <c r="C174" s="2" t="s">
        <v>13</v>
      </c>
      <c r="D174" s="2" t="s">
        <v>14</v>
      </c>
      <c r="E174" s="2" t="s">
        <v>59</v>
      </c>
      <c r="F174" s="2" t="s">
        <v>16</v>
      </c>
      <c r="G174" s="2" t="s">
        <v>44</v>
      </c>
      <c r="H174" s="2">
        <v>2019</v>
      </c>
      <c r="I174" s="2">
        <v>235.07499999999999</v>
      </c>
      <c r="J174" s="2"/>
    </row>
    <row r="175" spans="1:10" x14ac:dyDescent="0.2">
      <c r="A175" s="2" t="s">
        <v>12</v>
      </c>
      <c r="B175" s="3">
        <v>45324.958333333336</v>
      </c>
      <c r="C175" s="2" t="s">
        <v>13</v>
      </c>
      <c r="D175" s="2" t="s">
        <v>14</v>
      </c>
      <c r="E175" s="2" t="s">
        <v>59</v>
      </c>
      <c r="F175" s="2" t="s">
        <v>16</v>
      </c>
      <c r="G175" s="2" t="s">
        <v>45</v>
      </c>
      <c r="H175" s="2">
        <v>2019</v>
      </c>
      <c r="I175" s="2">
        <v>24.265000000000001</v>
      </c>
      <c r="J175" s="2"/>
    </row>
    <row r="176" spans="1:10" x14ac:dyDescent="0.2">
      <c r="A176" s="2" t="s">
        <v>12</v>
      </c>
      <c r="B176" s="3">
        <v>45324.958333333336</v>
      </c>
      <c r="C176" s="2" t="s">
        <v>13</v>
      </c>
      <c r="D176" s="2" t="s">
        <v>14</v>
      </c>
      <c r="E176" s="2" t="s">
        <v>59</v>
      </c>
      <c r="F176" s="2" t="s">
        <v>16</v>
      </c>
      <c r="G176" s="2" t="s">
        <v>46</v>
      </c>
      <c r="H176" s="2">
        <v>2019</v>
      </c>
      <c r="I176" s="2">
        <v>0</v>
      </c>
      <c r="J176" s="2"/>
    </row>
    <row r="177" spans="1:10" x14ac:dyDescent="0.2">
      <c r="A177" s="2" t="s">
        <v>12</v>
      </c>
      <c r="B177" s="3">
        <v>45324.958333333336</v>
      </c>
      <c r="C177" s="2" t="s">
        <v>13</v>
      </c>
      <c r="D177" s="2" t="s">
        <v>14</v>
      </c>
      <c r="E177" s="2" t="s">
        <v>59</v>
      </c>
      <c r="F177" s="2" t="s">
        <v>16</v>
      </c>
      <c r="G177" s="2" t="s">
        <v>47</v>
      </c>
      <c r="H177" s="2">
        <v>2019</v>
      </c>
      <c r="I177" s="2">
        <v>4.375</v>
      </c>
      <c r="J177" s="2"/>
    </row>
    <row r="178" spans="1:10" x14ac:dyDescent="0.2">
      <c r="A178" s="2" t="s">
        <v>12</v>
      </c>
      <c r="B178" s="3">
        <v>45324.958333333336</v>
      </c>
      <c r="C178" s="2" t="s">
        <v>13</v>
      </c>
      <c r="D178" s="2" t="s">
        <v>14</v>
      </c>
      <c r="E178" s="2" t="s">
        <v>60</v>
      </c>
      <c r="F178" s="2" t="s">
        <v>16</v>
      </c>
      <c r="G178" s="2" t="s">
        <v>18</v>
      </c>
      <c r="H178" s="2">
        <v>2019</v>
      </c>
      <c r="I178" s="2">
        <v>37578.917999999998</v>
      </c>
      <c r="J178" s="2"/>
    </row>
    <row r="179" spans="1:10" x14ac:dyDescent="0.2">
      <c r="A179" s="2" t="s">
        <v>12</v>
      </c>
      <c r="B179" s="3">
        <v>45324.958333333336</v>
      </c>
      <c r="C179" s="2" t="s">
        <v>13</v>
      </c>
      <c r="D179" s="2" t="s">
        <v>14</v>
      </c>
      <c r="E179" s="2" t="s">
        <v>60</v>
      </c>
      <c r="F179" s="2" t="s">
        <v>16</v>
      </c>
      <c r="G179" s="2" t="s">
        <v>19</v>
      </c>
      <c r="H179" s="2">
        <v>2019</v>
      </c>
      <c r="I179" s="2">
        <v>394.76900000000001</v>
      </c>
      <c r="J179" s="2"/>
    </row>
    <row r="180" spans="1:10" x14ac:dyDescent="0.2">
      <c r="A180" s="2" t="s">
        <v>12</v>
      </c>
      <c r="B180" s="3">
        <v>45324.958333333336</v>
      </c>
      <c r="C180" s="2" t="s">
        <v>13</v>
      </c>
      <c r="D180" s="2" t="s">
        <v>14</v>
      </c>
      <c r="E180" s="2" t="s">
        <v>60</v>
      </c>
      <c r="F180" s="2" t="s">
        <v>16</v>
      </c>
      <c r="G180" s="2" t="s">
        <v>20</v>
      </c>
      <c r="H180" s="2">
        <v>2019</v>
      </c>
      <c r="I180" s="2">
        <v>88693.2</v>
      </c>
      <c r="J180" s="2"/>
    </row>
    <row r="181" spans="1:10" x14ac:dyDescent="0.2">
      <c r="A181" s="2" t="s">
        <v>12</v>
      </c>
      <c r="B181" s="3">
        <v>45324.958333333336</v>
      </c>
      <c r="C181" s="2" t="s">
        <v>13</v>
      </c>
      <c r="D181" s="2" t="s">
        <v>14</v>
      </c>
      <c r="E181" s="2" t="s">
        <v>60</v>
      </c>
      <c r="F181" s="2" t="s">
        <v>16</v>
      </c>
      <c r="G181" s="2" t="s">
        <v>21</v>
      </c>
      <c r="H181" s="2">
        <v>2019</v>
      </c>
      <c r="I181" s="2">
        <v>12.521000000000001</v>
      </c>
      <c r="J181" s="2"/>
    </row>
    <row r="182" spans="1:10" x14ac:dyDescent="0.2">
      <c r="A182" s="2" t="s">
        <v>12</v>
      </c>
      <c r="B182" s="3">
        <v>45324.958333333336</v>
      </c>
      <c r="C182" s="2" t="s">
        <v>13</v>
      </c>
      <c r="D182" s="2" t="s">
        <v>14</v>
      </c>
      <c r="E182" s="2" t="s">
        <v>60</v>
      </c>
      <c r="F182" s="2" t="s">
        <v>16</v>
      </c>
      <c r="G182" s="2" t="s">
        <v>22</v>
      </c>
      <c r="H182" s="2">
        <v>2019</v>
      </c>
      <c r="I182" s="2">
        <v>2598.7049999999999</v>
      </c>
      <c r="J182" s="2"/>
    </row>
    <row r="183" spans="1:10" x14ac:dyDescent="0.2">
      <c r="A183" s="2" t="s">
        <v>12</v>
      </c>
      <c r="B183" s="3">
        <v>45324.958333333336</v>
      </c>
      <c r="C183" s="2" t="s">
        <v>13</v>
      </c>
      <c r="D183" s="2" t="s">
        <v>14</v>
      </c>
      <c r="E183" s="2" t="s">
        <v>60</v>
      </c>
      <c r="F183" s="2" t="s">
        <v>16</v>
      </c>
      <c r="G183" s="2" t="s">
        <v>23</v>
      </c>
      <c r="H183" s="2">
        <v>2019</v>
      </c>
      <c r="I183" s="2">
        <v>0</v>
      </c>
      <c r="J183" s="2"/>
    </row>
    <row r="184" spans="1:10" x14ac:dyDescent="0.2">
      <c r="A184" s="2" t="s">
        <v>12</v>
      </c>
      <c r="B184" s="3">
        <v>45324.958333333336</v>
      </c>
      <c r="C184" s="2" t="s">
        <v>13</v>
      </c>
      <c r="D184" s="2" t="s">
        <v>14</v>
      </c>
      <c r="E184" s="2" t="s">
        <v>60</v>
      </c>
      <c r="F184" s="2" t="s">
        <v>16</v>
      </c>
      <c r="G184" s="2" t="s">
        <v>24</v>
      </c>
      <c r="H184" s="2">
        <v>2019</v>
      </c>
      <c r="I184" s="2">
        <v>458430.91200000001</v>
      </c>
      <c r="J184" s="2"/>
    </row>
    <row r="185" spans="1:10" x14ac:dyDescent="0.2">
      <c r="A185" s="2" t="s">
        <v>12</v>
      </c>
      <c r="B185" s="3">
        <v>45324.958333333336</v>
      </c>
      <c r="C185" s="2" t="s">
        <v>13</v>
      </c>
      <c r="D185" s="2" t="s">
        <v>14</v>
      </c>
      <c r="E185" s="2" t="s">
        <v>60</v>
      </c>
      <c r="F185" s="2" t="s">
        <v>16</v>
      </c>
      <c r="G185" s="2" t="s">
        <v>25</v>
      </c>
      <c r="H185" s="2">
        <v>2019</v>
      </c>
      <c r="I185" s="2">
        <v>6734.0039999999999</v>
      </c>
      <c r="J185" s="2"/>
    </row>
    <row r="186" spans="1:10" x14ac:dyDescent="0.2">
      <c r="A186" s="2" t="s">
        <v>12</v>
      </c>
      <c r="B186" s="3">
        <v>45324.958333333336</v>
      </c>
      <c r="C186" s="2" t="s">
        <v>13</v>
      </c>
      <c r="D186" s="2" t="s">
        <v>14</v>
      </c>
      <c r="E186" s="2" t="s">
        <v>60</v>
      </c>
      <c r="F186" s="2" t="s">
        <v>16</v>
      </c>
      <c r="G186" s="2" t="s">
        <v>26</v>
      </c>
      <c r="H186" s="2">
        <v>2019</v>
      </c>
      <c r="I186" s="2">
        <v>913377.39399999997</v>
      </c>
      <c r="J186" s="2"/>
    </row>
    <row r="187" spans="1:10" x14ac:dyDescent="0.2">
      <c r="A187" s="2" t="s">
        <v>12</v>
      </c>
      <c r="B187" s="3">
        <v>45324.958333333336</v>
      </c>
      <c r="C187" s="2" t="s">
        <v>13</v>
      </c>
      <c r="D187" s="2" t="s">
        <v>14</v>
      </c>
      <c r="E187" s="2" t="s">
        <v>60</v>
      </c>
      <c r="F187" s="2" t="s">
        <v>16</v>
      </c>
      <c r="G187" s="2" t="s">
        <v>27</v>
      </c>
      <c r="H187" s="2">
        <v>2019</v>
      </c>
      <c r="I187" s="2">
        <v>84.6</v>
      </c>
      <c r="J187" s="2"/>
    </row>
    <row r="188" spans="1:10" x14ac:dyDescent="0.2">
      <c r="A188" s="2" t="s">
        <v>12</v>
      </c>
      <c r="B188" s="3">
        <v>45324.958333333336</v>
      </c>
      <c r="C188" s="2" t="s">
        <v>13</v>
      </c>
      <c r="D188" s="2" t="s">
        <v>14</v>
      </c>
      <c r="E188" s="2" t="s">
        <v>60</v>
      </c>
      <c r="F188" s="2" t="s">
        <v>16</v>
      </c>
      <c r="G188" s="2" t="s">
        <v>28</v>
      </c>
      <c r="H188" s="2">
        <v>2019</v>
      </c>
      <c r="I188" s="2">
        <v>44812.985000000001</v>
      </c>
      <c r="J188" s="2"/>
    </row>
    <row r="189" spans="1:10" x14ac:dyDescent="0.2">
      <c r="A189" s="2" t="s">
        <v>12</v>
      </c>
      <c r="B189" s="3">
        <v>45324.958333333336</v>
      </c>
      <c r="C189" s="2" t="s">
        <v>13</v>
      </c>
      <c r="D189" s="2" t="s">
        <v>14</v>
      </c>
      <c r="E189" s="2" t="s">
        <v>60</v>
      </c>
      <c r="F189" s="2" t="s">
        <v>16</v>
      </c>
      <c r="G189" s="2" t="s">
        <v>29</v>
      </c>
      <c r="H189" s="2">
        <v>2019</v>
      </c>
      <c r="I189" s="2">
        <v>62478.987999999998</v>
      </c>
      <c r="J189" s="2"/>
    </row>
    <row r="190" spans="1:10" x14ac:dyDescent="0.2">
      <c r="A190" s="2" t="s">
        <v>12</v>
      </c>
      <c r="B190" s="3">
        <v>45324.958333333336</v>
      </c>
      <c r="C190" s="2" t="s">
        <v>13</v>
      </c>
      <c r="D190" s="2" t="s">
        <v>14</v>
      </c>
      <c r="E190" s="2" t="s">
        <v>60</v>
      </c>
      <c r="F190" s="2" t="s">
        <v>16</v>
      </c>
      <c r="G190" s="2" t="s">
        <v>30</v>
      </c>
      <c r="H190" s="2">
        <v>2019</v>
      </c>
      <c r="I190" s="2">
        <v>926298.99800000002</v>
      </c>
      <c r="J190" s="2"/>
    </row>
    <row r="191" spans="1:10" x14ac:dyDescent="0.2">
      <c r="A191" s="2" t="s">
        <v>12</v>
      </c>
      <c r="B191" s="3">
        <v>45324.958333333336</v>
      </c>
      <c r="C191" s="2" t="s">
        <v>13</v>
      </c>
      <c r="D191" s="2" t="s">
        <v>14</v>
      </c>
      <c r="E191" s="2" t="s">
        <v>60</v>
      </c>
      <c r="F191" s="2" t="s">
        <v>16</v>
      </c>
      <c r="G191" s="2" t="s">
        <v>31</v>
      </c>
      <c r="H191" s="2">
        <v>2019</v>
      </c>
      <c r="I191" s="2">
        <v>10627.2</v>
      </c>
      <c r="J191" s="2"/>
    </row>
    <row r="192" spans="1:10" x14ac:dyDescent="0.2">
      <c r="A192" s="2" t="s">
        <v>12</v>
      </c>
      <c r="B192" s="3">
        <v>45324.958333333336</v>
      </c>
      <c r="C192" s="2" t="s">
        <v>13</v>
      </c>
      <c r="D192" s="2" t="s">
        <v>14</v>
      </c>
      <c r="E192" s="2" t="s">
        <v>60</v>
      </c>
      <c r="F192" s="2" t="s">
        <v>16</v>
      </c>
      <c r="G192" s="2" t="s">
        <v>32</v>
      </c>
      <c r="H192" s="2">
        <v>2019</v>
      </c>
      <c r="I192" s="2">
        <v>142156.16099999999</v>
      </c>
      <c r="J192" s="2"/>
    </row>
    <row r="193" spans="1:10" x14ac:dyDescent="0.2">
      <c r="A193" s="2" t="s">
        <v>12</v>
      </c>
      <c r="B193" s="3">
        <v>45324.958333333336</v>
      </c>
      <c r="C193" s="2" t="s">
        <v>13</v>
      </c>
      <c r="D193" s="2" t="s">
        <v>14</v>
      </c>
      <c r="E193" s="2" t="s">
        <v>60</v>
      </c>
      <c r="F193" s="2" t="s">
        <v>16</v>
      </c>
      <c r="G193" s="2" t="s">
        <v>33</v>
      </c>
      <c r="H193" s="2">
        <v>2019</v>
      </c>
      <c r="I193" s="2">
        <v>0</v>
      </c>
      <c r="J193" s="2"/>
    </row>
    <row r="194" spans="1:10" x14ac:dyDescent="0.2">
      <c r="A194" s="2" t="s">
        <v>12</v>
      </c>
      <c r="B194" s="3">
        <v>45324.958333333336</v>
      </c>
      <c r="C194" s="2" t="s">
        <v>13</v>
      </c>
      <c r="D194" s="2" t="s">
        <v>14</v>
      </c>
      <c r="E194" s="2" t="s">
        <v>60</v>
      </c>
      <c r="F194" s="2" t="s">
        <v>16</v>
      </c>
      <c r="G194" s="2" t="s">
        <v>34</v>
      </c>
      <c r="H194" s="2">
        <v>2019</v>
      </c>
      <c r="I194" s="2">
        <v>2169.6680000000001</v>
      </c>
      <c r="J194" s="2"/>
    </row>
    <row r="195" spans="1:10" x14ac:dyDescent="0.2">
      <c r="A195" s="2" t="s">
        <v>12</v>
      </c>
      <c r="B195" s="3">
        <v>45324.958333333336</v>
      </c>
      <c r="C195" s="2" t="s">
        <v>13</v>
      </c>
      <c r="D195" s="2" t="s">
        <v>14</v>
      </c>
      <c r="E195" s="2" t="s">
        <v>60</v>
      </c>
      <c r="F195" s="2" t="s">
        <v>16</v>
      </c>
      <c r="G195" s="2" t="s">
        <v>36</v>
      </c>
      <c r="H195" s="2">
        <v>2019</v>
      </c>
      <c r="I195" s="2">
        <v>14428.102999999999</v>
      </c>
      <c r="J195" s="2"/>
    </row>
    <row r="196" spans="1:10" x14ac:dyDescent="0.2">
      <c r="A196" s="2" t="s">
        <v>12</v>
      </c>
      <c r="B196" s="3">
        <v>45324.958333333336</v>
      </c>
      <c r="C196" s="2" t="s">
        <v>13</v>
      </c>
      <c r="D196" s="2" t="s">
        <v>14</v>
      </c>
      <c r="E196" s="2" t="s">
        <v>60</v>
      </c>
      <c r="F196" s="2" t="s">
        <v>16</v>
      </c>
      <c r="G196" s="2" t="s">
        <v>37</v>
      </c>
      <c r="H196" s="2">
        <v>2019</v>
      </c>
      <c r="I196" s="2">
        <v>35809.39</v>
      </c>
      <c r="J196" s="2"/>
    </row>
    <row r="197" spans="1:10" x14ac:dyDescent="0.2">
      <c r="A197" s="2" t="s">
        <v>12</v>
      </c>
      <c r="B197" s="3">
        <v>45324.958333333336</v>
      </c>
      <c r="C197" s="2" t="s">
        <v>13</v>
      </c>
      <c r="D197" s="2" t="s">
        <v>14</v>
      </c>
      <c r="E197" s="2" t="s">
        <v>60</v>
      </c>
      <c r="F197" s="2" t="s">
        <v>16</v>
      </c>
      <c r="G197" s="2" t="s">
        <v>38</v>
      </c>
      <c r="H197" s="2">
        <v>2019</v>
      </c>
      <c r="I197" s="2">
        <v>893.00599999999997</v>
      </c>
      <c r="J197" s="2"/>
    </row>
    <row r="198" spans="1:10" x14ac:dyDescent="0.2">
      <c r="A198" s="2" t="s">
        <v>12</v>
      </c>
      <c r="B198" s="3">
        <v>45324.958333333336</v>
      </c>
      <c r="C198" s="2" t="s">
        <v>13</v>
      </c>
      <c r="D198" s="2" t="s">
        <v>14</v>
      </c>
      <c r="E198" s="2" t="s">
        <v>60</v>
      </c>
      <c r="F198" s="2" t="s">
        <v>16</v>
      </c>
      <c r="G198" s="2" t="s">
        <v>39</v>
      </c>
      <c r="H198" s="2">
        <v>2019</v>
      </c>
      <c r="I198" s="2">
        <v>4831.777</v>
      </c>
      <c r="J198" s="2"/>
    </row>
    <row r="199" spans="1:10" x14ac:dyDescent="0.2">
      <c r="A199" s="2" t="s">
        <v>12</v>
      </c>
      <c r="B199" s="3">
        <v>45324.958333333336</v>
      </c>
      <c r="C199" s="2" t="s">
        <v>13</v>
      </c>
      <c r="D199" s="2" t="s">
        <v>14</v>
      </c>
      <c r="E199" s="2" t="s">
        <v>60</v>
      </c>
      <c r="F199" s="2" t="s">
        <v>16</v>
      </c>
      <c r="G199" s="2" t="s">
        <v>40</v>
      </c>
      <c r="H199" s="2">
        <v>2019</v>
      </c>
      <c r="I199" s="2">
        <v>1376.7180000000001</v>
      </c>
      <c r="J199" s="2"/>
    </row>
    <row r="200" spans="1:10" x14ac:dyDescent="0.2">
      <c r="A200" s="2" t="s">
        <v>12</v>
      </c>
      <c r="B200" s="3">
        <v>45324.958333333336</v>
      </c>
      <c r="C200" s="2" t="s">
        <v>13</v>
      </c>
      <c r="D200" s="2" t="s">
        <v>14</v>
      </c>
      <c r="E200" s="2" t="s">
        <v>60</v>
      </c>
      <c r="F200" s="2" t="s">
        <v>16</v>
      </c>
      <c r="G200" s="2" t="s">
        <v>41</v>
      </c>
      <c r="H200" s="2">
        <v>2019</v>
      </c>
      <c r="I200" s="2">
        <v>0</v>
      </c>
      <c r="J200" s="2"/>
    </row>
    <row r="201" spans="1:10" x14ac:dyDescent="0.2">
      <c r="A201" s="2" t="s">
        <v>12</v>
      </c>
      <c r="B201" s="3">
        <v>45324.958333333336</v>
      </c>
      <c r="C201" s="2" t="s">
        <v>13</v>
      </c>
      <c r="D201" s="2" t="s">
        <v>14</v>
      </c>
      <c r="E201" s="2" t="s">
        <v>60</v>
      </c>
      <c r="F201" s="2" t="s">
        <v>16</v>
      </c>
      <c r="G201" s="2" t="s">
        <v>42</v>
      </c>
      <c r="H201" s="2">
        <v>2019</v>
      </c>
      <c r="I201" s="2">
        <v>172.96</v>
      </c>
      <c r="J201" s="2"/>
    </row>
    <row r="202" spans="1:10" x14ac:dyDescent="0.2">
      <c r="A202" s="2" t="s">
        <v>12</v>
      </c>
      <c r="B202" s="3">
        <v>45324.958333333336</v>
      </c>
      <c r="C202" s="2" t="s">
        <v>13</v>
      </c>
      <c r="D202" s="2" t="s">
        <v>14</v>
      </c>
      <c r="E202" s="2" t="s">
        <v>60</v>
      </c>
      <c r="F202" s="2" t="s">
        <v>16</v>
      </c>
      <c r="G202" s="2" t="s">
        <v>43</v>
      </c>
      <c r="H202" s="2">
        <v>2019</v>
      </c>
      <c r="I202" s="2">
        <v>6.5789999999999997</v>
      </c>
      <c r="J202" s="2"/>
    </row>
    <row r="203" spans="1:10" x14ac:dyDescent="0.2">
      <c r="A203" s="2" t="s">
        <v>12</v>
      </c>
      <c r="B203" s="3">
        <v>45324.958333333336</v>
      </c>
      <c r="C203" s="2" t="s">
        <v>13</v>
      </c>
      <c r="D203" s="2" t="s">
        <v>14</v>
      </c>
      <c r="E203" s="2" t="s">
        <v>60</v>
      </c>
      <c r="F203" s="2" t="s">
        <v>16</v>
      </c>
      <c r="G203" s="2" t="s">
        <v>44</v>
      </c>
      <c r="H203" s="2">
        <v>2019</v>
      </c>
      <c r="I203" s="2">
        <v>301.82600000000002</v>
      </c>
      <c r="J203" s="2"/>
    </row>
    <row r="204" spans="1:10" x14ac:dyDescent="0.2">
      <c r="A204" s="2" t="s">
        <v>12</v>
      </c>
      <c r="B204" s="3">
        <v>45324.958333333336</v>
      </c>
      <c r="C204" s="2" t="s">
        <v>13</v>
      </c>
      <c r="D204" s="2" t="s">
        <v>14</v>
      </c>
      <c r="E204" s="2" t="s">
        <v>60</v>
      </c>
      <c r="F204" s="2" t="s">
        <v>16</v>
      </c>
      <c r="G204" s="2" t="s">
        <v>45</v>
      </c>
      <c r="H204" s="2">
        <v>2019</v>
      </c>
      <c r="I204" s="2">
        <v>377.47</v>
      </c>
      <c r="J204" s="2"/>
    </row>
    <row r="205" spans="1:10" x14ac:dyDescent="0.2">
      <c r="A205" s="2" t="s">
        <v>12</v>
      </c>
      <c r="B205" s="3">
        <v>45324.958333333336</v>
      </c>
      <c r="C205" s="2" t="s">
        <v>13</v>
      </c>
      <c r="D205" s="2" t="s">
        <v>14</v>
      </c>
      <c r="E205" s="2" t="s">
        <v>60</v>
      </c>
      <c r="F205" s="2" t="s">
        <v>16</v>
      </c>
      <c r="G205" s="2" t="s">
        <v>46</v>
      </c>
      <c r="H205" s="2">
        <v>2019</v>
      </c>
      <c r="I205" s="2">
        <v>2795</v>
      </c>
      <c r="J205" s="2"/>
    </row>
    <row r="206" spans="1:10" x14ac:dyDescent="0.2">
      <c r="A206" s="2" t="s">
        <v>12</v>
      </c>
      <c r="B206" s="3">
        <v>45324.958333333336</v>
      </c>
      <c r="C206" s="2" t="s">
        <v>13</v>
      </c>
      <c r="D206" s="2" t="s">
        <v>14</v>
      </c>
      <c r="E206" s="2" t="s">
        <v>60</v>
      </c>
      <c r="F206" s="2" t="s">
        <v>16</v>
      </c>
      <c r="G206" s="2" t="s">
        <v>47</v>
      </c>
      <c r="H206" s="2">
        <v>2019</v>
      </c>
      <c r="I206" s="2">
        <v>2002.2</v>
      </c>
      <c r="J206" s="2"/>
    </row>
    <row r="207" spans="1:10" x14ac:dyDescent="0.2">
      <c r="A207" s="2" t="s">
        <v>12</v>
      </c>
      <c r="B207" s="3">
        <v>45324.958333333336</v>
      </c>
      <c r="C207" s="2" t="s">
        <v>13</v>
      </c>
      <c r="D207" s="2" t="s">
        <v>14</v>
      </c>
      <c r="E207" s="2" t="s">
        <v>60</v>
      </c>
      <c r="F207" s="2" t="s">
        <v>16</v>
      </c>
      <c r="G207" s="2" t="s">
        <v>50</v>
      </c>
      <c r="H207" s="2">
        <v>2019</v>
      </c>
      <c r="I207" s="2">
        <v>3380.08</v>
      </c>
      <c r="J207" s="2"/>
    </row>
    <row r="208" spans="1:10" x14ac:dyDescent="0.2">
      <c r="A208" s="2" t="s">
        <v>12</v>
      </c>
      <c r="B208" s="3">
        <v>45324.958333333336</v>
      </c>
      <c r="C208" s="2" t="s">
        <v>13</v>
      </c>
      <c r="D208" s="2" t="s">
        <v>14</v>
      </c>
      <c r="E208" s="2" t="s">
        <v>60</v>
      </c>
      <c r="F208" s="2" t="s">
        <v>16</v>
      </c>
      <c r="G208" s="2" t="s">
        <v>51</v>
      </c>
      <c r="H208" s="2">
        <v>2019</v>
      </c>
      <c r="I208" s="2">
        <v>4096.4589999999998</v>
      </c>
      <c r="J208" s="2"/>
    </row>
    <row r="209" spans="1:10" x14ac:dyDescent="0.2">
      <c r="A209" s="2" t="s">
        <v>12</v>
      </c>
      <c r="B209" s="3">
        <v>45324.958333333336</v>
      </c>
      <c r="C209" s="2" t="s">
        <v>13</v>
      </c>
      <c r="D209" s="2" t="s">
        <v>14</v>
      </c>
      <c r="E209" s="2" t="s">
        <v>60</v>
      </c>
      <c r="F209" s="2" t="s">
        <v>16</v>
      </c>
      <c r="G209" s="2" t="s">
        <v>54</v>
      </c>
      <c r="H209" s="2">
        <v>2019</v>
      </c>
      <c r="I209" s="2">
        <v>184.44</v>
      </c>
      <c r="J209" s="2"/>
    </row>
    <row r="210" spans="1:10" x14ac:dyDescent="0.2">
      <c r="A210" s="2" t="s">
        <v>12</v>
      </c>
      <c r="B210" s="3">
        <v>45324.958333333336</v>
      </c>
      <c r="C210" s="2" t="s">
        <v>13</v>
      </c>
      <c r="D210" s="2" t="s">
        <v>14</v>
      </c>
      <c r="E210" s="2" t="s">
        <v>61</v>
      </c>
      <c r="F210" s="2" t="s">
        <v>16</v>
      </c>
      <c r="G210" s="2" t="s">
        <v>17</v>
      </c>
      <c r="H210" s="2">
        <v>2019</v>
      </c>
      <c r="I210" s="2">
        <v>4982.2920000000004</v>
      </c>
      <c r="J210" s="2"/>
    </row>
    <row r="211" spans="1:10" x14ac:dyDescent="0.2">
      <c r="A211" s="2" t="s">
        <v>12</v>
      </c>
      <c r="B211" s="3">
        <v>45324.958333333336</v>
      </c>
      <c r="C211" s="2" t="s">
        <v>13</v>
      </c>
      <c r="D211" s="2" t="s">
        <v>14</v>
      </c>
      <c r="E211" s="2" t="s">
        <v>61</v>
      </c>
      <c r="F211" s="2" t="s">
        <v>16</v>
      </c>
      <c r="G211" s="2" t="s">
        <v>18</v>
      </c>
      <c r="H211" s="2">
        <v>2019</v>
      </c>
      <c r="I211" s="2">
        <v>70192.365999999995</v>
      </c>
      <c r="J211" s="2"/>
    </row>
    <row r="212" spans="1:10" x14ac:dyDescent="0.2">
      <c r="A212" s="2" t="s">
        <v>12</v>
      </c>
      <c r="B212" s="3">
        <v>45324.958333333336</v>
      </c>
      <c r="C212" s="2" t="s">
        <v>13</v>
      </c>
      <c r="D212" s="2" t="s">
        <v>14</v>
      </c>
      <c r="E212" s="2" t="s">
        <v>61</v>
      </c>
      <c r="F212" s="2" t="s">
        <v>16</v>
      </c>
      <c r="G212" s="2" t="s">
        <v>19</v>
      </c>
      <c r="H212" s="2">
        <v>2019</v>
      </c>
      <c r="I212" s="2">
        <v>44715</v>
      </c>
      <c r="J212" s="2"/>
    </row>
    <row r="213" spans="1:10" x14ac:dyDescent="0.2">
      <c r="A213" s="2" t="s">
        <v>12</v>
      </c>
      <c r="B213" s="3">
        <v>45324.958333333336</v>
      </c>
      <c r="C213" s="2" t="s">
        <v>13</v>
      </c>
      <c r="D213" s="2" t="s">
        <v>14</v>
      </c>
      <c r="E213" s="2" t="s">
        <v>61</v>
      </c>
      <c r="F213" s="2" t="s">
        <v>16</v>
      </c>
      <c r="G213" s="2" t="s">
        <v>20</v>
      </c>
      <c r="H213" s="2">
        <v>2019</v>
      </c>
      <c r="I213" s="2">
        <v>23284.6</v>
      </c>
      <c r="J213" s="2"/>
    </row>
    <row r="214" spans="1:10" x14ac:dyDescent="0.2">
      <c r="A214" s="2" t="s">
        <v>12</v>
      </c>
      <c r="B214" s="3">
        <v>45324.958333333336</v>
      </c>
      <c r="C214" s="2" t="s">
        <v>13</v>
      </c>
      <c r="D214" s="2" t="s">
        <v>14</v>
      </c>
      <c r="E214" s="2" t="s">
        <v>61</v>
      </c>
      <c r="F214" s="2" t="s">
        <v>16</v>
      </c>
      <c r="G214" s="2" t="s">
        <v>21</v>
      </c>
      <c r="H214" s="2">
        <v>2019</v>
      </c>
      <c r="I214" s="2">
        <v>29749.847000000002</v>
      </c>
      <c r="J214" s="2"/>
    </row>
    <row r="215" spans="1:10" x14ac:dyDescent="0.2">
      <c r="A215" s="2" t="s">
        <v>12</v>
      </c>
      <c r="B215" s="3">
        <v>45324.958333333336</v>
      </c>
      <c r="C215" s="2" t="s">
        <v>13</v>
      </c>
      <c r="D215" s="2" t="s">
        <v>14</v>
      </c>
      <c r="E215" s="2" t="s">
        <v>61</v>
      </c>
      <c r="F215" s="2" t="s">
        <v>16</v>
      </c>
      <c r="G215" s="2" t="s">
        <v>22</v>
      </c>
      <c r="H215" s="2">
        <v>2019</v>
      </c>
      <c r="I215" s="2">
        <v>647.02099999999996</v>
      </c>
      <c r="J215" s="2"/>
    </row>
    <row r="216" spans="1:10" x14ac:dyDescent="0.2">
      <c r="A216" s="2" t="s">
        <v>12</v>
      </c>
      <c r="B216" s="3">
        <v>45324.958333333336</v>
      </c>
      <c r="C216" s="2" t="s">
        <v>13</v>
      </c>
      <c r="D216" s="2" t="s">
        <v>14</v>
      </c>
      <c r="E216" s="2" t="s">
        <v>61</v>
      </c>
      <c r="F216" s="2" t="s">
        <v>16</v>
      </c>
      <c r="G216" s="2" t="s">
        <v>23</v>
      </c>
      <c r="H216" s="2">
        <v>2019</v>
      </c>
      <c r="I216" s="2">
        <v>84439.842999999993</v>
      </c>
      <c r="J216" s="2"/>
    </row>
    <row r="217" spans="1:10" x14ac:dyDescent="0.2">
      <c r="A217" s="2" t="s">
        <v>12</v>
      </c>
      <c r="B217" s="3">
        <v>45324.958333333336</v>
      </c>
      <c r="C217" s="2" t="s">
        <v>13</v>
      </c>
      <c r="D217" s="2" t="s">
        <v>14</v>
      </c>
      <c r="E217" s="2" t="s">
        <v>61</v>
      </c>
      <c r="F217" s="2" t="s">
        <v>16</v>
      </c>
      <c r="G217" s="2" t="s">
        <v>24</v>
      </c>
      <c r="H217" s="2">
        <v>2019</v>
      </c>
      <c r="I217" s="2">
        <v>250034</v>
      </c>
      <c r="J217" s="2"/>
    </row>
    <row r="218" spans="1:10" x14ac:dyDescent="0.2">
      <c r="A218" s="2" t="s">
        <v>12</v>
      </c>
      <c r="B218" s="3">
        <v>45324.958333333336</v>
      </c>
      <c r="C218" s="2" t="s">
        <v>13</v>
      </c>
      <c r="D218" s="2" t="s">
        <v>14</v>
      </c>
      <c r="E218" s="2" t="s">
        <v>61</v>
      </c>
      <c r="F218" s="2" t="s">
        <v>16</v>
      </c>
      <c r="G218" s="2" t="s">
        <v>25</v>
      </c>
      <c r="H218" s="2">
        <v>2019</v>
      </c>
      <c r="I218" s="2">
        <v>35335.01</v>
      </c>
      <c r="J218" s="2"/>
    </row>
    <row r="219" spans="1:10" x14ac:dyDescent="0.2">
      <c r="A219" s="2" t="s">
        <v>12</v>
      </c>
      <c r="B219" s="3">
        <v>45324.958333333336</v>
      </c>
      <c r="C219" s="2" t="s">
        <v>13</v>
      </c>
      <c r="D219" s="2" t="s">
        <v>14</v>
      </c>
      <c r="E219" s="2" t="s">
        <v>61</v>
      </c>
      <c r="F219" s="2" t="s">
        <v>16</v>
      </c>
      <c r="G219" s="2" t="s">
        <v>26</v>
      </c>
      <c r="H219" s="2">
        <v>2019</v>
      </c>
      <c r="I219" s="2">
        <v>1215933.5349999999</v>
      </c>
      <c r="J219" s="2"/>
    </row>
    <row r="220" spans="1:10" x14ac:dyDescent="0.2">
      <c r="A220" s="2" t="s">
        <v>12</v>
      </c>
      <c r="B220" s="3">
        <v>45324.958333333336</v>
      </c>
      <c r="C220" s="2" t="s">
        <v>13</v>
      </c>
      <c r="D220" s="2" t="s">
        <v>14</v>
      </c>
      <c r="E220" s="2" t="s">
        <v>61</v>
      </c>
      <c r="F220" s="2" t="s">
        <v>16</v>
      </c>
      <c r="G220" s="2" t="s">
        <v>27</v>
      </c>
      <c r="H220" s="2">
        <v>2019</v>
      </c>
      <c r="I220" s="2">
        <v>16515.667000000001</v>
      </c>
      <c r="J220" s="2"/>
    </row>
    <row r="221" spans="1:10" x14ac:dyDescent="0.2">
      <c r="A221" s="2" t="s">
        <v>12</v>
      </c>
      <c r="B221" s="3">
        <v>45324.958333333336</v>
      </c>
      <c r="C221" s="2" t="s">
        <v>13</v>
      </c>
      <c r="D221" s="2" t="s">
        <v>14</v>
      </c>
      <c r="E221" s="2" t="s">
        <v>61</v>
      </c>
      <c r="F221" s="2" t="s">
        <v>16</v>
      </c>
      <c r="G221" s="2" t="s">
        <v>28</v>
      </c>
      <c r="H221" s="2">
        <v>2019</v>
      </c>
      <c r="I221" s="2">
        <v>26562.5</v>
      </c>
      <c r="J221" s="2"/>
    </row>
    <row r="222" spans="1:10" x14ac:dyDescent="0.2">
      <c r="A222" s="2" t="s">
        <v>12</v>
      </c>
      <c r="B222" s="3">
        <v>45324.958333333336</v>
      </c>
      <c r="C222" s="2" t="s">
        <v>13</v>
      </c>
      <c r="D222" s="2" t="s">
        <v>14</v>
      </c>
      <c r="E222" s="2" t="s">
        <v>61</v>
      </c>
      <c r="F222" s="2" t="s">
        <v>16</v>
      </c>
      <c r="G222" s="2" t="s">
        <v>29</v>
      </c>
      <c r="H222" s="2">
        <v>2019</v>
      </c>
      <c r="I222" s="2">
        <v>76456.997000000003</v>
      </c>
      <c r="J222" s="2"/>
    </row>
    <row r="223" spans="1:10" x14ac:dyDescent="0.2">
      <c r="A223" s="2" t="s">
        <v>12</v>
      </c>
      <c r="B223" s="3">
        <v>45324.958333333336</v>
      </c>
      <c r="C223" s="2" t="s">
        <v>13</v>
      </c>
      <c r="D223" s="2" t="s">
        <v>14</v>
      </c>
      <c r="E223" s="2" t="s">
        <v>61</v>
      </c>
      <c r="F223" s="2" t="s">
        <v>16</v>
      </c>
      <c r="G223" s="2" t="s">
        <v>30</v>
      </c>
      <c r="H223" s="2">
        <v>2019</v>
      </c>
      <c r="I223" s="2">
        <v>1797428.929</v>
      </c>
      <c r="J223" s="2"/>
    </row>
    <row r="224" spans="1:10" x14ac:dyDescent="0.2">
      <c r="A224" s="2" t="s">
        <v>12</v>
      </c>
      <c r="B224" s="3">
        <v>45324.958333333336</v>
      </c>
      <c r="C224" s="2" t="s">
        <v>13</v>
      </c>
      <c r="D224" s="2" t="s">
        <v>14</v>
      </c>
      <c r="E224" s="2" t="s">
        <v>61</v>
      </c>
      <c r="F224" s="2" t="s">
        <v>16</v>
      </c>
      <c r="G224" s="2" t="s">
        <v>31</v>
      </c>
      <c r="H224" s="2">
        <v>2019</v>
      </c>
      <c r="I224" s="2">
        <v>51496</v>
      </c>
      <c r="J224" s="2"/>
    </row>
    <row r="225" spans="1:10" x14ac:dyDescent="0.2">
      <c r="A225" s="2" t="s">
        <v>12</v>
      </c>
      <c r="B225" s="3">
        <v>45324.958333333336</v>
      </c>
      <c r="C225" s="2" t="s">
        <v>13</v>
      </c>
      <c r="D225" s="2" t="s">
        <v>14</v>
      </c>
      <c r="E225" s="2" t="s">
        <v>61</v>
      </c>
      <c r="F225" s="2" t="s">
        <v>16</v>
      </c>
      <c r="G225" s="2" t="s">
        <v>32</v>
      </c>
      <c r="H225" s="2">
        <v>2019</v>
      </c>
      <c r="I225" s="2">
        <v>268164.78499999997</v>
      </c>
      <c r="J225" s="2"/>
    </row>
    <row r="226" spans="1:10" x14ac:dyDescent="0.2">
      <c r="A226" s="2" t="s">
        <v>12</v>
      </c>
      <c r="B226" s="3">
        <v>45324.958333333336</v>
      </c>
      <c r="C226" s="2" t="s">
        <v>13</v>
      </c>
      <c r="D226" s="2" t="s">
        <v>14</v>
      </c>
      <c r="E226" s="2" t="s">
        <v>61</v>
      </c>
      <c r="F226" s="2" t="s">
        <v>16</v>
      </c>
      <c r="G226" s="2" t="s">
        <v>33</v>
      </c>
      <c r="H226" s="2">
        <v>2019</v>
      </c>
      <c r="I226" s="2">
        <v>10097.24</v>
      </c>
      <c r="J226" s="2"/>
    </row>
    <row r="227" spans="1:10" x14ac:dyDescent="0.2">
      <c r="A227" s="2" t="s">
        <v>12</v>
      </c>
      <c r="B227" s="3">
        <v>45324.958333333336</v>
      </c>
      <c r="C227" s="2" t="s">
        <v>13</v>
      </c>
      <c r="D227" s="2" t="s">
        <v>14</v>
      </c>
      <c r="E227" s="2" t="s">
        <v>61</v>
      </c>
      <c r="F227" s="2" t="s">
        <v>16</v>
      </c>
      <c r="G227" s="2" t="s">
        <v>34</v>
      </c>
      <c r="H227" s="2">
        <v>2019</v>
      </c>
      <c r="I227" s="2">
        <v>41833.43</v>
      </c>
      <c r="J227" s="2"/>
    </row>
    <row r="228" spans="1:10" x14ac:dyDescent="0.2">
      <c r="A228" s="2" t="s">
        <v>12</v>
      </c>
      <c r="B228" s="3">
        <v>45324.958333333336</v>
      </c>
      <c r="C228" s="2" t="s">
        <v>13</v>
      </c>
      <c r="D228" s="2" t="s">
        <v>14</v>
      </c>
      <c r="E228" s="2" t="s">
        <v>61</v>
      </c>
      <c r="F228" s="2" t="s">
        <v>16</v>
      </c>
      <c r="G228" s="2" t="s">
        <v>35</v>
      </c>
      <c r="H228" s="2">
        <v>2019</v>
      </c>
      <c r="I228" s="2">
        <v>52887</v>
      </c>
      <c r="J228" s="2"/>
    </row>
    <row r="229" spans="1:10" x14ac:dyDescent="0.2">
      <c r="A229" s="2" t="s">
        <v>12</v>
      </c>
      <c r="B229" s="3">
        <v>45324.958333333336</v>
      </c>
      <c r="C229" s="2" t="s">
        <v>13</v>
      </c>
      <c r="D229" s="2" t="s">
        <v>14</v>
      </c>
      <c r="E229" s="2" t="s">
        <v>61</v>
      </c>
      <c r="F229" s="2" t="s">
        <v>16</v>
      </c>
      <c r="G229" s="2" t="s">
        <v>36</v>
      </c>
      <c r="H229" s="2">
        <v>2019</v>
      </c>
      <c r="I229" s="2">
        <v>1066.03</v>
      </c>
      <c r="J229" s="2"/>
    </row>
    <row r="230" spans="1:10" x14ac:dyDescent="0.2">
      <c r="A230" s="2" t="s">
        <v>12</v>
      </c>
      <c r="B230" s="3">
        <v>45324.958333333336</v>
      </c>
      <c r="C230" s="2" t="s">
        <v>13</v>
      </c>
      <c r="D230" s="2" t="s">
        <v>14</v>
      </c>
      <c r="E230" s="2" t="s">
        <v>61</v>
      </c>
      <c r="F230" s="2" t="s">
        <v>16</v>
      </c>
      <c r="G230" s="2" t="s">
        <v>37</v>
      </c>
      <c r="H230" s="2">
        <v>2019</v>
      </c>
      <c r="I230" s="2">
        <v>259389.54199999999</v>
      </c>
      <c r="J230" s="2"/>
    </row>
    <row r="231" spans="1:10" x14ac:dyDescent="0.2">
      <c r="A231" s="2" t="s">
        <v>12</v>
      </c>
      <c r="B231" s="3">
        <v>45324.958333333336</v>
      </c>
      <c r="C231" s="2" t="s">
        <v>13</v>
      </c>
      <c r="D231" s="2" t="s">
        <v>14</v>
      </c>
      <c r="E231" s="2" t="s">
        <v>61</v>
      </c>
      <c r="F231" s="2" t="s">
        <v>16</v>
      </c>
      <c r="G231" s="2" t="s">
        <v>38</v>
      </c>
      <c r="H231" s="2">
        <v>2019</v>
      </c>
      <c r="I231" s="2">
        <v>19317</v>
      </c>
      <c r="J231" s="2"/>
    </row>
    <row r="232" spans="1:10" x14ac:dyDescent="0.2">
      <c r="A232" s="2" t="s">
        <v>12</v>
      </c>
      <c r="B232" s="3">
        <v>45324.958333333336</v>
      </c>
      <c r="C232" s="2" t="s">
        <v>13</v>
      </c>
      <c r="D232" s="2" t="s">
        <v>14</v>
      </c>
      <c r="E232" s="2" t="s">
        <v>61</v>
      </c>
      <c r="F232" s="2" t="s">
        <v>16</v>
      </c>
      <c r="G232" s="2" t="s">
        <v>39</v>
      </c>
      <c r="H232" s="2">
        <v>2019</v>
      </c>
      <c r="I232" s="2">
        <v>646.59199999999998</v>
      </c>
      <c r="J232" s="2"/>
    </row>
    <row r="233" spans="1:10" x14ac:dyDescent="0.2">
      <c r="A233" s="2" t="s">
        <v>12</v>
      </c>
      <c r="B233" s="3">
        <v>45324.958333333336</v>
      </c>
      <c r="C233" s="2" t="s">
        <v>13</v>
      </c>
      <c r="D233" s="2" t="s">
        <v>14</v>
      </c>
      <c r="E233" s="2" t="s">
        <v>61</v>
      </c>
      <c r="F233" s="2" t="s">
        <v>16</v>
      </c>
      <c r="G233" s="2" t="s">
        <v>40</v>
      </c>
      <c r="H233" s="2">
        <v>2019</v>
      </c>
      <c r="I233" s="2">
        <v>21285.969000000001</v>
      </c>
      <c r="J233" s="2"/>
    </row>
    <row r="234" spans="1:10" x14ac:dyDescent="0.2">
      <c r="A234" s="2" t="s">
        <v>12</v>
      </c>
      <c r="B234" s="3">
        <v>45324.958333333336</v>
      </c>
      <c r="C234" s="2" t="s">
        <v>13</v>
      </c>
      <c r="D234" s="2" t="s">
        <v>14</v>
      </c>
      <c r="E234" s="2" t="s">
        <v>61</v>
      </c>
      <c r="F234" s="2" t="s">
        <v>16</v>
      </c>
      <c r="G234" s="2" t="s">
        <v>41</v>
      </c>
      <c r="H234" s="2">
        <v>2019</v>
      </c>
      <c r="I234" s="2">
        <v>25456</v>
      </c>
      <c r="J234" s="2"/>
    </row>
    <row r="235" spans="1:10" x14ac:dyDescent="0.2">
      <c r="A235" s="2" t="s">
        <v>12</v>
      </c>
      <c r="B235" s="3">
        <v>45324.958333333336</v>
      </c>
      <c r="C235" s="2" t="s">
        <v>13</v>
      </c>
      <c r="D235" s="2" t="s">
        <v>14</v>
      </c>
      <c r="E235" s="2" t="s">
        <v>61</v>
      </c>
      <c r="F235" s="2" t="s">
        <v>16</v>
      </c>
      <c r="G235" s="2" t="s">
        <v>42</v>
      </c>
      <c r="H235" s="2">
        <v>2019</v>
      </c>
      <c r="I235" s="2">
        <v>7939.6970000000001</v>
      </c>
      <c r="J235" s="2"/>
    </row>
    <row r="236" spans="1:10" x14ac:dyDescent="0.2">
      <c r="A236" s="2" t="s">
        <v>12</v>
      </c>
      <c r="B236" s="3">
        <v>45324.958333333336</v>
      </c>
      <c r="C236" s="2" t="s">
        <v>13</v>
      </c>
      <c r="D236" s="2" t="s">
        <v>14</v>
      </c>
      <c r="E236" s="2" t="s">
        <v>61</v>
      </c>
      <c r="F236" s="2" t="s">
        <v>16</v>
      </c>
      <c r="G236" s="2" t="s">
        <v>43</v>
      </c>
      <c r="H236" s="2">
        <v>2019</v>
      </c>
      <c r="I236" s="2">
        <v>70.091999999999999</v>
      </c>
      <c r="J236" s="2"/>
    </row>
    <row r="237" spans="1:10" x14ac:dyDescent="0.2">
      <c r="A237" s="2" t="s">
        <v>12</v>
      </c>
      <c r="B237" s="3">
        <v>45324.958333333336</v>
      </c>
      <c r="C237" s="2" t="s">
        <v>13</v>
      </c>
      <c r="D237" s="2" t="s">
        <v>14</v>
      </c>
      <c r="E237" s="2" t="s">
        <v>61</v>
      </c>
      <c r="F237" s="2" t="s">
        <v>16</v>
      </c>
      <c r="G237" s="2" t="s">
        <v>44</v>
      </c>
      <c r="H237" s="2">
        <v>2019</v>
      </c>
      <c r="I237" s="2">
        <v>16008.369000000001</v>
      </c>
      <c r="J237" s="2"/>
    </row>
    <row r="238" spans="1:10" x14ac:dyDescent="0.2">
      <c r="A238" s="2" t="s">
        <v>12</v>
      </c>
      <c r="B238" s="3">
        <v>45324.958333333336</v>
      </c>
      <c r="C238" s="2" t="s">
        <v>13</v>
      </c>
      <c r="D238" s="2" t="s">
        <v>14</v>
      </c>
      <c r="E238" s="2" t="s">
        <v>61</v>
      </c>
      <c r="F238" s="2" t="s">
        <v>16</v>
      </c>
      <c r="G238" s="2" t="s">
        <v>45</v>
      </c>
      <c r="H238" s="2">
        <v>2019</v>
      </c>
      <c r="I238" s="2">
        <v>19519.244999999999</v>
      </c>
      <c r="J238" s="2"/>
    </row>
    <row r="239" spans="1:10" x14ac:dyDescent="0.2">
      <c r="A239" s="2" t="s">
        <v>12</v>
      </c>
      <c r="B239" s="3">
        <v>45324.958333333336</v>
      </c>
      <c r="C239" s="2" t="s">
        <v>13</v>
      </c>
      <c r="D239" s="2" t="s">
        <v>14</v>
      </c>
      <c r="E239" s="2" t="s">
        <v>61</v>
      </c>
      <c r="F239" s="2" t="s">
        <v>16</v>
      </c>
      <c r="G239" s="2" t="s">
        <v>46</v>
      </c>
      <c r="H239" s="2">
        <v>2019</v>
      </c>
      <c r="I239" s="2">
        <v>219724.28700000001</v>
      </c>
      <c r="J239" s="2"/>
    </row>
    <row r="240" spans="1:10" x14ac:dyDescent="0.2">
      <c r="A240" s="2" t="s">
        <v>12</v>
      </c>
      <c r="B240" s="3">
        <v>45324.958333333336</v>
      </c>
      <c r="C240" s="2" t="s">
        <v>13</v>
      </c>
      <c r="D240" s="2" t="s">
        <v>14</v>
      </c>
      <c r="E240" s="2" t="s">
        <v>61</v>
      </c>
      <c r="F240" s="2" t="s">
        <v>16</v>
      </c>
      <c r="G240" s="2" t="s">
        <v>47</v>
      </c>
      <c r="H240" s="2">
        <v>2019</v>
      </c>
      <c r="I240" s="2">
        <v>31581.55</v>
      </c>
      <c r="J240" s="2"/>
    </row>
    <row r="241" spans="1:10" x14ac:dyDescent="0.2">
      <c r="A241" s="2" t="s">
        <v>12</v>
      </c>
      <c r="B241" s="3">
        <v>45324.958333333336</v>
      </c>
      <c r="C241" s="2" t="s">
        <v>13</v>
      </c>
      <c r="D241" s="2" t="s">
        <v>14</v>
      </c>
      <c r="E241" s="2" t="s">
        <v>61</v>
      </c>
      <c r="F241" s="2" t="s">
        <v>16</v>
      </c>
      <c r="G241" s="2" t="s">
        <v>48</v>
      </c>
      <c r="H241" s="2">
        <v>2019</v>
      </c>
      <c r="I241" s="2">
        <v>127402.40700000001</v>
      </c>
      <c r="J241" s="2"/>
    </row>
    <row r="242" spans="1:10" x14ac:dyDescent="0.2">
      <c r="A242" s="2" t="s">
        <v>12</v>
      </c>
      <c r="B242" s="3">
        <v>45324.958333333336</v>
      </c>
      <c r="C242" s="2" t="s">
        <v>13</v>
      </c>
      <c r="D242" s="2" t="s">
        <v>14</v>
      </c>
      <c r="E242" s="2" t="s">
        <v>61</v>
      </c>
      <c r="F242" s="2" t="s">
        <v>16</v>
      </c>
      <c r="G242" s="2" t="s">
        <v>49</v>
      </c>
      <c r="H242" s="2">
        <v>2019</v>
      </c>
      <c r="I242" s="2">
        <v>36473.525999999998</v>
      </c>
      <c r="J242" s="2"/>
    </row>
    <row r="243" spans="1:10" x14ac:dyDescent="0.2">
      <c r="A243" s="2" t="s">
        <v>12</v>
      </c>
      <c r="B243" s="3">
        <v>45324.958333333336</v>
      </c>
      <c r="C243" s="2" t="s">
        <v>13</v>
      </c>
      <c r="D243" s="2" t="s">
        <v>14</v>
      </c>
      <c r="E243" s="2" t="s">
        <v>61</v>
      </c>
      <c r="F243" s="2" t="s">
        <v>16</v>
      </c>
      <c r="G243" s="2" t="s">
        <v>50</v>
      </c>
      <c r="H243" s="2">
        <v>2019</v>
      </c>
      <c r="I243" s="2">
        <v>31957</v>
      </c>
      <c r="J243" s="2"/>
    </row>
    <row r="244" spans="1:10" x14ac:dyDescent="0.2">
      <c r="A244" s="2" t="s">
        <v>12</v>
      </c>
      <c r="B244" s="3">
        <v>45324.958333333336</v>
      </c>
      <c r="C244" s="2" t="s">
        <v>13</v>
      </c>
      <c r="D244" s="2" t="s">
        <v>14</v>
      </c>
      <c r="E244" s="2" t="s">
        <v>61</v>
      </c>
      <c r="F244" s="2" t="s">
        <v>16</v>
      </c>
      <c r="G244" s="2" t="s">
        <v>51</v>
      </c>
      <c r="H244" s="2">
        <v>2019</v>
      </c>
      <c r="I244" s="2">
        <v>17101.025000000001</v>
      </c>
      <c r="J244" s="2"/>
    </row>
    <row r="245" spans="1:10" x14ac:dyDescent="0.2">
      <c r="A245" s="2" t="s">
        <v>12</v>
      </c>
      <c r="B245" s="3">
        <v>45324.958333333336</v>
      </c>
      <c r="C245" s="2" t="s">
        <v>13</v>
      </c>
      <c r="D245" s="2" t="s">
        <v>14</v>
      </c>
      <c r="E245" s="2" t="s">
        <v>61</v>
      </c>
      <c r="F245" s="2" t="s">
        <v>16</v>
      </c>
      <c r="G245" s="2" t="s">
        <v>52</v>
      </c>
      <c r="H245" s="2">
        <v>2019</v>
      </c>
      <c r="I245" s="2">
        <v>24280</v>
      </c>
      <c r="J245" s="2"/>
    </row>
    <row r="246" spans="1:10" x14ac:dyDescent="0.2">
      <c r="A246" s="2" t="s">
        <v>12</v>
      </c>
      <c r="B246" s="3">
        <v>45324.958333333336</v>
      </c>
      <c r="C246" s="2" t="s">
        <v>13</v>
      </c>
      <c r="D246" s="2" t="s">
        <v>14</v>
      </c>
      <c r="E246" s="2" t="s">
        <v>61</v>
      </c>
      <c r="F246" s="2" t="s">
        <v>16</v>
      </c>
      <c r="G246" s="2" t="s">
        <v>53</v>
      </c>
      <c r="H246" s="2">
        <v>2019</v>
      </c>
      <c r="I246" s="2">
        <v>76574.600000000006</v>
      </c>
      <c r="J246" s="2"/>
    </row>
    <row r="247" spans="1:10" x14ac:dyDescent="0.2">
      <c r="A247" s="2" t="s">
        <v>12</v>
      </c>
      <c r="B247" s="3">
        <v>45324.958333333336</v>
      </c>
      <c r="C247" s="2" t="s">
        <v>13</v>
      </c>
      <c r="D247" s="2" t="s">
        <v>14</v>
      </c>
      <c r="E247" s="2" t="s">
        <v>61</v>
      </c>
      <c r="F247" s="2" t="s">
        <v>16</v>
      </c>
      <c r="G247" s="2" t="s">
        <v>54</v>
      </c>
      <c r="H247" s="2">
        <v>2019</v>
      </c>
      <c r="I247" s="2">
        <v>14468.84</v>
      </c>
      <c r="J247" s="2"/>
    </row>
    <row r="248" spans="1:10" x14ac:dyDescent="0.2">
      <c r="A248" s="2" t="s">
        <v>12</v>
      </c>
      <c r="B248" s="3">
        <v>45324.958333333336</v>
      </c>
      <c r="C248" s="2" t="s">
        <v>13</v>
      </c>
      <c r="D248" s="2" t="s">
        <v>14</v>
      </c>
      <c r="E248" s="2" t="s">
        <v>62</v>
      </c>
      <c r="F248" s="2" t="s">
        <v>16</v>
      </c>
      <c r="G248" s="2" t="s">
        <v>18</v>
      </c>
      <c r="H248" s="2">
        <v>2019</v>
      </c>
      <c r="I248" s="2">
        <v>0</v>
      </c>
      <c r="J248" s="2"/>
    </row>
    <row r="249" spans="1:10" x14ac:dyDescent="0.2">
      <c r="A249" s="2" t="s">
        <v>12</v>
      </c>
      <c r="B249" s="3">
        <v>45324.958333333336</v>
      </c>
      <c r="C249" s="2" t="s">
        <v>13</v>
      </c>
      <c r="D249" s="2" t="s">
        <v>14</v>
      </c>
      <c r="E249" s="2" t="s">
        <v>62</v>
      </c>
      <c r="F249" s="2" t="s">
        <v>16</v>
      </c>
      <c r="G249" s="2" t="s">
        <v>19</v>
      </c>
      <c r="H249" s="2">
        <v>2019</v>
      </c>
      <c r="I249" s="2">
        <v>0</v>
      </c>
      <c r="J249" s="2"/>
    </row>
    <row r="250" spans="1:10" x14ac:dyDescent="0.2">
      <c r="A250" s="2" t="s">
        <v>12</v>
      </c>
      <c r="B250" s="3">
        <v>45324.958333333336</v>
      </c>
      <c r="C250" s="2" t="s">
        <v>13</v>
      </c>
      <c r="D250" s="2" t="s">
        <v>14</v>
      </c>
      <c r="E250" s="2" t="s">
        <v>62</v>
      </c>
      <c r="F250" s="2" t="s">
        <v>16</v>
      </c>
      <c r="G250" s="2" t="s">
        <v>20</v>
      </c>
      <c r="H250" s="2">
        <v>2019</v>
      </c>
      <c r="I250" s="2">
        <v>0</v>
      </c>
      <c r="J250" s="2"/>
    </row>
    <row r="251" spans="1:10" x14ac:dyDescent="0.2">
      <c r="A251" s="2" t="s">
        <v>12</v>
      </c>
      <c r="B251" s="3">
        <v>45324.958333333336</v>
      </c>
      <c r="C251" s="2" t="s">
        <v>13</v>
      </c>
      <c r="D251" s="2" t="s">
        <v>14</v>
      </c>
      <c r="E251" s="2" t="s">
        <v>62</v>
      </c>
      <c r="F251" s="2" t="s">
        <v>16</v>
      </c>
      <c r="G251" s="2" t="s">
        <v>23</v>
      </c>
      <c r="H251" s="2">
        <v>2019</v>
      </c>
      <c r="I251" s="2">
        <v>0</v>
      </c>
      <c r="J251" s="2"/>
    </row>
    <row r="252" spans="1:10" x14ac:dyDescent="0.2">
      <c r="A252" s="2" t="s">
        <v>12</v>
      </c>
      <c r="B252" s="3">
        <v>45324.958333333336</v>
      </c>
      <c r="C252" s="2" t="s">
        <v>13</v>
      </c>
      <c r="D252" s="2" t="s">
        <v>14</v>
      </c>
      <c r="E252" s="2" t="s">
        <v>62</v>
      </c>
      <c r="F252" s="2" t="s">
        <v>16</v>
      </c>
      <c r="G252" s="2" t="s">
        <v>24</v>
      </c>
      <c r="H252" s="2">
        <v>2019</v>
      </c>
      <c r="I252" s="2">
        <v>12166</v>
      </c>
      <c r="J252" s="2"/>
    </row>
    <row r="253" spans="1:10" x14ac:dyDescent="0.2">
      <c r="A253" s="2" t="s">
        <v>12</v>
      </c>
      <c r="B253" s="3">
        <v>45324.958333333336</v>
      </c>
      <c r="C253" s="2" t="s">
        <v>13</v>
      </c>
      <c r="D253" s="2" t="s">
        <v>14</v>
      </c>
      <c r="E253" s="2" t="s">
        <v>62</v>
      </c>
      <c r="F253" s="2" t="s">
        <v>16</v>
      </c>
      <c r="G253" s="2" t="s">
        <v>26</v>
      </c>
      <c r="H253" s="2">
        <v>2019</v>
      </c>
      <c r="I253" s="2">
        <v>12166</v>
      </c>
      <c r="J253" s="2"/>
    </row>
    <row r="254" spans="1:10" x14ac:dyDescent="0.2">
      <c r="A254" s="2" t="s">
        <v>12</v>
      </c>
      <c r="B254" s="3">
        <v>45324.958333333336</v>
      </c>
      <c r="C254" s="2" t="s">
        <v>13</v>
      </c>
      <c r="D254" s="2" t="s">
        <v>14</v>
      </c>
      <c r="E254" s="2" t="s">
        <v>62</v>
      </c>
      <c r="F254" s="2" t="s">
        <v>16</v>
      </c>
      <c r="G254" s="2" t="s">
        <v>28</v>
      </c>
      <c r="H254" s="2">
        <v>2019</v>
      </c>
      <c r="I254" s="2">
        <v>0</v>
      </c>
      <c r="J254" s="2"/>
    </row>
    <row r="255" spans="1:10" x14ac:dyDescent="0.2">
      <c r="A255" s="2" t="s">
        <v>12</v>
      </c>
      <c r="B255" s="3">
        <v>45324.958333333336</v>
      </c>
      <c r="C255" s="2" t="s">
        <v>13</v>
      </c>
      <c r="D255" s="2" t="s">
        <v>14</v>
      </c>
      <c r="E255" s="2" t="s">
        <v>62</v>
      </c>
      <c r="F255" s="2" t="s">
        <v>16</v>
      </c>
      <c r="G255" s="2" t="s">
        <v>29</v>
      </c>
      <c r="H255" s="2">
        <v>2019</v>
      </c>
      <c r="I255" s="2">
        <v>0</v>
      </c>
      <c r="J255" s="2"/>
    </row>
    <row r="256" spans="1:10" x14ac:dyDescent="0.2">
      <c r="A256" s="2" t="s">
        <v>12</v>
      </c>
      <c r="B256" s="3">
        <v>45324.958333333336</v>
      </c>
      <c r="C256" s="2" t="s">
        <v>13</v>
      </c>
      <c r="D256" s="2" t="s">
        <v>14</v>
      </c>
      <c r="E256" s="2" t="s">
        <v>62</v>
      </c>
      <c r="F256" s="2" t="s">
        <v>16</v>
      </c>
      <c r="G256" s="2" t="s">
        <v>30</v>
      </c>
      <c r="H256" s="2">
        <v>2019</v>
      </c>
      <c r="I256" s="2">
        <v>13242</v>
      </c>
      <c r="J256" s="2"/>
    </row>
    <row r="257" spans="1:10" x14ac:dyDescent="0.2">
      <c r="A257" s="2" t="s">
        <v>12</v>
      </c>
      <c r="B257" s="3">
        <v>45324.958333333336</v>
      </c>
      <c r="C257" s="2" t="s">
        <v>13</v>
      </c>
      <c r="D257" s="2" t="s">
        <v>14</v>
      </c>
      <c r="E257" s="2" t="s">
        <v>62</v>
      </c>
      <c r="F257" s="2" t="s">
        <v>16</v>
      </c>
      <c r="G257" s="2" t="s">
        <v>32</v>
      </c>
      <c r="H257" s="2">
        <v>2019</v>
      </c>
      <c r="I257" s="2">
        <v>0</v>
      </c>
      <c r="J257" s="2"/>
    </row>
    <row r="258" spans="1:10" x14ac:dyDescent="0.2">
      <c r="A258" s="2" t="s">
        <v>12</v>
      </c>
      <c r="B258" s="3">
        <v>45324.958333333336</v>
      </c>
      <c r="C258" s="2" t="s">
        <v>13</v>
      </c>
      <c r="D258" s="2" t="s">
        <v>14</v>
      </c>
      <c r="E258" s="2" t="s">
        <v>62</v>
      </c>
      <c r="F258" s="2" t="s">
        <v>16</v>
      </c>
      <c r="G258" s="2" t="s">
        <v>33</v>
      </c>
      <c r="H258" s="2">
        <v>2019</v>
      </c>
      <c r="I258" s="2">
        <v>0</v>
      </c>
      <c r="J258" s="2"/>
    </row>
    <row r="259" spans="1:10" x14ac:dyDescent="0.2">
      <c r="A259" s="2" t="s">
        <v>12</v>
      </c>
      <c r="B259" s="3">
        <v>45324.958333333336</v>
      </c>
      <c r="C259" s="2" t="s">
        <v>13</v>
      </c>
      <c r="D259" s="2" t="s">
        <v>14</v>
      </c>
      <c r="E259" s="2" t="s">
        <v>62</v>
      </c>
      <c r="F259" s="2" t="s">
        <v>16</v>
      </c>
      <c r="G259" s="2" t="s">
        <v>34</v>
      </c>
      <c r="H259" s="2">
        <v>2019</v>
      </c>
      <c r="I259" s="2">
        <v>0</v>
      </c>
      <c r="J259" s="2"/>
    </row>
    <row r="260" spans="1:10" x14ac:dyDescent="0.2">
      <c r="A260" s="2" t="s">
        <v>12</v>
      </c>
      <c r="B260" s="3">
        <v>45324.958333333336</v>
      </c>
      <c r="C260" s="2" t="s">
        <v>13</v>
      </c>
      <c r="D260" s="2" t="s">
        <v>14</v>
      </c>
      <c r="E260" s="2" t="s">
        <v>62</v>
      </c>
      <c r="F260" s="2" t="s">
        <v>16</v>
      </c>
      <c r="G260" s="2" t="s">
        <v>37</v>
      </c>
      <c r="H260" s="2">
        <v>2019</v>
      </c>
      <c r="I260" s="2">
        <v>0</v>
      </c>
      <c r="J260" s="2"/>
    </row>
    <row r="261" spans="1:10" x14ac:dyDescent="0.2">
      <c r="A261" s="2" t="s">
        <v>12</v>
      </c>
      <c r="B261" s="3">
        <v>45324.958333333336</v>
      </c>
      <c r="C261" s="2" t="s">
        <v>13</v>
      </c>
      <c r="D261" s="2" t="s">
        <v>14</v>
      </c>
      <c r="E261" s="2" t="s">
        <v>62</v>
      </c>
      <c r="F261" s="2" t="s">
        <v>16</v>
      </c>
      <c r="G261" s="2" t="s">
        <v>38</v>
      </c>
      <c r="H261" s="2">
        <v>2019</v>
      </c>
      <c r="I261" s="2">
        <v>0</v>
      </c>
      <c r="J261" s="2"/>
    </row>
    <row r="262" spans="1:10" x14ac:dyDescent="0.2">
      <c r="A262" s="2" t="s">
        <v>12</v>
      </c>
      <c r="B262" s="3">
        <v>45324.958333333336</v>
      </c>
      <c r="C262" s="2" t="s">
        <v>13</v>
      </c>
      <c r="D262" s="2" t="s">
        <v>14</v>
      </c>
      <c r="E262" s="2" t="s">
        <v>62</v>
      </c>
      <c r="F262" s="2" t="s">
        <v>16</v>
      </c>
      <c r="G262" s="2" t="s">
        <v>39</v>
      </c>
      <c r="H262" s="2">
        <v>2019</v>
      </c>
      <c r="I262" s="2">
        <v>0</v>
      </c>
      <c r="J262" s="2"/>
    </row>
    <row r="263" spans="1:10" x14ac:dyDescent="0.2">
      <c r="A263" s="2" t="s">
        <v>12</v>
      </c>
      <c r="B263" s="3">
        <v>45324.958333333336</v>
      </c>
      <c r="C263" s="2" t="s">
        <v>13</v>
      </c>
      <c r="D263" s="2" t="s">
        <v>14</v>
      </c>
      <c r="E263" s="2" t="s">
        <v>62</v>
      </c>
      <c r="F263" s="2" t="s">
        <v>16</v>
      </c>
      <c r="G263" s="2" t="s">
        <v>40</v>
      </c>
      <c r="H263" s="2">
        <v>2019</v>
      </c>
      <c r="I263" s="2">
        <v>0</v>
      </c>
      <c r="J263" s="2"/>
    </row>
    <row r="264" spans="1:10" x14ac:dyDescent="0.2">
      <c r="A264" s="2" t="s">
        <v>12</v>
      </c>
      <c r="B264" s="3">
        <v>45324.958333333336</v>
      </c>
      <c r="C264" s="2" t="s">
        <v>13</v>
      </c>
      <c r="D264" s="2" t="s">
        <v>14</v>
      </c>
      <c r="E264" s="2" t="s">
        <v>62</v>
      </c>
      <c r="F264" s="2" t="s">
        <v>16</v>
      </c>
      <c r="G264" s="2" t="s">
        <v>41</v>
      </c>
      <c r="H264" s="2">
        <v>2019</v>
      </c>
      <c r="I264" s="2">
        <v>0</v>
      </c>
      <c r="J264" s="2"/>
    </row>
    <row r="265" spans="1:10" x14ac:dyDescent="0.2">
      <c r="A265" s="2" t="s">
        <v>12</v>
      </c>
      <c r="B265" s="3">
        <v>45324.958333333336</v>
      </c>
      <c r="C265" s="2" t="s">
        <v>13</v>
      </c>
      <c r="D265" s="2" t="s">
        <v>14</v>
      </c>
      <c r="E265" s="2" t="s">
        <v>62</v>
      </c>
      <c r="F265" s="2" t="s">
        <v>16</v>
      </c>
      <c r="G265" s="2" t="s">
        <v>42</v>
      </c>
      <c r="H265" s="2">
        <v>2019</v>
      </c>
      <c r="I265" s="2">
        <v>0</v>
      </c>
      <c r="J265" s="2"/>
    </row>
    <row r="266" spans="1:10" x14ac:dyDescent="0.2">
      <c r="A266" s="2" t="s">
        <v>12</v>
      </c>
      <c r="B266" s="3">
        <v>45324.958333333336</v>
      </c>
      <c r="C266" s="2" t="s">
        <v>13</v>
      </c>
      <c r="D266" s="2" t="s">
        <v>14</v>
      </c>
      <c r="E266" s="2" t="s">
        <v>62</v>
      </c>
      <c r="F266" s="2" t="s">
        <v>16</v>
      </c>
      <c r="G266" s="2" t="s">
        <v>43</v>
      </c>
      <c r="H266" s="2">
        <v>2019</v>
      </c>
      <c r="I266" s="2">
        <v>0</v>
      </c>
      <c r="J266" s="2"/>
    </row>
    <row r="267" spans="1:10" x14ac:dyDescent="0.2">
      <c r="A267" s="2" t="s">
        <v>12</v>
      </c>
      <c r="B267" s="3">
        <v>45324.958333333336</v>
      </c>
      <c r="C267" s="2" t="s">
        <v>13</v>
      </c>
      <c r="D267" s="2" t="s">
        <v>14</v>
      </c>
      <c r="E267" s="2" t="s">
        <v>62</v>
      </c>
      <c r="F267" s="2" t="s">
        <v>16</v>
      </c>
      <c r="G267" s="2" t="s">
        <v>44</v>
      </c>
      <c r="H267" s="2">
        <v>2019</v>
      </c>
      <c r="I267" s="2">
        <v>0</v>
      </c>
      <c r="J267" s="2"/>
    </row>
    <row r="268" spans="1:10" x14ac:dyDescent="0.2">
      <c r="A268" s="2" t="s">
        <v>12</v>
      </c>
      <c r="B268" s="3">
        <v>45324.958333333336</v>
      </c>
      <c r="C268" s="2" t="s">
        <v>13</v>
      </c>
      <c r="D268" s="2" t="s">
        <v>14</v>
      </c>
      <c r="E268" s="2" t="s">
        <v>62</v>
      </c>
      <c r="F268" s="2" t="s">
        <v>16</v>
      </c>
      <c r="G268" s="2" t="s">
        <v>45</v>
      </c>
      <c r="H268" s="2">
        <v>2019</v>
      </c>
      <c r="I268" s="2">
        <v>0</v>
      </c>
      <c r="J268" s="2"/>
    </row>
    <row r="269" spans="1:10" x14ac:dyDescent="0.2">
      <c r="A269" s="2" t="s">
        <v>12</v>
      </c>
      <c r="B269" s="3">
        <v>45324.958333333336</v>
      </c>
      <c r="C269" s="2" t="s">
        <v>13</v>
      </c>
      <c r="D269" s="2" t="s">
        <v>14</v>
      </c>
      <c r="E269" s="2" t="s">
        <v>62</v>
      </c>
      <c r="F269" s="2" t="s">
        <v>16</v>
      </c>
      <c r="G269" s="2" t="s">
        <v>46</v>
      </c>
      <c r="H269" s="2">
        <v>2019</v>
      </c>
      <c r="I269" s="2">
        <v>0</v>
      </c>
      <c r="J269" s="2"/>
    </row>
    <row r="270" spans="1:10" x14ac:dyDescent="0.2">
      <c r="A270" s="2" t="s">
        <v>12</v>
      </c>
      <c r="B270" s="3">
        <v>45324.958333333336</v>
      </c>
      <c r="C270" s="2" t="s">
        <v>13</v>
      </c>
      <c r="D270" s="2" t="s">
        <v>14</v>
      </c>
      <c r="E270" s="2" t="s">
        <v>62</v>
      </c>
      <c r="F270" s="2" t="s">
        <v>16</v>
      </c>
      <c r="G270" s="2" t="s">
        <v>47</v>
      </c>
      <c r="H270" s="2">
        <v>2019</v>
      </c>
      <c r="I270" s="2">
        <v>0</v>
      </c>
      <c r="J270" s="2"/>
    </row>
    <row r="271" spans="1:10" x14ac:dyDescent="0.2">
      <c r="A271" s="2" t="s">
        <v>12</v>
      </c>
      <c r="B271" s="3">
        <v>45324.958333333336</v>
      </c>
      <c r="C271" s="2" t="s">
        <v>13</v>
      </c>
      <c r="D271" s="2" t="s">
        <v>14</v>
      </c>
      <c r="E271" s="2" t="s">
        <v>62</v>
      </c>
      <c r="F271" s="2" t="s">
        <v>16</v>
      </c>
      <c r="G271" s="2" t="s">
        <v>50</v>
      </c>
      <c r="H271" s="2">
        <v>2019</v>
      </c>
      <c r="I271" s="2">
        <v>1076</v>
      </c>
      <c r="J271" s="2"/>
    </row>
    <row r="272" spans="1:10" x14ac:dyDescent="0.2">
      <c r="A272" s="2" t="s">
        <v>12</v>
      </c>
      <c r="B272" s="3">
        <v>45324.958333333336</v>
      </c>
      <c r="C272" s="2" t="s">
        <v>13</v>
      </c>
      <c r="D272" s="2" t="s">
        <v>14</v>
      </c>
      <c r="E272" s="2" t="s">
        <v>62</v>
      </c>
      <c r="F272" s="2" t="s">
        <v>16</v>
      </c>
      <c r="G272" s="2" t="s">
        <v>52</v>
      </c>
      <c r="H272" s="2">
        <v>2019</v>
      </c>
      <c r="I272" s="2">
        <v>0</v>
      </c>
      <c r="J272" s="2"/>
    </row>
    <row r="273" spans="1:10" x14ac:dyDescent="0.2">
      <c r="A273" s="2" t="s">
        <v>12</v>
      </c>
      <c r="B273" s="3">
        <v>45324.958333333336</v>
      </c>
      <c r="C273" s="2" t="s">
        <v>13</v>
      </c>
      <c r="D273" s="2" t="s">
        <v>14</v>
      </c>
      <c r="E273" s="2" t="s">
        <v>63</v>
      </c>
      <c r="F273" s="2" t="s">
        <v>16</v>
      </c>
      <c r="G273" s="2" t="s">
        <v>17</v>
      </c>
      <c r="H273" s="2">
        <v>2019</v>
      </c>
      <c r="I273" s="2">
        <v>5308.8620000000001</v>
      </c>
      <c r="J273" s="2"/>
    </row>
    <row r="274" spans="1:10" x14ac:dyDescent="0.2">
      <c r="A274" s="2" t="s">
        <v>12</v>
      </c>
      <c r="B274" s="3">
        <v>45324.958333333336</v>
      </c>
      <c r="C274" s="2" t="s">
        <v>13</v>
      </c>
      <c r="D274" s="2" t="s">
        <v>14</v>
      </c>
      <c r="E274" s="2" t="s">
        <v>63</v>
      </c>
      <c r="F274" s="2" t="s">
        <v>16</v>
      </c>
      <c r="G274" s="2" t="s">
        <v>18</v>
      </c>
      <c r="H274" s="2">
        <v>2019</v>
      </c>
      <c r="I274" s="2">
        <v>82632.182000000001</v>
      </c>
      <c r="J274" s="2"/>
    </row>
    <row r="275" spans="1:10" x14ac:dyDescent="0.2">
      <c r="A275" s="2" t="s">
        <v>12</v>
      </c>
      <c r="B275" s="3">
        <v>45324.958333333336</v>
      </c>
      <c r="C275" s="2" t="s">
        <v>13</v>
      </c>
      <c r="D275" s="2" t="s">
        <v>14</v>
      </c>
      <c r="E275" s="2" t="s">
        <v>63</v>
      </c>
      <c r="F275" s="2" t="s">
        <v>16</v>
      </c>
      <c r="G275" s="2" t="s">
        <v>19</v>
      </c>
      <c r="H275" s="2">
        <v>2019</v>
      </c>
      <c r="I275" s="2">
        <v>45095.927000000003</v>
      </c>
      <c r="J275" s="2"/>
    </row>
    <row r="276" spans="1:10" x14ac:dyDescent="0.2">
      <c r="A276" s="2" t="s">
        <v>12</v>
      </c>
      <c r="B276" s="3">
        <v>45324.958333333336</v>
      </c>
      <c r="C276" s="2" t="s">
        <v>13</v>
      </c>
      <c r="D276" s="2" t="s">
        <v>14</v>
      </c>
      <c r="E276" s="2" t="s">
        <v>63</v>
      </c>
      <c r="F276" s="2" t="s">
        <v>16</v>
      </c>
      <c r="G276" s="2" t="s">
        <v>20</v>
      </c>
      <c r="H276" s="2">
        <v>2019</v>
      </c>
      <c r="I276" s="2">
        <v>28884.7</v>
      </c>
      <c r="J276" s="2"/>
    </row>
    <row r="277" spans="1:10" x14ac:dyDescent="0.2">
      <c r="A277" s="2" t="s">
        <v>12</v>
      </c>
      <c r="B277" s="3">
        <v>45324.958333333336</v>
      </c>
      <c r="C277" s="2" t="s">
        <v>13</v>
      </c>
      <c r="D277" s="2" t="s">
        <v>14</v>
      </c>
      <c r="E277" s="2" t="s">
        <v>63</v>
      </c>
      <c r="F277" s="2" t="s">
        <v>16</v>
      </c>
      <c r="G277" s="2" t="s">
        <v>21</v>
      </c>
      <c r="H277" s="2">
        <v>2019</v>
      </c>
      <c r="I277" s="2">
        <v>30208.432000000001</v>
      </c>
      <c r="J277" s="2"/>
    </row>
    <row r="278" spans="1:10" x14ac:dyDescent="0.2">
      <c r="A278" s="2" t="s">
        <v>12</v>
      </c>
      <c r="B278" s="3">
        <v>45324.958333333336</v>
      </c>
      <c r="C278" s="2" t="s">
        <v>13</v>
      </c>
      <c r="D278" s="2" t="s">
        <v>14</v>
      </c>
      <c r="E278" s="2" t="s">
        <v>63</v>
      </c>
      <c r="F278" s="2" t="s">
        <v>16</v>
      </c>
      <c r="G278" s="2" t="s">
        <v>22</v>
      </c>
      <c r="H278" s="2">
        <v>2019</v>
      </c>
      <c r="I278" s="2">
        <v>4030.3620000000001</v>
      </c>
      <c r="J278" s="2"/>
    </row>
    <row r="279" spans="1:10" x14ac:dyDescent="0.2">
      <c r="A279" s="2" t="s">
        <v>12</v>
      </c>
      <c r="B279" s="3">
        <v>45324.958333333336</v>
      </c>
      <c r="C279" s="2" t="s">
        <v>13</v>
      </c>
      <c r="D279" s="2" t="s">
        <v>14</v>
      </c>
      <c r="E279" s="2" t="s">
        <v>63</v>
      </c>
      <c r="F279" s="2" t="s">
        <v>16</v>
      </c>
      <c r="G279" s="2" t="s">
        <v>23</v>
      </c>
      <c r="H279" s="2">
        <v>2019</v>
      </c>
      <c r="I279" s="2">
        <v>91831.040999999997</v>
      </c>
      <c r="J279" s="2"/>
    </row>
    <row r="280" spans="1:10" x14ac:dyDescent="0.2">
      <c r="A280" s="2" t="s">
        <v>12</v>
      </c>
      <c r="B280" s="3">
        <v>45324.958333333336</v>
      </c>
      <c r="C280" s="2" t="s">
        <v>13</v>
      </c>
      <c r="D280" s="2" t="s">
        <v>14</v>
      </c>
      <c r="E280" s="2" t="s">
        <v>63</v>
      </c>
      <c r="F280" s="2" t="s">
        <v>16</v>
      </c>
      <c r="G280" s="2" t="s">
        <v>24</v>
      </c>
      <c r="H280" s="2">
        <v>2019</v>
      </c>
      <c r="I280" s="2">
        <v>347461.77799999999</v>
      </c>
      <c r="J280" s="2"/>
    </row>
    <row r="281" spans="1:10" x14ac:dyDescent="0.2">
      <c r="A281" s="2" t="s">
        <v>12</v>
      </c>
      <c r="B281" s="3">
        <v>45324.958333333336</v>
      </c>
      <c r="C281" s="2" t="s">
        <v>13</v>
      </c>
      <c r="D281" s="2" t="s">
        <v>14</v>
      </c>
      <c r="E281" s="2" t="s">
        <v>63</v>
      </c>
      <c r="F281" s="2" t="s">
        <v>16</v>
      </c>
      <c r="G281" s="2" t="s">
        <v>25</v>
      </c>
      <c r="H281" s="2">
        <v>2019</v>
      </c>
      <c r="I281" s="2">
        <v>44114.17</v>
      </c>
      <c r="J281" s="2"/>
    </row>
    <row r="282" spans="1:10" x14ac:dyDescent="0.2">
      <c r="A282" s="2" t="s">
        <v>12</v>
      </c>
      <c r="B282" s="3">
        <v>45324.958333333336</v>
      </c>
      <c r="C282" s="2" t="s">
        <v>13</v>
      </c>
      <c r="D282" s="2" t="s">
        <v>14</v>
      </c>
      <c r="E282" s="2" t="s">
        <v>63</v>
      </c>
      <c r="F282" s="2" t="s">
        <v>16</v>
      </c>
      <c r="G282" s="2" t="s">
        <v>26</v>
      </c>
      <c r="H282" s="2">
        <v>2019</v>
      </c>
      <c r="I282" s="2">
        <v>1533385.301</v>
      </c>
      <c r="J282" s="2"/>
    </row>
    <row r="283" spans="1:10" x14ac:dyDescent="0.2">
      <c r="A283" s="2" t="s">
        <v>12</v>
      </c>
      <c r="B283" s="3">
        <v>45324.958333333336</v>
      </c>
      <c r="C283" s="2" t="s">
        <v>13</v>
      </c>
      <c r="D283" s="2" t="s">
        <v>14</v>
      </c>
      <c r="E283" s="2" t="s">
        <v>63</v>
      </c>
      <c r="F283" s="2" t="s">
        <v>16</v>
      </c>
      <c r="G283" s="2" t="s">
        <v>27</v>
      </c>
      <c r="H283" s="2">
        <v>2019</v>
      </c>
      <c r="I283" s="2">
        <v>16515.667000000001</v>
      </c>
      <c r="J283" s="2"/>
    </row>
    <row r="284" spans="1:10" x14ac:dyDescent="0.2">
      <c r="A284" s="2" t="s">
        <v>12</v>
      </c>
      <c r="B284" s="3">
        <v>45324.958333333336</v>
      </c>
      <c r="C284" s="2" t="s">
        <v>13</v>
      </c>
      <c r="D284" s="2" t="s">
        <v>14</v>
      </c>
      <c r="E284" s="2" t="s">
        <v>63</v>
      </c>
      <c r="F284" s="2" t="s">
        <v>16</v>
      </c>
      <c r="G284" s="2" t="s">
        <v>28</v>
      </c>
      <c r="H284" s="2">
        <v>2019</v>
      </c>
      <c r="I284" s="2">
        <v>41056.495999999999</v>
      </c>
      <c r="J284" s="2"/>
    </row>
    <row r="285" spans="1:10" x14ac:dyDescent="0.2">
      <c r="A285" s="2" t="s">
        <v>12</v>
      </c>
      <c r="B285" s="3">
        <v>45324.958333333336</v>
      </c>
      <c r="C285" s="2" t="s">
        <v>13</v>
      </c>
      <c r="D285" s="2" t="s">
        <v>14</v>
      </c>
      <c r="E285" s="2" t="s">
        <v>63</v>
      </c>
      <c r="F285" s="2" t="s">
        <v>16</v>
      </c>
      <c r="G285" s="2" t="s">
        <v>29</v>
      </c>
      <c r="H285" s="2">
        <v>2019</v>
      </c>
      <c r="I285" s="2">
        <v>94325.107000000004</v>
      </c>
      <c r="J285" s="2"/>
    </row>
    <row r="286" spans="1:10" x14ac:dyDescent="0.2">
      <c r="A286" s="2" t="s">
        <v>12</v>
      </c>
      <c r="B286" s="3">
        <v>45324.958333333336</v>
      </c>
      <c r="C286" s="2" t="s">
        <v>13</v>
      </c>
      <c r="D286" s="2" t="s">
        <v>14</v>
      </c>
      <c r="E286" s="2" t="s">
        <v>63</v>
      </c>
      <c r="F286" s="2" t="s">
        <v>16</v>
      </c>
      <c r="G286" s="2" t="s">
        <v>30</v>
      </c>
      <c r="H286" s="2">
        <v>2019</v>
      </c>
      <c r="I286" s="2">
        <v>2146788.483</v>
      </c>
      <c r="J286" s="2"/>
    </row>
    <row r="287" spans="1:10" x14ac:dyDescent="0.2">
      <c r="A287" s="2" t="s">
        <v>12</v>
      </c>
      <c r="B287" s="3">
        <v>45324.958333333336</v>
      </c>
      <c r="C287" s="2" t="s">
        <v>13</v>
      </c>
      <c r="D287" s="2" t="s">
        <v>14</v>
      </c>
      <c r="E287" s="2" t="s">
        <v>63</v>
      </c>
      <c r="F287" s="2" t="s">
        <v>16</v>
      </c>
      <c r="G287" s="2" t="s">
        <v>31</v>
      </c>
      <c r="H287" s="2">
        <v>2019</v>
      </c>
      <c r="I287" s="2">
        <v>74016</v>
      </c>
      <c r="J287" s="2"/>
    </row>
    <row r="288" spans="1:10" x14ac:dyDescent="0.2">
      <c r="A288" s="2" t="s">
        <v>12</v>
      </c>
      <c r="B288" s="3">
        <v>45324.958333333336</v>
      </c>
      <c r="C288" s="2" t="s">
        <v>13</v>
      </c>
      <c r="D288" s="2" t="s">
        <v>14</v>
      </c>
      <c r="E288" s="2" t="s">
        <v>63</v>
      </c>
      <c r="F288" s="2" t="s">
        <v>16</v>
      </c>
      <c r="G288" s="2" t="s">
        <v>32</v>
      </c>
      <c r="H288" s="2">
        <v>2019</v>
      </c>
      <c r="I288" s="2">
        <v>371309.984</v>
      </c>
      <c r="J288" s="2"/>
    </row>
    <row r="289" spans="1:10" x14ac:dyDescent="0.2">
      <c r="A289" s="2" t="s">
        <v>12</v>
      </c>
      <c r="B289" s="3">
        <v>45324.958333333336</v>
      </c>
      <c r="C289" s="2" t="s">
        <v>13</v>
      </c>
      <c r="D289" s="2" t="s">
        <v>14</v>
      </c>
      <c r="E289" s="2" t="s">
        <v>63</v>
      </c>
      <c r="F289" s="2" t="s">
        <v>16</v>
      </c>
      <c r="G289" s="2" t="s">
        <v>33</v>
      </c>
      <c r="H289" s="2">
        <v>2019</v>
      </c>
      <c r="I289" s="2">
        <v>10100.94</v>
      </c>
      <c r="J289" s="2"/>
    </row>
    <row r="290" spans="1:10" x14ac:dyDescent="0.2">
      <c r="A290" s="2" t="s">
        <v>12</v>
      </c>
      <c r="B290" s="3">
        <v>45324.958333333336</v>
      </c>
      <c r="C290" s="2" t="s">
        <v>13</v>
      </c>
      <c r="D290" s="2" t="s">
        <v>14</v>
      </c>
      <c r="E290" s="2" t="s">
        <v>63</v>
      </c>
      <c r="F290" s="2" t="s">
        <v>16</v>
      </c>
      <c r="G290" s="2" t="s">
        <v>34</v>
      </c>
      <c r="H290" s="2">
        <v>2019</v>
      </c>
      <c r="I290" s="2">
        <v>43246.69</v>
      </c>
      <c r="J290" s="2"/>
    </row>
    <row r="291" spans="1:10" x14ac:dyDescent="0.2">
      <c r="A291" s="2" t="s">
        <v>12</v>
      </c>
      <c r="B291" s="3">
        <v>45324.958333333336</v>
      </c>
      <c r="C291" s="2" t="s">
        <v>13</v>
      </c>
      <c r="D291" s="2" t="s">
        <v>14</v>
      </c>
      <c r="E291" s="2" t="s">
        <v>63</v>
      </c>
      <c r="F291" s="2" t="s">
        <v>16</v>
      </c>
      <c r="G291" s="2" t="s">
        <v>35</v>
      </c>
      <c r="H291" s="2">
        <v>2019</v>
      </c>
      <c r="I291" s="2">
        <v>53825</v>
      </c>
      <c r="J291" s="2"/>
    </row>
    <row r="292" spans="1:10" x14ac:dyDescent="0.2">
      <c r="A292" s="2" t="s">
        <v>12</v>
      </c>
      <c r="B292" s="3">
        <v>45324.958333333336</v>
      </c>
      <c r="C292" s="2" t="s">
        <v>13</v>
      </c>
      <c r="D292" s="2" t="s">
        <v>14</v>
      </c>
      <c r="E292" s="2" t="s">
        <v>63</v>
      </c>
      <c r="F292" s="2" t="s">
        <v>16</v>
      </c>
      <c r="G292" s="2" t="s">
        <v>36</v>
      </c>
      <c r="H292" s="2">
        <v>2019</v>
      </c>
      <c r="I292" s="2">
        <v>3152.0219999999999</v>
      </c>
      <c r="J292" s="2"/>
    </row>
    <row r="293" spans="1:10" x14ac:dyDescent="0.2">
      <c r="A293" s="2" t="s">
        <v>12</v>
      </c>
      <c r="B293" s="3">
        <v>45324.958333333336</v>
      </c>
      <c r="C293" s="2" t="s">
        <v>13</v>
      </c>
      <c r="D293" s="2" t="s">
        <v>14</v>
      </c>
      <c r="E293" s="2" t="s">
        <v>63</v>
      </c>
      <c r="F293" s="2" t="s">
        <v>16</v>
      </c>
      <c r="G293" s="2" t="s">
        <v>37</v>
      </c>
      <c r="H293" s="2">
        <v>2019</v>
      </c>
      <c r="I293" s="2">
        <v>272501.40700000001</v>
      </c>
      <c r="J293" s="2"/>
    </row>
    <row r="294" spans="1:10" x14ac:dyDescent="0.2">
      <c r="A294" s="2" t="s">
        <v>12</v>
      </c>
      <c r="B294" s="3">
        <v>45324.958333333336</v>
      </c>
      <c r="C294" s="2" t="s">
        <v>13</v>
      </c>
      <c r="D294" s="2" t="s">
        <v>14</v>
      </c>
      <c r="E294" s="2" t="s">
        <v>63</v>
      </c>
      <c r="F294" s="2" t="s">
        <v>16</v>
      </c>
      <c r="G294" s="2" t="s">
        <v>38</v>
      </c>
      <c r="H294" s="2">
        <v>2019</v>
      </c>
      <c r="I294" s="2">
        <v>20294</v>
      </c>
      <c r="J294" s="2"/>
    </row>
    <row r="295" spans="1:10" x14ac:dyDescent="0.2">
      <c r="A295" s="2" t="s">
        <v>12</v>
      </c>
      <c r="B295" s="3">
        <v>45324.958333333336</v>
      </c>
      <c r="C295" s="2" t="s">
        <v>13</v>
      </c>
      <c r="D295" s="2" t="s">
        <v>14</v>
      </c>
      <c r="E295" s="2" t="s">
        <v>63</v>
      </c>
      <c r="F295" s="2" t="s">
        <v>16</v>
      </c>
      <c r="G295" s="2" t="s">
        <v>39</v>
      </c>
      <c r="H295" s="2">
        <v>2019</v>
      </c>
      <c r="I295" s="2">
        <v>908.90599999999995</v>
      </c>
      <c r="J295" s="2"/>
    </row>
    <row r="296" spans="1:10" x14ac:dyDescent="0.2">
      <c r="A296" s="2" t="s">
        <v>12</v>
      </c>
      <c r="B296" s="3">
        <v>45324.958333333336</v>
      </c>
      <c r="C296" s="2" t="s">
        <v>13</v>
      </c>
      <c r="D296" s="2" t="s">
        <v>14</v>
      </c>
      <c r="E296" s="2" t="s">
        <v>63</v>
      </c>
      <c r="F296" s="2" t="s">
        <v>16</v>
      </c>
      <c r="G296" s="2" t="s">
        <v>40</v>
      </c>
      <c r="H296" s="2">
        <v>2019</v>
      </c>
      <c r="I296" s="2">
        <v>21288.868999999999</v>
      </c>
      <c r="J296" s="2"/>
    </row>
    <row r="297" spans="1:10" x14ac:dyDescent="0.2">
      <c r="A297" s="2" t="s">
        <v>12</v>
      </c>
      <c r="B297" s="3">
        <v>45324.958333333336</v>
      </c>
      <c r="C297" s="2" t="s">
        <v>13</v>
      </c>
      <c r="D297" s="2" t="s">
        <v>14</v>
      </c>
      <c r="E297" s="2" t="s">
        <v>63</v>
      </c>
      <c r="F297" s="2" t="s">
        <v>16</v>
      </c>
      <c r="G297" s="2" t="s">
        <v>41</v>
      </c>
      <c r="H297" s="2">
        <v>2019</v>
      </c>
      <c r="I297" s="2">
        <v>25456</v>
      </c>
      <c r="J297" s="2"/>
    </row>
    <row r="298" spans="1:10" x14ac:dyDescent="0.2">
      <c r="A298" s="2" t="s">
        <v>12</v>
      </c>
      <c r="B298" s="3">
        <v>45324.958333333336</v>
      </c>
      <c r="C298" s="2" t="s">
        <v>13</v>
      </c>
      <c r="D298" s="2" t="s">
        <v>14</v>
      </c>
      <c r="E298" s="2" t="s">
        <v>63</v>
      </c>
      <c r="F298" s="2" t="s">
        <v>16</v>
      </c>
      <c r="G298" s="2" t="s">
        <v>42</v>
      </c>
      <c r="H298" s="2">
        <v>2019</v>
      </c>
      <c r="I298" s="2">
        <v>7939.6970000000001</v>
      </c>
      <c r="J298" s="2"/>
    </row>
    <row r="299" spans="1:10" x14ac:dyDescent="0.2">
      <c r="A299" s="2" t="s">
        <v>12</v>
      </c>
      <c r="B299" s="3">
        <v>45324.958333333336</v>
      </c>
      <c r="C299" s="2" t="s">
        <v>13</v>
      </c>
      <c r="D299" s="2" t="s">
        <v>14</v>
      </c>
      <c r="E299" s="2" t="s">
        <v>63</v>
      </c>
      <c r="F299" s="2" t="s">
        <v>16</v>
      </c>
      <c r="G299" s="2" t="s">
        <v>43</v>
      </c>
      <c r="H299" s="2">
        <v>2019</v>
      </c>
      <c r="I299" s="2">
        <v>622.92600000000004</v>
      </c>
      <c r="J299" s="2"/>
    </row>
    <row r="300" spans="1:10" x14ac:dyDescent="0.2">
      <c r="A300" s="2" t="s">
        <v>12</v>
      </c>
      <c r="B300" s="3">
        <v>45324.958333333336</v>
      </c>
      <c r="C300" s="2" t="s">
        <v>13</v>
      </c>
      <c r="D300" s="2" t="s">
        <v>14</v>
      </c>
      <c r="E300" s="2" t="s">
        <v>63</v>
      </c>
      <c r="F300" s="2" t="s">
        <v>16</v>
      </c>
      <c r="G300" s="2" t="s">
        <v>44</v>
      </c>
      <c r="H300" s="2">
        <v>2019</v>
      </c>
      <c r="I300" s="2">
        <v>21742.665000000001</v>
      </c>
      <c r="J300" s="2"/>
    </row>
    <row r="301" spans="1:10" x14ac:dyDescent="0.2">
      <c r="A301" s="2" t="s">
        <v>12</v>
      </c>
      <c r="B301" s="3">
        <v>45324.958333333336</v>
      </c>
      <c r="C301" s="2" t="s">
        <v>13</v>
      </c>
      <c r="D301" s="2" t="s">
        <v>14</v>
      </c>
      <c r="E301" s="2" t="s">
        <v>63</v>
      </c>
      <c r="F301" s="2" t="s">
        <v>16</v>
      </c>
      <c r="G301" s="2" t="s">
        <v>45</v>
      </c>
      <c r="H301" s="2">
        <v>2019</v>
      </c>
      <c r="I301" s="2">
        <v>40512.461000000003</v>
      </c>
      <c r="J301" s="2"/>
    </row>
    <row r="302" spans="1:10" x14ac:dyDescent="0.2">
      <c r="A302" s="2" t="s">
        <v>12</v>
      </c>
      <c r="B302" s="3">
        <v>45324.958333333336</v>
      </c>
      <c r="C302" s="2" t="s">
        <v>13</v>
      </c>
      <c r="D302" s="2" t="s">
        <v>14</v>
      </c>
      <c r="E302" s="2" t="s">
        <v>63</v>
      </c>
      <c r="F302" s="2" t="s">
        <v>16</v>
      </c>
      <c r="G302" s="2" t="s">
        <v>46</v>
      </c>
      <c r="H302" s="2">
        <v>2019</v>
      </c>
      <c r="I302" s="2">
        <v>232393.995</v>
      </c>
      <c r="J302" s="2"/>
    </row>
    <row r="303" spans="1:10" x14ac:dyDescent="0.2">
      <c r="A303" s="2" t="s">
        <v>12</v>
      </c>
      <c r="B303" s="3">
        <v>45324.958333333336</v>
      </c>
      <c r="C303" s="2" t="s">
        <v>13</v>
      </c>
      <c r="D303" s="2" t="s">
        <v>14</v>
      </c>
      <c r="E303" s="2" t="s">
        <v>63</v>
      </c>
      <c r="F303" s="2" t="s">
        <v>16</v>
      </c>
      <c r="G303" s="2" t="s">
        <v>47</v>
      </c>
      <c r="H303" s="2">
        <v>2019</v>
      </c>
      <c r="I303" s="2">
        <v>44422.55</v>
      </c>
      <c r="J303" s="2"/>
    </row>
    <row r="304" spans="1:10" x14ac:dyDescent="0.2">
      <c r="A304" s="2" t="s">
        <v>12</v>
      </c>
      <c r="B304" s="3">
        <v>45324.958333333336</v>
      </c>
      <c r="C304" s="2" t="s">
        <v>13</v>
      </c>
      <c r="D304" s="2" t="s">
        <v>14</v>
      </c>
      <c r="E304" s="2" t="s">
        <v>63</v>
      </c>
      <c r="F304" s="2" t="s">
        <v>16</v>
      </c>
      <c r="G304" s="2" t="s">
        <v>48</v>
      </c>
      <c r="H304" s="2">
        <v>2019</v>
      </c>
      <c r="I304" s="2">
        <v>127551.54399999999</v>
      </c>
      <c r="J304" s="2"/>
    </row>
    <row r="305" spans="1:10" x14ac:dyDescent="0.2">
      <c r="A305" s="2" t="s">
        <v>12</v>
      </c>
      <c r="B305" s="3">
        <v>45324.958333333336</v>
      </c>
      <c r="C305" s="2" t="s">
        <v>13</v>
      </c>
      <c r="D305" s="2" t="s">
        <v>14</v>
      </c>
      <c r="E305" s="2" t="s">
        <v>63</v>
      </c>
      <c r="F305" s="2" t="s">
        <v>16</v>
      </c>
      <c r="G305" s="2" t="s">
        <v>49</v>
      </c>
      <c r="H305" s="2">
        <v>2019</v>
      </c>
      <c r="I305" s="2">
        <v>36475.144999999997</v>
      </c>
      <c r="J305" s="2"/>
    </row>
    <row r="306" spans="1:10" x14ac:dyDescent="0.2">
      <c r="A306" s="2" t="s">
        <v>12</v>
      </c>
      <c r="B306" s="3">
        <v>45324.958333333336</v>
      </c>
      <c r="C306" s="2" t="s">
        <v>13</v>
      </c>
      <c r="D306" s="2" t="s">
        <v>14</v>
      </c>
      <c r="E306" s="2" t="s">
        <v>63</v>
      </c>
      <c r="F306" s="2" t="s">
        <v>16</v>
      </c>
      <c r="G306" s="2" t="s">
        <v>50</v>
      </c>
      <c r="H306" s="2">
        <v>2019</v>
      </c>
      <c r="I306" s="2">
        <v>33479</v>
      </c>
      <c r="J306" s="2"/>
    </row>
    <row r="307" spans="1:10" x14ac:dyDescent="0.2">
      <c r="A307" s="2" t="s">
        <v>12</v>
      </c>
      <c r="B307" s="3">
        <v>45324.958333333336</v>
      </c>
      <c r="C307" s="2" t="s">
        <v>13</v>
      </c>
      <c r="D307" s="2" t="s">
        <v>14</v>
      </c>
      <c r="E307" s="2" t="s">
        <v>63</v>
      </c>
      <c r="F307" s="2" t="s">
        <v>16</v>
      </c>
      <c r="G307" s="2" t="s">
        <v>51</v>
      </c>
      <c r="H307" s="2">
        <v>2019</v>
      </c>
      <c r="I307" s="2">
        <v>19203.400000000001</v>
      </c>
      <c r="J307" s="2"/>
    </row>
    <row r="308" spans="1:10" x14ac:dyDescent="0.2">
      <c r="A308" s="2" t="s">
        <v>12</v>
      </c>
      <c r="B308" s="3">
        <v>45324.958333333336</v>
      </c>
      <c r="C308" s="2" t="s">
        <v>13</v>
      </c>
      <c r="D308" s="2" t="s">
        <v>14</v>
      </c>
      <c r="E308" s="2" t="s">
        <v>63</v>
      </c>
      <c r="F308" s="2" t="s">
        <v>16</v>
      </c>
      <c r="G308" s="2" t="s">
        <v>52</v>
      </c>
      <c r="H308" s="2">
        <v>2019</v>
      </c>
      <c r="I308" s="2">
        <v>25769.59</v>
      </c>
      <c r="J308" s="2"/>
    </row>
    <row r="309" spans="1:10" x14ac:dyDescent="0.2">
      <c r="A309" s="2" t="s">
        <v>12</v>
      </c>
      <c r="B309" s="3">
        <v>45324.958333333336</v>
      </c>
      <c r="C309" s="2" t="s">
        <v>13</v>
      </c>
      <c r="D309" s="2" t="s">
        <v>14</v>
      </c>
      <c r="E309" s="2" t="s">
        <v>63</v>
      </c>
      <c r="F309" s="2" t="s">
        <v>16</v>
      </c>
      <c r="G309" s="2" t="s">
        <v>53</v>
      </c>
      <c r="H309" s="2">
        <v>2019</v>
      </c>
      <c r="I309" s="2">
        <v>77807</v>
      </c>
      <c r="J309" s="2"/>
    </row>
    <row r="310" spans="1:10" x14ac:dyDescent="0.2">
      <c r="A310" s="2" t="s">
        <v>12</v>
      </c>
      <c r="B310" s="3">
        <v>45324.958333333336</v>
      </c>
      <c r="C310" s="2" t="s">
        <v>13</v>
      </c>
      <c r="D310" s="2" t="s">
        <v>14</v>
      </c>
      <c r="E310" s="2" t="s">
        <v>63</v>
      </c>
      <c r="F310" s="2" t="s">
        <v>16</v>
      </c>
      <c r="G310" s="2" t="s">
        <v>54</v>
      </c>
      <c r="H310" s="2">
        <v>2019</v>
      </c>
      <c r="I310" s="2">
        <v>14473.200999999999</v>
      </c>
      <c r="J310" s="2"/>
    </row>
    <row r="311" spans="1:10" x14ac:dyDescent="0.2">
      <c r="A311" s="2" t="s">
        <v>12</v>
      </c>
      <c r="B311" s="3">
        <v>45324.958333333336</v>
      </c>
      <c r="C311" s="2" t="s">
        <v>13</v>
      </c>
      <c r="D311" s="2" t="s">
        <v>14</v>
      </c>
      <c r="E311" s="2" t="s">
        <v>64</v>
      </c>
      <c r="F311" s="2" t="s">
        <v>16</v>
      </c>
      <c r="G311" s="2" t="s">
        <v>17</v>
      </c>
      <c r="H311" s="2">
        <v>2019</v>
      </c>
      <c r="I311" s="2">
        <v>326.57</v>
      </c>
      <c r="J311" s="2"/>
    </row>
    <row r="312" spans="1:10" x14ac:dyDescent="0.2">
      <c r="A312" s="2" t="s">
        <v>12</v>
      </c>
      <c r="B312" s="3">
        <v>45324.958333333336</v>
      </c>
      <c r="C312" s="2" t="s">
        <v>13</v>
      </c>
      <c r="D312" s="2" t="s">
        <v>14</v>
      </c>
      <c r="E312" s="2" t="s">
        <v>64</v>
      </c>
      <c r="F312" s="2" t="s">
        <v>16</v>
      </c>
      <c r="G312" s="2" t="s">
        <v>18</v>
      </c>
      <c r="H312" s="2">
        <v>2019</v>
      </c>
      <c r="I312" s="2">
        <v>4721.38</v>
      </c>
      <c r="J312" s="2"/>
    </row>
    <row r="313" spans="1:10" x14ac:dyDescent="0.2">
      <c r="A313" s="2" t="s">
        <v>12</v>
      </c>
      <c r="B313" s="3">
        <v>45324.958333333336</v>
      </c>
      <c r="C313" s="2" t="s">
        <v>13</v>
      </c>
      <c r="D313" s="2" t="s">
        <v>14</v>
      </c>
      <c r="E313" s="2" t="s">
        <v>64</v>
      </c>
      <c r="F313" s="2" t="s">
        <v>16</v>
      </c>
      <c r="G313" s="2" t="s">
        <v>19</v>
      </c>
      <c r="H313" s="2">
        <v>2019</v>
      </c>
      <c r="I313" s="2">
        <v>0</v>
      </c>
      <c r="J313" s="2"/>
    </row>
    <row r="314" spans="1:10" x14ac:dyDescent="0.2">
      <c r="A314" s="2" t="s">
        <v>12</v>
      </c>
      <c r="B314" s="3">
        <v>45324.958333333336</v>
      </c>
      <c r="C314" s="2" t="s">
        <v>13</v>
      </c>
      <c r="D314" s="2" t="s">
        <v>14</v>
      </c>
      <c r="E314" s="2" t="s">
        <v>64</v>
      </c>
      <c r="F314" s="2" t="s">
        <v>16</v>
      </c>
      <c r="G314" s="2" t="s">
        <v>20</v>
      </c>
      <c r="H314" s="2">
        <v>2019</v>
      </c>
      <c r="I314" s="2">
        <v>1019.4</v>
      </c>
      <c r="J314" s="2"/>
    </row>
    <row r="315" spans="1:10" x14ac:dyDescent="0.2">
      <c r="A315" s="2" t="s">
        <v>12</v>
      </c>
      <c r="B315" s="3">
        <v>45324.958333333336</v>
      </c>
      <c r="C315" s="2" t="s">
        <v>13</v>
      </c>
      <c r="D315" s="2" t="s">
        <v>14</v>
      </c>
      <c r="E315" s="2" t="s">
        <v>64</v>
      </c>
      <c r="F315" s="2" t="s">
        <v>16</v>
      </c>
      <c r="G315" s="2" t="s">
        <v>21</v>
      </c>
      <c r="H315" s="2">
        <v>2019</v>
      </c>
      <c r="I315" s="2">
        <v>458.58499999999998</v>
      </c>
      <c r="J315" s="2"/>
    </row>
    <row r="316" spans="1:10" x14ac:dyDescent="0.2">
      <c r="A316" s="2" t="s">
        <v>12</v>
      </c>
      <c r="B316" s="3">
        <v>45324.958333333336</v>
      </c>
      <c r="C316" s="2" t="s">
        <v>13</v>
      </c>
      <c r="D316" s="2" t="s">
        <v>14</v>
      </c>
      <c r="E316" s="2" t="s">
        <v>64</v>
      </c>
      <c r="F316" s="2" t="s">
        <v>16</v>
      </c>
      <c r="G316" s="2" t="s">
        <v>22</v>
      </c>
      <c r="H316" s="2">
        <v>2019</v>
      </c>
      <c r="I316" s="2">
        <v>2588.665</v>
      </c>
      <c r="J316" s="2"/>
    </row>
    <row r="317" spans="1:10" x14ac:dyDescent="0.2">
      <c r="A317" s="2" t="s">
        <v>12</v>
      </c>
      <c r="B317" s="3">
        <v>45324.958333333336</v>
      </c>
      <c r="C317" s="2" t="s">
        <v>13</v>
      </c>
      <c r="D317" s="2" t="s">
        <v>14</v>
      </c>
      <c r="E317" s="2" t="s">
        <v>64</v>
      </c>
      <c r="F317" s="2" t="s">
        <v>16</v>
      </c>
      <c r="G317" s="2" t="s">
        <v>23</v>
      </c>
      <c r="H317" s="2">
        <v>2019</v>
      </c>
      <c r="I317" s="2">
        <v>599.73299999999995</v>
      </c>
      <c r="J317" s="2"/>
    </row>
    <row r="318" spans="1:10" x14ac:dyDescent="0.2">
      <c r="A318" s="2" t="s">
        <v>12</v>
      </c>
      <c r="B318" s="3">
        <v>45324.958333333336</v>
      </c>
      <c r="C318" s="2" t="s">
        <v>13</v>
      </c>
      <c r="D318" s="2" t="s">
        <v>14</v>
      </c>
      <c r="E318" s="2" t="s">
        <v>64</v>
      </c>
      <c r="F318" s="2" t="s">
        <v>16</v>
      </c>
      <c r="G318" s="2" t="s">
        <v>24</v>
      </c>
      <c r="H318" s="2">
        <v>2019</v>
      </c>
      <c r="I318" s="2">
        <v>29211</v>
      </c>
      <c r="J318" s="2"/>
    </row>
    <row r="319" spans="1:10" x14ac:dyDescent="0.2">
      <c r="A319" s="2" t="s">
        <v>12</v>
      </c>
      <c r="B319" s="3">
        <v>45324.958333333336</v>
      </c>
      <c r="C319" s="2" t="s">
        <v>13</v>
      </c>
      <c r="D319" s="2" t="s">
        <v>14</v>
      </c>
      <c r="E319" s="2" t="s">
        <v>64</v>
      </c>
      <c r="F319" s="2" t="s">
        <v>16</v>
      </c>
      <c r="G319" s="2" t="s">
        <v>25</v>
      </c>
      <c r="H319" s="2">
        <v>2019</v>
      </c>
      <c r="I319" s="2">
        <v>519.34</v>
      </c>
      <c r="J319" s="2"/>
    </row>
    <row r="320" spans="1:10" x14ac:dyDescent="0.2">
      <c r="A320" s="2" t="s">
        <v>12</v>
      </c>
      <c r="B320" s="3">
        <v>45324.958333333336</v>
      </c>
      <c r="C320" s="2" t="s">
        <v>13</v>
      </c>
      <c r="D320" s="2" t="s">
        <v>14</v>
      </c>
      <c r="E320" s="2" t="s">
        <v>64</v>
      </c>
      <c r="F320" s="2" t="s">
        <v>16</v>
      </c>
      <c r="G320" s="2" t="s">
        <v>26</v>
      </c>
      <c r="H320" s="2">
        <v>2019</v>
      </c>
      <c r="I320" s="2">
        <v>79376.237999999998</v>
      </c>
      <c r="J320" s="2"/>
    </row>
    <row r="321" spans="1:10" x14ac:dyDescent="0.2">
      <c r="A321" s="2" t="s">
        <v>12</v>
      </c>
      <c r="B321" s="3">
        <v>45324.958333333336</v>
      </c>
      <c r="C321" s="2" t="s">
        <v>13</v>
      </c>
      <c r="D321" s="2" t="s">
        <v>14</v>
      </c>
      <c r="E321" s="2" t="s">
        <v>64</v>
      </c>
      <c r="F321" s="2" t="s">
        <v>16</v>
      </c>
      <c r="G321" s="2" t="s">
        <v>28</v>
      </c>
      <c r="H321" s="2">
        <v>2019</v>
      </c>
      <c r="I321" s="2">
        <v>11464.995999999999</v>
      </c>
      <c r="J321" s="2"/>
    </row>
    <row r="322" spans="1:10" x14ac:dyDescent="0.2">
      <c r="A322" s="2" t="s">
        <v>12</v>
      </c>
      <c r="B322" s="3">
        <v>45324.958333333336</v>
      </c>
      <c r="C322" s="2" t="s">
        <v>13</v>
      </c>
      <c r="D322" s="2" t="s">
        <v>14</v>
      </c>
      <c r="E322" s="2" t="s">
        <v>64</v>
      </c>
      <c r="F322" s="2" t="s">
        <v>16</v>
      </c>
      <c r="G322" s="2" t="s">
        <v>29</v>
      </c>
      <c r="H322" s="2">
        <v>2019</v>
      </c>
      <c r="I322" s="2">
        <v>10640.878000000001</v>
      </c>
      <c r="J322" s="2"/>
    </row>
    <row r="323" spans="1:10" x14ac:dyDescent="0.2">
      <c r="A323" s="2" t="s">
        <v>12</v>
      </c>
      <c r="B323" s="3">
        <v>45324.958333333336</v>
      </c>
      <c r="C323" s="2" t="s">
        <v>13</v>
      </c>
      <c r="D323" s="2" t="s">
        <v>14</v>
      </c>
      <c r="E323" s="2" t="s">
        <v>64</v>
      </c>
      <c r="F323" s="2" t="s">
        <v>16</v>
      </c>
      <c r="G323" s="2" t="s">
        <v>30</v>
      </c>
      <c r="H323" s="2">
        <v>2019</v>
      </c>
      <c r="I323" s="2">
        <v>84712.588000000003</v>
      </c>
      <c r="J323" s="2"/>
    </row>
    <row r="324" spans="1:10" x14ac:dyDescent="0.2">
      <c r="A324" s="2" t="s">
        <v>12</v>
      </c>
      <c r="B324" s="3">
        <v>45324.958333333336</v>
      </c>
      <c r="C324" s="2" t="s">
        <v>13</v>
      </c>
      <c r="D324" s="2" t="s">
        <v>14</v>
      </c>
      <c r="E324" s="2" t="s">
        <v>64</v>
      </c>
      <c r="F324" s="2" t="s">
        <v>16</v>
      </c>
      <c r="G324" s="2" t="s">
        <v>31</v>
      </c>
      <c r="H324" s="2">
        <v>2019</v>
      </c>
      <c r="I324" s="2">
        <v>91</v>
      </c>
      <c r="J324" s="2"/>
    </row>
    <row r="325" spans="1:10" x14ac:dyDescent="0.2">
      <c r="A325" s="2" t="s">
        <v>12</v>
      </c>
      <c r="B325" s="3">
        <v>45324.958333333336</v>
      </c>
      <c r="C325" s="2" t="s">
        <v>13</v>
      </c>
      <c r="D325" s="2" t="s">
        <v>14</v>
      </c>
      <c r="E325" s="2" t="s">
        <v>64</v>
      </c>
      <c r="F325" s="2" t="s">
        <v>16</v>
      </c>
      <c r="G325" s="2" t="s">
        <v>32</v>
      </c>
      <c r="H325" s="2">
        <v>2019</v>
      </c>
      <c r="I325" s="2">
        <v>7151.0129999999999</v>
      </c>
      <c r="J325" s="2"/>
    </row>
    <row r="326" spans="1:10" x14ac:dyDescent="0.2">
      <c r="A326" s="2" t="s">
        <v>12</v>
      </c>
      <c r="B326" s="3">
        <v>45324.958333333336</v>
      </c>
      <c r="C326" s="2" t="s">
        <v>13</v>
      </c>
      <c r="D326" s="2" t="s">
        <v>14</v>
      </c>
      <c r="E326" s="2" t="s">
        <v>64</v>
      </c>
      <c r="F326" s="2" t="s">
        <v>16</v>
      </c>
      <c r="G326" s="2" t="s">
        <v>33</v>
      </c>
      <c r="H326" s="2">
        <v>2019</v>
      </c>
      <c r="I326" s="2">
        <v>3.7</v>
      </c>
      <c r="J326" s="2"/>
    </row>
    <row r="327" spans="1:10" x14ac:dyDescent="0.2">
      <c r="A327" s="2" t="s">
        <v>12</v>
      </c>
      <c r="B327" s="3">
        <v>45324.958333333336</v>
      </c>
      <c r="C327" s="2" t="s">
        <v>13</v>
      </c>
      <c r="D327" s="2" t="s">
        <v>14</v>
      </c>
      <c r="E327" s="2" t="s">
        <v>64</v>
      </c>
      <c r="F327" s="2" t="s">
        <v>16</v>
      </c>
      <c r="G327" s="2" t="s">
        <v>34</v>
      </c>
      <c r="H327" s="2">
        <v>2019</v>
      </c>
      <c r="I327" s="2">
        <v>452.8</v>
      </c>
      <c r="J327" s="2"/>
    </row>
    <row r="328" spans="1:10" x14ac:dyDescent="0.2">
      <c r="A328" s="2" t="s">
        <v>12</v>
      </c>
      <c r="B328" s="3">
        <v>45324.958333333336</v>
      </c>
      <c r="C328" s="2" t="s">
        <v>13</v>
      </c>
      <c r="D328" s="2" t="s">
        <v>14</v>
      </c>
      <c r="E328" s="2" t="s">
        <v>64</v>
      </c>
      <c r="F328" s="2" t="s">
        <v>16</v>
      </c>
      <c r="G328" s="2" t="s">
        <v>35</v>
      </c>
      <c r="H328" s="2">
        <v>2019</v>
      </c>
      <c r="I328" s="2">
        <v>549</v>
      </c>
      <c r="J328" s="2"/>
    </row>
    <row r="329" spans="1:10" x14ac:dyDescent="0.2">
      <c r="A329" s="2" t="s">
        <v>12</v>
      </c>
      <c r="B329" s="3">
        <v>45324.958333333336</v>
      </c>
      <c r="C329" s="2" t="s">
        <v>13</v>
      </c>
      <c r="D329" s="2" t="s">
        <v>14</v>
      </c>
      <c r="E329" s="2" t="s">
        <v>64</v>
      </c>
      <c r="F329" s="2" t="s">
        <v>16</v>
      </c>
      <c r="G329" s="2" t="s">
        <v>36</v>
      </c>
      <c r="H329" s="2">
        <v>2019</v>
      </c>
      <c r="I329" s="2">
        <v>566.33500000000004</v>
      </c>
      <c r="J329" s="2"/>
    </row>
    <row r="330" spans="1:10" x14ac:dyDescent="0.2">
      <c r="A330" s="2" t="s">
        <v>12</v>
      </c>
      <c r="B330" s="3">
        <v>45324.958333333336</v>
      </c>
      <c r="C330" s="2" t="s">
        <v>13</v>
      </c>
      <c r="D330" s="2" t="s">
        <v>14</v>
      </c>
      <c r="E330" s="2" t="s">
        <v>64</v>
      </c>
      <c r="F330" s="2" t="s">
        <v>16</v>
      </c>
      <c r="G330" s="2" t="s">
        <v>37</v>
      </c>
      <c r="H330" s="2">
        <v>2019</v>
      </c>
      <c r="I330" s="2">
        <v>7062.3109999999997</v>
      </c>
      <c r="J330" s="2"/>
    </row>
    <row r="331" spans="1:10" x14ac:dyDescent="0.2">
      <c r="A331" s="2" t="s">
        <v>12</v>
      </c>
      <c r="B331" s="3">
        <v>45324.958333333336</v>
      </c>
      <c r="C331" s="2" t="s">
        <v>13</v>
      </c>
      <c r="D331" s="2" t="s">
        <v>14</v>
      </c>
      <c r="E331" s="2" t="s">
        <v>64</v>
      </c>
      <c r="F331" s="2" t="s">
        <v>16</v>
      </c>
      <c r="G331" s="2" t="s">
        <v>38</v>
      </c>
      <c r="H331" s="2">
        <v>2019</v>
      </c>
      <c r="I331" s="2">
        <v>0</v>
      </c>
      <c r="J331" s="2"/>
    </row>
    <row r="332" spans="1:10" x14ac:dyDescent="0.2">
      <c r="A332" s="2" t="s">
        <v>12</v>
      </c>
      <c r="B332" s="3">
        <v>45324.958333333336</v>
      </c>
      <c r="C332" s="2" t="s">
        <v>13</v>
      </c>
      <c r="D332" s="2" t="s">
        <v>14</v>
      </c>
      <c r="E332" s="2" t="s">
        <v>64</v>
      </c>
      <c r="F332" s="2" t="s">
        <v>16</v>
      </c>
      <c r="G332" s="2" t="s">
        <v>39</v>
      </c>
      <c r="H332" s="2">
        <v>2019</v>
      </c>
      <c r="I332" s="2">
        <v>100.97</v>
      </c>
      <c r="J332" s="2"/>
    </row>
    <row r="333" spans="1:10" x14ac:dyDescent="0.2">
      <c r="A333" s="2" t="s">
        <v>12</v>
      </c>
      <c r="B333" s="3">
        <v>45324.958333333336</v>
      </c>
      <c r="C333" s="2" t="s">
        <v>13</v>
      </c>
      <c r="D333" s="2" t="s">
        <v>14</v>
      </c>
      <c r="E333" s="2" t="s">
        <v>64</v>
      </c>
      <c r="F333" s="2" t="s">
        <v>16</v>
      </c>
      <c r="G333" s="2" t="s">
        <v>40</v>
      </c>
      <c r="H333" s="2">
        <v>2019</v>
      </c>
      <c r="I333" s="2">
        <v>0</v>
      </c>
      <c r="J333" s="2"/>
    </row>
    <row r="334" spans="1:10" x14ac:dyDescent="0.2">
      <c r="A334" s="2" t="s">
        <v>12</v>
      </c>
      <c r="B334" s="3">
        <v>45324.958333333336</v>
      </c>
      <c r="C334" s="2" t="s">
        <v>13</v>
      </c>
      <c r="D334" s="2" t="s">
        <v>14</v>
      </c>
      <c r="E334" s="2" t="s">
        <v>64</v>
      </c>
      <c r="F334" s="2" t="s">
        <v>16</v>
      </c>
      <c r="G334" s="2" t="s">
        <v>41</v>
      </c>
      <c r="H334" s="2">
        <v>2019</v>
      </c>
      <c r="I334" s="2">
        <v>0</v>
      </c>
      <c r="J334" s="2"/>
    </row>
    <row r="335" spans="1:10" x14ac:dyDescent="0.2">
      <c r="A335" s="2" t="s">
        <v>12</v>
      </c>
      <c r="B335" s="3">
        <v>45324.958333333336</v>
      </c>
      <c r="C335" s="2" t="s">
        <v>13</v>
      </c>
      <c r="D335" s="2" t="s">
        <v>14</v>
      </c>
      <c r="E335" s="2" t="s">
        <v>64</v>
      </c>
      <c r="F335" s="2" t="s">
        <v>16</v>
      </c>
      <c r="G335" s="2" t="s">
        <v>42</v>
      </c>
      <c r="H335" s="2">
        <v>2019</v>
      </c>
      <c r="I335" s="2">
        <v>0</v>
      </c>
      <c r="J335" s="2"/>
    </row>
    <row r="336" spans="1:10" x14ac:dyDescent="0.2">
      <c r="A336" s="2" t="s">
        <v>12</v>
      </c>
      <c r="B336" s="3">
        <v>45324.958333333336</v>
      </c>
      <c r="C336" s="2" t="s">
        <v>13</v>
      </c>
      <c r="D336" s="2" t="s">
        <v>14</v>
      </c>
      <c r="E336" s="2" t="s">
        <v>64</v>
      </c>
      <c r="F336" s="2" t="s">
        <v>16</v>
      </c>
      <c r="G336" s="2" t="s">
        <v>43</v>
      </c>
      <c r="H336" s="2">
        <v>2019</v>
      </c>
      <c r="I336" s="2">
        <v>212.19200000000001</v>
      </c>
      <c r="J336" s="2"/>
    </row>
    <row r="337" spans="1:10" x14ac:dyDescent="0.2">
      <c r="A337" s="2" t="s">
        <v>12</v>
      </c>
      <c r="B337" s="3">
        <v>45324.958333333336</v>
      </c>
      <c r="C337" s="2" t="s">
        <v>13</v>
      </c>
      <c r="D337" s="2" t="s">
        <v>14</v>
      </c>
      <c r="E337" s="2" t="s">
        <v>64</v>
      </c>
      <c r="F337" s="2" t="s">
        <v>16</v>
      </c>
      <c r="G337" s="2" t="s">
        <v>44</v>
      </c>
      <c r="H337" s="2">
        <v>2019</v>
      </c>
      <c r="I337" s="2">
        <v>944</v>
      </c>
      <c r="J337" s="2"/>
    </row>
    <row r="338" spans="1:10" x14ac:dyDescent="0.2">
      <c r="A338" s="2" t="s">
        <v>12</v>
      </c>
      <c r="B338" s="3">
        <v>45324.958333333336</v>
      </c>
      <c r="C338" s="2" t="s">
        <v>13</v>
      </c>
      <c r="D338" s="2" t="s">
        <v>14</v>
      </c>
      <c r="E338" s="2" t="s">
        <v>64</v>
      </c>
      <c r="F338" s="2" t="s">
        <v>16</v>
      </c>
      <c r="G338" s="2" t="s">
        <v>45</v>
      </c>
      <c r="H338" s="2">
        <v>2019</v>
      </c>
      <c r="I338" s="2">
        <v>0</v>
      </c>
      <c r="J338" s="2"/>
    </row>
    <row r="339" spans="1:10" x14ac:dyDescent="0.2">
      <c r="A339" s="2" t="s">
        <v>12</v>
      </c>
      <c r="B339" s="3">
        <v>45324.958333333336</v>
      </c>
      <c r="C339" s="2" t="s">
        <v>13</v>
      </c>
      <c r="D339" s="2" t="s">
        <v>14</v>
      </c>
      <c r="E339" s="2" t="s">
        <v>64</v>
      </c>
      <c r="F339" s="2" t="s">
        <v>16</v>
      </c>
      <c r="G339" s="2" t="s">
        <v>46</v>
      </c>
      <c r="H339" s="2">
        <v>2019</v>
      </c>
      <c r="I339" s="2">
        <v>2763.692</v>
      </c>
      <c r="J339" s="2"/>
    </row>
    <row r="340" spans="1:10" x14ac:dyDescent="0.2">
      <c r="A340" s="2" t="s">
        <v>12</v>
      </c>
      <c r="B340" s="3">
        <v>45324.958333333336</v>
      </c>
      <c r="C340" s="2" t="s">
        <v>13</v>
      </c>
      <c r="D340" s="2" t="s">
        <v>14</v>
      </c>
      <c r="E340" s="2" t="s">
        <v>64</v>
      </c>
      <c r="F340" s="2" t="s">
        <v>16</v>
      </c>
      <c r="G340" s="2" t="s">
        <v>47</v>
      </c>
      <c r="H340" s="2">
        <v>2019</v>
      </c>
      <c r="I340" s="2">
        <v>2420</v>
      </c>
      <c r="J340" s="2"/>
    </row>
    <row r="341" spans="1:10" x14ac:dyDescent="0.2">
      <c r="A341" s="2" t="s">
        <v>12</v>
      </c>
      <c r="B341" s="3">
        <v>45324.958333333336</v>
      </c>
      <c r="C341" s="2" t="s">
        <v>13</v>
      </c>
      <c r="D341" s="2" t="s">
        <v>14</v>
      </c>
      <c r="E341" s="2" t="s">
        <v>64</v>
      </c>
      <c r="F341" s="2" t="s">
        <v>16</v>
      </c>
      <c r="G341" s="2" t="s">
        <v>50</v>
      </c>
      <c r="H341" s="2">
        <v>2019</v>
      </c>
      <c r="I341" s="2">
        <v>446</v>
      </c>
      <c r="J341" s="2"/>
    </row>
    <row r="342" spans="1:10" x14ac:dyDescent="0.2">
      <c r="A342" s="2" t="s">
        <v>12</v>
      </c>
      <c r="B342" s="3">
        <v>45324.958333333336</v>
      </c>
      <c r="C342" s="2" t="s">
        <v>13</v>
      </c>
      <c r="D342" s="2" t="s">
        <v>14</v>
      </c>
      <c r="E342" s="2" t="s">
        <v>64</v>
      </c>
      <c r="F342" s="2" t="s">
        <v>16</v>
      </c>
      <c r="G342" s="2" t="s">
        <v>51</v>
      </c>
      <c r="H342" s="2">
        <v>2019</v>
      </c>
      <c r="I342" s="2">
        <v>443.298</v>
      </c>
      <c r="J342" s="2"/>
    </row>
    <row r="343" spans="1:10" x14ac:dyDescent="0.2">
      <c r="A343" s="2" t="s">
        <v>12</v>
      </c>
      <c r="B343" s="3">
        <v>45324.958333333336</v>
      </c>
      <c r="C343" s="2" t="s">
        <v>13</v>
      </c>
      <c r="D343" s="2" t="s">
        <v>14</v>
      </c>
      <c r="E343" s="2" t="s">
        <v>64</v>
      </c>
      <c r="F343" s="2" t="s">
        <v>16</v>
      </c>
      <c r="G343" s="2" t="s">
        <v>52</v>
      </c>
      <c r="H343" s="2">
        <v>2019</v>
      </c>
      <c r="I343" s="2">
        <v>286</v>
      </c>
      <c r="J343" s="2"/>
    </row>
    <row r="344" spans="1:10" x14ac:dyDescent="0.2">
      <c r="A344" s="2" t="s">
        <v>12</v>
      </c>
      <c r="B344" s="3">
        <v>45324.958333333336</v>
      </c>
      <c r="C344" s="2" t="s">
        <v>13</v>
      </c>
      <c r="D344" s="2" t="s">
        <v>14</v>
      </c>
      <c r="E344" s="2" t="s">
        <v>64</v>
      </c>
      <c r="F344" s="2" t="s">
        <v>16</v>
      </c>
      <c r="G344" s="2" t="s">
        <v>54</v>
      </c>
      <c r="H344" s="2">
        <v>2019</v>
      </c>
      <c r="I344" s="2">
        <v>4.3609999999999998</v>
      </c>
      <c r="J344" s="2"/>
    </row>
    <row r="345" spans="1:10" x14ac:dyDescent="0.2">
      <c r="A345" s="2" t="s">
        <v>12</v>
      </c>
      <c r="B345" s="3">
        <v>45324.958333333336</v>
      </c>
      <c r="C345" s="2" t="s">
        <v>13</v>
      </c>
      <c r="D345" s="2" t="s">
        <v>14</v>
      </c>
      <c r="E345" s="2" t="s">
        <v>65</v>
      </c>
      <c r="F345" s="2" t="s">
        <v>16</v>
      </c>
      <c r="G345" s="2" t="s">
        <v>18</v>
      </c>
      <c r="H345" s="2">
        <v>2019</v>
      </c>
      <c r="I345" s="2">
        <v>7222.4449999999997</v>
      </c>
      <c r="J345" s="2"/>
    </row>
    <row r="346" spans="1:10" x14ac:dyDescent="0.2">
      <c r="A346" s="2" t="s">
        <v>12</v>
      </c>
      <c r="B346" s="3">
        <v>45324.958333333336</v>
      </c>
      <c r="C346" s="2" t="s">
        <v>13</v>
      </c>
      <c r="D346" s="2" t="s">
        <v>14</v>
      </c>
      <c r="E346" s="2" t="s">
        <v>65</v>
      </c>
      <c r="F346" s="2" t="s">
        <v>16</v>
      </c>
      <c r="G346" s="2" t="s">
        <v>19</v>
      </c>
      <c r="H346" s="2">
        <v>2019</v>
      </c>
      <c r="I346" s="2">
        <v>0</v>
      </c>
      <c r="J346" s="2"/>
    </row>
    <row r="347" spans="1:10" x14ac:dyDescent="0.2">
      <c r="A347" s="2" t="s">
        <v>12</v>
      </c>
      <c r="B347" s="3">
        <v>45324.958333333336</v>
      </c>
      <c r="C347" s="2" t="s">
        <v>13</v>
      </c>
      <c r="D347" s="2" t="s">
        <v>14</v>
      </c>
      <c r="E347" s="2" t="s">
        <v>65</v>
      </c>
      <c r="F347" s="2" t="s">
        <v>16</v>
      </c>
      <c r="G347" s="2" t="s">
        <v>20</v>
      </c>
      <c r="H347" s="2">
        <v>2019</v>
      </c>
      <c r="I347" s="2">
        <v>3808.7</v>
      </c>
      <c r="J347" s="2"/>
    </row>
    <row r="348" spans="1:10" x14ac:dyDescent="0.2">
      <c r="A348" s="2" t="s">
        <v>12</v>
      </c>
      <c r="B348" s="3">
        <v>45324.958333333336</v>
      </c>
      <c r="C348" s="2" t="s">
        <v>13</v>
      </c>
      <c r="D348" s="2" t="s">
        <v>14</v>
      </c>
      <c r="E348" s="2" t="s">
        <v>65</v>
      </c>
      <c r="F348" s="2" t="s">
        <v>16</v>
      </c>
      <c r="G348" s="2" t="s">
        <v>22</v>
      </c>
      <c r="H348" s="2">
        <v>2019</v>
      </c>
      <c r="I348" s="2">
        <v>537.15599999999995</v>
      </c>
      <c r="J348" s="2"/>
    </row>
    <row r="349" spans="1:10" x14ac:dyDescent="0.2">
      <c r="A349" s="2" t="s">
        <v>12</v>
      </c>
      <c r="B349" s="3">
        <v>45324.958333333336</v>
      </c>
      <c r="C349" s="2" t="s">
        <v>13</v>
      </c>
      <c r="D349" s="2" t="s">
        <v>14</v>
      </c>
      <c r="E349" s="2" t="s">
        <v>65</v>
      </c>
      <c r="F349" s="2" t="s">
        <v>16</v>
      </c>
      <c r="G349" s="2" t="s">
        <v>23</v>
      </c>
      <c r="H349" s="2">
        <v>2019</v>
      </c>
      <c r="I349" s="2">
        <v>6791.4650000000001</v>
      </c>
      <c r="J349" s="2"/>
    </row>
    <row r="350" spans="1:10" x14ac:dyDescent="0.2">
      <c r="A350" s="2" t="s">
        <v>12</v>
      </c>
      <c r="B350" s="3">
        <v>45324.958333333336</v>
      </c>
      <c r="C350" s="2" t="s">
        <v>13</v>
      </c>
      <c r="D350" s="2" t="s">
        <v>14</v>
      </c>
      <c r="E350" s="2" t="s">
        <v>65</v>
      </c>
      <c r="F350" s="2" t="s">
        <v>16</v>
      </c>
      <c r="G350" s="2" t="s">
        <v>24</v>
      </c>
      <c r="H350" s="2">
        <v>2019</v>
      </c>
      <c r="I350" s="2">
        <v>48062</v>
      </c>
      <c r="J350" s="2"/>
    </row>
    <row r="351" spans="1:10" x14ac:dyDescent="0.2">
      <c r="A351" s="2" t="s">
        <v>12</v>
      </c>
      <c r="B351" s="3">
        <v>45324.958333333336</v>
      </c>
      <c r="C351" s="2" t="s">
        <v>13</v>
      </c>
      <c r="D351" s="2" t="s">
        <v>14</v>
      </c>
      <c r="E351" s="2" t="s">
        <v>65</v>
      </c>
      <c r="F351" s="2" t="s">
        <v>16</v>
      </c>
      <c r="G351" s="2" t="s">
        <v>25</v>
      </c>
      <c r="H351" s="2">
        <v>2019</v>
      </c>
      <c r="I351" s="2">
        <v>8259.83</v>
      </c>
      <c r="J351" s="2"/>
    </row>
    <row r="352" spans="1:10" x14ac:dyDescent="0.2">
      <c r="A352" s="2" t="s">
        <v>12</v>
      </c>
      <c r="B352" s="3">
        <v>45324.958333333336</v>
      </c>
      <c r="C352" s="2" t="s">
        <v>13</v>
      </c>
      <c r="D352" s="2" t="s">
        <v>14</v>
      </c>
      <c r="E352" s="2" t="s">
        <v>65</v>
      </c>
      <c r="F352" s="2" t="s">
        <v>16</v>
      </c>
      <c r="G352" s="2" t="s">
        <v>26</v>
      </c>
      <c r="H352" s="2">
        <v>2019</v>
      </c>
      <c r="I352" s="2">
        <v>212980.693</v>
      </c>
      <c r="J352" s="2"/>
    </row>
    <row r="353" spans="1:10" x14ac:dyDescent="0.2">
      <c r="A353" s="2" t="s">
        <v>12</v>
      </c>
      <c r="B353" s="3">
        <v>45324.958333333336</v>
      </c>
      <c r="C353" s="2" t="s">
        <v>13</v>
      </c>
      <c r="D353" s="2" t="s">
        <v>14</v>
      </c>
      <c r="E353" s="2" t="s">
        <v>65</v>
      </c>
      <c r="F353" s="2" t="s">
        <v>16</v>
      </c>
      <c r="G353" s="2" t="s">
        <v>28</v>
      </c>
      <c r="H353" s="2">
        <v>2019</v>
      </c>
      <c r="I353" s="2">
        <v>3029</v>
      </c>
      <c r="J353" s="2"/>
    </row>
    <row r="354" spans="1:10" x14ac:dyDescent="0.2">
      <c r="A354" s="2" t="s">
        <v>12</v>
      </c>
      <c r="B354" s="3">
        <v>45324.958333333336</v>
      </c>
      <c r="C354" s="2" t="s">
        <v>13</v>
      </c>
      <c r="D354" s="2" t="s">
        <v>14</v>
      </c>
      <c r="E354" s="2" t="s">
        <v>65</v>
      </c>
      <c r="F354" s="2" t="s">
        <v>16</v>
      </c>
      <c r="G354" s="2" t="s">
        <v>29</v>
      </c>
      <c r="H354" s="2">
        <v>2019</v>
      </c>
      <c r="I354" s="2">
        <v>6791.241</v>
      </c>
      <c r="J354" s="2"/>
    </row>
    <row r="355" spans="1:10" x14ac:dyDescent="0.2">
      <c r="A355" s="2" t="s">
        <v>12</v>
      </c>
      <c r="B355" s="3">
        <v>45324.958333333336</v>
      </c>
      <c r="C355" s="2" t="s">
        <v>13</v>
      </c>
      <c r="D355" s="2" t="s">
        <v>14</v>
      </c>
      <c r="E355" s="2" t="s">
        <v>65</v>
      </c>
      <c r="F355" s="2" t="s">
        <v>16</v>
      </c>
      <c r="G355" s="2" t="s">
        <v>30</v>
      </c>
      <c r="H355" s="2">
        <v>2019</v>
      </c>
      <c r="I355" s="2">
        <v>238327.00399999999</v>
      </c>
      <c r="J355" s="2"/>
    </row>
    <row r="356" spans="1:10" x14ac:dyDescent="0.2">
      <c r="A356" s="2" t="s">
        <v>12</v>
      </c>
      <c r="B356" s="3">
        <v>45324.958333333336</v>
      </c>
      <c r="C356" s="2" t="s">
        <v>13</v>
      </c>
      <c r="D356" s="2" t="s">
        <v>14</v>
      </c>
      <c r="E356" s="2" t="s">
        <v>65</v>
      </c>
      <c r="F356" s="2" t="s">
        <v>16</v>
      </c>
      <c r="G356" s="2" t="s">
        <v>31</v>
      </c>
      <c r="H356" s="2">
        <v>2019</v>
      </c>
      <c r="I356" s="2">
        <v>22429</v>
      </c>
      <c r="J356" s="2"/>
    </row>
    <row r="357" spans="1:10" x14ac:dyDescent="0.2">
      <c r="A357" s="2" t="s">
        <v>12</v>
      </c>
      <c r="B357" s="3">
        <v>45324.958333333336</v>
      </c>
      <c r="C357" s="2" t="s">
        <v>13</v>
      </c>
      <c r="D357" s="2" t="s">
        <v>14</v>
      </c>
      <c r="E357" s="2" t="s">
        <v>65</v>
      </c>
      <c r="F357" s="2" t="s">
        <v>16</v>
      </c>
      <c r="G357" s="2" t="s">
        <v>32</v>
      </c>
      <c r="H357" s="2">
        <v>2019</v>
      </c>
      <c r="I357" s="2">
        <v>95994.186000000002</v>
      </c>
      <c r="J357" s="2"/>
    </row>
    <row r="358" spans="1:10" x14ac:dyDescent="0.2">
      <c r="A358" s="2" t="s">
        <v>12</v>
      </c>
      <c r="B358" s="3">
        <v>45324.958333333336</v>
      </c>
      <c r="C358" s="2" t="s">
        <v>13</v>
      </c>
      <c r="D358" s="2" t="s">
        <v>14</v>
      </c>
      <c r="E358" s="2" t="s">
        <v>65</v>
      </c>
      <c r="F358" s="2" t="s">
        <v>16</v>
      </c>
      <c r="G358" s="2" t="s">
        <v>33</v>
      </c>
      <c r="H358" s="2">
        <v>2019</v>
      </c>
      <c r="I358" s="2">
        <v>0</v>
      </c>
      <c r="J358" s="2"/>
    </row>
    <row r="359" spans="1:10" x14ac:dyDescent="0.2">
      <c r="A359" s="2" t="s">
        <v>12</v>
      </c>
      <c r="B359" s="3">
        <v>45324.958333333336</v>
      </c>
      <c r="C359" s="2" t="s">
        <v>13</v>
      </c>
      <c r="D359" s="2" t="s">
        <v>14</v>
      </c>
      <c r="E359" s="2" t="s">
        <v>65</v>
      </c>
      <c r="F359" s="2" t="s">
        <v>16</v>
      </c>
      <c r="G359" s="2" t="s">
        <v>34</v>
      </c>
      <c r="H359" s="2">
        <v>2019</v>
      </c>
      <c r="I359" s="2">
        <v>603.6</v>
      </c>
      <c r="J359" s="2"/>
    </row>
    <row r="360" spans="1:10" x14ac:dyDescent="0.2">
      <c r="A360" s="2" t="s">
        <v>12</v>
      </c>
      <c r="B360" s="3">
        <v>45324.958333333336</v>
      </c>
      <c r="C360" s="2" t="s">
        <v>13</v>
      </c>
      <c r="D360" s="2" t="s">
        <v>14</v>
      </c>
      <c r="E360" s="2" t="s">
        <v>65</v>
      </c>
      <c r="F360" s="2" t="s">
        <v>16</v>
      </c>
      <c r="G360" s="2" t="s">
        <v>35</v>
      </c>
      <c r="H360" s="2">
        <v>2019</v>
      </c>
      <c r="I360" s="2">
        <v>389</v>
      </c>
      <c r="J360" s="2"/>
    </row>
    <row r="361" spans="1:10" x14ac:dyDescent="0.2">
      <c r="A361" s="2" t="s">
        <v>12</v>
      </c>
      <c r="B361" s="3">
        <v>45324.958333333336</v>
      </c>
      <c r="C361" s="2" t="s">
        <v>13</v>
      </c>
      <c r="D361" s="2" t="s">
        <v>14</v>
      </c>
      <c r="E361" s="2" t="s">
        <v>65</v>
      </c>
      <c r="F361" s="2" t="s">
        <v>16</v>
      </c>
      <c r="G361" s="2" t="s">
        <v>36</v>
      </c>
      <c r="H361" s="2">
        <v>2019</v>
      </c>
      <c r="I361" s="2">
        <v>1519.6569999999999</v>
      </c>
      <c r="J361" s="2"/>
    </row>
    <row r="362" spans="1:10" x14ac:dyDescent="0.2">
      <c r="A362" s="2" t="s">
        <v>12</v>
      </c>
      <c r="B362" s="3">
        <v>45324.958333333336</v>
      </c>
      <c r="C362" s="2" t="s">
        <v>13</v>
      </c>
      <c r="D362" s="2" t="s">
        <v>14</v>
      </c>
      <c r="E362" s="2" t="s">
        <v>65</v>
      </c>
      <c r="F362" s="2" t="s">
        <v>16</v>
      </c>
      <c r="G362" s="2" t="s">
        <v>37</v>
      </c>
      <c r="H362" s="2">
        <v>2019</v>
      </c>
      <c r="I362" s="2">
        <v>4024.6489999999999</v>
      </c>
      <c r="J362" s="2"/>
    </row>
    <row r="363" spans="1:10" x14ac:dyDescent="0.2">
      <c r="A363" s="2" t="s">
        <v>12</v>
      </c>
      <c r="B363" s="3">
        <v>45324.958333333336</v>
      </c>
      <c r="C363" s="2" t="s">
        <v>13</v>
      </c>
      <c r="D363" s="2" t="s">
        <v>14</v>
      </c>
      <c r="E363" s="2" t="s">
        <v>65</v>
      </c>
      <c r="F363" s="2" t="s">
        <v>16</v>
      </c>
      <c r="G363" s="2" t="s">
        <v>38</v>
      </c>
      <c r="H363" s="2">
        <v>2019</v>
      </c>
      <c r="I363" s="2">
        <v>977</v>
      </c>
      <c r="J363" s="2"/>
    </row>
    <row r="364" spans="1:10" x14ac:dyDescent="0.2">
      <c r="A364" s="2" t="s">
        <v>12</v>
      </c>
      <c r="B364" s="3">
        <v>45324.958333333336</v>
      </c>
      <c r="C364" s="2" t="s">
        <v>13</v>
      </c>
      <c r="D364" s="2" t="s">
        <v>14</v>
      </c>
      <c r="E364" s="2" t="s">
        <v>65</v>
      </c>
      <c r="F364" s="2" t="s">
        <v>16</v>
      </c>
      <c r="G364" s="2" t="s">
        <v>39</v>
      </c>
      <c r="H364" s="2">
        <v>2019</v>
      </c>
      <c r="I364" s="2">
        <v>161.34399999999999</v>
      </c>
      <c r="J364" s="2"/>
    </row>
    <row r="365" spans="1:10" x14ac:dyDescent="0.2">
      <c r="A365" s="2" t="s">
        <v>12</v>
      </c>
      <c r="B365" s="3">
        <v>45324.958333333336</v>
      </c>
      <c r="C365" s="2" t="s">
        <v>13</v>
      </c>
      <c r="D365" s="2" t="s">
        <v>14</v>
      </c>
      <c r="E365" s="2" t="s">
        <v>65</v>
      </c>
      <c r="F365" s="2" t="s">
        <v>16</v>
      </c>
      <c r="G365" s="2" t="s">
        <v>40</v>
      </c>
      <c r="H365" s="2">
        <v>2019</v>
      </c>
      <c r="I365" s="2">
        <v>0</v>
      </c>
      <c r="J365" s="2"/>
    </row>
    <row r="366" spans="1:10" x14ac:dyDescent="0.2">
      <c r="A366" s="2" t="s">
        <v>12</v>
      </c>
      <c r="B366" s="3">
        <v>45324.958333333336</v>
      </c>
      <c r="C366" s="2" t="s">
        <v>13</v>
      </c>
      <c r="D366" s="2" t="s">
        <v>14</v>
      </c>
      <c r="E366" s="2" t="s">
        <v>65</v>
      </c>
      <c r="F366" s="2" t="s">
        <v>16</v>
      </c>
      <c r="G366" s="2" t="s">
        <v>41</v>
      </c>
      <c r="H366" s="2">
        <v>2019</v>
      </c>
      <c r="I366" s="2">
        <v>0</v>
      </c>
      <c r="J366" s="2"/>
    </row>
    <row r="367" spans="1:10" x14ac:dyDescent="0.2">
      <c r="A367" s="2" t="s">
        <v>12</v>
      </c>
      <c r="B367" s="3">
        <v>45324.958333333336</v>
      </c>
      <c r="C367" s="2" t="s">
        <v>13</v>
      </c>
      <c r="D367" s="2" t="s">
        <v>14</v>
      </c>
      <c r="E367" s="2" t="s">
        <v>65</v>
      </c>
      <c r="F367" s="2" t="s">
        <v>16</v>
      </c>
      <c r="G367" s="2" t="s">
        <v>42</v>
      </c>
      <c r="H367" s="2">
        <v>2019</v>
      </c>
      <c r="I367" s="2">
        <v>0</v>
      </c>
      <c r="J367" s="2"/>
    </row>
    <row r="368" spans="1:10" x14ac:dyDescent="0.2">
      <c r="A368" s="2" t="s">
        <v>12</v>
      </c>
      <c r="B368" s="3">
        <v>45324.958333333336</v>
      </c>
      <c r="C368" s="2" t="s">
        <v>13</v>
      </c>
      <c r="D368" s="2" t="s">
        <v>14</v>
      </c>
      <c r="E368" s="2" t="s">
        <v>65</v>
      </c>
      <c r="F368" s="2" t="s">
        <v>16</v>
      </c>
      <c r="G368" s="2" t="s">
        <v>43</v>
      </c>
      <c r="H368" s="2">
        <v>2019</v>
      </c>
      <c r="I368" s="2">
        <v>340.642</v>
      </c>
      <c r="J368" s="2"/>
    </row>
    <row r="369" spans="1:10" x14ac:dyDescent="0.2">
      <c r="A369" s="2" t="s">
        <v>12</v>
      </c>
      <c r="B369" s="3">
        <v>45324.958333333336</v>
      </c>
      <c r="C369" s="2" t="s">
        <v>13</v>
      </c>
      <c r="D369" s="2" t="s">
        <v>14</v>
      </c>
      <c r="E369" s="2" t="s">
        <v>65</v>
      </c>
      <c r="F369" s="2" t="s">
        <v>16</v>
      </c>
      <c r="G369" s="2" t="s">
        <v>44</v>
      </c>
      <c r="H369" s="2">
        <v>2019</v>
      </c>
      <c r="I369" s="2">
        <v>4520.2960000000003</v>
      </c>
      <c r="J369" s="2"/>
    </row>
    <row r="370" spans="1:10" x14ac:dyDescent="0.2">
      <c r="A370" s="2" t="s">
        <v>12</v>
      </c>
      <c r="B370" s="3">
        <v>45324.958333333336</v>
      </c>
      <c r="C370" s="2" t="s">
        <v>13</v>
      </c>
      <c r="D370" s="2" t="s">
        <v>14</v>
      </c>
      <c r="E370" s="2" t="s">
        <v>65</v>
      </c>
      <c r="F370" s="2" t="s">
        <v>16</v>
      </c>
      <c r="G370" s="2" t="s">
        <v>45</v>
      </c>
      <c r="H370" s="2">
        <v>2019</v>
      </c>
      <c r="I370" s="2">
        <v>20993.216</v>
      </c>
      <c r="J370" s="2"/>
    </row>
    <row r="371" spans="1:10" x14ac:dyDescent="0.2">
      <c r="A371" s="2" t="s">
        <v>12</v>
      </c>
      <c r="B371" s="3">
        <v>45324.958333333336</v>
      </c>
      <c r="C371" s="2" t="s">
        <v>13</v>
      </c>
      <c r="D371" s="2" t="s">
        <v>14</v>
      </c>
      <c r="E371" s="2" t="s">
        <v>65</v>
      </c>
      <c r="F371" s="2" t="s">
        <v>16</v>
      </c>
      <c r="G371" s="2" t="s">
        <v>46</v>
      </c>
      <c r="H371" s="2">
        <v>2019</v>
      </c>
      <c r="I371" s="2">
        <v>9906.0159999999996</v>
      </c>
      <c r="J371" s="2"/>
    </row>
    <row r="372" spans="1:10" x14ac:dyDescent="0.2">
      <c r="A372" s="2" t="s">
        <v>12</v>
      </c>
      <c r="B372" s="3">
        <v>45324.958333333336</v>
      </c>
      <c r="C372" s="2" t="s">
        <v>13</v>
      </c>
      <c r="D372" s="2" t="s">
        <v>14</v>
      </c>
      <c r="E372" s="2" t="s">
        <v>65</v>
      </c>
      <c r="F372" s="2" t="s">
        <v>16</v>
      </c>
      <c r="G372" s="2" t="s">
        <v>47</v>
      </c>
      <c r="H372" s="2">
        <v>2019</v>
      </c>
      <c r="I372" s="2">
        <v>10126</v>
      </c>
      <c r="J372" s="2"/>
    </row>
    <row r="373" spans="1:10" x14ac:dyDescent="0.2">
      <c r="A373" s="2" t="s">
        <v>12</v>
      </c>
      <c r="B373" s="3">
        <v>45324.958333333336</v>
      </c>
      <c r="C373" s="2" t="s">
        <v>13</v>
      </c>
      <c r="D373" s="2" t="s">
        <v>14</v>
      </c>
      <c r="E373" s="2" t="s">
        <v>65</v>
      </c>
      <c r="F373" s="2" t="s">
        <v>16</v>
      </c>
      <c r="G373" s="2" t="s">
        <v>51</v>
      </c>
      <c r="H373" s="2">
        <v>2019</v>
      </c>
      <c r="I373" s="2">
        <v>1659.077</v>
      </c>
      <c r="J373" s="2"/>
    </row>
    <row r="374" spans="1:10" x14ac:dyDescent="0.2">
      <c r="A374" s="2" t="s">
        <v>12</v>
      </c>
      <c r="B374" s="3">
        <v>45324.958333333336</v>
      </c>
      <c r="C374" s="2" t="s">
        <v>13</v>
      </c>
      <c r="D374" s="2" t="s">
        <v>14</v>
      </c>
      <c r="E374" s="2" t="s">
        <v>65</v>
      </c>
      <c r="F374" s="2" t="s">
        <v>16</v>
      </c>
      <c r="G374" s="2" t="s">
        <v>52</v>
      </c>
      <c r="H374" s="2">
        <v>2019</v>
      </c>
      <c r="I374" s="2">
        <v>1174.7</v>
      </c>
      <c r="J374" s="2"/>
    </row>
    <row r="375" spans="1:10" x14ac:dyDescent="0.2">
      <c r="A375" s="2" t="s">
        <v>12</v>
      </c>
      <c r="B375" s="3">
        <v>45324.958333333336</v>
      </c>
      <c r="C375" s="2" t="s">
        <v>13</v>
      </c>
      <c r="D375" s="2" t="s">
        <v>14</v>
      </c>
      <c r="E375" s="2" t="s">
        <v>66</v>
      </c>
      <c r="F375" s="2" t="s">
        <v>16</v>
      </c>
      <c r="G375" s="2" t="s">
        <v>18</v>
      </c>
      <c r="H375" s="2">
        <v>2019</v>
      </c>
      <c r="I375" s="2">
        <v>826.19399999999996</v>
      </c>
      <c r="J375" s="2"/>
    </row>
    <row r="376" spans="1:10" x14ac:dyDescent="0.2">
      <c r="A376" s="2" t="s">
        <v>12</v>
      </c>
      <c r="B376" s="3">
        <v>45324.958333333336</v>
      </c>
      <c r="C376" s="2" t="s">
        <v>13</v>
      </c>
      <c r="D376" s="2" t="s">
        <v>14</v>
      </c>
      <c r="E376" s="2" t="s">
        <v>66</v>
      </c>
      <c r="F376" s="2" t="s">
        <v>16</v>
      </c>
      <c r="G376" s="2" t="s">
        <v>19</v>
      </c>
      <c r="H376" s="2">
        <v>2019</v>
      </c>
      <c r="I376" s="2">
        <v>2398.6999999999998</v>
      </c>
      <c r="J376" s="2"/>
    </row>
    <row r="377" spans="1:10" x14ac:dyDescent="0.2">
      <c r="A377" s="2" t="s">
        <v>12</v>
      </c>
      <c r="B377" s="3">
        <v>45324.958333333336</v>
      </c>
      <c r="C377" s="2" t="s">
        <v>13</v>
      </c>
      <c r="D377" s="2" t="s">
        <v>14</v>
      </c>
      <c r="E377" s="2" t="s">
        <v>66</v>
      </c>
      <c r="F377" s="2" t="s">
        <v>16</v>
      </c>
      <c r="G377" s="2" t="s">
        <v>20</v>
      </c>
      <c r="H377" s="2">
        <v>2019</v>
      </c>
      <c r="I377" s="2">
        <v>1744.3820000000001</v>
      </c>
      <c r="J377" s="2"/>
    </row>
    <row r="378" spans="1:10" x14ac:dyDescent="0.2">
      <c r="A378" s="2" t="s">
        <v>12</v>
      </c>
      <c r="B378" s="3">
        <v>45324.958333333336</v>
      </c>
      <c r="C378" s="2" t="s">
        <v>13</v>
      </c>
      <c r="D378" s="2" t="s">
        <v>14</v>
      </c>
      <c r="E378" s="2" t="s">
        <v>66</v>
      </c>
      <c r="F378" s="2" t="s">
        <v>16</v>
      </c>
      <c r="G378" s="2" t="s">
        <v>21</v>
      </c>
      <c r="H378" s="2">
        <v>2019</v>
      </c>
      <c r="I378" s="2">
        <v>4283.1980000000003</v>
      </c>
      <c r="J378" s="2"/>
    </row>
    <row r="379" spans="1:10" x14ac:dyDescent="0.2">
      <c r="A379" s="2" t="s">
        <v>12</v>
      </c>
      <c r="B379" s="3">
        <v>45324.958333333336</v>
      </c>
      <c r="C379" s="2" t="s">
        <v>13</v>
      </c>
      <c r="D379" s="2" t="s">
        <v>14</v>
      </c>
      <c r="E379" s="2" t="s">
        <v>66</v>
      </c>
      <c r="F379" s="2" t="s">
        <v>16</v>
      </c>
      <c r="G379" s="2" t="s">
        <v>23</v>
      </c>
      <c r="H379" s="2">
        <v>2019</v>
      </c>
      <c r="I379" s="2">
        <v>31299.023000000001</v>
      </c>
      <c r="J379" s="2"/>
    </row>
    <row r="380" spans="1:10" x14ac:dyDescent="0.2">
      <c r="A380" s="2" t="s">
        <v>12</v>
      </c>
      <c r="B380" s="3">
        <v>45324.958333333336</v>
      </c>
      <c r="C380" s="2" t="s">
        <v>13</v>
      </c>
      <c r="D380" s="2" t="s">
        <v>14</v>
      </c>
      <c r="E380" s="2" t="s">
        <v>66</v>
      </c>
      <c r="F380" s="2" t="s">
        <v>16</v>
      </c>
      <c r="G380" s="2" t="s">
        <v>24</v>
      </c>
      <c r="H380" s="2">
        <v>2019</v>
      </c>
      <c r="I380" s="2">
        <v>14454.225</v>
      </c>
      <c r="J380" s="2"/>
    </row>
    <row r="381" spans="1:10" x14ac:dyDescent="0.2">
      <c r="A381" s="2" t="s">
        <v>12</v>
      </c>
      <c r="B381" s="3">
        <v>45324.958333333336</v>
      </c>
      <c r="C381" s="2" t="s">
        <v>13</v>
      </c>
      <c r="D381" s="2" t="s">
        <v>14</v>
      </c>
      <c r="E381" s="2" t="s">
        <v>66</v>
      </c>
      <c r="F381" s="2" t="s">
        <v>16</v>
      </c>
      <c r="G381" s="2" t="s">
        <v>26</v>
      </c>
      <c r="H381" s="2">
        <v>2019</v>
      </c>
      <c r="I381" s="2">
        <v>39231.841999999997</v>
      </c>
      <c r="J381" s="2"/>
    </row>
    <row r="382" spans="1:10" x14ac:dyDescent="0.2">
      <c r="A382" s="2" t="s">
        <v>12</v>
      </c>
      <c r="B382" s="3">
        <v>45324.958333333336</v>
      </c>
      <c r="C382" s="2" t="s">
        <v>13</v>
      </c>
      <c r="D382" s="2" t="s">
        <v>14</v>
      </c>
      <c r="E382" s="2" t="s">
        <v>66</v>
      </c>
      <c r="F382" s="2" t="s">
        <v>16</v>
      </c>
      <c r="G382" s="2" t="s">
        <v>27</v>
      </c>
      <c r="H382" s="2">
        <v>2019</v>
      </c>
      <c r="I382" s="2">
        <v>44</v>
      </c>
      <c r="J382" s="2"/>
    </row>
    <row r="383" spans="1:10" x14ac:dyDescent="0.2">
      <c r="A383" s="2" t="s">
        <v>12</v>
      </c>
      <c r="B383" s="3">
        <v>45324.958333333336</v>
      </c>
      <c r="C383" s="2" t="s">
        <v>13</v>
      </c>
      <c r="D383" s="2" t="s">
        <v>14</v>
      </c>
      <c r="E383" s="2" t="s">
        <v>66</v>
      </c>
      <c r="F383" s="2" t="s">
        <v>16</v>
      </c>
      <c r="G383" s="2" t="s">
        <v>28</v>
      </c>
      <c r="H383" s="2">
        <v>2019</v>
      </c>
      <c r="I383" s="2">
        <v>236.983</v>
      </c>
      <c r="J383" s="2"/>
    </row>
    <row r="384" spans="1:10" x14ac:dyDescent="0.2">
      <c r="A384" s="2" t="s">
        <v>12</v>
      </c>
      <c r="B384" s="3">
        <v>45324.958333333336</v>
      </c>
      <c r="C384" s="2" t="s">
        <v>13</v>
      </c>
      <c r="D384" s="2" t="s">
        <v>14</v>
      </c>
      <c r="E384" s="2" t="s">
        <v>66</v>
      </c>
      <c r="F384" s="2" t="s">
        <v>16</v>
      </c>
      <c r="G384" s="2" t="s">
        <v>29</v>
      </c>
      <c r="H384" s="2">
        <v>2019</v>
      </c>
      <c r="I384" s="2">
        <v>2718.489</v>
      </c>
      <c r="J384" s="2"/>
    </row>
    <row r="385" spans="1:10" x14ac:dyDescent="0.2">
      <c r="A385" s="2" t="s">
        <v>12</v>
      </c>
      <c r="B385" s="3">
        <v>45324.958333333336</v>
      </c>
      <c r="C385" s="2" t="s">
        <v>13</v>
      </c>
      <c r="D385" s="2" t="s">
        <v>14</v>
      </c>
      <c r="E385" s="2" t="s">
        <v>66</v>
      </c>
      <c r="F385" s="2" t="s">
        <v>16</v>
      </c>
      <c r="G385" s="2" t="s">
        <v>30</v>
      </c>
      <c r="H385" s="2">
        <v>2019</v>
      </c>
      <c r="I385" s="2">
        <v>287921.16700000002</v>
      </c>
      <c r="J385" s="2"/>
    </row>
    <row r="386" spans="1:10" x14ac:dyDescent="0.2">
      <c r="A386" s="2" t="s">
        <v>12</v>
      </c>
      <c r="B386" s="3">
        <v>45324.958333333336</v>
      </c>
      <c r="C386" s="2" t="s">
        <v>13</v>
      </c>
      <c r="D386" s="2" t="s">
        <v>14</v>
      </c>
      <c r="E386" s="2" t="s">
        <v>66</v>
      </c>
      <c r="F386" s="2" t="s">
        <v>16</v>
      </c>
      <c r="G386" s="2" t="s">
        <v>31</v>
      </c>
      <c r="H386" s="2">
        <v>2019</v>
      </c>
      <c r="I386" s="2">
        <v>160.125</v>
      </c>
      <c r="J386" s="2"/>
    </row>
    <row r="387" spans="1:10" x14ac:dyDescent="0.2">
      <c r="A387" s="2" t="s">
        <v>12</v>
      </c>
      <c r="B387" s="3">
        <v>45324.958333333336</v>
      </c>
      <c r="C387" s="2" t="s">
        <v>13</v>
      </c>
      <c r="D387" s="2" t="s">
        <v>14</v>
      </c>
      <c r="E387" s="2" t="s">
        <v>66</v>
      </c>
      <c r="F387" s="2" t="s">
        <v>16</v>
      </c>
      <c r="G387" s="2" t="s">
        <v>32</v>
      </c>
      <c r="H387" s="2">
        <v>2019</v>
      </c>
      <c r="I387" s="2">
        <v>1023.75</v>
      </c>
      <c r="J387" s="2"/>
    </row>
    <row r="388" spans="1:10" x14ac:dyDescent="0.2">
      <c r="A388" s="2" t="s">
        <v>12</v>
      </c>
      <c r="B388" s="3">
        <v>45324.958333333336</v>
      </c>
      <c r="C388" s="2" t="s">
        <v>13</v>
      </c>
      <c r="D388" s="2" t="s">
        <v>14</v>
      </c>
      <c r="E388" s="2" t="s">
        <v>66</v>
      </c>
      <c r="F388" s="2" t="s">
        <v>16</v>
      </c>
      <c r="G388" s="2" t="s">
        <v>33</v>
      </c>
      <c r="H388" s="2">
        <v>2019</v>
      </c>
      <c r="I388" s="2">
        <v>6.29</v>
      </c>
      <c r="J388" s="2"/>
    </row>
    <row r="389" spans="1:10" x14ac:dyDescent="0.2">
      <c r="A389" s="2" t="s">
        <v>12</v>
      </c>
      <c r="B389" s="3">
        <v>45324.958333333336</v>
      </c>
      <c r="C389" s="2" t="s">
        <v>13</v>
      </c>
      <c r="D389" s="2" t="s">
        <v>14</v>
      </c>
      <c r="E389" s="2" t="s">
        <v>66</v>
      </c>
      <c r="F389" s="2" t="s">
        <v>16</v>
      </c>
      <c r="G389" s="2" t="s">
        <v>34</v>
      </c>
      <c r="H389" s="2">
        <v>2019</v>
      </c>
      <c r="I389" s="2">
        <v>92.734999999999999</v>
      </c>
      <c r="J389" s="2"/>
    </row>
    <row r="390" spans="1:10" x14ac:dyDescent="0.2">
      <c r="A390" s="2" t="s">
        <v>12</v>
      </c>
      <c r="B390" s="3">
        <v>45324.958333333336</v>
      </c>
      <c r="C390" s="2" t="s">
        <v>13</v>
      </c>
      <c r="D390" s="2" t="s">
        <v>14</v>
      </c>
      <c r="E390" s="2" t="s">
        <v>66</v>
      </c>
      <c r="F390" s="2" t="s">
        <v>16</v>
      </c>
      <c r="G390" s="2" t="s">
        <v>35</v>
      </c>
      <c r="H390" s="2">
        <v>2019</v>
      </c>
      <c r="I390" s="2">
        <v>2954.4839999999999</v>
      </c>
      <c r="J390" s="2"/>
    </row>
    <row r="391" spans="1:10" x14ac:dyDescent="0.2">
      <c r="A391" s="2" t="s">
        <v>12</v>
      </c>
      <c r="B391" s="3">
        <v>45324.958333333336</v>
      </c>
      <c r="C391" s="2" t="s">
        <v>13</v>
      </c>
      <c r="D391" s="2" t="s">
        <v>14</v>
      </c>
      <c r="E391" s="2" t="s">
        <v>66</v>
      </c>
      <c r="F391" s="2" t="s">
        <v>16</v>
      </c>
      <c r="G391" s="2" t="s">
        <v>36</v>
      </c>
      <c r="H391" s="2">
        <v>2019</v>
      </c>
      <c r="I391" s="2">
        <v>14617.764999999999</v>
      </c>
      <c r="J391" s="2"/>
    </row>
    <row r="392" spans="1:10" x14ac:dyDescent="0.2">
      <c r="A392" s="2" t="s">
        <v>12</v>
      </c>
      <c r="B392" s="3">
        <v>45324.958333333336</v>
      </c>
      <c r="C392" s="2" t="s">
        <v>13</v>
      </c>
      <c r="D392" s="2" t="s">
        <v>14</v>
      </c>
      <c r="E392" s="2" t="s">
        <v>66</v>
      </c>
      <c r="F392" s="2" t="s">
        <v>16</v>
      </c>
      <c r="G392" s="2" t="s">
        <v>38</v>
      </c>
      <c r="H392" s="2">
        <v>2019</v>
      </c>
      <c r="I392" s="2">
        <v>1940.8420000000001</v>
      </c>
      <c r="J392" s="2"/>
    </row>
    <row r="393" spans="1:10" x14ac:dyDescent="0.2">
      <c r="A393" s="2" t="s">
        <v>12</v>
      </c>
      <c r="B393" s="3">
        <v>45324.958333333336</v>
      </c>
      <c r="C393" s="2" t="s">
        <v>13</v>
      </c>
      <c r="D393" s="2" t="s">
        <v>14</v>
      </c>
      <c r="E393" s="2" t="s">
        <v>66</v>
      </c>
      <c r="F393" s="2" t="s">
        <v>16</v>
      </c>
      <c r="G393" s="2" t="s">
        <v>39</v>
      </c>
      <c r="H393" s="2">
        <v>2019</v>
      </c>
      <c r="I393" s="2">
        <v>10.414999999999999</v>
      </c>
      <c r="J393" s="2"/>
    </row>
    <row r="394" spans="1:10" x14ac:dyDescent="0.2">
      <c r="A394" s="2" t="s">
        <v>12</v>
      </c>
      <c r="B394" s="3">
        <v>45324.958333333336</v>
      </c>
      <c r="C394" s="2" t="s">
        <v>13</v>
      </c>
      <c r="D394" s="2" t="s">
        <v>14</v>
      </c>
      <c r="E394" s="2" t="s">
        <v>66</v>
      </c>
      <c r="F394" s="2" t="s">
        <v>16</v>
      </c>
      <c r="G394" s="2" t="s">
        <v>40</v>
      </c>
      <c r="H394" s="2">
        <v>2019</v>
      </c>
      <c r="I394" s="2">
        <v>194.904</v>
      </c>
      <c r="J394" s="2"/>
    </row>
    <row r="395" spans="1:10" x14ac:dyDescent="0.2">
      <c r="A395" s="2" t="s">
        <v>12</v>
      </c>
      <c r="B395" s="3">
        <v>45324.958333333336</v>
      </c>
      <c r="C395" s="2" t="s">
        <v>13</v>
      </c>
      <c r="D395" s="2" t="s">
        <v>14</v>
      </c>
      <c r="E395" s="2" t="s">
        <v>66</v>
      </c>
      <c r="F395" s="2" t="s">
        <v>16</v>
      </c>
      <c r="G395" s="2" t="s">
        <v>41</v>
      </c>
      <c r="H395" s="2">
        <v>2019</v>
      </c>
      <c r="I395" s="2">
        <v>2442.1799999999998</v>
      </c>
      <c r="J395" s="2"/>
    </row>
    <row r="396" spans="1:10" x14ac:dyDescent="0.2">
      <c r="A396" s="2" t="s">
        <v>12</v>
      </c>
      <c r="B396" s="3">
        <v>45324.958333333336</v>
      </c>
      <c r="C396" s="2" t="s">
        <v>13</v>
      </c>
      <c r="D396" s="2" t="s">
        <v>14</v>
      </c>
      <c r="E396" s="2" t="s">
        <v>66</v>
      </c>
      <c r="F396" s="2" t="s">
        <v>16</v>
      </c>
      <c r="G396" s="2" t="s">
        <v>42</v>
      </c>
      <c r="H396" s="2">
        <v>2019</v>
      </c>
      <c r="I396" s="2">
        <v>20.401</v>
      </c>
      <c r="J396" s="2"/>
    </row>
    <row r="397" spans="1:10" x14ac:dyDescent="0.2">
      <c r="A397" s="2" t="s">
        <v>12</v>
      </c>
      <c r="B397" s="3">
        <v>45324.958333333336</v>
      </c>
      <c r="C397" s="2" t="s">
        <v>13</v>
      </c>
      <c r="D397" s="2" t="s">
        <v>14</v>
      </c>
      <c r="E397" s="2" t="s">
        <v>66</v>
      </c>
      <c r="F397" s="2" t="s">
        <v>16</v>
      </c>
      <c r="G397" s="2" t="s">
        <v>43</v>
      </c>
      <c r="H397" s="2">
        <v>2019</v>
      </c>
      <c r="I397" s="2">
        <v>0</v>
      </c>
      <c r="J397" s="2"/>
    </row>
    <row r="398" spans="1:10" x14ac:dyDescent="0.2">
      <c r="A398" s="2" t="s">
        <v>12</v>
      </c>
      <c r="B398" s="3">
        <v>45324.958333333336</v>
      </c>
      <c r="C398" s="2" t="s">
        <v>13</v>
      </c>
      <c r="D398" s="2" t="s">
        <v>14</v>
      </c>
      <c r="E398" s="2" t="s">
        <v>66</v>
      </c>
      <c r="F398" s="2" t="s">
        <v>16</v>
      </c>
      <c r="G398" s="2" t="s">
        <v>44</v>
      </c>
      <c r="H398" s="2">
        <v>2019</v>
      </c>
      <c r="I398" s="2">
        <v>46.92</v>
      </c>
      <c r="J398" s="2"/>
    </row>
    <row r="399" spans="1:10" x14ac:dyDescent="0.2">
      <c r="A399" s="2" t="s">
        <v>12</v>
      </c>
      <c r="B399" s="3">
        <v>45324.958333333336</v>
      </c>
      <c r="C399" s="2" t="s">
        <v>13</v>
      </c>
      <c r="D399" s="2" t="s">
        <v>14</v>
      </c>
      <c r="E399" s="2" t="s">
        <v>66</v>
      </c>
      <c r="F399" s="2" t="s">
        <v>16</v>
      </c>
      <c r="G399" s="2" t="s">
        <v>46</v>
      </c>
      <c r="H399" s="2">
        <v>2019</v>
      </c>
      <c r="I399" s="2">
        <v>208449</v>
      </c>
      <c r="J399" s="2"/>
    </row>
    <row r="400" spans="1:10" x14ac:dyDescent="0.2">
      <c r="A400" s="2" t="s">
        <v>12</v>
      </c>
      <c r="B400" s="3">
        <v>45324.958333333336</v>
      </c>
      <c r="C400" s="2" t="s">
        <v>13</v>
      </c>
      <c r="D400" s="2" t="s">
        <v>14</v>
      </c>
      <c r="E400" s="2" t="s">
        <v>66</v>
      </c>
      <c r="F400" s="2" t="s">
        <v>16</v>
      </c>
      <c r="G400" s="2" t="s">
        <v>48</v>
      </c>
      <c r="H400" s="2">
        <v>2019</v>
      </c>
      <c r="I400" s="2">
        <v>1703.6189999999999</v>
      </c>
      <c r="J400" s="2"/>
    </row>
    <row r="401" spans="1:10" x14ac:dyDescent="0.2">
      <c r="A401" s="2" t="s">
        <v>12</v>
      </c>
      <c r="B401" s="3">
        <v>45324.958333333336</v>
      </c>
      <c r="C401" s="2" t="s">
        <v>13</v>
      </c>
      <c r="D401" s="2" t="s">
        <v>14</v>
      </c>
      <c r="E401" s="2" t="s">
        <v>66</v>
      </c>
      <c r="F401" s="2" t="s">
        <v>16</v>
      </c>
      <c r="G401" s="2" t="s">
        <v>49</v>
      </c>
      <c r="H401" s="2">
        <v>2019</v>
      </c>
      <c r="I401" s="2">
        <v>9484.14</v>
      </c>
      <c r="J401" s="2"/>
    </row>
    <row r="402" spans="1:10" x14ac:dyDescent="0.2">
      <c r="A402" s="2" t="s">
        <v>12</v>
      </c>
      <c r="B402" s="3">
        <v>45324.958333333336</v>
      </c>
      <c r="C402" s="2" t="s">
        <v>13</v>
      </c>
      <c r="D402" s="2" t="s">
        <v>14</v>
      </c>
      <c r="E402" s="2" t="s">
        <v>66</v>
      </c>
      <c r="F402" s="2" t="s">
        <v>16</v>
      </c>
      <c r="G402" s="2" t="s">
        <v>51</v>
      </c>
      <c r="H402" s="2">
        <v>2019</v>
      </c>
      <c r="I402" s="2">
        <v>0.112</v>
      </c>
      <c r="J402" s="2"/>
    </row>
    <row r="403" spans="1:10" x14ac:dyDescent="0.2">
      <c r="A403" s="2" t="s">
        <v>12</v>
      </c>
      <c r="B403" s="3">
        <v>45324.958333333336</v>
      </c>
      <c r="C403" s="2" t="s">
        <v>13</v>
      </c>
      <c r="D403" s="2" t="s">
        <v>14</v>
      </c>
      <c r="E403" s="2" t="s">
        <v>66</v>
      </c>
      <c r="F403" s="2" t="s">
        <v>16</v>
      </c>
      <c r="G403" s="2" t="s">
        <v>52</v>
      </c>
      <c r="H403" s="2">
        <v>2019</v>
      </c>
      <c r="I403" s="2">
        <v>1120</v>
      </c>
      <c r="J403" s="2"/>
    </row>
    <row r="404" spans="1:10" x14ac:dyDescent="0.2">
      <c r="A404" s="2" t="s">
        <v>12</v>
      </c>
      <c r="B404" s="3">
        <v>45324.958333333336</v>
      </c>
      <c r="C404" s="2" t="s">
        <v>13</v>
      </c>
      <c r="D404" s="2" t="s">
        <v>14</v>
      </c>
      <c r="E404" s="2" t="s">
        <v>66</v>
      </c>
      <c r="F404" s="2" t="s">
        <v>16</v>
      </c>
      <c r="G404" s="2" t="s">
        <v>53</v>
      </c>
      <c r="H404" s="2">
        <v>2019</v>
      </c>
      <c r="I404" s="2">
        <v>11736.652</v>
      </c>
      <c r="J404" s="2"/>
    </row>
    <row r="405" spans="1:10" x14ac:dyDescent="0.2">
      <c r="A405" s="2" t="s">
        <v>12</v>
      </c>
      <c r="B405" s="3">
        <v>45324.958333333336</v>
      </c>
      <c r="C405" s="2" t="s">
        <v>13</v>
      </c>
      <c r="D405" s="2" t="s">
        <v>14</v>
      </c>
      <c r="E405" s="2" t="s">
        <v>66</v>
      </c>
      <c r="F405" s="2" t="s">
        <v>16</v>
      </c>
      <c r="G405" s="2" t="s">
        <v>54</v>
      </c>
      <c r="H405" s="2">
        <v>2019</v>
      </c>
      <c r="I405" s="2">
        <v>202.71</v>
      </c>
      <c r="J405" s="2"/>
    </row>
    <row r="406" spans="1:10" x14ac:dyDescent="0.2">
      <c r="A406" s="2" t="s">
        <v>12</v>
      </c>
      <c r="B406" s="3">
        <v>45324.958333333336</v>
      </c>
      <c r="C406" s="2" t="s">
        <v>13</v>
      </c>
      <c r="D406" s="2" t="s">
        <v>14</v>
      </c>
      <c r="E406" s="2" t="s">
        <v>67</v>
      </c>
      <c r="F406" s="2" t="s">
        <v>16</v>
      </c>
      <c r="G406" s="2" t="s">
        <v>17</v>
      </c>
      <c r="H406" s="2">
        <v>2019</v>
      </c>
      <c r="I406" s="2">
        <v>20919.731</v>
      </c>
      <c r="J406" s="2"/>
    </row>
    <row r="407" spans="1:10" x14ac:dyDescent="0.2">
      <c r="A407" s="2" t="s">
        <v>12</v>
      </c>
      <c r="B407" s="3">
        <v>45324.958333333336</v>
      </c>
      <c r="C407" s="2" t="s">
        <v>13</v>
      </c>
      <c r="D407" s="2" t="s">
        <v>14</v>
      </c>
      <c r="E407" s="2" t="s">
        <v>67</v>
      </c>
      <c r="F407" s="2" t="s">
        <v>16</v>
      </c>
      <c r="G407" s="2" t="s">
        <v>18</v>
      </c>
      <c r="H407" s="2">
        <v>2019</v>
      </c>
      <c r="I407" s="2">
        <v>280122.38400000002</v>
      </c>
      <c r="J407" s="2"/>
    </row>
    <row r="408" spans="1:10" x14ac:dyDescent="0.2">
      <c r="A408" s="2" t="s">
        <v>12</v>
      </c>
      <c r="B408" s="3">
        <v>45324.958333333336</v>
      </c>
      <c r="C408" s="2" t="s">
        <v>13</v>
      </c>
      <c r="D408" s="2" t="s">
        <v>14</v>
      </c>
      <c r="E408" s="2" t="s">
        <v>67</v>
      </c>
      <c r="F408" s="2" t="s">
        <v>16</v>
      </c>
      <c r="G408" s="2" t="s">
        <v>19</v>
      </c>
      <c r="H408" s="2">
        <v>2019</v>
      </c>
      <c r="I408" s="2">
        <v>70614.289999999994</v>
      </c>
      <c r="J408" s="2"/>
    </row>
    <row r="409" spans="1:10" x14ac:dyDescent="0.2">
      <c r="A409" s="2" t="s">
        <v>12</v>
      </c>
      <c r="B409" s="3">
        <v>45324.958333333336</v>
      </c>
      <c r="C409" s="2" t="s">
        <v>13</v>
      </c>
      <c r="D409" s="2" t="s">
        <v>14</v>
      </c>
      <c r="E409" s="2" t="s">
        <v>67</v>
      </c>
      <c r="F409" s="2" t="s">
        <v>16</v>
      </c>
      <c r="G409" s="2" t="s">
        <v>20</v>
      </c>
      <c r="H409" s="2">
        <v>2019</v>
      </c>
      <c r="I409" s="2">
        <v>329339.52799999999</v>
      </c>
      <c r="J409" s="2"/>
    </row>
    <row r="410" spans="1:10" x14ac:dyDescent="0.2">
      <c r="A410" s="2" t="s">
        <v>12</v>
      </c>
      <c r="B410" s="3">
        <v>45324.958333333336</v>
      </c>
      <c r="C410" s="2" t="s">
        <v>13</v>
      </c>
      <c r="D410" s="2" t="s">
        <v>14</v>
      </c>
      <c r="E410" s="2" t="s">
        <v>67</v>
      </c>
      <c r="F410" s="2" t="s">
        <v>16</v>
      </c>
      <c r="G410" s="2" t="s">
        <v>21</v>
      </c>
      <c r="H410" s="2">
        <v>2019</v>
      </c>
      <c r="I410" s="2">
        <v>90532.601999999999</v>
      </c>
      <c r="J410" s="2"/>
    </row>
    <row r="411" spans="1:10" x14ac:dyDescent="0.2">
      <c r="A411" s="2" t="s">
        <v>12</v>
      </c>
      <c r="B411" s="3">
        <v>45324.958333333336</v>
      </c>
      <c r="C411" s="2" t="s">
        <v>13</v>
      </c>
      <c r="D411" s="2" t="s">
        <v>14</v>
      </c>
      <c r="E411" s="2" t="s">
        <v>67</v>
      </c>
      <c r="F411" s="2" t="s">
        <v>16</v>
      </c>
      <c r="G411" s="2" t="s">
        <v>22</v>
      </c>
      <c r="H411" s="2">
        <v>2019</v>
      </c>
      <c r="I411" s="2">
        <v>15078.954</v>
      </c>
      <c r="J411" s="2"/>
    </row>
    <row r="412" spans="1:10" x14ac:dyDescent="0.2">
      <c r="A412" s="2" t="s">
        <v>12</v>
      </c>
      <c r="B412" s="3">
        <v>45324.958333333336</v>
      </c>
      <c r="C412" s="2" t="s">
        <v>13</v>
      </c>
      <c r="D412" s="2" t="s">
        <v>14</v>
      </c>
      <c r="E412" s="2" t="s">
        <v>67</v>
      </c>
      <c r="F412" s="2" t="s">
        <v>16</v>
      </c>
      <c r="G412" s="2" t="s">
        <v>23</v>
      </c>
      <c r="H412" s="2">
        <v>2019</v>
      </c>
      <c r="I412" s="2">
        <v>295768.05099999998</v>
      </c>
      <c r="J412" s="2"/>
    </row>
    <row r="413" spans="1:10" x14ac:dyDescent="0.2">
      <c r="A413" s="2" t="s">
        <v>12</v>
      </c>
      <c r="B413" s="3">
        <v>45324.958333333336</v>
      </c>
      <c r="C413" s="2" t="s">
        <v>13</v>
      </c>
      <c r="D413" s="2" t="s">
        <v>14</v>
      </c>
      <c r="E413" s="2" t="s">
        <v>67</v>
      </c>
      <c r="F413" s="2" t="s">
        <v>16</v>
      </c>
      <c r="G413" s="2" t="s">
        <v>24</v>
      </c>
      <c r="H413" s="2">
        <v>2019</v>
      </c>
      <c r="I413" s="2">
        <v>2416407.6469999999</v>
      </c>
      <c r="J413" s="2"/>
    </row>
    <row r="414" spans="1:10" x14ac:dyDescent="0.2">
      <c r="A414" s="2" t="s">
        <v>12</v>
      </c>
      <c r="B414" s="3">
        <v>45324.958333333336</v>
      </c>
      <c r="C414" s="2" t="s">
        <v>13</v>
      </c>
      <c r="D414" s="2" t="s">
        <v>14</v>
      </c>
      <c r="E414" s="2" t="s">
        <v>67</v>
      </c>
      <c r="F414" s="2" t="s">
        <v>16</v>
      </c>
      <c r="G414" s="2" t="s">
        <v>25</v>
      </c>
      <c r="H414" s="2">
        <v>2019</v>
      </c>
      <c r="I414" s="2">
        <v>183865.76800000001</v>
      </c>
      <c r="J414" s="2"/>
    </row>
    <row r="415" spans="1:10" x14ac:dyDescent="0.2">
      <c r="A415" s="2" t="s">
        <v>12</v>
      </c>
      <c r="B415" s="3">
        <v>45324.958333333336</v>
      </c>
      <c r="C415" s="2" t="s">
        <v>13</v>
      </c>
      <c r="D415" s="2" t="s">
        <v>14</v>
      </c>
      <c r="E415" s="2" t="s">
        <v>67</v>
      </c>
      <c r="F415" s="2" t="s">
        <v>16</v>
      </c>
      <c r="G415" s="2" t="s">
        <v>26</v>
      </c>
      <c r="H415" s="2">
        <v>2019</v>
      </c>
      <c r="I415" s="2">
        <v>8072135.8550000004</v>
      </c>
      <c r="J415" s="2"/>
    </row>
    <row r="416" spans="1:10" x14ac:dyDescent="0.2">
      <c r="A416" s="2" t="s">
        <v>12</v>
      </c>
      <c r="B416" s="3">
        <v>45324.958333333336</v>
      </c>
      <c r="C416" s="2" t="s">
        <v>13</v>
      </c>
      <c r="D416" s="2" t="s">
        <v>14</v>
      </c>
      <c r="E416" s="2" t="s">
        <v>67</v>
      </c>
      <c r="F416" s="2" t="s">
        <v>16</v>
      </c>
      <c r="G416" s="2" t="s">
        <v>27</v>
      </c>
      <c r="H416" s="2">
        <v>2019</v>
      </c>
      <c r="I416" s="2">
        <v>40490.461000000003</v>
      </c>
      <c r="J416" s="2"/>
    </row>
    <row r="417" spans="1:10" x14ac:dyDescent="0.2">
      <c r="A417" s="2" t="s">
        <v>12</v>
      </c>
      <c r="B417" s="3">
        <v>45324.958333333336</v>
      </c>
      <c r="C417" s="2" t="s">
        <v>13</v>
      </c>
      <c r="D417" s="2" t="s">
        <v>14</v>
      </c>
      <c r="E417" s="2" t="s">
        <v>67</v>
      </c>
      <c r="F417" s="2" t="s">
        <v>16</v>
      </c>
      <c r="G417" s="2" t="s">
        <v>28</v>
      </c>
      <c r="H417" s="2">
        <v>2019</v>
      </c>
      <c r="I417" s="2">
        <v>169527.35699999999</v>
      </c>
      <c r="J417" s="2"/>
    </row>
    <row r="418" spans="1:10" x14ac:dyDescent="0.2">
      <c r="A418" s="2" t="s">
        <v>12</v>
      </c>
      <c r="B418" s="3">
        <v>45324.958333333336</v>
      </c>
      <c r="C418" s="2" t="s">
        <v>13</v>
      </c>
      <c r="D418" s="2" t="s">
        <v>14</v>
      </c>
      <c r="E418" s="2" t="s">
        <v>67</v>
      </c>
      <c r="F418" s="2" t="s">
        <v>16</v>
      </c>
      <c r="G418" s="2" t="s">
        <v>29</v>
      </c>
      <c r="H418" s="2">
        <v>2019</v>
      </c>
      <c r="I418" s="2">
        <v>604894.44700000004</v>
      </c>
      <c r="J418" s="2"/>
    </row>
    <row r="419" spans="1:10" x14ac:dyDescent="0.2">
      <c r="A419" s="2" t="s">
        <v>12</v>
      </c>
      <c r="B419" s="3">
        <v>45324.958333333336</v>
      </c>
      <c r="C419" s="2" t="s">
        <v>13</v>
      </c>
      <c r="D419" s="2" t="s">
        <v>14</v>
      </c>
      <c r="E419" s="2" t="s">
        <v>67</v>
      </c>
      <c r="F419" s="2" t="s">
        <v>16</v>
      </c>
      <c r="G419" s="2" t="s">
        <v>30</v>
      </c>
      <c r="H419" s="2">
        <v>2019</v>
      </c>
      <c r="I419" s="2">
        <v>10391226.795</v>
      </c>
      <c r="J419" s="2"/>
    </row>
    <row r="420" spans="1:10" x14ac:dyDescent="0.2">
      <c r="A420" s="2" t="s">
        <v>12</v>
      </c>
      <c r="B420" s="3">
        <v>45324.958333333336</v>
      </c>
      <c r="C420" s="2" t="s">
        <v>13</v>
      </c>
      <c r="D420" s="2" t="s">
        <v>14</v>
      </c>
      <c r="E420" s="2" t="s">
        <v>67</v>
      </c>
      <c r="F420" s="2" t="s">
        <v>16</v>
      </c>
      <c r="G420" s="2" t="s">
        <v>31</v>
      </c>
      <c r="H420" s="2">
        <v>2019</v>
      </c>
      <c r="I420" s="2">
        <v>235903.872</v>
      </c>
      <c r="J420" s="2"/>
    </row>
    <row r="421" spans="1:10" x14ac:dyDescent="0.2">
      <c r="A421" s="2" t="s">
        <v>12</v>
      </c>
      <c r="B421" s="3">
        <v>45324.958333333336</v>
      </c>
      <c r="C421" s="2" t="s">
        <v>13</v>
      </c>
      <c r="D421" s="2" t="s">
        <v>14</v>
      </c>
      <c r="E421" s="2" t="s">
        <v>67</v>
      </c>
      <c r="F421" s="2" t="s">
        <v>16</v>
      </c>
      <c r="G421" s="2" t="s">
        <v>32</v>
      </c>
      <c r="H421" s="2">
        <v>2019</v>
      </c>
      <c r="I421" s="2">
        <v>1659329.666</v>
      </c>
      <c r="J421" s="2"/>
    </row>
    <row r="422" spans="1:10" x14ac:dyDescent="0.2">
      <c r="A422" s="2" t="s">
        <v>12</v>
      </c>
      <c r="B422" s="3">
        <v>45324.958333333336</v>
      </c>
      <c r="C422" s="2" t="s">
        <v>13</v>
      </c>
      <c r="D422" s="2" t="s">
        <v>14</v>
      </c>
      <c r="E422" s="2" t="s">
        <v>67</v>
      </c>
      <c r="F422" s="2" t="s">
        <v>16</v>
      </c>
      <c r="G422" s="2" t="s">
        <v>33</v>
      </c>
      <c r="H422" s="2">
        <v>2019</v>
      </c>
      <c r="I422" s="2">
        <v>54187.332999999999</v>
      </c>
      <c r="J422" s="2"/>
    </row>
    <row r="423" spans="1:10" x14ac:dyDescent="0.2">
      <c r="A423" s="2" t="s">
        <v>12</v>
      </c>
      <c r="B423" s="3">
        <v>45324.958333333336</v>
      </c>
      <c r="C423" s="2" t="s">
        <v>13</v>
      </c>
      <c r="D423" s="2" t="s">
        <v>14</v>
      </c>
      <c r="E423" s="2" t="s">
        <v>67</v>
      </c>
      <c r="F423" s="2" t="s">
        <v>16</v>
      </c>
      <c r="G423" s="2" t="s">
        <v>34</v>
      </c>
      <c r="H423" s="2">
        <v>2019</v>
      </c>
      <c r="I423" s="2">
        <v>93404.224000000002</v>
      </c>
      <c r="J423" s="2"/>
    </row>
    <row r="424" spans="1:10" x14ac:dyDescent="0.2">
      <c r="A424" s="2" t="s">
        <v>12</v>
      </c>
      <c r="B424" s="3">
        <v>45324.958333333336</v>
      </c>
      <c r="C424" s="2" t="s">
        <v>13</v>
      </c>
      <c r="D424" s="2" t="s">
        <v>14</v>
      </c>
      <c r="E424" s="2" t="s">
        <v>67</v>
      </c>
      <c r="F424" s="2" t="s">
        <v>16</v>
      </c>
      <c r="G424" s="2" t="s">
        <v>35</v>
      </c>
      <c r="H424" s="2">
        <v>2019</v>
      </c>
      <c r="I424" s="2">
        <v>237678.86600000001</v>
      </c>
      <c r="J424" s="2"/>
    </row>
    <row r="425" spans="1:10" x14ac:dyDescent="0.2">
      <c r="A425" s="2" t="s">
        <v>12</v>
      </c>
      <c r="B425" s="3">
        <v>45324.958333333336</v>
      </c>
      <c r="C425" s="2" t="s">
        <v>13</v>
      </c>
      <c r="D425" s="2" t="s">
        <v>14</v>
      </c>
      <c r="E425" s="2" t="s">
        <v>67</v>
      </c>
      <c r="F425" s="2" t="s">
        <v>16</v>
      </c>
      <c r="G425" s="2" t="s">
        <v>36</v>
      </c>
      <c r="H425" s="2">
        <v>2019</v>
      </c>
      <c r="I425" s="2">
        <v>124423.758</v>
      </c>
      <c r="J425" s="2"/>
    </row>
    <row r="426" spans="1:10" x14ac:dyDescent="0.2">
      <c r="A426" s="2" t="s">
        <v>12</v>
      </c>
      <c r="B426" s="3">
        <v>45324.958333333336</v>
      </c>
      <c r="C426" s="2" t="s">
        <v>13</v>
      </c>
      <c r="D426" s="2" t="s">
        <v>14</v>
      </c>
      <c r="E426" s="2" t="s">
        <v>67</v>
      </c>
      <c r="F426" s="2" t="s">
        <v>16</v>
      </c>
      <c r="G426" s="2" t="s">
        <v>37</v>
      </c>
      <c r="H426" s="2">
        <v>2019</v>
      </c>
      <c r="I426" s="2">
        <v>1303699.7520000001</v>
      </c>
      <c r="J426" s="2"/>
    </row>
    <row r="427" spans="1:10" x14ac:dyDescent="0.2">
      <c r="A427" s="2" t="s">
        <v>12</v>
      </c>
      <c r="B427" s="3">
        <v>45324.958333333336</v>
      </c>
      <c r="C427" s="2" t="s">
        <v>13</v>
      </c>
      <c r="D427" s="2" t="s">
        <v>14</v>
      </c>
      <c r="E427" s="2" t="s">
        <v>67</v>
      </c>
      <c r="F427" s="2" t="s">
        <v>16</v>
      </c>
      <c r="G427" s="2" t="s">
        <v>38</v>
      </c>
      <c r="H427" s="2">
        <v>2019</v>
      </c>
      <c r="I427" s="2">
        <v>60603.464999999997</v>
      </c>
      <c r="J427" s="2"/>
    </row>
    <row r="428" spans="1:10" x14ac:dyDescent="0.2">
      <c r="A428" s="2" t="s">
        <v>12</v>
      </c>
      <c r="B428" s="3">
        <v>45324.958333333336</v>
      </c>
      <c r="C428" s="2" t="s">
        <v>13</v>
      </c>
      <c r="D428" s="2" t="s">
        <v>14</v>
      </c>
      <c r="E428" s="2" t="s">
        <v>67</v>
      </c>
      <c r="F428" s="2" t="s">
        <v>16</v>
      </c>
      <c r="G428" s="2" t="s">
        <v>39</v>
      </c>
      <c r="H428" s="2">
        <v>2019</v>
      </c>
      <c r="I428" s="2">
        <v>19395.495999999999</v>
      </c>
      <c r="J428" s="2"/>
    </row>
    <row r="429" spans="1:10" x14ac:dyDescent="0.2">
      <c r="A429" s="2" t="s">
        <v>12</v>
      </c>
      <c r="B429" s="3">
        <v>45324.958333333336</v>
      </c>
      <c r="C429" s="2" t="s">
        <v>13</v>
      </c>
      <c r="D429" s="2" t="s">
        <v>14</v>
      </c>
      <c r="E429" s="2" t="s">
        <v>67</v>
      </c>
      <c r="F429" s="2" t="s">
        <v>16</v>
      </c>
      <c r="G429" s="2" t="s">
        <v>40</v>
      </c>
      <c r="H429" s="2">
        <v>2019</v>
      </c>
      <c r="I429" s="2">
        <v>49604.870999999999</v>
      </c>
      <c r="J429" s="2"/>
    </row>
    <row r="430" spans="1:10" x14ac:dyDescent="0.2">
      <c r="A430" s="2" t="s">
        <v>12</v>
      </c>
      <c r="B430" s="3">
        <v>45324.958333333336</v>
      </c>
      <c r="C430" s="2" t="s">
        <v>13</v>
      </c>
      <c r="D430" s="2" t="s">
        <v>14</v>
      </c>
      <c r="E430" s="2" t="s">
        <v>67</v>
      </c>
      <c r="F430" s="2" t="s">
        <v>16</v>
      </c>
      <c r="G430" s="2" t="s">
        <v>41</v>
      </c>
      <c r="H430" s="2">
        <v>2019</v>
      </c>
      <c r="I430" s="2">
        <v>51721.408000000003</v>
      </c>
      <c r="J430" s="2"/>
    </row>
    <row r="431" spans="1:10" x14ac:dyDescent="0.2">
      <c r="A431" s="2" t="s">
        <v>12</v>
      </c>
      <c r="B431" s="3">
        <v>45324.958333333336</v>
      </c>
      <c r="C431" s="2" t="s">
        <v>13</v>
      </c>
      <c r="D431" s="2" t="s">
        <v>14</v>
      </c>
      <c r="E431" s="2" t="s">
        <v>67</v>
      </c>
      <c r="F431" s="2" t="s">
        <v>16</v>
      </c>
      <c r="G431" s="2" t="s">
        <v>42</v>
      </c>
      <c r="H431" s="2">
        <v>2019</v>
      </c>
      <c r="I431" s="2">
        <v>21373.321</v>
      </c>
      <c r="J431" s="2"/>
    </row>
    <row r="432" spans="1:10" x14ac:dyDescent="0.2">
      <c r="A432" s="2" t="s">
        <v>12</v>
      </c>
      <c r="B432" s="3">
        <v>45324.958333333336</v>
      </c>
      <c r="C432" s="2" t="s">
        <v>13</v>
      </c>
      <c r="D432" s="2" t="s">
        <v>14</v>
      </c>
      <c r="E432" s="2" t="s">
        <v>67</v>
      </c>
      <c r="F432" s="2" t="s">
        <v>16</v>
      </c>
      <c r="G432" s="2" t="s">
        <v>43</v>
      </c>
      <c r="H432" s="2">
        <v>2019</v>
      </c>
      <c r="I432" s="2">
        <v>4360.9350000000004</v>
      </c>
      <c r="J432" s="2"/>
    </row>
    <row r="433" spans="1:10" x14ac:dyDescent="0.2">
      <c r="A433" s="2" t="s">
        <v>12</v>
      </c>
      <c r="B433" s="3">
        <v>45324.958333333336</v>
      </c>
      <c r="C433" s="2" t="s">
        <v>13</v>
      </c>
      <c r="D433" s="2" t="s">
        <v>14</v>
      </c>
      <c r="E433" s="2" t="s">
        <v>67</v>
      </c>
      <c r="F433" s="2" t="s">
        <v>16</v>
      </c>
      <c r="G433" s="2" t="s">
        <v>44</v>
      </c>
      <c r="H433" s="2">
        <v>2019</v>
      </c>
      <c r="I433" s="2">
        <v>389614.26699999999</v>
      </c>
      <c r="J433" s="2"/>
    </row>
    <row r="434" spans="1:10" x14ac:dyDescent="0.2">
      <c r="A434" s="2" t="s">
        <v>12</v>
      </c>
      <c r="B434" s="3">
        <v>45324.958333333336</v>
      </c>
      <c r="C434" s="2" t="s">
        <v>13</v>
      </c>
      <c r="D434" s="2" t="s">
        <v>14</v>
      </c>
      <c r="E434" s="2" t="s">
        <v>67</v>
      </c>
      <c r="F434" s="2" t="s">
        <v>16</v>
      </c>
      <c r="G434" s="2" t="s">
        <v>45</v>
      </c>
      <c r="H434" s="2">
        <v>2019</v>
      </c>
      <c r="I434" s="2">
        <v>190107.05499999999</v>
      </c>
      <c r="J434" s="2"/>
    </row>
    <row r="435" spans="1:10" x14ac:dyDescent="0.2">
      <c r="A435" s="2" t="s">
        <v>12</v>
      </c>
      <c r="B435" s="3">
        <v>45324.958333333336</v>
      </c>
      <c r="C435" s="2" t="s">
        <v>13</v>
      </c>
      <c r="D435" s="2" t="s">
        <v>14</v>
      </c>
      <c r="E435" s="2" t="s">
        <v>67</v>
      </c>
      <c r="F435" s="2" t="s">
        <v>16</v>
      </c>
      <c r="G435" s="2" t="s">
        <v>46</v>
      </c>
      <c r="H435" s="2">
        <v>2019</v>
      </c>
      <c r="I435" s="2">
        <v>878181.76899999997</v>
      </c>
      <c r="J435" s="2"/>
    </row>
    <row r="436" spans="1:10" x14ac:dyDescent="0.2">
      <c r="A436" s="2" t="s">
        <v>12</v>
      </c>
      <c r="B436" s="3">
        <v>45324.958333333336</v>
      </c>
      <c r="C436" s="2" t="s">
        <v>13</v>
      </c>
      <c r="D436" s="2" t="s">
        <v>14</v>
      </c>
      <c r="E436" s="2" t="s">
        <v>67</v>
      </c>
      <c r="F436" s="2" t="s">
        <v>16</v>
      </c>
      <c r="G436" s="2" t="s">
        <v>47</v>
      </c>
      <c r="H436" s="2">
        <v>2019</v>
      </c>
      <c r="I436" s="2">
        <v>121016.895</v>
      </c>
      <c r="J436" s="2"/>
    </row>
    <row r="437" spans="1:10" x14ac:dyDescent="0.2">
      <c r="A437" s="2" t="s">
        <v>12</v>
      </c>
      <c r="B437" s="3">
        <v>45324.958333333336</v>
      </c>
      <c r="C437" s="2" t="s">
        <v>13</v>
      </c>
      <c r="D437" s="2" t="s">
        <v>14</v>
      </c>
      <c r="E437" s="2" t="s">
        <v>67</v>
      </c>
      <c r="F437" s="2" t="s">
        <v>16</v>
      </c>
      <c r="G437" s="2" t="s">
        <v>48</v>
      </c>
      <c r="H437" s="2">
        <v>2019</v>
      </c>
      <c r="I437" s="2">
        <v>324048.13400000002</v>
      </c>
      <c r="J437" s="2"/>
    </row>
    <row r="438" spans="1:10" x14ac:dyDescent="0.2">
      <c r="A438" s="2" t="s">
        <v>12</v>
      </c>
      <c r="B438" s="3">
        <v>45324.958333333336</v>
      </c>
      <c r="C438" s="2" t="s">
        <v>13</v>
      </c>
      <c r="D438" s="2" t="s">
        <v>14</v>
      </c>
      <c r="E438" s="2" t="s">
        <v>67</v>
      </c>
      <c r="F438" s="2" t="s">
        <v>16</v>
      </c>
      <c r="G438" s="2" t="s">
        <v>49</v>
      </c>
      <c r="H438" s="2">
        <v>2019</v>
      </c>
      <c r="I438" s="2">
        <v>120235.227</v>
      </c>
      <c r="J438" s="2"/>
    </row>
    <row r="439" spans="1:10" x14ac:dyDescent="0.2">
      <c r="A439" s="2" t="s">
        <v>12</v>
      </c>
      <c r="B439" s="3">
        <v>45324.958333333336</v>
      </c>
      <c r="C439" s="2" t="s">
        <v>13</v>
      </c>
      <c r="D439" s="2" t="s">
        <v>14</v>
      </c>
      <c r="E439" s="2" t="s">
        <v>67</v>
      </c>
      <c r="F439" s="2" t="s">
        <v>16</v>
      </c>
      <c r="G439" s="2" t="s">
        <v>50</v>
      </c>
      <c r="H439" s="2">
        <v>2019</v>
      </c>
      <c r="I439" s="2">
        <v>309015.74900000001</v>
      </c>
      <c r="J439" s="2"/>
    </row>
    <row r="440" spans="1:10" x14ac:dyDescent="0.2">
      <c r="A440" s="2" t="s">
        <v>12</v>
      </c>
      <c r="B440" s="3">
        <v>45324.958333333336</v>
      </c>
      <c r="C440" s="2" t="s">
        <v>13</v>
      </c>
      <c r="D440" s="2" t="s">
        <v>14</v>
      </c>
      <c r="E440" s="2" t="s">
        <v>67</v>
      </c>
      <c r="F440" s="2" t="s">
        <v>16</v>
      </c>
      <c r="G440" s="2" t="s">
        <v>51</v>
      </c>
      <c r="H440" s="2">
        <v>2019</v>
      </c>
      <c r="I440" s="2">
        <v>44270.684999999998</v>
      </c>
      <c r="J440" s="2"/>
    </row>
    <row r="441" spans="1:10" x14ac:dyDescent="0.2">
      <c r="A441" s="2" t="s">
        <v>12</v>
      </c>
      <c r="B441" s="3">
        <v>45324.958333333336</v>
      </c>
      <c r="C441" s="2" t="s">
        <v>13</v>
      </c>
      <c r="D441" s="2" t="s">
        <v>14</v>
      </c>
      <c r="E441" s="2" t="s">
        <v>67</v>
      </c>
      <c r="F441" s="2" t="s">
        <v>16</v>
      </c>
      <c r="G441" s="2" t="s">
        <v>52</v>
      </c>
      <c r="H441" s="2">
        <v>2019</v>
      </c>
      <c r="I441" s="2">
        <v>110647.19</v>
      </c>
      <c r="J441" s="2"/>
    </row>
    <row r="442" spans="1:10" x14ac:dyDescent="0.2">
      <c r="A442" s="2" t="s">
        <v>12</v>
      </c>
      <c r="B442" s="3">
        <v>45324.958333333336</v>
      </c>
      <c r="C442" s="2" t="s">
        <v>13</v>
      </c>
      <c r="D442" s="2" t="s">
        <v>14</v>
      </c>
      <c r="E442" s="2" t="s">
        <v>67</v>
      </c>
      <c r="F442" s="2" t="s">
        <v>16</v>
      </c>
      <c r="G442" s="2" t="s">
        <v>53</v>
      </c>
      <c r="H442" s="2">
        <v>2019</v>
      </c>
      <c r="I442" s="2">
        <v>586441.75199999998</v>
      </c>
      <c r="J442" s="2"/>
    </row>
    <row r="443" spans="1:10" x14ac:dyDescent="0.2">
      <c r="A443" s="2" t="s">
        <v>12</v>
      </c>
      <c r="B443" s="3">
        <v>45324.958333333336</v>
      </c>
      <c r="C443" s="2" t="s">
        <v>13</v>
      </c>
      <c r="D443" s="2" t="s">
        <v>14</v>
      </c>
      <c r="E443" s="2" t="s">
        <v>67</v>
      </c>
      <c r="F443" s="2" t="s">
        <v>16</v>
      </c>
      <c r="G443" s="2" t="s">
        <v>54</v>
      </c>
      <c r="H443" s="2">
        <v>2019</v>
      </c>
      <c r="I443" s="2">
        <v>24595.912</v>
      </c>
      <c r="J443" s="2"/>
    </row>
    <row r="444" spans="1:10" x14ac:dyDescent="0.2">
      <c r="A444" s="2" t="s">
        <v>12</v>
      </c>
      <c r="B444" s="3">
        <v>45324.958333333336</v>
      </c>
      <c r="C444" s="2" t="s">
        <v>13</v>
      </c>
      <c r="D444" s="2" t="s">
        <v>68</v>
      </c>
      <c r="E444" s="2" t="s">
        <v>15</v>
      </c>
      <c r="F444" s="2" t="s">
        <v>16</v>
      </c>
      <c r="G444" s="2" t="s">
        <v>17</v>
      </c>
      <c r="H444" s="2">
        <v>2019</v>
      </c>
      <c r="I444" s="2">
        <v>2531.027</v>
      </c>
      <c r="J444" s="2"/>
    </row>
    <row r="445" spans="1:10" x14ac:dyDescent="0.2">
      <c r="A445" s="2" t="s">
        <v>12</v>
      </c>
      <c r="B445" s="3">
        <v>45324.958333333336</v>
      </c>
      <c r="C445" s="2" t="s">
        <v>13</v>
      </c>
      <c r="D445" s="2" t="s">
        <v>68</v>
      </c>
      <c r="E445" s="2" t="s">
        <v>15</v>
      </c>
      <c r="F445" s="2" t="s">
        <v>16</v>
      </c>
      <c r="G445" s="2" t="s">
        <v>18</v>
      </c>
      <c r="H445" s="2">
        <v>2019</v>
      </c>
      <c r="I445" s="2">
        <v>6825.15</v>
      </c>
      <c r="J445" s="2"/>
    </row>
    <row r="446" spans="1:10" x14ac:dyDescent="0.2">
      <c r="A446" s="2" t="s">
        <v>12</v>
      </c>
      <c r="B446" s="3">
        <v>45324.958333333336</v>
      </c>
      <c r="C446" s="2" t="s">
        <v>13</v>
      </c>
      <c r="D446" s="2" t="s">
        <v>68</v>
      </c>
      <c r="E446" s="2" t="s">
        <v>15</v>
      </c>
      <c r="F446" s="2" t="s">
        <v>16</v>
      </c>
      <c r="G446" s="2" t="s">
        <v>19</v>
      </c>
      <c r="H446" s="2">
        <v>2019</v>
      </c>
      <c r="I446" s="2">
        <v>1588.874</v>
      </c>
      <c r="J446" s="2"/>
    </row>
    <row r="447" spans="1:10" x14ac:dyDescent="0.2">
      <c r="A447" s="2" t="s">
        <v>12</v>
      </c>
      <c r="B447" s="3">
        <v>45324.958333333336</v>
      </c>
      <c r="C447" s="2" t="s">
        <v>13</v>
      </c>
      <c r="D447" s="2" t="s">
        <v>68</v>
      </c>
      <c r="E447" s="2" t="s">
        <v>15</v>
      </c>
      <c r="F447" s="2" t="s">
        <v>16</v>
      </c>
      <c r="G447" s="2" t="s">
        <v>20</v>
      </c>
      <c r="H447" s="2">
        <v>2019</v>
      </c>
      <c r="I447" s="2">
        <v>3700.08</v>
      </c>
      <c r="J447" s="2"/>
    </row>
    <row r="448" spans="1:10" x14ac:dyDescent="0.2">
      <c r="A448" s="2" t="s">
        <v>12</v>
      </c>
      <c r="B448" s="3">
        <v>45324.958333333336</v>
      </c>
      <c r="C448" s="2" t="s">
        <v>13</v>
      </c>
      <c r="D448" s="2" t="s">
        <v>68</v>
      </c>
      <c r="E448" s="2" t="s">
        <v>15</v>
      </c>
      <c r="F448" s="2" t="s">
        <v>16</v>
      </c>
      <c r="G448" s="2" t="s">
        <v>21</v>
      </c>
      <c r="H448" s="2">
        <v>2019</v>
      </c>
      <c r="I448" s="2">
        <v>5828.3029999999999</v>
      </c>
      <c r="J448" s="2"/>
    </row>
    <row r="449" spans="1:10" x14ac:dyDescent="0.2">
      <c r="A449" s="2" t="s">
        <v>12</v>
      </c>
      <c r="B449" s="3">
        <v>45324.958333333336</v>
      </c>
      <c r="C449" s="2" t="s">
        <v>13</v>
      </c>
      <c r="D449" s="2" t="s">
        <v>68</v>
      </c>
      <c r="E449" s="2" t="s">
        <v>15</v>
      </c>
      <c r="F449" s="2" t="s">
        <v>16</v>
      </c>
      <c r="G449" s="2" t="s">
        <v>22</v>
      </c>
      <c r="H449" s="2">
        <v>2019</v>
      </c>
      <c r="I449" s="2">
        <v>446.46499999999997</v>
      </c>
      <c r="J449" s="2"/>
    </row>
    <row r="450" spans="1:10" x14ac:dyDescent="0.2">
      <c r="A450" s="2" t="s">
        <v>12</v>
      </c>
      <c r="B450" s="3">
        <v>45324.958333333336</v>
      </c>
      <c r="C450" s="2" t="s">
        <v>13</v>
      </c>
      <c r="D450" s="2" t="s">
        <v>68</v>
      </c>
      <c r="E450" s="2" t="s">
        <v>15</v>
      </c>
      <c r="F450" s="2" t="s">
        <v>16</v>
      </c>
      <c r="G450" s="2" t="s">
        <v>23</v>
      </c>
      <c r="H450" s="2">
        <v>2019</v>
      </c>
      <c r="I450" s="2">
        <v>8622.85</v>
      </c>
      <c r="J450" s="2"/>
    </row>
    <row r="451" spans="1:10" x14ac:dyDescent="0.2">
      <c r="A451" s="2" t="s">
        <v>12</v>
      </c>
      <c r="B451" s="3">
        <v>45324.958333333336</v>
      </c>
      <c r="C451" s="2" t="s">
        <v>13</v>
      </c>
      <c r="D451" s="2" t="s">
        <v>68</v>
      </c>
      <c r="E451" s="2" t="s">
        <v>15</v>
      </c>
      <c r="F451" s="2" t="s">
        <v>16</v>
      </c>
      <c r="G451" s="2" t="s">
        <v>24</v>
      </c>
      <c r="H451" s="2">
        <v>2019</v>
      </c>
      <c r="I451" s="2">
        <v>139257.41800000001</v>
      </c>
      <c r="J451" s="2"/>
    </row>
    <row r="452" spans="1:10" x14ac:dyDescent="0.2">
      <c r="A452" s="2" t="s">
        <v>12</v>
      </c>
      <c r="B452" s="3">
        <v>45324.958333333336</v>
      </c>
      <c r="C452" s="2" t="s">
        <v>13</v>
      </c>
      <c r="D452" s="2" t="s">
        <v>68</v>
      </c>
      <c r="E452" s="2" t="s">
        <v>15</v>
      </c>
      <c r="F452" s="2" t="s">
        <v>16</v>
      </c>
      <c r="G452" s="2" t="s">
        <v>25</v>
      </c>
      <c r="H452" s="2">
        <v>2019</v>
      </c>
      <c r="I452" s="2">
        <v>3038</v>
      </c>
      <c r="J452" s="2"/>
    </row>
    <row r="453" spans="1:10" x14ac:dyDescent="0.2">
      <c r="A453" s="2" t="s">
        <v>12</v>
      </c>
      <c r="B453" s="3">
        <v>45324.958333333336</v>
      </c>
      <c r="C453" s="2" t="s">
        <v>13</v>
      </c>
      <c r="D453" s="2" t="s">
        <v>68</v>
      </c>
      <c r="E453" s="2" t="s">
        <v>15</v>
      </c>
      <c r="F453" s="2" t="s">
        <v>16</v>
      </c>
      <c r="G453" s="2" t="s">
        <v>26</v>
      </c>
      <c r="H453" s="2">
        <v>2019</v>
      </c>
      <c r="I453" s="2">
        <v>271663.14799999999</v>
      </c>
      <c r="J453" s="2"/>
    </row>
    <row r="454" spans="1:10" x14ac:dyDescent="0.2">
      <c r="A454" s="2" t="s">
        <v>12</v>
      </c>
      <c r="B454" s="3">
        <v>45324.958333333336</v>
      </c>
      <c r="C454" s="2" t="s">
        <v>13</v>
      </c>
      <c r="D454" s="2" t="s">
        <v>68</v>
      </c>
      <c r="E454" s="2" t="s">
        <v>15</v>
      </c>
      <c r="F454" s="2" t="s">
        <v>16</v>
      </c>
      <c r="G454" s="2" t="s">
        <v>27</v>
      </c>
      <c r="H454" s="2">
        <v>2019</v>
      </c>
      <c r="I454" s="2">
        <v>889.98099999999999</v>
      </c>
      <c r="J454" s="2"/>
    </row>
    <row r="455" spans="1:10" x14ac:dyDescent="0.2">
      <c r="A455" s="2" t="s">
        <v>12</v>
      </c>
      <c r="B455" s="3">
        <v>45324.958333333336</v>
      </c>
      <c r="C455" s="2" t="s">
        <v>13</v>
      </c>
      <c r="D455" s="2" t="s">
        <v>68</v>
      </c>
      <c r="E455" s="2" t="s">
        <v>15</v>
      </c>
      <c r="F455" s="2" t="s">
        <v>16</v>
      </c>
      <c r="G455" s="2" t="s">
        <v>28</v>
      </c>
      <c r="H455" s="2">
        <v>2019</v>
      </c>
      <c r="I455" s="2">
        <v>8858.4619999999995</v>
      </c>
      <c r="J455" s="2"/>
    </row>
    <row r="456" spans="1:10" x14ac:dyDescent="0.2">
      <c r="A456" s="2" t="s">
        <v>12</v>
      </c>
      <c r="B456" s="3">
        <v>45324.958333333336</v>
      </c>
      <c r="C456" s="2" t="s">
        <v>13</v>
      </c>
      <c r="D456" s="2" t="s">
        <v>68</v>
      </c>
      <c r="E456" s="2" t="s">
        <v>15</v>
      </c>
      <c r="F456" s="2" t="s">
        <v>16</v>
      </c>
      <c r="G456" s="2" t="s">
        <v>29</v>
      </c>
      <c r="H456" s="2">
        <v>2019</v>
      </c>
      <c r="I456" s="2">
        <v>24406.276000000002</v>
      </c>
      <c r="J456" s="2"/>
    </row>
    <row r="457" spans="1:10" x14ac:dyDescent="0.2">
      <c r="A457" s="2" t="s">
        <v>12</v>
      </c>
      <c r="B457" s="3">
        <v>45324.958333333336</v>
      </c>
      <c r="C457" s="2" t="s">
        <v>13</v>
      </c>
      <c r="D457" s="2" t="s">
        <v>68</v>
      </c>
      <c r="E457" s="2" t="s">
        <v>15</v>
      </c>
      <c r="F457" s="2" t="s">
        <v>16</v>
      </c>
      <c r="G457" s="2" t="s">
        <v>30</v>
      </c>
      <c r="H457" s="2">
        <v>2019</v>
      </c>
      <c r="I457" s="2">
        <v>306913.21399999998</v>
      </c>
      <c r="J457" s="2"/>
    </row>
    <row r="458" spans="1:10" x14ac:dyDescent="0.2">
      <c r="A458" s="2" t="s">
        <v>12</v>
      </c>
      <c r="B458" s="3">
        <v>45324.958333333336</v>
      </c>
      <c r="C458" s="2" t="s">
        <v>13</v>
      </c>
      <c r="D458" s="2" t="s">
        <v>68</v>
      </c>
      <c r="E458" s="2" t="s">
        <v>15</v>
      </c>
      <c r="F458" s="2" t="s">
        <v>16</v>
      </c>
      <c r="G458" s="2" t="s">
        <v>31</v>
      </c>
      <c r="H458" s="2">
        <v>2019</v>
      </c>
      <c r="I458" s="2">
        <v>2160</v>
      </c>
      <c r="J458" s="2"/>
    </row>
    <row r="459" spans="1:10" x14ac:dyDescent="0.2">
      <c r="A459" s="2" t="s">
        <v>12</v>
      </c>
      <c r="B459" s="3">
        <v>45324.958333333336</v>
      </c>
      <c r="C459" s="2" t="s">
        <v>13</v>
      </c>
      <c r="D459" s="2" t="s">
        <v>68</v>
      </c>
      <c r="E459" s="2" t="s">
        <v>15</v>
      </c>
      <c r="F459" s="2" t="s">
        <v>16</v>
      </c>
      <c r="G459" s="2" t="s">
        <v>32</v>
      </c>
      <c r="H459" s="2">
        <v>2019</v>
      </c>
      <c r="I459" s="2">
        <v>40377.300999999999</v>
      </c>
      <c r="J459" s="2"/>
    </row>
    <row r="460" spans="1:10" x14ac:dyDescent="0.2">
      <c r="A460" s="2" t="s">
        <v>12</v>
      </c>
      <c r="B460" s="3">
        <v>45324.958333333336</v>
      </c>
      <c r="C460" s="2" t="s">
        <v>13</v>
      </c>
      <c r="D460" s="2" t="s">
        <v>68</v>
      </c>
      <c r="E460" s="2" t="s">
        <v>15</v>
      </c>
      <c r="F460" s="2" t="s">
        <v>16</v>
      </c>
      <c r="G460" s="2" t="s">
        <v>33</v>
      </c>
      <c r="H460" s="2">
        <v>2019</v>
      </c>
      <c r="I460" s="2">
        <v>898.92</v>
      </c>
      <c r="J460" s="2"/>
    </row>
    <row r="461" spans="1:10" x14ac:dyDescent="0.2">
      <c r="A461" s="2" t="s">
        <v>12</v>
      </c>
      <c r="B461" s="3">
        <v>45324.958333333336</v>
      </c>
      <c r="C461" s="2" t="s">
        <v>13</v>
      </c>
      <c r="D461" s="2" t="s">
        <v>68</v>
      </c>
      <c r="E461" s="2" t="s">
        <v>15</v>
      </c>
      <c r="F461" s="2" t="s">
        <v>16</v>
      </c>
      <c r="G461" s="2" t="s">
        <v>34</v>
      </c>
      <c r="H461" s="2">
        <v>2019</v>
      </c>
      <c r="I461" s="2">
        <v>2271.8359999999998</v>
      </c>
      <c r="J461" s="2"/>
    </row>
    <row r="462" spans="1:10" x14ac:dyDescent="0.2">
      <c r="A462" s="2" t="s">
        <v>12</v>
      </c>
      <c r="B462" s="3">
        <v>45324.958333333336</v>
      </c>
      <c r="C462" s="2" t="s">
        <v>13</v>
      </c>
      <c r="D462" s="2" t="s">
        <v>68</v>
      </c>
      <c r="E462" s="2" t="s">
        <v>15</v>
      </c>
      <c r="F462" s="2" t="s">
        <v>16</v>
      </c>
      <c r="G462" s="2" t="s">
        <v>35</v>
      </c>
      <c r="H462" s="2">
        <v>2019</v>
      </c>
      <c r="I462" s="2">
        <v>1473.3610000000001</v>
      </c>
      <c r="J462" s="2"/>
    </row>
    <row r="463" spans="1:10" x14ac:dyDescent="0.2">
      <c r="A463" s="2" t="s">
        <v>12</v>
      </c>
      <c r="B463" s="3">
        <v>45324.958333333336</v>
      </c>
      <c r="C463" s="2" t="s">
        <v>13</v>
      </c>
      <c r="D463" s="2" t="s">
        <v>68</v>
      </c>
      <c r="E463" s="2" t="s">
        <v>15</v>
      </c>
      <c r="F463" s="2" t="s">
        <v>16</v>
      </c>
      <c r="G463" s="2" t="s">
        <v>36</v>
      </c>
      <c r="H463" s="2">
        <v>2019</v>
      </c>
      <c r="I463" s="2">
        <v>2047.4680000000001</v>
      </c>
      <c r="J463" s="2"/>
    </row>
    <row r="464" spans="1:10" x14ac:dyDescent="0.2">
      <c r="A464" s="2" t="s">
        <v>12</v>
      </c>
      <c r="B464" s="3">
        <v>45324.958333333336</v>
      </c>
      <c r="C464" s="2" t="s">
        <v>13</v>
      </c>
      <c r="D464" s="2" t="s">
        <v>68</v>
      </c>
      <c r="E464" s="2" t="s">
        <v>15</v>
      </c>
      <c r="F464" s="2" t="s">
        <v>16</v>
      </c>
      <c r="G464" s="2" t="s">
        <v>37</v>
      </c>
      <c r="H464" s="2">
        <v>2019</v>
      </c>
      <c r="I464" s="2">
        <v>13457.491</v>
      </c>
      <c r="J464" s="2"/>
    </row>
    <row r="465" spans="1:10" x14ac:dyDescent="0.2">
      <c r="A465" s="2" t="s">
        <v>12</v>
      </c>
      <c r="B465" s="3">
        <v>45324.958333333336</v>
      </c>
      <c r="C465" s="2" t="s">
        <v>13</v>
      </c>
      <c r="D465" s="2" t="s">
        <v>68</v>
      </c>
      <c r="E465" s="2" t="s">
        <v>15</v>
      </c>
      <c r="F465" s="2" t="s">
        <v>16</v>
      </c>
      <c r="G465" s="2" t="s">
        <v>38</v>
      </c>
      <c r="H465" s="2">
        <v>2019</v>
      </c>
      <c r="I465" s="2">
        <v>608.04</v>
      </c>
      <c r="J465" s="2"/>
    </row>
    <row r="466" spans="1:10" x14ac:dyDescent="0.2">
      <c r="A466" s="2" t="s">
        <v>12</v>
      </c>
      <c r="B466" s="3">
        <v>45324.958333333336</v>
      </c>
      <c r="C466" s="2" t="s">
        <v>13</v>
      </c>
      <c r="D466" s="2" t="s">
        <v>68</v>
      </c>
      <c r="E466" s="2" t="s">
        <v>15</v>
      </c>
      <c r="F466" s="2" t="s">
        <v>16</v>
      </c>
      <c r="G466" s="2" t="s">
        <v>39</v>
      </c>
      <c r="H466" s="2">
        <v>2019</v>
      </c>
      <c r="I466" s="2">
        <v>327.91300000000001</v>
      </c>
      <c r="J466" s="2"/>
    </row>
    <row r="467" spans="1:10" x14ac:dyDescent="0.2">
      <c r="A467" s="2" t="s">
        <v>12</v>
      </c>
      <c r="B467" s="3">
        <v>45324.958333333336</v>
      </c>
      <c r="C467" s="2" t="s">
        <v>13</v>
      </c>
      <c r="D467" s="2" t="s">
        <v>68</v>
      </c>
      <c r="E467" s="2" t="s">
        <v>15</v>
      </c>
      <c r="F467" s="2" t="s">
        <v>16</v>
      </c>
      <c r="G467" s="2" t="s">
        <v>40</v>
      </c>
      <c r="H467" s="2">
        <v>2019</v>
      </c>
      <c r="I467" s="2">
        <v>526.93200000000002</v>
      </c>
      <c r="J467" s="2"/>
    </row>
    <row r="468" spans="1:10" x14ac:dyDescent="0.2">
      <c r="A468" s="2" t="s">
        <v>12</v>
      </c>
      <c r="B468" s="3">
        <v>45324.958333333336</v>
      </c>
      <c r="C468" s="2" t="s">
        <v>13</v>
      </c>
      <c r="D468" s="2" t="s">
        <v>68</v>
      </c>
      <c r="E468" s="2" t="s">
        <v>15</v>
      </c>
      <c r="F468" s="2" t="s">
        <v>16</v>
      </c>
      <c r="G468" s="2" t="s">
        <v>41</v>
      </c>
      <c r="H468" s="2">
        <v>2019</v>
      </c>
      <c r="I468" s="2">
        <v>778.94600000000003</v>
      </c>
      <c r="J468" s="2"/>
    </row>
    <row r="469" spans="1:10" x14ac:dyDescent="0.2">
      <c r="A469" s="2" t="s">
        <v>12</v>
      </c>
      <c r="B469" s="3">
        <v>45324.958333333336</v>
      </c>
      <c r="C469" s="2" t="s">
        <v>13</v>
      </c>
      <c r="D469" s="2" t="s">
        <v>68</v>
      </c>
      <c r="E469" s="2" t="s">
        <v>15</v>
      </c>
      <c r="F469" s="2" t="s">
        <v>16</v>
      </c>
      <c r="G469" s="2" t="s">
        <v>42</v>
      </c>
      <c r="H469" s="2">
        <v>2019</v>
      </c>
      <c r="I469" s="2">
        <v>1165.68</v>
      </c>
      <c r="J469" s="2"/>
    </row>
    <row r="470" spans="1:10" x14ac:dyDescent="0.2">
      <c r="A470" s="2" t="s">
        <v>12</v>
      </c>
      <c r="B470" s="3">
        <v>45324.958333333336</v>
      </c>
      <c r="C470" s="2" t="s">
        <v>13</v>
      </c>
      <c r="D470" s="2" t="s">
        <v>68</v>
      </c>
      <c r="E470" s="2" t="s">
        <v>15</v>
      </c>
      <c r="F470" s="2" t="s">
        <v>16</v>
      </c>
      <c r="G470" s="2" t="s">
        <v>43</v>
      </c>
      <c r="H470" s="2">
        <v>2019</v>
      </c>
      <c r="I470" s="2">
        <v>109.922</v>
      </c>
      <c r="J470" s="2"/>
    </row>
    <row r="471" spans="1:10" x14ac:dyDescent="0.2">
      <c r="A471" s="2" t="s">
        <v>12</v>
      </c>
      <c r="B471" s="3">
        <v>45324.958333333336</v>
      </c>
      <c r="C471" s="2" t="s">
        <v>13</v>
      </c>
      <c r="D471" s="2" t="s">
        <v>68</v>
      </c>
      <c r="E471" s="2" t="s">
        <v>15</v>
      </c>
      <c r="F471" s="2" t="s">
        <v>16</v>
      </c>
      <c r="G471" s="2" t="s">
        <v>44</v>
      </c>
      <c r="H471" s="2">
        <v>2019</v>
      </c>
      <c r="I471" s="2">
        <v>2880</v>
      </c>
      <c r="J471" s="2"/>
    </row>
    <row r="472" spans="1:10" x14ac:dyDescent="0.2">
      <c r="A472" s="2" t="s">
        <v>12</v>
      </c>
      <c r="B472" s="3">
        <v>45324.958333333336</v>
      </c>
      <c r="C472" s="2" t="s">
        <v>13</v>
      </c>
      <c r="D472" s="2" t="s">
        <v>68</v>
      </c>
      <c r="E472" s="2" t="s">
        <v>15</v>
      </c>
      <c r="F472" s="2" t="s">
        <v>16</v>
      </c>
      <c r="G472" s="2" t="s">
        <v>45</v>
      </c>
      <c r="H472" s="2">
        <v>2019</v>
      </c>
      <c r="I472" s="2">
        <v>2949.174</v>
      </c>
      <c r="J472" s="2"/>
    </row>
    <row r="473" spans="1:10" x14ac:dyDescent="0.2">
      <c r="A473" s="2" t="s">
        <v>12</v>
      </c>
      <c r="B473" s="3">
        <v>45324.958333333336</v>
      </c>
      <c r="C473" s="2" t="s">
        <v>13</v>
      </c>
      <c r="D473" s="2" t="s">
        <v>68</v>
      </c>
      <c r="E473" s="2" t="s">
        <v>15</v>
      </c>
      <c r="F473" s="2" t="s">
        <v>16</v>
      </c>
      <c r="G473" s="2" t="s">
        <v>46</v>
      </c>
      <c r="H473" s="2">
        <v>2019</v>
      </c>
      <c r="I473" s="2">
        <v>11448.108</v>
      </c>
      <c r="J473" s="2"/>
    </row>
    <row r="474" spans="1:10" x14ac:dyDescent="0.2">
      <c r="A474" s="2" t="s">
        <v>12</v>
      </c>
      <c r="B474" s="3">
        <v>45324.958333333336</v>
      </c>
      <c r="C474" s="2" t="s">
        <v>13</v>
      </c>
      <c r="D474" s="2" t="s">
        <v>68</v>
      </c>
      <c r="E474" s="2" t="s">
        <v>15</v>
      </c>
      <c r="F474" s="2" t="s">
        <v>16</v>
      </c>
      <c r="G474" s="2" t="s">
        <v>47</v>
      </c>
      <c r="H474" s="2">
        <v>2019</v>
      </c>
      <c r="I474" s="2">
        <v>20326.396000000001</v>
      </c>
      <c r="J474" s="2"/>
    </row>
    <row r="475" spans="1:10" x14ac:dyDescent="0.2">
      <c r="A475" s="2" t="s">
        <v>12</v>
      </c>
      <c r="B475" s="3">
        <v>45324.958333333336</v>
      </c>
      <c r="C475" s="2" t="s">
        <v>13</v>
      </c>
      <c r="D475" s="2" t="s">
        <v>68</v>
      </c>
      <c r="E475" s="2" t="s">
        <v>15</v>
      </c>
      <c r="F475" s="2" t="s">
        <v>16</v>
      </c>
      <c r="G475" s="2" t="s">
        <v>48</v>
      </c>
      <c r="H475" s="2">
        <v>2019</v>
      </c>
      <c r="I475" s="2">
        <v>22.643999999999998</v>
      </c>
      <c r="J475" s="2"/>
    </row>
    <row r="476" spans="1:10" x14ac:dyDescent="0.2">
      <c r="A476" s="2" t="s">
        <v>12</v>
      </c>
      <c r="B476" s="3">
        <v>45324.958333333336</v>
      </c>
      <c r="C476" s="2" t="s">
        <v>13</v>
      </c>
      <c r="D476" s="2" t="s">
        <v>68</v>
      </c>
      <c r="E476" s="2" t="s">
        <v>15</v>
      </c>
      <c r="F476" s="2" t="s">
        <v>16</v>
      </c>
      <c r="G476" s="2" t="s">
        <v>49</v>
      </c>
      <c r="H476" s="2">
        <v>2019</v>
      </c>
      <c r="I476" s="2">
        <v>5186.6570000000002</v>
      </c>
      <c r="J476" s="2"/>
    </row>
    <row r="477" spans="1:10" x14ac:dyDescent="0.2">
      <c r="A477" s="2" t="s">
        <v>12</v>
      </c>
      <c r="B477" s="3">
        <v>45324.958333333336</v>
      </c>
      <c r="C477" s="2" t="s">
        <v>13</v>
      </c>
      <c r="D477" s="2" t="s">
        <v>68</v>
      </c>
      <c r="E477" s="2" t="s">
        <v>15</v>
      </c>
      <c r="F477" s="2" t="s">
        <v>16</v>
      </c>
      <c r="G477" s="2" t="s">
        <v>50</v>
      </c>
      <c r="H477" s="2">
        <v>2019</v>
      </c>
      <c r="I477" s="2">
        <v>4816.8</v>
      </c>
      <c r="J477" s="2"/>
    </row>
    <row r="478" spans="1:10" x14ac:dyDescent="0.2">
      <c r="A478" s="2" t="s">
        <v>12</v>
      </c>
      <c r="B478" s="3">
        <v>45324.958333333336</v>
      </c>
      <c r="C478" s="2" t="s">
        <v>13</v>
      </c>
      <c r="D478" s="2" t="s">
        <v>68</v>
      </c>
      <c r="E478" s="2" t="s">
        <v>15</v>
      </c>
      <c r="F478" s="2" t="s">
        <v>16</v>
      </c>
      <c r="G478" s="2" t="s">
        <v>51</v>
      </c>
      <c r="H478" s="2">
        <v>2019</v>
      </c>
      <c r="I478" s="2">
        <v>965.61699999999996</v>
      </c>
      <c r="J478" s="2"/>
    </row>
    <row r="479" spans="1:10" x14ac:dyDescent="0.2">
      <c r="A479" s="2" t="s">
        <v>12</v>
      </c>
      <c r="B479" s="3">
        <v>45324.958333333336</v>
      </c>
      <c r="C479" s="2" t="s">
        <v>13</v>
      </c>
      <c r="D479" s="2" t="s">
        <v>68</v>
      </c>
      <c r="E479" s="2" t="s">
        <v>15</v>
      </c>
      <c r="F479" s="2" t="s">
        <v>16</v>
      </c>
      <c r="G479" s="2" t="s">
        <v>52</v>
      </c>
      <c r="H479" s="2">
        <v>2019</v>
      </c>
      <c r="I479" s="2">
        <v>1220.4000000000001</v>
      </c>
      <c r="J479" s="2"/>
    </row>
    <row r="480" spans="1:10" x14ac:dyDescent="0.2">
      <c r="A480" s="2" t="s">
        <v>12</v>
      </c>
      <c r="B480" s="3">
        <v>45324.958333333336</v>
      </c>
      <c r="C480" s="2" t="s">
        <v>13</v>
      </c>
      <c r="D480" s="2" t="s">
        <v>68</v>
      </c>
      <c r="E480" s="2" t="s">
        <v>15</v>
      </c>
      <c r="F480" s="2" t="s">
        <v>16</v>
      </c>
      <c r="G480" s="2" t="s">
        <v>53</v>
      </c>
      <c r="H480" s="2">
        <v>2019</v>
      </c>
      <c r="I480" s="2">
        <v>10816.65</v>
      </c>
      <c r="J480" s="2"/>
    </row>
    <row r="481" spans="1:10" x14ac:dyDescent="0.2">
      <c r="A481" s="2" t="s">
        <v>12</v>
      </c>
      <c r="B481" s="3">
        <v>45324.958333333336</v>
      </c>
      <c r="C481" s="2" t="s">
        <v>13</v>
      </c>
      <c r="D481" s="2" t="s">
        <v>68</v>
      </c>
      <c r="E481" s="2" t="s">
        <v>15</v>
      </c>
      <c r="F481" s="2" t="s">
        <v>16</v>
      </c>
      <c r="G481" s="2" t="s">
        <v>54</v>
      </c>
      <c r="H481" s="2">
        <v>2019</v>
      </c>
      <c r="I481" s="2">
        <v>1913.011</v>
      </c>
      <c r="J481" s="2"/>
    </row>
    <row r="482" spans="1:10" x14ac:dyDescent="0.2">
      <c r="A482" s="2" t="s">
        <v>12</v>
      </c>
      <c r="B482" s="3">
        <v>45324.958333333336</v>
      </c>
      <c r="C482" s="2" t="s">
        <v>13</v>
      </c>
      <c r="D482" s="2" t="s">
        <v>68</v>
      </c>
      <c r="E482" s="2" t="s">
        <v>55</v>
      </c>
      <c r="F482" s="2" t="s">
        <v>16</v>
      </c>
      <c r="G482" s="2" t="s">
        <v>18</v>
      </c>
      <c r="H482" s="2">
        <v>2019</v>
      </c>
      <c r="I482" s="2">
        <v>386.37400000000002</v>
      </c>
      <c r="J482" s="2"/>
    </row>
    <row r="483" spans="1:10" x14ac:dyDescent="0.2">
      <c r="A483" s="2" t="s">
        <v>12</v>
      </c>
      <c r="B483" s="3">
        <v>45324.958333333336</v>
      </c>
      <c r="C483" s="2" t="s">
        <v>13</v>
      </c>
      <c r="D483" s="2" t="s">
        <v>68</v>
      </c>
      <c r="E483" s="2" t="s">
        <v>55</v>
      </c>
      <c r="F483" s="2" t="s">
        <v>16</v>
      </c>
      <c r="G483" s="2" t="s">
        <v>19</v>
      </c>
      <c r="H483" s="2">
        <v>2019</v>
      </c>
      <c r="I483" s="2">
        <v>164.08600000000001</v>
      </c>
      <c r="J483" s="2"/>
    </row>
    <row r="484" spans="1:10" x14ac:dyDescent="0.2">
      <c r="A484" s="2" t="s">
        <v>12</v>
      </c>
      <c r="B484" s="3">
        <v>45324.958333333336</v>
      </c>
      <c r="C484" s="2" t="s">
        <v>13</v>
      </c>
      <c r="D484" s="2" t="s">
        <v>68</v>
      </c>
      <c r="E484" s="2" t="s">
        <v>55</v>
      </c>
      <c r="F484" s="2" t="s">
        <v>16</v>
      </c>
      <c r="G484" s="2" t="s">
        <v>20</v>
      </c>
      <c r="H484" s="2">
        <v>2019</v>
      </c>
      <c r="I484" s="2">
        <v>1459.35</v>
      </c>
      <c r="J484" s="2"/>
    </row>
    <row r="485" spans="1:10" x14ac:dyDescent="0.2">
      <c r="A485" s="2" t="s">
        <v>12</v>
      </c>
      <c r="B485" s="3">
        <v>45324.958333333336</v>
      </c>
      <c r="C485" s="2" t="s">
        <v>13</v>
      </c>
      <c r="D485" s="2" t="s">
        <v>68</v>
      </c>
      <c r="E485" s="2" t="s">
        <v>55</v>
      </c>
      <c r="F485" s="2" t="s">
        <v>16</v>
      </c>
      <c r="G485" s="2" t="s">
        <v>21</v>
      </c>
      <c r="H485" s="2">
        <v>2019</v>
      </c>
      <c r="I485" s="2">
        <v>186.06800000000001</v>
      </c>
      <c r="J485" s="2"/>
    </row>
    <row r="486" spans="1:10" x14ac:dyDescent="0.2">
      <c r="A486" s="2" t="s">
        <v>12</v>
      </c>
      <c r="B486" s="3">
        <v>45324.958333333336</v>
      </c>
      <c r="C486" s="2" t="s">
        <v>13</v>
      </c>
      <c r="D486" s="2" t="s">
        <v>68</v>
      </c>
      <c r="E486" s="2" t="s">
        <v>55</v>
      </c>
      <c r="F486" s="2" t="s">
        <v>16</v>
      </c>
      <c r="G486" s="2" t="s">
        <v>23</v>
      </c>
      <c r="H486" s="2">
        <v>2019</v>
      </c>
      <c r="I486" s="2">
        <v>8648.0910000000003</v>
      </c>
      <c r="J486" s="2"/>
    </row>
    <row r="487" spans="1:10" x14ac:dyDescent="0.2">
      <c r="A487" s="2" t="s">
        <v>12</v>
      </c>
      <c r="B487" s="3">
        <v>45324.958333333336</v>
      </c>
      <c r="C487" s="2" t="s">
        <v>13</v>
      </c>
      <c r="D487" s="2" t="s">
        <v>68</v>
      </c>
      <c r="E487" s="2" t="s">
        <v>55</v>
      </c>
      <c r="F487" s="2" t="s">
        <v>16</v>
      </c>
      <c r="G487" s="2" t="s">
        <v>24</v>
      </c>
      <c r="H487" s="2">
        <v>2019</v>
      </c>
      <c r="I487" s="2">
        <v>4369.817</v>
      </c>
      <c r="J487" s="2"/>
    </row>
    <row r="488" spans="1:10" x14ac:dyDescent="0.2">
      <c r="A488" s="2" t="s">
        <v>12</v>
      </c>
      <c r="B488" s="3">
        <v>45324.958333333336</v>
      </c>
      <c r="C488" s="2" t="s">
        <v>13</v>
      </c>
      <c r="D488" s="2" t="s">
        <v>68</v>
      </c>
      <c r="E488" s="2" t="s">
        <v>55</v>
      </c>
      <c r="F488" s="2" t="s">
        <v>16</v>
      </c>
      <c r="G488" s="2" t="s">
        <v>25</v>
      </c>
      <c r="H488" s="2">
        <v>2019</v>
      </c>
      <c r="I488" s="2">
        <v>91.45</v>
      </c>
      <c r="J488" s="2"/>
    </row>
    <row r="489" spans="1:10" x14ac:dyDescent="0.2">
      <c r="A489" s="2" t="s">
        <v>12</v>
      </c>
      <c r="B489" s="3">
        <v>45324.958333333336</v>
      </c>
      <c r="C489" s="2" t="s">
        <v>13</v>
      </c>
      <c r="D489" s="2" t="s">
        <v>68</v>
      </c>
      <c r="E489" s="2" t="s">
        <v>55</v>
      </c>
      <c r="F489" s="2" t="s">
        <v>16</v>
      </c>
      <c r="G489" s="2" t="s">
        <v>26</v>
      </c>
      <c r="H489" s="2">
        <v>2019</v>
      </c>
      <c r="I489" s="2">
        <v>128992.571</v>
      </c>
      <c r="J489" s="2"/>
    </row>
    <row r="490" spans="1:10" x14ac:dyDescent="0.2">
      <c r="A490" s="2" t="s">
        <v>12</v>
      </c>
      <c r="B490" s="3">
        <v>45324.958333333336</v>
      </c>
      <c r="C490" s="2" t="s">
        <v>13</v>
      </c>
      <c r="D490" s="2" t="s">
        <v>68</v>
      </c>
      <c r="E490" s="2" t="s">
        <v>55</v>
      </c>
      <c r="F490" s="2" t="s">
        <v>16</v>
      </c>
      <c r="G490" s="2" t="s">
        <v>27</v>
      </c>
      <c r="H490" s="2">
        <v>2019</v>
      </c>
      <c r="I490" s="2">
        <v>334.97399999999999</v>
      </c>
      <c r="J490" s="2"/>
    </row>
    <row r="491" spans="1:10" x14ac:dyDescent="0.2">
      <c r="A491" s="2" t="s">
        <v>12</v>
      </c>
      <c r="B491" s="3">
        <v>45324.958333333336</v>
      </c>
      <c r="C491" s="2" t="s">
        <v>13</v>
      </c>
      <c r="D491" s="2" t="s">
        <v>68</v>
      </c>
      <c r="E491" s="2" t="s">
        <v>55</v>
      </c>
      <c r="F491" s="2" t="s">
        <v>16</v>
      </c>
      <c r="G491" s="2" t="s">
        <v>28</v>
      </c>
      <c r="H491" s="2">
        <v>2019</v>
      </c>
      <c r="I491" s="2">
        <v>108.861</v>
      </c>
      <c r="J491" s="2"/>
    </row>
    <row r="492" spans="1:10" x14ac:dyDescent="0.2">
      <c r="A492" s="2" t="s">
        <v>12</v>
      </c>
      <c r="B492" s="3">
        <v>45324.958333333336</v>
      </c>
      <c r="C492" s="2" t="s">
        <v>13</v>
      </c>
      <c r="D492" s="2" t="s">
        <v>68</v>
      </c>
      <c r="E492" s="2" t="s">
        <v>55</v>
      </c>
      <c r="F492" s="2" t="s">
        <v>16</v>
      </c>
      <c r="G492" s="2" t="s">
        <v>29</v>
      </c>
      <c r="H492" s="2">
        <v>2019</v>
      </c>
      <c r="I492" s="2">
        <v>15776.892</v>
      </c>
      <c r="J492" s="2"/>
    </row>
    <row r="493" spans="1:10" x14ac:dyDescent="0.2">
      <c r="A493" s="2" t="s">
        <v>12</v>
      </c>
      <c r="B493" s="3">
        <v>45324.958333333336</v>
      </c>
      <c r="C493" s="2" t="s">
        <v>13</v>
      </c>
      <c r="D493" s="2" t="s">
        <v>68</v>
      </c>
      <c r="E493" s="2" t="s">
        <v>55</v>
      </c>
      <c r="F493" s="2" t="s">
        <v>16</v>
      </c>
      <c r="G493" s="2" t="s">
        <v>30</v>
      </c>
      <c r="H493" s="2">
        <v>2019</v>
      </c>
      <c r="I493" s="2">
        <v>196291.84899999999</v>
      </c>
      <c r="J493" s="2"/>
    </row>
    <row r="494" spans="1:10" x14ac:dyDescent="0.2">
      <c r="A494" s="2" t="s">
        <v>12</v>
      </c>
      <c r="B494" s="3">
        <v>45324.958333333336</v>
      </c>
      <c r="C494" s="2" t="s">
        <v>13</v>
      </c>
      <c r="D494" s="2" t="s">
        <v>68</v>
      </c>
      <c r="E494" s="2" t="s">
        <v>55</v>
      </c>
      <c r="F494" s="2" t="s">
        <v>16</v>
      </c>
      <c r="G494" s="2" t="s">
        <v>31</v>
      </c>
      <c r="H494" s="2">
        <v>2019</v>
      </c>
      <c r="I494" s="2">
        <v>18</v>
      </c>
      <c r="J494" s="2"/>
    </row>
    <row r="495" spans="1:10" x14ac:dyDescent="0.2">
      <c r="A495" s="2" t="s">
        <v>12</v>
      </c>
      <c r="B495" s="3">
        <v>45324.958333333336</v>
      </c>
      <c r="C495" s="2" t="s">
        <v>13</v>
      </c>
      <c r="D495" s="2" t="s">
        <v>68</v>
      </c>
      <c r="E495" s="2" t="s">
        <v>55</v>
      </c>
      <c r="F495" s="2" t="s">
        <v>16</v>
      </c>
      <c r="G495" s="2" t="s">
        <v>32</v>
      </c>
      <c r="H495" s="2">
        <v>2019</v>
      </c>
      <c r="I495" s="2">
        <v>29642.873</v>
      </c>
      <c r="J495" s="2"/>
    </row>
    <row r="496" spans="1:10" x14ac:dyDescent="0.2">
      <c r="A496" s="2" t="s">
        <v>12</v>
      </c>
      <c r="B496" s="3">
        <v>45324.958333333336</v>
      </c>
      <c r="C496" s="2" t="s">
        <v>13</v>
      </c>
      <c r="D496" s="2" t="s">
        <v>68</v>
      </c>
      <c r="E496" s="2" t="s">
        <v>55</v>
      </c>
      <c r="F496" s="2" t="s">
        <v>16</v>
      </c>
      <c r="G496" s="2" t="s">
        <v>33</v>
      </c>
      <c r="H496" s="2">
        <v>2019</v>
      </c>
      <c r="I496" s="2">
        <v>7964.37</v>
      </c>
      <c r="J496" s="2"/>
    </row>
    <row r="497" spans="1:10" x14ac:dyDescent="0.2">
      <c r="A497" s="2" t="s">
        <v>12</v>
      </c>
      <c r="B497" s="3">
        <v>45324.958333333336</v>
      </c>
      <c r="C497" s="2" t="s">
        <v>13</v>
      </c>
      <c r="D497" s="2" t="s">
        <v>68</v>
      </c>
      <c r="E497" s="2" t="s">
        <v>55</v>
      </c>
      <c r="F497" s="2" t="s">
        <v>16</v>
      </c>
      <c r="G497" s="2" t="s">
        <v>34</v>
      </c>
      <c r="H497" s="2">
        <v>2019</v>
      </c>
      <c r="I497" s="2">
        <v>1417.5350000000001</v>
      </c>
      <c r="J497" s="2"/>
    </row>
    <row r="498" spans="1:10" x14ac:dyDescent="0.2">
      <c r="A498" s="2" t="s">
        <v>12</v>
      </c>
      <c r="B498" s="3">
        <v>45324.958333333336</v>
      </c>
      <c r="C498" s="2" t="s">
        <v>13</v>
      </c>
      <c r="D498" s="2" t="s">
        <v>68</v>
      </c>
      <c r="E498" s="2" t="s">
        <v>55</v>
      </c>
      <c r="F498" s="2" t="s">
        <v>16</v>
      </c>
      <c r="G498" s="2" t="s">
        <v>35</v>
      </c>
      <c r="H498" s="2">
        <v>2019</v>
      </c>
      <c r="I498" s="2">
        <v>8089.8789999999999</v>
      </c>
      <c r="J498" s="2"/>
    </row>
    <row r="499" spans="1:10" x14ac:dyDescent="0.2">
      <c r="A499" s="2" t="s">
        <v>12</v>
      </c>
      <c r="B499" s="3">
        <v>45324.958333333336</v>
      </c>
      <c r="C499" s="2" t="s">
        <v>13</v>
      </c>
      <c r="D499" s="2" t="s">
        <v>68</v>
      </c>
      <c r="E499" s="2" t="s">
        <v>55</v>
      </c>
      <c r="F499" s="2" t="s">
        <v>16</v>
      </c>
      <c r="G499" s="2" t="s">
        <v>36</v>
      </c>
      <c r="H499" s="2">
        <v>2019</v>
      </c>
      <c r="I499" s="2">
        <v>604.29</v>
      </c>
      <c r="J499" s="2"/>
    </row>
    <row r="500" spans="1:10" x14ac:dyDescent="0.2">
      <c r="A500" s="2" t="s">
        <v>12</v>
      </c>
      <c r="B500" s="3">
        <v>45324.958333333336</v>
      </c>
      <c r="C500" s="2" t="s">
        <v>13</v>
      </c>
      <c r="D500" s="2" t="s">
        <v>68</v>
      </c>
      <c r="E500" s="2" t="s">
        <v>55</v>
      </c>
      <c r="F500" s="2" t="s">
        <v>16</v>
      </c>
      <c r="G500" s="2" t="s">
        <v>37</v>
      </c>
      <c r="H500" s="2">
        <v>2019</v>
      </c>
      <c r="I500" s="2">
        <v>58840.351999999999</v>
      </c>
      <c r="J500" s="2"/>
    </row>
    <row r="501" spans="1:10" x14ac:dyDescent="0.2">
      <c r="A501" s="2" t="s">
        <v>12</v>
      </c>
      <c r="B501" s="3">
        <v>45324.958333333336</v>
      </c>
      <c r="C501" s="2" t="s">
        <v>13</v>
      </c>
      <c r="D501" s="2" t="s">
        <v>68</v>
      </c>
      <c r="E501" s="2" t="s">
        <v>55</v>
      </c>
      <c r="F501" s="2" t="s">
        <v>16</v>
      </c>
      <c r="G501" s="2" t="s">
        <v>38</v>
      </c>
      <c r="H501" s="2">
        <v>2019</v>
      </c>
      <c r="I501" s="2">
        <v>1534.95</v>
      </c>
      <c r="J501" s="2"/>
    </row>
    <row r="502" spans="1:10" x14ac:dyDescent="0.2">
      <c r="A502" s="2" t="s">
        <v>12</v>
      </c>
      <c r="B502" s="3">
        <v>45324.958333333336</v>
      </c>
      <c r="C502" s="2" t="s">
        <v>13</v>
      </c>
      <c r="D502" s="2" t="s">
        <v>68</v>
      </c>
      <c r="E502" s="2" t="s">
        <v>55</v>
      </c>
      <c r="F502" s="2" t="s">
        <v>16</v>
      </c>
      <c r="G502" s="2" t="s">
        <v>39</v>
      </c>
      <c r="H502" s="2">
        <v>2019</v>
      </c>
      <c r="I502" s="2">
        <v>310.68099999999998</v>
      </c>
      <c r="J502" s="2"/>
    </row>
    <row r="503" spans="1:10" x14ac:dyDescent="0.2">
      <c r="A503" s="2" t="s">
        <v>12</v>
      </c>
      <c r="B503" s="3">
        <v>45324.958333333336</v>
      </c>
      <c r="C503" s="2" t="s">
        <v>13</v>
      </c>
      <c r="D503" s="2" t="s">
        <v>68</v>
      </c>
      <c r="E503" s="2" t="s">
        <v>55</v>
      </c>
      <c r="F503" s="2" t="s">
        <v>16</v>
      </c>
      <c r="G503" s="2" t="s">
        <v>40</v>
      </c>
      <c r="H503" s="2">
        <v>2019</v>
      </c>
      <c r="I503" s="2">
        <v>1343.846</v>
      </c>
      <c r="J503" s="2"/>
    </row>
    <row r="504" spans="1:10" x14ac:dyDescent="0.2">
      <c r="A504" s="2" t="s">
        <v>12</v>
      </c>
      <c r="B504" s="3">
        <v>45324.958333333336</v>
      </c>
      <c r="C504" s="2" t="s">
        <v>13</v>
      </c>
      <c r="D504" s="2" t="s">
        <v>68</v>
      </c>
      <c r="E504" s="2" t="s">
        <v>55</v>
      </c>
      <c r="F504" s="2" t="s">
        <v>16</v>
      </c>
      <c r="G504" s="2" t="s">
        <v>41</v>
      </c>
      <c r="H504" s="2">
        <v>2019</v>
      </c>
      <c r="I504" s="2">
        <v>3563.9270000000001</v>
      </c>
      <c r="J504" s="2"/>
    </row>
    <row r="505" spans="1:10" x14ac:dyDescent="0.2">
      <c r="A505" s="2" t="s">
        <v>12</v>
      </c>
      <c r="B505" s="3">
        <v>45324.958333333336</v>
      </c>
      <c r="C505" s="2" t="s">
        <v>13</v>
      </c>
      <c r="D505" s="2" t="s">
        <v>68</v>
      </c>
      <c r="E505" s="2" t="s">
        <v>55</v>
      </c>
      <c r="F505" s="2" t="s">
        <v>16</v>
      </c>
      <c r="G505" s="2" t="s">
        <v>42</v>
      </c>
      <c r="H505" s="2">
        <v>2019</v>
      </c>
      <c r="I505" s="2">
        <v>0</v>
      </c>
      <c r="J505" s="2"/>
    </row>
    <row r="506" spans="1:10" x14ac:dyDescent="0.2">
      <c r="A506" s="2" t="s">
        <v>12</v>
      </c>
      <c r="B506" s="3">
        <v>45324.958333333336</v>
      </c>
      <c r="C506" s="2" t="s">
        <v>13</v>
      </c>
      <c r="D506" s="2" t="s">
        <v>68</v>
      </c>
      <c r="E506" s="2" t="s">
        <v>55</v>
      </c>
      <c r="F506" s="2" t="s">
        <v>16</v>
      </c>
      <c r="G506" s="2" t="s">
        <v>43</v>
      </c>
      <c r="H506" s="2">
        <v>2019</v>
      </c>
      <c r="I506" s="2">
        <v>0</v>
      </c>
      <c r="J506" s="2"/>
    </row>
    <row r="507" spans="1:10" x14ac:dyDescent="0.2">
      <c r="A507" s="2" t="s">
        <v>12</v>
      </c>
      <c r="B507" s="3">
        <v>45324.958333333336</v>
      </c>
      <c r="C507" s="2" t="s">
        <v>13</v>
      </c>
      <c r="D507" s="2" t="s">
        <v>68</v>
      </c>
      <c r="E507" s="2" t="s">
        <v>55</v>
      </c>
      <c r="F507" s="2" t="s">
        <v>16</v>
      </c>
      <c r="G507" s="2" t="s">
        <v>44</v>
      </c>
      <c r="H507" s="2">
        <v>2019</v>
      </c>
      <c r="I507" s="2">
        <v>5538.75</v>
      </c>
      <c r="J507" s="2"/>
    </row>
    <row r="508" spans="1:10" x14ac:dyDescent="0.2">
      <c r="A508" s="2" t="s">
        <v>12</v>
      </c>
      <c r="B508" s="3">
        <v>45324.958333333336</v>
      </c>
      <c r="C508" s="2" t="s">
        <v>13</v>
      </c>
      <c r="D508" s="2" t="s">
        <v>68</v>
      </c>
      <c r="E508" s="2" t="s">
        <v>55</v>
      </c>
      <c r="F508" s="2" t="s">
        <v>16</v>
      </c>
      <c r="G508" s="2" t="s">
        <v>46</v>
      </c>
      <c r="H508" s="2">
        <v>2019</v>
      </c>
      <c r="I508" s="2">
        <v>30579.244999999999</v>
      </c>
      <c r="J508" s="2"/>
    </row>
    <row r="509" spans="1:10" x14ac:dyDescent="0.2">
      <c r="A509" s="2" t="s">
        <v>12</v>
      </c>
      <c r="B509" s="3">
        <v>45324.958333333336</v>
      </c>
      <c r="C509" s="2" t="s">
        <v>13</v>
      </c>
      <c r="D509" s="2" t="s">
        <v>68</v>
      </c>
      <c r="E509" s="2" t="s">
        <v>55</v>
      </c>
      <c r="F509" s="2" t="s">
        <v>16</v>
      </c>
      <c r="G509" s="2" t="s">
        <v>47</v>
      </c>
      <c r="H509" s="2">
        <v>2019</v>
      </c>
      <c r="I509" s="2">
        <v>3820.125</v>
      </c>
      <c r="J509" s="2"/>
    </row>
    <row r="510" spans="1:10" x14ac:dyDescent="0.2">
      <c r="A510" s="2" t="s">
        <v>12</v>
      </c>
      <c r="B510" s="3">
        <v>45324.958333333336</v>
      </c>
      <c r="C510" s="2" t="s">
        <v>13</v>
      </c>
      <c r="D510" s="2" t="s">
        <v>68</v>
      </c>
      <c r="E510" s="2" t="s">
        <v>55</v>
      </c>
      <c r="F510" s="2" t="s">
        <v>16</v>
      </c>
      <c r="G510" s="2" t="s">
        <v>48</v>
      </c>
      <c r="H510" s="2">
        <v>2019</v>
      </c>
      <c r="I510" s="2">
        <v>19629.846000000001</v>
      </c>
      <c r="J510" s="2"/>
    </row>
    <row r="511" spans="1:10" x14ac:dyDescent="0.2">
      <c r="A511" s="2" t="s">
        <v>12</v>
      </c>
      <c r="B511" s="3">
        <v>45324.958333333336</v>
      </c>
      <c r="C511" s="2" t="s">
        <v>13</v>
      </c>
      <c r="D511" s="2" t="s">
        <v>68</v>
      </c>
      <c r="E511" s="2" t="s">
        <v>55</v>
      </c>
      <c r="F511" s="2" t="s">
        <v>16</v>
      </c>
      <c r="G511" s="2" t="s">
        <v>49</v>
      </c>
      <c r="H511" s="2">
        <v>2019</v>
      </c>
      <c r="I511" s="2">
        <v>229.679</v>
      </c>
      <c r="J511" s="2"/>
    </row>
    <row r="512" spans="1:10" x14ac:dyDescent="0.2">
      <c r="A512" s="2" t="s">
        <v>12</v>
      </c>
      <c r="B512" s="3">
        <v>45324.958333333336</v>
      </c>
      <c r="C512" s="2" t="s">
        <v>13</v>
      </c>
      <c r="D512" s="2" t="s">
        <v>68</v>
      </c>
      <c r="E512" s="2" t="s">
        <v>55</v>
      </c>
      <c r="F512" s="2" t="s">
        <v>16</v>
      </c>
      <c r="G512" s="2" t="s">
        <v>50</v>
      </c>
      <c r="H512" s="2">
        <v>2019</v>
      </c>
      <c r="I512" s="2">
        <v>74.7</v>
      </c>
      <c r="J512" s="2"/>
    </row>
    <row r="513" spans="1:10" x14ac:dyDescent="0.2">
      <c r="A513" s="2" t="s">
        <v>12</v>
      </c>
      <c r="B513" s="3">
        <v>45324.958333333336</v>
      </c>
      <c r="C513" s="2" t="s">
        <v>13</v>
      </c>
      <c r="D513" s="2" t="s">
        <v>68</v>
      </c>
      <c r="E513" s="2" t="s">
        <v>55</v>
      </c>
      <c r="F513" s="2" t="s">
        <v>16</v>
      </c>
      <c r="G513" s="2" t="s">
        <v>51</v>
      </c>
      <c r="H513" s="2">
        <v>2019</v>
      </c>
      <c r="I513" s="2">
        <v>186.40199999999999</v>
      </c>
      <c r="J513" s="2"/>
    </row>
    <row r="514" spans="1:10" x14ac:dyDescent="0.2">
      <c r="A514" s="2" t="s">
        <v>12</v>
      </c>
      <c r="B514" s="3">
        <v>45324.958333333336</v>
      </c>
      <c r="C514" s="2" t="s">
        <v>13</v>
      </c>
      <c r="D514" s="2" t="s">
        <v>68</v>
      </c>
      <c r="E514" s="2" t="s">
        <v>55</v>
      </c>
      <c r="F514" s="2" t="s">
        <v>16</v>
      </c>
      <c r="G514" s="2" t="s">
        <v>52</v>
      </c>
      <c r="H514" s="2">
        <v>2019</v>
      </c>
      <c r="I514" s="2">
        <v>3298.5</v>
      </c>
      <c r="J514" s="2"/>
    </row>
    <row r="515" spans="1:10" x14ac:dyDescent="0.2">
      <c r="A515" s="2" t="s">
        <v>12</v>
      </c>
      <c r="B515" s="3">
        <v>45324.958333333336</v>
      </c>
      <c r="C515" s="2" t="s">
        <v>13</v>
      </c>
      <c r="D515" s="2" t="s">
        <v>68</v>
      </c>
      <c r="E515" s="2" t="s">
        <v>55</v>
      </c>
      <c r="F515" s="2" t="s">
        <v>16</v>
      </c>
      <c r="G515" s="2" t="s">
        <v>53</v>
      </c>
      <c r="H515" s="2">
        <v>2019</v>
      </c>
      <c r="I515" s="2">
        <v>85704.153000000006</v>
      </c>
      <c r="J515" s="2"/>
    </row>
    <row r="516" spans="1:10" x14ac:dyDescent="0.2">
      <c r="A516" s="2" t="s">
        <v>12</v>
      </c>
      <c r="B516" s="3">
        <v>45324.958333333336</v>
      </c>
      <c r="C516" s="2" t="s">
        <v>13</v>
      </c>
      <c r="D516" s="2" t="s">
        <v>68</v>
      </c>
      <c r="E516" s="2" t="s">
        <v>56</v>
      </c>
      <c r="F516" s="2" t="s">
        <v>16</v>
      </c>
      <c r="G516" s="2" t="s">
        <v>53</v>
      </c>
      <c r="H516" s="2">
        <v>2019</v>
      </c>
      <c r="I516" s="2">
        <v>907.35</v>
      </c>
      <c r="J516" s="2"/>
    </row>
    <row r="517" spans="1:10" x14ac:dyDescent="0.2">
      <c r="A517" s="2" t="s">
        <v>12</v>
      </c>
      <c r="B517" s="3">
        <v>45324.958333333336</v>
      </c>
      <c r="C517" s="2" t="s">
        <v>13</v>
      </c>
      <c r="D517" s="2" t="s">
        <v>68</v>
      </c>
      <c r="E517" s="2" t="s">
        <v>57</v>
      </c>
      <c r="F517" s="2" t="s">
        <v>16</v>
      </c>
      <c r="G517" s="2" t="s">
        <v>18</v>
      </c>
      <c r="H517" s="2">
        <v>2019</v>
      </c>
      <c r="I517" s="2">
        <v>0</v>
      </c>
      <c r="J517" s="2"/>
    </row>
    <row r="518" spans="1:10" x14ac:dyDescent="0.2">
      <c r="A518" s="2" t="s">
        <v>12</v>
      </c>
      <c r="B518" s="3">
        <v>45324.958333333336</v>
      </c>
      <c r="C518" s="2" t="s">
        <v>13</v>
      </c>
      <c r="D518" s="2" t="s">
        <v>68</v>
      </c>
      <c r="E518" s="2" t="s">
        <v>57</v>
      </c>
      <c r="F518" s="2" t="s">
        <v>16</v>
      </c>
      <c r="G518" s="2" t="s">
        <v>19</v>
      </c>
      <c r="H518" s="2">
        <v>2019</v>
      </c>
      <c r="I518" s="2">
        <v>0</v>
      </c>
      <c r="J518" s="2"/>
    </row>
    <row r="519" spans="1:10" x14ac:dyDescent="0.2">
      <c r="A519" s="2" t="s">
        <v>12</v>
      </c>
      <c r="B519" s="3">
        <v>45324.958333333336</v>
      </c>
      <c r="C519" s="2" t="s">
        <v>13</v>
      </c>
      <c r="D519" s="2" t="s">
        <v>68</v>
      </c>
      <c r="E519" s="2" t="s">
        <v>57</v>
      </c>
      <c r="F519" s="2" t="s">
        <v>16</v>
      </c>
      <c r="G519" s="2" t="s">
        <v>20</v>
      </c>
      <c r="H519" s="2">
        <v>2019</v>
      </c>
      <c r="I519" s="2">
        <v>0</v>
      </c>
      <c r="J519" s="2"/>
    </row>
    <row r="520" spans="1:10" x14ac:dyDescent="0.2">
      <c r="A520" s="2" t="s">
        <v>12</v>
      </c>
      <c r="B520" s="3">
        <v>45324.958333333336</v>
      </c>
      <c r="C520" s="2" t="s">
        <v>13</v>
      </c>
      <c r="D520" s="2" t="s">
        <v>68</v>
      </c>
      <c r="E520" s="2" t="s">
        <v>57</v>
      </c>
      <c r="F520" s="2" t="s">
        <v>16</v>
      </c>
      <c r="G520" s="2" t="s">
        <v>23</v>
      </c>
      <c r="H520" s="2">
        <v>2019</v>
      </c>
      <c r="I520" s="2">
        <v>0</v>
      </c>
      <c r="J520" s="2"/>
    </row>
    <row r="521" spans="1:10" x14ac:dyDescent="0.2">
      <c r="A521" s="2" t="s">
        <v>12</v>
      </c>
      <c r="B521" s="3">
        <v>45324.958333333336</v>
      </c>
      <c r="C521" s="2" t="s">
        <v>13</v>
      </c>
      <c r="D521" s="2" t="s">
        <v>68</v>
      </c>
      <c r="E521" s="2" t="s">
        <v>57</v>
      </c>
      <c r="F521" s="2" t="s">
        <v>16</v>
      </c>
      <c r="G521" s="2" t="s">
        <v>26</v>
      </c>
      <c r="H521" s="2">
        <v>2019</v>
      </c>
      <c r="I521" s="2">
        <v>0</v>
      </c>
      <c r="J521" s="2"/>
    </row>
    <row r="522" spans="1:10" x14ac:dyDescent="0.2">
      <c r="A522" s="2" t="s">
        <v>12</v>
      </c>
      <c r="B522" s="3">
        <v>45324.958333333336</v>
      </c>
      <c r="C522" s="2" t="s">
        <v>13</v>
      </c>
      <c r="D522" s="2" t="s">
        <v>68</v>
      </c>
      <c r="E522" s="2" t="s">
        <v>57</v>
      </c>
      <c r="F522" s="2" t="s">
        <v>16</v>
      </c>
      <c r="G522" s="2" t="s">
        <v>28</v>
      </c>
      <c r="H522" s="2">
        <v>2019</v>
      </c>
      <c r="I522" s="2">
        <v>0</v>
      </c>
      <c r="J522" s="2"/>
    </row>
    <row r="523" spans="1:10" x14ac:dyDescent="0.2">
      <c r="A523" s="2" t="s">
        <v>12</v>
      </c>
      <c r="B523" s="3">
        <v>45324.958333333336</v>
      </c>
      <c r="C523" s="2" t="s">
        <v>13</v>
      </c>
      <c r="D523" s="2" t="s">
        <v>68</v>
      </c>
      <c r="E523" s="2" t="s">
        <v>57</v>
      </c>
      <c r="F523" s="2" t="s">
        <v>16</v>
      </c>
      <c r="G523" s="2" t="s">
        <v>29</v>
      </c>
      <c r="H523" s="2">
        <v>2019</v>
      </c>
      <c r="I523" s="2">
        <v>0</v>
      </c>
      <c r="J523" s="2"/>
    </row>
    <row r="524" spans="1:10" x14ac:dyDescent="0.2">
      <c r="A524" s="2" t="s">
        <v>12</v>
      </c>
      <c r="B524" s="3">
        <v>45324.958333333336</v>
      </c>
      <c r="C524" s="2" t="s">
        <v>13</v>
      </c>
      <c r="D524" s="2" t="s">
        <v>68</v>
      </c>
      <c r="E524" s="2" t="s">
        <v>57</v>
      </c>
      <c r="F524" s="2" t="s">
        <v>16</v>
      </c>
      <c r="G524" s="2" t="s">
        <v>30</v>
      </c>
      <c r="H524" s="2">
        <v>2019</v>
      </c>
      <c r="I524" s="2">
        <v>0</v>
      </c>
      <c r="J524" s="2"/>
    </row>
    <row r="525" spans="1:10" x14ac:dyDescent="0.2">
      <c r="A525" s="2" t="s">
        <v>12</v>
      </c>
      <c r="B525" s="3">
        <v>45324.958333333336</v>
      </c>
      <c r="C525" s="2" t="s">
        <v>13</v>
      </c>
      <c r="D525" s="2" t="s">
        <v>68</v>
      </c>
      <c r="E525" s="2" t="s">
        <v>57</v>
      </c>
      <c r="F525" s="2" t="s">
        <v>16</v>
      </c>
      <c r="G525" s="2" t="s">
        <v>32</v>
      </c>
      <c r="H525" s="2">
        <v>2019</v>
      </c>
      <c r="I525" s="2">
        <v>0</v>
      </c>
      <c r="J525" s="2"/>
    </row>
    <row r="526" spans="1:10" x14ac:dyDescent="0.2">
      <c r="A526" s="2" t="s">
        <v>12</v>
      </c>
      <c r="B526" s="3">
        <v>45324.958333333336</v>
      </c>
      <c r="C526" s="2" t="s">
        <v>13</v>
      </c>
      <c r="D526" s="2" t="s">
        <v>68</v>
      </c>
      <c r="E526" s="2" t="s">
        <v>57</v>
      </c>
      <c r="F526" s="2" t="s">
        <v>16</v>
      </c>
      <c r="G526" s="2" t="s">
        <v>33</v>
      </c>
      <c r="H526" s="2">
        <v>2019</v>
      </c>
      <c r="I526" s="2">
        <v>0</v>
      </c>
      <c r="J526" s="2"/>
    </row>
    <row r="527" spans="1:10" x14ac:dyDescent="0.2">
      <c r="A527" s="2" t="s">
        <v>12</v>
      </c>
      <c r="B527" s="3">
        <v>45324.958333333336</v>
      </c>
      <c r="C527" s="2" t="s">
        <v>13</v>
      </c>
      <c r="D527" s="2" t="s">
        <v>68</v>
      </c>
      <c r="E527" s="2" t="s">
        <v>57</v>
      </c>
      <c r="F527" s="2" t="s">
        <v>16</v>
      </c>
      <c r="G527" s="2" t="s">
        <v>34</v>
      </c>
      <c r="H527" s="2">
        <v>2019</v>
      </c>
      <c r="I527" s="2">
        <v>0</v>
      </c>
      <c r="J527" s="2"/>
    </row>
    <row r="528" spans="1:10" x14ac:dyDescent="0.2">
      <c r="A528" s="2" t="s">
        <v>12</v>
      </c>
      <c r="B528" s="3">
        <v>45324.958333333336</v>
      </c>
      <c r="C528" s="2" t="s">
        <v>13</v>
      </c>
      <c r="D528" s="2" t="s">
        <v>68</v>
      </c>
      <c r="E528" s="2" t="s">
        <v>57</v>
      </c>
      <c r="F528" s="2" t="s">
        <v>16</v>
      </c>
      <c r="G528" s="2" t="s">
        <v>37</v>
      </c>
      <c r="H528" s="2">
        <v>2019</v>
      </c>
      <c r="I528" s="2">
        <v>0</v>
      </c>
      <c r="J528" s="2"/>
    </row>
    <row r="529" spans="1:10" x14ac:dyDescent="0.2">
      <c r="A529" s="2" t="s">
        <v>12</v>
      </c>
      <c r="B529" s="3">
        <v>45324.958333333336</v>
      </c>
      <c r="C529" s="2" t="s">
        <v>13</v>
      </c>
      <c r="D529" s="2" t="s">
        <v>68</v>
      </c>
      <c r="E529" s="2" t="s">
        <v>57</v>
      </c>
      <c r="F529" s="2" t="s">
        <v>16</v>
      </c>
      <c r="G529" s="2" t="s">
        <v>38</v>
      </c>
      <c r="H529" s="2">
        <v>2019</v>
      </c>
      <c r="I529" s="2">
        <v>0</v>
      </c>
      <c r="J529" s="2"/>
    </row>
    <row r="530" spans="1:10" x14ac:dyDescent="0.2">
      <c r="A530" s="2" t="s">
        <v>12</v>
      </c>
      <c r="B530" s="3">
        <v>45324.958333333336</v>
      </c>
      <c r="C530" s="2" t="s">
        <v>13</v>
      </c>
      <c r="D530" s="2" t="s">
        <v>68</v>
      </c>
      <c r="E530" s="2" t="s">
        <v>57</v>
      </c>
      <c r="F530" s="2" t="s">
        <v>16</v>
      </c>
      <c r="G530" s="2" t="s">
        <v>39</v>
      </c>
      <c r="H530" s="2">
        <v>2019</v>
      </c>
      <c r="I530" s="2">
        <v>0</v>
      </c>
      <c r="J530" s="2"/>
    </row>
    <row r="531" spans="1:10" x14ac:dyDescent="0.2">
      <c r="A531" s="2" t="s">
        <v>12</v>
      </c>
      <c r="B531" s="3">
        <v>45324.958333333336</v>
      </c>
      <c r="C531" s="2" t="s">
        <v>13</v>
      </c>
      <c r="D531" s="2" t="s">
        <v>68</v>
      </c>
      <c r="E531" s="2" t="s">
        <v>57</v>
      </c>
      <c r="F531" s="2" t="s">
        <v>16</v>
      </c>
      <c r="G531" s="2" t="s">
        <v>40</v>
      </c>
      <c r="H531" s="2">
        <v>2019</v>
      </c>
      <c r="I531" s="2">
        <v>0</v>
      </c>
      <c r="J531" s="2"/>
    </row>
    <row r="532" spans="1:10" x14ac:dyDescent="0.2">
      <c r="A532" s="2" t="s">
        <v>12</v>
      </c>
      <c r="B532" s="3">
        <v>45324.958333333336</v>
      </c>
      <c r="C532" s="2" t="s">
        <v>13</v>
      </c>
      <c r="D532" s="2" t="s">
        <v>68</v>
      </c>
      <c r="E532" s="2" t="s">
        <v>57</v>
      </c>
      <c r="F532" s="2" t="s">
        <v>16</v>
      </c>
      <c r="G532" s="2" t="s">
        <v>41</v>
      </c>
      <c r="H532" s="2">
        <v>2019</v>
      </c>
      <c r="I532" s="2">
        <v>0</v>
      </c>
      <c r="J532" s="2"/>
    </row>
    <row r="533" spans="1:10" x14ac:dyDescent="0.2">
      <c r="A533" s="2" t="s">
        <v>12</v>
      </c>
      <c r="B533" s="3">
        <v>45324.958333333336</v>
      </c>
      <c r="C533" s="2" t="s">
        <v>13</v>
      </c>
      <c r="D533" s="2" t="s">
        <v>68</v>
      </c>
      <c r="E533" s="2" t="s">
        <v>57</v>
      </c>
      <c r="F533" s="2" t="s">
        <v>16</v>
      </c>
      <c r="G533" s="2" t="s">
        <v>42</v>
      </c>
      <c r="H533" s="2">
        <v>2019</v>
      </c>
      <c r="I533" s="2">
        <v>0</v>
      </c>
      <c r="J533" s="2"/>
    </row>
    <row r="534" spans="1:10" x14ac:dyDescent="0.2">
      <c r="A534" s="2" t="s">
        <v>12</v>
      </c>
      <c r="B534" s="3">
        <v>45324.958333333336</v>
      </c>
      <c r="C534" s="2" t="s">
        <v>13</v>
      </c>
      <c r="D534" s="2" t="s">
        <v>68</v>
      </c>
      <c r="E534" s="2" t="s">
        <v>57</v>
      </c>
      <c r="F534" s="2" t="s">
        <v>16</v>
      </c>
      <c r="G534" s="2" t="s">
        <v>43</v>
      </c>
      <c r="H534" s="2">
        <v>2019</v>
      </c>
      <c r="I534" s="2">
        <v>0</v>
      </c>
      <c r="J534" s="2"/>
    </row>
    <row r="535" spans="1:10" x14ac:dyDescent="0.2">
      <c r="A535" s="2" t="s">
        <v>12</v>
      </c>
      <c r="B535" s="3">
        <v>45324.958333333336</v>
      </c>
      <c r="C535" s="2" t="s">
        <v>13</v>
      </c>
      <c r="D535" s="2" t="s">
        <v>68</v>
      </c>
      <c r="E535" s="2" t="s">
        <v>57</v>
      </c>
      <c r="F535" s="2" t="s">
        <v>16</v>
      </c>
      <c r="G535" s="2" t="s">
        <v>44</v>
      </c>
      <c r="H535" s="2">
        <v>2019</v>
      </c>
      <c r="I535" s="2">
        <v>0</v>
      </c>
      <c r="J535" s="2"/>
    </row>
    <row r="536" spans="1:10" x14ac:dyDescent="0.2">
      <c r="A536" s="2" t="s">
        <v>12</v>
      </c>
      <c r="B536" s="3">
        <v>45324.958333333336</v>
      </c>
      <c r="C536" s="2" t="s">
        <v>13</v>
      </c>
      <c r="D536" s="2" t="s">
        <v>68</v>
      </c>
      <c r="E536" s="2" t="s">
        <v>57</v>
      </c>
      <c r="F536" s="2" t="s">
        <v>16</v>
      </c>
      <c r="G536" s="2" t="s">
        <v>46</v>
      </c>
      <c r="H536" s="2">
        <v>2019</v>
      </c>
      <c r="I536" s="2">
        <v>0</v>
      </c>
      <c r="J536" s="2"/>
    </row>
    <row r="537" spans="1:10" x14ac:dyDescent="0.2">
      <c r="A537" s="2" t="s">
        <v>12</v>
      </c>
      <c r="B537" s="3">
        <v>45324.958333333336</v>
      </c>
      <c r="C537" s="2" t="s">
        <v>13</v>
      </c>
      <c r="D537" s="2" t="s">
        <v>68</v>
      </c>
      <c r="E537" s="2" t="s">
        <v>57</v>
      </c>
      <c r="F537" s="2" t="s">
        <v>16</v>
      </c>
      <c r="G537" s="2" t="s">
        <v>47</v>
      </c>
      <c r="H537" s="2">
        <v>2019</v>
      </c>
      <c r="I537" s="2">
        <v>0</v>
      </c>
      <c r="J537" s="2"/>
    </row>
    <row r="538" spans="1:10" x14ac:dyDescent="0.2">
      <c r="A538" s="2" t="s">
        <v>12</v>
      </c>
      <c r="B538" s="3">
        <v>45324.958333333336</v>
      </c>
      <c r="C538" s="2" t="s">
        <v>13</v>
      </c>
      <c r="D538" s="2" t="s">
        <v>68</v>
      </c>
      <c r="E538" s="2" t="s">
        <v>57</v>
      </c>
      <c r="F538" s="2" t="s">
        <v>16</v>
      </c>
      <c r="G538" s="2" t="s">
        <v>52</v>
      </c>
      <c r="H538" s="2">
        <v>2019</v>
      </c>
      <c r="I538" s="2">
        <v>0</v>
      </c>
      <c r="J538" s="2"/>
    </row>
    <row r="539" spans="1:10" x14ac:dyDescent="0.2">
      <c r="A539" s="2" t="s">
        <v>12</v>
      </c>
      <c r="B539" s="3">
        <v>45324.958333333336</v>
      </c>
      <c r="C539" s="2" t="s">
        <v>13</v>
      </c>
      <c r="D539" s="2" t="s">
        <v>68</v>
      </c>
      <c r="E539" s="2" t="s">
        <v>58</v>
      </c>
      <c r="F539" s="2" t="s">
        <v>16</v>
      </c>
      <c r="G539" s="2" t="s">
        <v>17</v>
      </c>
      <c r="H539" s="2">
        <v>2019</v>
      </c>
      <c r="I539" s="2">
        <v>2214.364</v>
      </c>
      <c r="J539" s="2"/>
    </row>
    <row r="540" spans="1:10" x14ac:dyDescent="0.2">
      <c r="A540" s="2" t="s">
        <v>12</v>
      </c>
      <c r="B540" s="3">
        <v>45324.958333333336</v>
      </c>
      <c r="C540" s="2" t="s">
        <v>13</v>
      </c>
      <c r="D540" s="2" t="s">
        <v>68</v>
      </c>
      <c r="E540" s="2" t="s">
        <v>58</v>
      </c>
      <c r="F540" s="2" t="s">
        <v>16</v>
      </c>
      <c r="G540" s="2" t="s">
        <v>18</v>
      </c>
      <c r="H540" s="2">
        <v>2019</v>
      </c>
      <c r="I540" s="2">
        <v>15.488</v>
      </c>
      <c r="J540" s="2"/>
    </row>
    <row r="541" spans="1:10" x14ac:dyDescent="0.2">
      <c r="A541" s="2" t="s">
        <v>12</v>
      </c>
      <c r="B541" s="3">
        <v>45324.958333333336</v>
      </c>
      <c r="C541" s="2" t="s">
        <v>13</v>
      </c>
      <c r="D541" s="2" t="s">
        <v>68</v>
      </c>
      <c r="E541" s="2" t="s">
        <v>58</v>
      </c>
      <c r="F541" s="2" t="s">
        <v>16</v>
      </c>
      <c r="G541" s="2" t="s">
        <v>19</v>
      </c>
      <c r="H541" s="2">
        <v>2019</v>
      </c>
      <c r="I541" s="2">
        <v>127.33499999999999</v>
      </c>
      <c r="J541" s="2"/>
    </row>
    <row r="542" spans="1:10" x14ac:dyDescent="0.2">
      <c r="A542" s="2" t="s">
        <v>12</v>
      </c>
      <c r="B542" s="3">
        <v>45324.958333333336</v>
      </c>
      <c r="C542" s="2" t="s">
        <v>13</v>
      </c>
      <c r="D542" s="2" t="s">
        <v>68</v>
      </c>
      <c r="E542" s="2" t="s">
        <v>58</v>
      </c>
      <c r="F542" s="2" t="s">
        <v>16</v>
      </c>
      <c r="G542" s="2" t="s">
        <v>20</v>
      </c>
      <c r="H542" s="2">
        <v>2019</v>
      </c>
      <c r="I542" s="2">
        <v>243.65799999999999</v>
      </c>
      <c r="J542" s="2"/>
    </row>
    <row r="543" spans="1:10" x14ac:dyDescent="0.2">
      <c r="A543" s="2" t="s">
        <v>12</v>
      </c>
      <c r="B543" s="3">
        <v>45324.958333333336</v>
      </c>
      <c r="C543" s="2" t="s">
        <v>13</v>
      </c>
      <c r="D543" s="2" t="s">
        <v>68</v>
      </c>
      <c r="E543" s="2" t="s">
        <v>58</v>
      </c>
      <c r="F543" s="2" t="s">
        <v>16</v>
      </c>
      <c r="G543" s="2" t="s">
        <v>21</v>
      </c>
      <c r="H543" s="2">
        <v>2019</v>
      </c>
      <c r="I543" s="2">
        <v>770.76499999999999</v>
      </c>
      <c r="J543" s="2"/>
    </row>
    <row r="544" spans="1:10" x14ac:dyDescent="0.2">
      <c r="A544" s="2" t="s">
        <v>12</v>
      </c>
      <c r="B544" s="3">
        <v>45324.958333333336</v>
      </c>
      <c r="C544" s="2" t="s">
        <v>13</v>
      </c>
      <c r="D544" s="2" t="s">
        <v>68</v>
      </c>
      <c r="E544" s="2" t="s">
        <v>58</v>
      </c>
      <c r="F544" s="2" t="s">
        <v>16</v>
      </c>
      <c r="G544" s="2" t="s">
        <v>22</v>
      </c>
      <c r="H544" s="2">
        <v>2019</v>
      </c>
      <c r="I544" s="2">
        <v>728.27099999999996</v>
      </c>
      <c r="J544" s="2"/>
    </row>
    <row r="545" spans="1:10" x14ac:dyDescent="0.2">
      <c r="A545" s="2" t="s">
        <v>12</v>
      </c>
      <c r="B545" s="3">
        <v>45324.958333333336</v>
      </c>
      <c r="C545" s="2" t="s">
        <v>13</v>
      </c>
      <c r="D545" s="2" t="s">
        <v>68</v>
      </c>
      <c r="E545" s="2" t="s">
        <v>58</v>
      </c>
      <c r="F545" s="2" t="s">
        <v>16</v>
      </c>
      <c r="G545" s="2" t="s">
        <v>23</v>
      </c>
      <c r="H545" s="2">
        <v>2019</v>
      </c>
      <c r="I545" s="2">
        <v>385.16500000000002</v>
      </c>
      <c r="J545" s="2"/>
    </row>
    <row r="546" spans="1:10" x14ac:dyDescent="0.2">
      <c r="A546" s="2" t="s">
        <v>12</v>
      </c>
      <c r="B546" s="3">
        <v>45324.958333333336</v>
      </c>
      <c r="C546" s="2" t="s">
        <v>13</v>
      </c>
      <c r="D546" s="2" t="s">
        <v>68</v>
      </c>
      <c r="E546" s="2" t="s">
        <v>58</v>
      </c>
      <c r="F546" s="2" t="s">
        <v>16</v>
      </c>
      <c r="G546" s="2" t="s">
        <v>26</v>
      </c>
      <c r="H546" s="2">
        <v>2019</v>
      </c>
      <c r="I546" s="2">
        <v>44550.303</v>
      </c>
      <c r="J546" s="2"/>
    </row>
    <row r="547" spans="1:10" x14ac:dyDescent="0.2">
      <c r="A547" s="2" t="s">
        <v>12</v>
      </c>
      <c r="B547" s="3">
        <v>45324.958333333336</v>
      </c>
      <c r="C547" s="2" t="s">
        <v>13</v>
      </c>
      <c r="D547" s="2" t="s">
        <v>68</v>
      </c>
      <c r="E547" s="2" t="s">
        <v>58</v>
      </c>
      <c r="F547" s="2" t="s">
        <v>16</v>
      </c>
      <c r="G547" s="2" t="s">
        <v>27</v>
      </c>
      <c r="H547" s="2">
        <v>2019</v>
      </c>
      <c r="I547" s="2">
        <v>292.81299999999999</v>
      </c>
      <c r="J547" s="2"/>
    </row>
    <row r="548" spans="1:10" x14ac:dyDescent="0.2">
      <c r="A548" s="2" t="s">
        <v>12</v>
      </c>
      <c r="B548" s="3">
        <v>45324.958333333336</v>
      </c>
      <c r="C548" s="2" t="s">
        <v>13</v>
      </c>
      <c r="D548" s="2" t="s">
        <v>68</v>
      </c>
      <c r="E548" s="2" t="s">
        <v>58</v>
      </c>
      <c r="F548" s="2" t="s">
        <v>16</v>
      </c>
      <c r="G548" s="2" t="s">
        <v>28</v>
      </c>
      <c r="H548" s="2">
        <v>2019</v>
      </c>
      <c r="I548" s="2">
        <v>308.36399999999998</v>
      </c>
      <c r="J548" s="2"/>
    </row>
    <row r="549" spans="1:10" x14ac:dyDescent="0.2">
      <c r="A549" s="2" t="s">
        <v>12</v>
      </c>
      <c r="B549" s="3">
        <v>45324.958333333336</v>
      </c>
      <c r="C549" s="2" t="s">
        <v>13</v>
      </c>
      <c r="D549" s="2" t="s">
        <v>68</v>
      </c>
      <c r="E549" s="2" t="s">
        <v>58</v>
      </c>
      <c r="F549" s="2" t="s">
        <v>16</v>
      </c>
      <c r="G549" s="2" t="s">
        <v>29</v>
      </c>
      <c r="H549" s="2">
        <v>2019</v>
      </c>
      <c r="I549" s="2">
        <v>6076.0050000000001</v>
      </c>
      <c r="J549" s="2"/>
    </row>
    <row r="550" spans="1:10" x14ac:dyDescent="0.2">
      <c r="A550" s="2" t="s">
        <v>12</v>
      </c>
      <c r="B550" s="3">
        <v>45324.958333333336</v>
      </c>
      <c r="C550" s="2" t="s">
        <v>13</v>
      </c>
      <c r="D550" s="2" t="s">
        <v>68</v>
      </c>
      <c r="E550" s="2" t="s">
        <v>58</v>
      </c>
      <c r="F550" s="2" t="s">
        <v>16</v>
      </c>
      <c r="G550" s="2" t="s">
        <v>30</v>
      </c>
      <c r="H550" s="2">
        <v>2019</v>
      </c>
      <c r="I550" s="2">
        <v>80896.058999999994</v>
      </c>
      <c r="J550" s="2"/>
    </row>
    <row r="551" spans="1:10" x14ac:dyDescent="0.2">
      <c r="A551" s="2" t="s">
        <v>12</v>
      </c>
      <c r="B551" s="3">
        <v>45324.958333333336</v>
      </c>
      <c r="C551" s="2" t="s">
        <v>13</v>
      </c>
      <c r="D551" s="2" t="s">
        <v>68</v>
      </c>
      <c r="E551" s="2" t="s">
        <v>58</v>
      </c>
      <c r="F551" s="2" t="s">
        <v>16</v>
      </c>
      <c r="G551" s="2" t="s">
        <v>31</v>
      </c>
      <c r="H551" s="2">
        <v>2019</v>
      </c>
      <c r="I551" s="2">
        <v>258.30599999999998</v>
      </c>
      <c r="J551" s="2"/>
    </row>
    <row r="552" spans="1:10" x14ac:dyDescent="0.2">
      <c r="A552" s="2" t="s">
        <v>12</v>
      </c>
      <c r="B552" s="3">
        <v>45324.958333333336</v>
      </c>
      <c r="C552" s="2" t="s">
        <v>13</v>
      </c>
      <c r="D552" s="2" t="s">
        <v>68</v>
      </c>
      <c r="E552" s="2" t="s">
        <v>58</v>
      </c>
      <c r="F552" s="2" t="s">
        <v>16</v>
      </c>
      <c r="G552" s="2" t="s">
        <v>32</v>
      </c>
      <c r="H552" s="2">
        <v>2019</v>
      </c>
      <c r="I552" s="2">
        <v>17240.506000000001</v>
      </c>
      <c r="J552" s="2"/>
    </row>
    <row r="553" spans="1:10" x14ac:dyDescent="0.2">
      <c r="A553" s="2" t="s">
        <v>12</v>
      </c>
      <c r="B553" s="3">
        <v>45324.958333333336</v>
      </c>
      <c r="C553" s="2" t="s">
        <v>13</v>
      </c>
      <c r="D553" s="2" t="s">
        <v>68</v>
      </c>
      <c r="E553" s="2" t="s">
        <v>58</v>
      </c>
      <c r="F553" s="2" t="s">
        <v>16</v>
      </c>
      <c r="G553" s="2" t="s">
        <v>33</v>
      </c>
      <c r="H553" s="2">
        <v>2019</v>
      </c>
      <c r="I553" s="2">
        <v>433.68799999999999</v>
      </c>
      <c r="J553" s="2"/>
    </row>
    <row r="554" spans="1:10" x14ac:dyDescent="0.2">
      <c r="A554" s="2" t="s">
        <v>12</v>
      </c>
      <c r="B554" s="3">
        <v>45324.958333333336</v>
      </c>
      <c r="C554" s="2" t="s">
        <v>13</v>
      </c>
      <c r="D554" s="2" t="s">
        <v>68</v>
      </c>
      <c r="E554" s="2" t="s">
        <v>58</v>
      </c>
      <c r="F554" s="2" t="s">
        <v>16</v>
      </c>
      <c r="G554" s="2" t="s">
        <v>34</v>
      </c>
      <c r="H554" s="2">
        <v>2019</v>
      </c>
      <c r="I554" s="2">
        <v>1625.837</v>
      </c>
      <c r="J554" s="2"/>
    </row>
    <row r="555" spans="1:10" x14ac:dyDescent="0.2">
      <c r="A555" s="2" t="s">
        <v>12</v>
      </c>
      <c r="B555" s="3">
        <v>45324.958333333336</v>
      </c>
      <c r="C555" s="2" t="s">
        <v>13</v>
      </c>
      <c r="D555" s="2" t="s">
        <v>68</v>
      </c>
      <c r="E555" s="2" t="s">
        <v>58</v>
      </c>
      <c r="F555" s="2" t="s">
        <v>16</v>
      </c>
      <c r="G555" s="2" t="s">
        <v>35</v>
      </c>
      <c r="H555" s="2">
        <v>2019</v>
      </c>
      <c r="I555" s="2">
        <v>2259.5680000000002</v>
      </c>
      <c r="J555" s="2"/>
    </row>
    <row r="556" spans="1:10" x14ac:dyDescent="0.2">
      <c r="A556" s="2" t="s">
        <v>12</v>
      </c>
      <c r="B556" s="3">
        <v>45324.958333333336</v>
      </c>
      <c r="C556" s="2" t="s">
        <v>13</v>
      </c>
      <c r="D556" s="2" t="s">
        <v>68</v>
      </c>
      <c r="E556" s="2" t="s">
        <v>58</v>
      </c>
      <c r="F556" s="2" t="s">
        <v>16</v>
      </c>
      <c r="G556" s="2" t="s">
        <v>36</v>
      </c>
      <c r="H556" s="2">
        <v>2019</v>
      </c>
      <c r="I556" s="2">
        <v>48.527999999999999</v>
      </c>
      <c r="J556" s="2"/>
    </row>
    <row r="557" spans="1:10" x14ac:dyDescent="0.2">
      <c r="A557" s="2" t="s">
        <v>12</v>
      </c>
      <c r="B557" s="3">
        <v>45324.958333333336</v>
      </c>
      <c r="C557" s="2" t="s">
        <v>13</v>
      </c>
      <c r="D557" s="2" t="s">
        <v>68</v>
      </c>
      <c r="E557" s="2" t="s">
        <v>58</v>
      </c>
      <c r="F557" s="2" t="s">
        <v>16</v>
      </c>
      <c r="G557" s="2" t="s">
        <v>37</v>
      </c>
      <c r="H557" s="2">
        <v>2019</v>
      </c>
      <c r="I557" s="2">
        <v>8688.7990000000009</v>
      </c>
      <c r="J557" s="2"/>
    </row>
    <row r="558" spans="1:10" x14ac:dyDescent="0.2">
      <c r="A558" s="2" t="s">
        <v>12</v>
      </c>
      <c r="B558" s="3">
        <v>45324.958333333336</v>
      </c>
      <c r="C558" s="2" t="s">
        <v>13</v>
      </c>
      <c r="D558" s="2" t="s">
        <v>68</v>
      </c>
      <c r="E558" s="2" t="s">
        <v>58</v>
      </c>
      <c r="F558" s="2" t="s">
        <v>16</v>
      </c>
      <c r="G558" s="2" t="s">
        <v>38</v>
      </c>
      <c r="H558" s="2">
        <v>2019</v>
      </c>
      <c r="I558" s="2">
        <v>1502.0540000000001</v>
      </c>
      <c r="J558" s="2"/>
    </row>
    <row r="559" spans="1:10" x14ac:dyDescent="0.2">
      <c r="A559" s="2" t="s">
        <v>12</v>
      </c>
      <c r="B559" s="3">
        <v>45324.958333333336</v>
      </c>
      <c r="C559" s="2" t="s">
        <v>13</v>
      </c>
      <c r="D559" s="2" t="s">
        <v>68</v>
      </c>
      <c r="E559" s="2" t="s">
        <v>58</v>
      </c>
      <c r="F559" s="2" t="s">
        <v>16</v>
      </c>
      <c r="G559" s="2" t="s">
        <v>39</v>
      </c>
      <c r="H559" s="2">
        <v>2019</v>
      </c>
      <c r="I559" s="2">
        <v>20.864999999999998</v>
      </c>
      <c r="J559" s="2"/>
    </row>
    <row r="560" spans="1:10" x14ac:dyDescent="0.2">
      <c r="A560" s="2" t="s">
        <v>12</v>
      </c>
      <c r="B560" s="3">
        <v>45324.958333333336</v>
      </c>
      <c r="C560" s="2" t="s">
        <v>13</v>
      </c>
      <c r="D560" s="2" t="s">
        <v>68</v>
      </c>
      <c r="E560" s="2" t="s">
        <v>58</v>
      </c>
      <c r="F560" s="2" t="s">
        <v>16</v>
      </c>
      <c r="G560" s="2" t="s">
        <v>40</v>
      </c>
      <c r="H560" s="2">
        <v>2019</v>
      </c>
      <c r="I560" s="2">
        <v>511.79199999999997</v>
      </c>
      <c r="J560" s="2"/>
    </row>
    <row r="561" spans="1:10" x14ac:dyDescent="0.2">
      <c r="A561" s="2" t="s">
        <v>12</v>
      </c>
      <c r="B561" s="3">
        <v>45324.958333333336</v>
      </c>
      <c r="C561" s="2" t="s">
        <v>13</v>
      </c>
      <c r="D561" s="2" t="s">
        <v>68</v>
      </c>
      <c r="E561" s="2" t="s">
        <v>58</v>
      </c>
      <c r="F561" s="2" t="s">
        <v>16</v>
      </c>
      <c r="G561" s="2" t="s">
        <v>41</v>
      </c>
      <c r="H561" s="2">
        <v>2019</v>
      </c>
      <c r="I561" s="2">
        <v>1770.7460000000001</v>
      </c>
      <c r="J561" s="2"/>
    </row>
    <row r="562" spans="1:10" x14ac:dyDescent="0.2">
      <c r="A562" s="2" t="s">
        <v>12</v>
      </c>
      <c r="B562" s="3">
        <v>45324.958333333336</v>
      </c>
      <c r="C562" s="2" t="s">
        <v>13</v>
      </c>
      <c r="D562" s="2" t="s">
        <v>68</v>
      </c>
      <c r="E562" s="2" t="s">
        <v>58</v>
      </c>
      <c r="F562" s="2" t="s">
        <v>16</v>
      </c>
      <c r="G562" s="2" t="s">
        <v>42</v>
      </c>
      <c r="H562" s="2">
        <v>2019</v>
      </c>
      <c r="I562" s="2">
        <v>189.86500000000001</v>
      </c>
      <c r="J562" s="2"/>
    </row>
    <row r="563" spans="1:10" x14ac:dyDescent="0.2">
      <c r="A563" s="2" t="s">
        <v>12</v>
      </c>
      <c r="B563" s="3">
        <v>45324.958333333336</v>
      </c>
      <c r="C563" s="2" t="s">
        <v>13</v>
      </c>
      <c r="D563" s="2" t="s">
        <v>68</v>
      </c>
      <c r="E563" s="2" t="s">
        <v>58</v>
      </c>
      <c r="F563" s="2" t="s">
        <v>16</v>
      </c>
      <c r="G563" s="2" t="s">
        <v>43</v>
      </c>
      <c r="H563" s="2">
        <v>2019</v>
      </c>
      <c r="I563" s="2">
        <v>463.31099999999998</v>
      </c>
      <c r="J563" s="2"/>
    </row>
    <row r="564" spans="1:10" x14ac:dyDescent="0.2">
      <c r="A564" s="2" t="s">
        <v>12</v>
      </c>
      <c r="B564" s="3">
        <v>45324.958333333336</v>
      </c>
      <c r="C564" s="2" t="s">
        <v>13</v>
      </c>
      <c r="D564" s="2" t="s">
        <v>68</v>
      </c>
      <c r="E564" s="2" t="s">
        <v>58</v>
      </c>
      <c r="F564" s="2" t="s">
        <v>16</v>
      </c>
      <c r="G564" s="2" t="s">
        <v>44</v>
      </c>
      <c r="H564" s="2">
        <v>2019</v>
      </c>
      <c r="I564" s="2">
        <v>0</v>
      </c>
      <c r="J564" s="2"/>
    </row>
    <row r="565" spans="1:10" x14ac:dyDescent="0.2">
      <c r="A565" s="2" t="s">
        <v>12</v>
      </c>
      <c r="B565" s="3">
        <v>45324.958333333336</v>
      </c>
      <c r="C565" s="2" t="s">
        <v>13</v>
      </c>
      <c r="D565" s="2" t="s">
        <v>68</v>
      </c>
      <c r="E565" s="2" t="s">
        <v>58</v>
      </c>
      <c r="F565" s="2" t="s">
        <v>16</v>
      </c>
      <c r="G565" s="2" t="s">
        <v>46</v>
      </c>
      <c r="H565" s="2">
        <v>2019</v>
      </c>
      <c r="I565" s="2">
        <v>22105.248</v>
      </c>
      <c r="J565" s="2"/>
    </row>
    <row r="566" spans="1:10" x14ac:dyDescent="0.2">
      <c r="A566" s="2" t="s">
        <v>12</v>
      </c>
      <c r="B566" s="3">
        <v>45324.958333333336</v>
      </c>
      <c r="C566" s="2" t="s">
        <v>13</v>
      </c>
      <c r="D566" s="2" t="s">
        <v>68</v>
      </c>
      <c r="E566" s="2" t="s">
        <v>58</v>
      </c>
      <c r="F566" s="2" t="s">
        <v>16</v>
      </c>
      <c r="G566" s="2" t="s">
        <v>47</v>
      </c>
      <c r="H566" s="2">
        <v>2019</v>
      </c>
      <c r="I566" s="2">
        <v>5977.9489999999996</v>
      </c>
      <c r="J566" s="2"/>
    </row>
    <row r="567" spans="1:10" x14ac:dyDescent="0.2">
      <c r="A567" s="2" t="s">
        <v>12</v>
      </c>
      <c r="B567" s="3">
        <v>45324.958333333336</v>
      </c>
      <c r="C567" s="2" t="s">
        <v>13</v>
      </c>
      <c r="D567" s="2" t="s">
        <v>68</v>
      </c>
      <c r="E567" s="2" t="s">
        <v>58</v>
      </c>
      <c r="F567" s="2" t="s">
        <v>16</v>
      </c>
      <c r="G567" s="2" t="s">
        <v>48</v>
      </c>
      <c r="H567" s="2">
        <v>2019</v>
      </c>
      <c r="I567" s="2">
        <v>10825.01</v>
      </c>
      <c r="J567" s="2"/>
    </row>
    <row r="568" spans="1:10" x14ac:dyDescent="0.2">
      <c r="A568" s="2" t="s">
        <v>12</v>
      </c>
      <c r="B568" s="3">
        <v>45324.958333333336</v>
      </c>
      <c r="C568" s="2" t="s">
        <v>13</v>
      </c>
      <c r="D568" s="2" t="s">
        <v>68</v>
      </c>
      <c r="E568" s="2" t="s">
        <v>58</v>
      </c>
      <c r="F568" s="2" t="s">
        <v>16</v>
      </c>
      <c r="G568" s="2" t="s">
        <v>49</v>
      </c>
      <c r="H568" s="2">
        <v>2019</v>
      </c>
      <c r="I568" s="2">
        <v>432.28100000000001</v>
      </c>
      <c r="J568" s="2"/>
    </row>
    <row r="569" spans="1:10" x14ac:dyDescent="0.2">
      <c r="A569" s="2" t="s">
        <v>12</v>
      </c>
      <c r="B569" s="3">
        <v>45324.958333333336</v>
      </c>
      <c r="C569" s="2" t="s">
        <v>13</v>
      </c>
      <c r="D569" s="2" t="s">
        <v>68</v>
      </c>
      <c r="E569" s="2" t="s">
        <v>58</v>
      </c>
      <c r="F569" s="2" t="s">
        <v>16</v>
      </c>
      <c r="G569" s="2" t="s">
        <v>51</v>
      </c>
      <c r="H569" s="2">
        <v>2019</v>
      </c>
      <c r="I569" s="2">
        <v>501.75700000000001</v>
      </c>
      <c r="J569" s="2"/>
    </row>
    <row r="570" spans="1:10" x14ac:dyDescent="0.2">
      <c r="A570" s="2" t="s">
        <v>12</v>
      </c>
      <c r="B570" s="3">
        <v>45324.958333333336</v>
      </c>
      <c r="C570" s="2" t="s">
        <v>13</v>
      </c>
      <c r="D570" s="2" t="s">
        <v>68</v>
      </c>
      <c r="E570" s="2" t="s">
        <v>58</v>
      </c>
      <c r="F570" s="2" t="s">
        <v>16</v>
      </c>
      <c r="G570" s="2" t="s">
        <v>52</v>
      </c>
      <c r="H570" s="2">
        <v>2019</v>
      </c>
      <c r="I570" s="2">
        <v>46</v>
      </c>
      <c r="J570" s="2"/>
    </row>
    <row r="571" spans="1:10" x14ac:dyDescent="0.2">
      <c r="A571" s="2" t="s">
        <v>12</v>
      </c>
      <c r="B571" s="3">
        <v>45324.958333333336</v>
      </c>
      <c r="C571" s="2" t="s">
        <v>13</v>
      </c>
      <c r="D571" s="2" t="s">
        <v>68</v>
      </c>
      <c r="E571" s="2" t="s">
        <v>58</v>
      </c>
      <c r="F571" s="2" t="s">
        <v>16</v>
      </c>
      <c r="G571" s="2" t="s">
        <v>53</v>
      </c>
      <c r="H571" s="2">
        <v>2019</v>
      </c>
      <c r="I571" s="2">
        <v>907.35</v>
      </c>
      <c r="J571" s="2"/>
    </row>
    <row r="572" spans="1:10" x14ac:dyDescent="0.2">
      <c r="A572" s="2" t="s">
        <v>12</v>
      </c>
      <c r="B572" s="3">
        <v>45324.958333333336</v>
      </c>
      <c r="C572" s="2" t="s">
        <v>13</v>
      </c>
      <c r="D572" s="2" t="s">
        <v>68</v>
      </c>
      <c r="E572" s="2" t="s">
        <v>59</v>
      </c>
      <c r="F572" s="2" t="s">
        <v>16</v>
      </c>
      <c r="G572" s="2" t="s">
        <v>18</v>
      </c>
      <c r="H572" s="2">
        <v>2019</v>
      </c>
      <c r="I572" s="2">
        <v>0</v>
      </c>
      <c r="J572" s="2"/>
    </row>
    <row r="573" spans="1:10" x14ac:dyDescent="0.2">
      <c r="A573" s="2" t="s">
        <v>12</v>
      </c>
      <c r="B573" s="3">
        <v>45324.958333333336</v>
      </c>
      <c r="C573" s="2" t="s">
        <v>13</v>
      </c>
      <c r="D573" s="2" t="s">
        <v>68</v>
      </c>
      <c r="E573" s="2" t="s">
        <v>59</v>
      </c>
      <c r="F573" s="2" t="s">
        <v>16</v>
      </c>
      <c r="G573" s="2" t="s">
        <v>19</v>
      </c>
      <c r="H573" s="2">
        <v>2019</v>
      </c>
      <c r="I573" s="2">
        <v>0</v>
      </c>
      <c r="J573" s="2"/>
    </row>
    <row r="574" spans="1:10" x14ac:dyDescent="0.2">
      <c r="A574" s="2" t="s">
        <v>12</v>
      </c>
      <c r="B574" s="3">
        <v>45324.958333333336</v>
      </c>
      <c r="C574" s="2" t="s">
        <v>13</v>
      </c>
      <c r="D574" s="2" t="s">
        <v>68</v>
      </c>
      <c r="E574" s="2" t="s">
        <v>59</v>
      </c>
      <c r="F574" s="2" t="s">
        <v>16</v>
      </c>
      <c r="G574" s="2" t="s">
        <v>20</v>
      </c>
      <c r="H574" s="2">
        <v>2019</v>
      </c>
      <c r="I574" s="2">
        <v>0</v>
      </c>
      <c r="J574" s="2"/>
    </row>
    <row r="575" spans="1:10" x14ac:dyDescent="0.2">
      <c r="A575" s="2" t="s">
        <v>12</v>
      </c>
      <c r="B575" s="3">
        <v>45324.958333333336</v>
      </c>
      <c r="C575" s="2" t="s">
        <v>13</v>
      </c>
      <c r="D575" s="2" t="s">
        <v>68</v>
      </c>
      <c r="E575" s="2" t="s">
        <v>59</v>
      </c>
      <c r="F575" s="2" t="s">
        <v>16</v>
      </c>
      <c r="G575" s="2" t="s">
        <v>23</v>
      </c>
      <c r="H575" s="2">
        <v>2019</v>
      </c>
      <c r="I575" s="2">
        <v>0</v>
      </c>
      <c r="J575" s="2"/>
    </row>
    <row r="576" spans="1:10" x14ac:dyDescent="0.2">
      <c r="A576" s="2" t="s">
        <v>12</v>
      </c>
      <c r="B576" s="3">
        <v>45324.958333333336</v>
      </c>
      <c r="C576" s="2" t="s">
        <v>13</v>
      </c>
      <c r="D576" s="2" t="s">
        <v>68</v>
      </c>
      <c r="E576" s="2" t="s">
        <v>59</v>
      </c>
      <c r="F576" s="2" t="s">
        <v>16</v>
      </c>
      <c r="G576" s="2" t="s">
        <v>26</v>
      </c>
      <c r="H576" s="2">
        <v>2019</v>
      </c>
      <c r="I576" s="2">
        <v>0</v>
      </c>
      <c r="J576" s="2"/>
    </row>
    <row r="577" spans="1:10" x14ac:dyDescent="0.2">
      <c r="A577" s="2" t="s">
        <v>12</v>
      </c>
      <c r="B577" s="3">
        <v>45324.958333333336</v>
      </c>
      <c r="C577" s="2" t="s">
        <v>13</v>
      </c>
      <c r="D577" s="2" t="s">
        <v>68</v>
      </c>
      <c r="E577" s="2" t="s">
        <v>59</v>
      </c>
      <c r="F577" s="2" t="s">
        <v>16</v>
      </c>
      <c r="G577" s="2" t="s">
        <v>28</v>
      </c>
      <c r="H577" s="2">
        <v>2019</v>
      </c>
      <c r="I577" s="2">
        <v>0</v>
      </c>
      <c r="J577" s="2"/>
    </row>
    <row r="578" spans="1:10" x14ac:dyDescent="0.2">
      <c r="A578" s="2" t="s">
        <v>12</v>
      </c>
      <c r="B578" s="3">
        <v>45324.958333333336</v>
      </c>
      <c r="C578" s="2" t="s">
        <v>13</v>
      </c>
      <c r="D578" s="2" t="s">
        <v>68</v>
      </c>
      <c r="E578" s="2" t="s">
        <v>59</v>
      </c>
      <c r="F578" s="2" t="s">
        <v>16</v>
      </c>
      <c r="G578" s="2" t="s">
        <v>29</v>
      </c>
      <c r="H578" s="2">
        <v>2019</v>
      </c>
      <c r="I578" s="2">
        <v>0</v>
      </c>
      <c r="J578" s="2"/>
    </row>
    <row r="579" spans="1:10" x14ac:dyDescent="0.2">
      <c r="A579" s="2" t="s">
        <v>12</v>
      </c>
      <c r="B579" s="3">
        <v>45324.958333333336</v>
      </c>
      <c r="C579" s="2" t="s">
        <v>13</v>
      </c>
      <c r="D579" s="2" t="s">
        <v>68</v>
      </c>
      <c r="E579" s="2" t="s">
        <v>59</v>
      </c>
      <c r="F579" s="2" t="s">
        <v>16</v>
      </c>
      <c r="G579" s="2" t="s">
        <v>30</v>
      </c>
      <c r="H579" s="2">
        <v>2019</v>
      </c>
      <c r="I579" s="2">
        <v>0</v>
      </c>
      <c r="J579" s="2"/>
    </row>
    <row r="580" spans="1:10" x14ac:dyDescent="0.2">
      <c r="A580" s="2" t="s">
        <v>12</v>
      </c>
      <c r="B580" s="3">
        <v>45324.958333333336</v>
      </c>
      <c r="C580" s="2" t="s">
        <v>13</v>
      </c>
      <c r="D580" s="2" t="s">
        <v>68</v>
      </c>
      <c r="E580" s="2" t="s">
        <v>59</v>
      </c>
      <c r="F580" s="2" t="s">
        <v>16</v>
      </c>
      <c r="G580" s="2" t="s">
        <v>32</v>
      </c>
      <c r="H580" s="2">
        <v>2019</v>
      </c>
      <c r="I580" s="2">
        <v>0</v>
      </c>
      <c r="J580" s="2"/>
    </row>
    <row r="581" spans="1:10" x14ac:dyDescent="0.2">
      <c r="A581" s="2" t="s">
        <v>12</v>
      </c>
      <c r="B581" s="3">
        <v>45324.958333333336</v>
      </c>
      <c r="C581" s="2" t="s">
        <v>13</v>
      </c>
      <c r="D581" s="2" t="s">
        <v>68</v>
      </c>
      <c r="E581" s="2" t="s">
        <v>59</v>
      </c>
      <c r="F581" s="2" t="s">
        <v>16</v>
      </c>
      <c r="G581" s="2" t="s">
        <v>33</v>
      </c>
      <c r="H581" s="2">
        <v>2019</v>
      </c>
      <c r="I581" s="2">
        <v>0</v>
      </c>
      <c r="J581" s="2"/>
    </row>
    <row r="582" spans="1:10" x14ac:dyDescent="0.2">
      <c r="A582" s="2" t="s">
        <v>12</v>
      </c>
      <c r="B582" s="3">
        <v>45324.958333333336</v>
      </c>
      <c r="C582" s="2" t="s">
        <v>13</v>
      </c>
      <c r="D582" s="2" t="s">
        <v>68</v>
      </c>
      <c r="E582" s="2" t="s">
        <v>59</v>
      </c>
      <c r="F582" s="2" t="s">
        <v>16</v>
      </c>
      <c r="G582" s="2" t="s">
        <v>34</v>
      </c>
      <c r="H582" s="2">
        <v>2019</v>
      </c>
      <c r="I582" s="2">
        <v>0</v>
      </c>
      <c r="J582" s="2"/>
    </row>
    <row r="583" spans="1:10" x14ac:dyDescent="0.2">
      <c r="A583" s="2" t="s">
        <v>12</v>
      </c>
      <c r="B583" s="3">
        <v>45324.958333333336</v>
      </c>
      <c r="C583" s="2" t="s">
        <v>13</v>
      </c>
      <c r="D583" s="2" t="s">
        <v>68</v>
      </c>
      <c r="E583" s="2" t="s">
        <v>59</v>
      </c>
      <c r="F583" s="2" t="s">
        <v>16</v>
      </c>
      <c r="G583" s="2" t="s">
        <v>37</v>
      </c>
      <c r="H583" s="2">
        <v>2019</v>
      </c>
      <c r="I583" s="2">
        <v>0</v>
      </c>
      <c r="J583" s="2"/>
    </row>
    <row r="584" spans="1:10" x14ac:dyDescent="0.2">
      <c r="A584" s="2" t="s">
        <v>12</v>
      </c>
      <c r="B584" s="3">
        <v>45324.958333333336</v>
      </c>
      <c r="C584" s="2" t="s">
        <v>13</v>
      </c>
      <c r="D584" s="2" t="s">
        <v>68</v>
      </c>
      <c r="E584" s="2" t="s">
        <v>59</v>
      </c>
      <c r="F584" s="2" t="s">
        <v>16</v>
      </c>
      <c r="G584" s="2" t="s">
        <v>38</v>
      </c>
      <c r="H584" s="2">
        <v>2019</v>
      </c>
      <c r="I584" s="2">
        <v>0</v>
      </c>
      <c r="J584" s="2"/>
    </row>
    <row r="585" spans="1:10" x14ac:dyDescent="0.2">
      <c r="A585" s="2" t="s">
        <v>12</v>
      </c>
      <c r="B585" s="3">
        <v>45324.958333333336</v>
      </c>
      <c r="C585" s="2" t="s">
        <v>13</v>
      </c>
      <c r="D585" s="2" t="s">
        <v>68</v>
      </c>
      <c r="E585" s="2" t="s">
        <v>59</v>
      </c>
      <c r="F585" s="2" t="s">
        <v>16</v>
      </c>
      <c r="G585" s="2" t="s">
        <v>39</v>
      </c>
      <c r="H585" s="2">
        <v>2019</v>
      </c>
      <c r="I585" s="2">
        <v>0</v>
      </c>
      <c r="J585" s="2"/>
    </row>
    <row r="586" spans="1:10" x14ac:dyDescent="0.2">
      <c r="A586" s="2" t="s">
        <v>12</v>
      </c>
      <c r="B586" s="3">
        <v>45324.958333333336</v>
      </c>
      <c r="C586" s="2" t="s">
        <v>13</v>
      </c>
      <c r="D586" s="2" t="s">
        <v>68</v>
      </c>
      <c r="E586" s="2" t="s">
        <v>59</v>
      </c>
      <c r="F586" s="2" t="s">
        <v>16</v>
      </c>
      <c r="G586" s="2" t="s">
        <v>40</v>
      </c>
      <c r="H586" s="2">
        <v>2019</v>
      </c>
      <c r="I586" s="2">
        <v>0</v>
      </c>
      <c r="J586" s="2"/>
    </row>
    <row r="587" spans="1:10" x14ac:dyDescent="0.2">
      <c r="A587" s="2" t="s">
        <v>12</v>
      </c>
      <c r="B587" s="3">
        <v>45324.958333333336</v>
      </c>
      <c r="C587" s="2" t="s">
        <v>13</v>
      </c>
      <c r="D587" s="2" t="s">
        <v>68</v>
      </c>
      <c r="E587" s="2" t="s">
        <v>59</v>
      </c>
      <c r="F587" s="2" t="s">
        <v>16</v>
      </c>
      <c r="G587" s="2" t="s">
        <v>41</v>
      </c>
      <c r="H587" s="2">
        <v>2019</v>
      </c>
      <c r="I587" s="2">
        <v>0</v>
      </c>
      <c r="J587" s="2"/>
    </row>
    <row r="588" spans="1:10" x14ac:dyDescent="0.2">
      <c r="A588" s="2" t="s">
        <v>12</v>
      </c>
      <c r="B588" s="3">
        <v>45324.958333333336</v>
      </c>
      <c r="C588" s="2" t="s">
        <v>13</v>
      </c>
      <c r="D588" s="2" t="s">
        <v>68</v>
      </c>
      <c r="E588" s="2" t="s">
        <v>59</v>
      </c>
      <c r="F588" s="2" t="s">
        <v>16</v>
      </c>
      <c r="G588" s="2" t="s">
        <v>42</v>
      </c>
      <c r="H588" s="2">
        <v>2019</v>
      </c>
      <c r="I588" s="2">
        <v>0</v>
      </c>
      <c r="J588" s="2"/>
    </row>
    <row r="589" spans="1:10" x14ac:dyDescent="0.2">
      <c r="A589" s="2" t="s">
        <v>12</v>
      </c>
      <c r="B589" s="3">
        <v>45324.958333333336</v>
      </c>
      <c r="C589" s="2" t="s">
        <v>13</v>
      </c>
      <c r="D589" s="2" t="s">
        <v>68</v>
      </c>
      <c r="E589" s="2" t="s">
        <v>59</v>
      </c>
      <c r="F589" s="2" t="s">
        <v>16</v>
      </c>
      <c r="G589" s="2" t="s">
        <v>43</v>
      </c>
      <c r="H589" s="2">
        <v>2019</v>
      </c>
      <c r="I589" s="2">
        <v>0</v>
      </c>
      <c r="J589" s="2"/>
    </row>
    <row r="590" spans="1:10" x14ac:dyDescent="0.2">
      <c r="A590" s="2" t="s">
        <v>12</v>
      </c>
      <c r="B590" s="3">
        <v>45324.958333333336</v>
      </c>
      <c r="C590" s="2" t="s">
        <v>13</v>
      </c>
      <c r="D590" s="2" t="s">
        <v>68</v>
      </c>
      <c r="E590" s="2" t="s">
        <v>59</v>
      </c>
      <c r="F590" s="2" t="s">
        <v>16</v>
      </c>
      <c r="G590" s="2" t="s">
        <v>44</v>
      </c>
      <c r="H590" s="2">
        <v>2019</v>
      </c>
      <c r="I590" s="2">
        <v>0</v>
      </c>
      <c r="J590" s="2"/>
    </row>
    <row r="591" spans="1:10" x14ac:dyDescent="0.2">
      <c r="A591" s="2" t="s">
        <v>12</v>
      </c>
      <c r="B591" s="3">
        <v>45324.958333333336</v>
      </c>
      <c r="C591" s="2" t="s">
        <v>13</v>
      </c>
      <c r="D591" s="2" t="s">
        <v>68</v>
      </c>
      <c r="E591" s="2" t="s">
        <v>59</v>
      </c>
      <c r="F591" s="2" t="s">
        <v>16</v>
      </c>
      <c r="G591" s="2" t="s">
        <v>46</v>
      </c>
      <c r="H591" s="2">
        <v>2019</v>
      </c>
      <c r="I591" s="2">
        <v>0</v>
      </c>
      <c r="J591" s="2"/>
    </row>
    <row r="592" spans="1:10" x14ac:dyDescent="0.2">
      <c r="A592" s="2" t="s">
        <v>12</v>
      </c>
      <c r="B592" s="3">
        <v>45324.958333333336</v>
      </c>
      <c r="C592" s="2" t="s">
        <v>13</v>
      </c>
      <c r="D592" s="2" t="s">
        <v>68</v>
      </c>
      <c r="E592" s="2" t="s">
        <v>59</v>
      </c>
      <c r="F592" s="2" t="s">
        <v>16</v>
      </c>
      <c r="G592" s="2" t="s">
        <v>47</v>
      </c>
      <c r="H592" s="2">
        <v>2019</v>
      </c>
      <c r="I592" s="2">
        <v>0</v>
      </c>
      <c r="J592" s="2"/>
    </row>
    <row r="593" spans="1:10" x14ac:dyDescent="0.2">
      <c r="A593" s="2" t="s">
        <v>12</v>
      </c>
      <c r="B593" s="3">
        <v>45324.958333333336</v>
      </c>
      <c r="C593" s="2" t="s">
        <v>13</v>
      </c>
      <c r="D593" s="2" t="s">
        <v>68</v>
      </c>
      <c r="E593" s="2" t="s">
        <v>60</v>
      </c>
      <c r="F593" s="2" t="s">
        <v>16</v>
      </c>
      <c r="G593" s="2" t="s">
        <v>18</v>
      </c>
      <c r="H593" s="2">
        <v>2019</v>
      </c>
      <c r="I593" s="2">
        <v>0</v>
      </c>
      <c r="J593" s="2"/>
    </row>
    <row r="594" spans="1:10" x14ac:dyDescent="0.2">
      <c r="A594" s="2" t="s">
        <v>12</v>
      </c>
      <c r="B594" s="3">
        <v>45324.958333333336</v>
      </c>
      <c r="C594" s="2" t="s">
        <v>13</v>
      </c>
      <c r="D594" s="2" t="s">
        <v>68</v>
      </c>
      <c r="E594" s="2" t="s">
        <v>60</v>
      </c>
      <c r="F594" s="2" t="s">
        <v>16</v>
      </c>
      <c r="G594" s="2" t="s">
        <v>19</v>
      </c>
      <c r="H594" s="2">
        <v>2019</v>
      </c>
      <c r="I594" s="2">
        <v>0</v>
      </c>
      <c r="J594" s="2"/>
    </row>
    <row r="595" spans="1:10" x14ac:dyDescent="0.2">
      <c r="A595" s="2" t="s">
        <v>12</v>
      </c>
      <c r="B595" s="3">
        <v>45324.958333333336</v>
      </c>
      <c r="C595" s="2" t="s">
        <v>13</v>
      </c>
      <c r="D595" s="2" t="s">
        <v>68</v>
      </c>
      <c r="E595" s="2" t="s">
        <v>60</v>
      </c>
      <c r="F595" s="2" t="s">
        <v>16</v>
      </c>
      <c r="G595" s="2" t="s">
        <v>20</v>
      </c>
      <c r="H595" s="2">
        <v>2019</v>
      </c>
      <c r="I595" s="2">
        <v>0</v>
      </c>
      <c r="J595" s="2"/>
    </row>
    <row r="596" spans="1:10" x14ac:dyDescent="0.2">
      <c r="A596" s="2" t="s">
        <v>12</v>
      </c>
      <c r="B596" s="3">
        <v>45324.958333333336</v>
      </c>
      <c r="C596" s="2" t="s">
        <v>13</v>
      </c>
      <c r="D596" s="2" t="s">
        <v>68</v>
      </c>
      <c r="E596" s="2" t="s">
        <v>60</v>
      </c>
      <c r="F596" s="2" t="s">
        <v>16</v>
      </c>
      <c r="G596" s="2" t="s">
        <v>23</v>
      </c>
      <c r="H596" s="2">
        <v>2019</v>
      </c>
      <c r="I596" s="2">
        <v>0</v>
      </c>
      <c r="J596" s="2"/>
    </row>
    <row r="597" spans="1:10" x14ac:dyDescent="0.2">
      <c r="A597" s="2" t="s">
        <v>12</v>
      </c>
      <c r="B597" s="3">
        <v>45324.958333333336</v>
      </c>
      <c r="C597" s="2" t="s">
        <v>13</v>
      </c>
      <c r="D597" s="2" t="s">
        <v>68</v>
      </c>
      <c r="E597" s="2" t="s">
        <v>60</v>
      </c>
      <c r="F597" s="2" t="s">
        <v>16</v>
      </c>
      <c r="G597" s="2" t="s">
        <v>26</v>
      </c>
      <c r="H597" s="2">
        <v>2019</v>
      </c>
      <c r="I597" s="2">
        <v>0</v>
      </c>
      <c r="J597" s="2"/>
    </row>
    <row r="598" spans="1:10" x14ac:dyDescent="0.2">
      <c r="A598" s="2" t="s">
        <v>12</v>
      </c>
      <c r="B598" s="3">
        <v>45324.958333333336</v>
      </c>
      <c r="C598" s="2" t="s">
        <v>13</v>
      </c>
      <c r="D598" s="2" t="s">
        <v>68</v>
      </c>
      <c r="E598" s="2" t="s">
        <v>60</v>
      </c>
      <c r="F598" s="2" t="s">
        <v>16</v>
      </c>
      <c r="G598" s="2" t="s">
        <v>28</v>
      </c>
      <c r="H598" s="2">
        <v>2019</v>
      </c>
      <c r="I598" s="2">
        <v>0</v>
      </c>
      <c r="J598" s="2"/>
    </row>
    <row r="599" spans="1:10" x14ac:dyDescent="0.2">
      <c r="A599" s="2" t="s">
        <v>12</v>
      </c>
      <c r="B599" s="3">
        <v>45324.958333333336</v>
      </c>
      <c r="C599" s="2" t="s">
        <v>13</v>
      </c>
      <c r="D599" s="2" t="s">
        <v>68</v>
      </c>
      <c r="E599" s="2" t="s">
        <v>60</v>
      </c>
      <c r="F599" s="2" t="s">
        <v>16</v>
      </c>
      <c r="G599" s="2" t="s">
        <v>29</v>
      </c>
      <c r="H599" s="2">
        <v>2019</v>
      </c>
      <c r="I599" s="2">
        <v>0</v>
      </c>
      <c r="J599" s="2"/>
    </row>
    <row r="600" spans="1:10" x14ac:dyDescent="0.2">
      <c r="A600" s="2" t="s">
        <v>12</v>
      </c>
      <c r="B600" s="3">
        <v>45324.958333333336</v>
      </c>
      <c r="C600" s="2" t="s">
        <v>13</v>
      </c>
      <c r="D600" s="2" t="s">
        <v>68</v>
      </c>
      <c r="E600" s="2" t="s">
        <v>60</v>
      </c>
      <c r="F600" s="2" t="s">
        <v>16</v>
      </c>
      <c r="G600" s="2" t="s">
        <v>30</v>
      </c>
      <c r="H600" s="2">
        <v>2019</v>
      </c>
      <c r="I600" s="2">
        <v>0</v>
      </c>
      <c r="J600" s="2"/>
    </row>
    <row r="601" spans="1:10" x14ac:dyDescent="0.2">
      <c r="A601" s="2" t="s">
        <v>12</v>
      </c>
      <c r="B601" s="3">
        <v>45324.958333333336</v>
      </c>
      <c r="C601" s="2" t="s">
        <v>13</v>
      </c>
      <c r="D601" s="2" t="s">
        <v>68</v>
      </c>
      <c r="E601" s="2" t="s">
        <v>60</v>
      </c>
      <c r="F601" s="2" t="s">
        <v>16</v>
      </c>
      <c r="G601" s="2" t="s">
        <v>32</v>
      </c>
      <c r="H601" s="2">
        <v>2019</v>
      </c>
      <c r="I601" s="2">
        <v>0</v>
      </c>
      <c r="J601" s="2"/>
    </row>
    <row r="602" spans="1:10" x14ac:dyDescent="0.2">
      <c r="A602" s="2" t="s">
        <v>12</v>
      </c>
      <c r="B602" s="3">
        <v>45324.958333333336</v>
      </c>
      <c r="C602" s="2" t="s">
        <v>13</v>
      </c>
      <c r="D602" s="2" t="s">
        <v>68</v>
      </c>
      <c r="E602" s="2" t="s">
        <v>60</v>
      </c>
      <c r="F602" s="2" t="s">
        <v>16</v>
      </c>
      <c r="G602" s="2" t="s">
        <v>33</v>
      </c>
      <c r="H602" s="2">
        <v>2019</v>
      </c>
      <c r="I602" s="2">
        <v>0</v>
      </c>
      <c r="J602" s="2"/>
    </row>
    <row r="603" spans="1:10" x14ac:dyDescent="0.2">
      <c r="A603" s="2" t="s">
        <v>12</v>
      </c>
      <c r="B603" s="3">
        <v>45324.958333333336</v>
      </c>
      <c r="C603" s="2" t="s">
        <v>13</v>
      </c>
      <c r="D603" s="2" t="s">
        <v>68</v>
      </c>
      <c r="E603" s="2" t="s">
        <v>60</v>
      </c>
      <c r="F603" s="2" t="s">
        <v>16</v>
      </c>
      <c r="G603" s="2" t="s">
        <v>34</v>
      </c>
      <c r="H603" s="2">
        <v>2019</v>
      </c>
      <c r="I603" s="2">
        <v>0</v>
      </c>
      <c r="J603" s="2"/>
    </row>
    <row r="604" spans="1:10" x14ac:dyDescent="0.2">
      <c r="A604" s="2" t="s">
        <v>12</v>
      </c>
      <c r="B604" s="3">
        <v>45324.958333333336</v>
      </c>
      <c r="C604" s="2" t="s">
        <v>13</v>
      </c>
      <c r="D604" s="2" t="s">
        <v>68</v>
      </c>
      <c r="E604" s="2" t="s">
        <v>60</v>
      </c>
      <c r="F604" s="2" t="s">
        <v>16</v>
      </c>
      <c r="G604" s="2" t="s">
        <v>37</v>
      </c>
      <c r="H604" s="2">
        <v>2019</v>
      </c>
      <c r="I604" s="2">
        <v>0</v>
      </c>
      <c r="J604" s="2"/>
    </row>
    <row r="605" spans="1:10" x14ac:dyDescent="0.2">
      <c r="A605" s="2" t="s">
        <v>12</v>
      </c>
      <c r="B605" s="3">
        <v>45324.958333333336</v>
      </c>
      <c r="C605" s="2" t="s">
        <v>13</v>
      </c>
      <c r="D605" s="2" t="s">
        <v>68</v>
      </c>
      <c r="E605" s="2" t="s">
        <v>60</v>
      </c>
      <c r="F605" s="2" t="s">
        <v>16</v>
      </c>
      <c r="G605" s="2" t="s">
        <v>38</v>
      </c>
      <c r="H605" s="2">
        <v>2019</v>
      </c>
      <c r="I605" s="2">
        <v>0</v>
      </c>
      <c r="J605" s="2"/>
    </row>
    <row r="606" spans="1:10" x14ac:dyDescent="0.2">
      <c r="A606" s="2" t="s">
        <v>12</v>
      </c>
      <c r="B606" s="3">
        <v>45324.958333333336</v>
      </c>
      <c r="C606" s="2" t="s">
        <v>13</v>
      </c>
      <c r="D606" s="2" t="s">
        <v>68</v>
      </c>
      <c r="E606" s="2" t="s">
        <v>60</v>
      </c>
      <c r="F606" s="2" t="s">
        <v>16</v>
      </c>
      <c r="G606" s="2" t="s">
        <v>39</v>
      </c>
      <c r="H606" s="2">
        <v>2019</v>
      </c>
      <c r="I606" s="2">
        <v>0</v>
      </c>
      <c r="J606" s="2"/>
    </row>
    <row r="607" spans="1:10" x14ac:dyDescent="0.2">
      <c r="A607" s="2" t="s">
        <v>12</v>
      </c>
      <c r="B607" s="3">
        <v>45324.958333333336</v>
      </c>
      <c r="C607" s="2" t="s">
        <v>13</v>
      </c>
      <c r="D607" s="2" t="s">
        <v>68</v>
      </c>
      <c r="E607" s="2" t="s">
        <v>60</v>
      </c>
      <c r="F607" s="2" t="s">
        <v>16</v>
      </c>
      <c r="G607" s="2" t="s">
        <v>40</v>
      </c>
      <c r="H607" s="2">
        <v>2019</v>
      </c>
      <c r="I607" s="2">
        <v>0</v>
      </c>
      <c r="J607" s="2"/>
    </row>
    <row r="608" spans="1:10" x14ac:dyDescent="0.2">
      <c r="A608" s="2" t="s">
        <v>12</v>
      </c>
      <c r="B608" s="3">
        <v>45324.958333333336</v>
      </c>
      <c r="C608" s="2" t="s">
        <v>13</v>
      </c>
      <c r="D608" s="2" t="s">
        <v>68</v>
      </c>
      <c r="E608" s="2" t="s">
        <v>60</v>
      </c>
      <c r="F608" s="2" t="s">
        <v>16</v>
      </c>
      <c r="G608" s="2" t="s">
        <v>41</v>
      </c>
      <c r="H608" s="2">
        <v>2019</v>
      </c>
      <c r="I608" s="2">
        <v>0</v>
      </c>
      <c r="J608" s="2"/>
    </row>
    <row r="609" spans="1:10" x14ac:dyDescent="0.2">
      <c r="A609" s="2" t="s">
        <v>12</v>
      </c>
      <c r="B609" s="3">
        <v>45324.958333333336</v>
      </c>
      <c r="C609" s="2" t="s">
        <v>13</v>
      </c>
      <c r="D609" s="2" t="s">
        <v>68</v>
      </c>
      <c r="E609" s="2" t="s">
        <v>60</v>
      </c>
      <c r="F609" s="2" t="s">
        <v>16</v>
      </c>
      <c r="G609" s="2" t="s">
        <v>42</v>
      </c>
      <c r="H609" s="2">
        <v>2019</v>
      </c>
      <c r="I609" s="2">
        <v>0</v>
      </c>
      <c r="J609" s="2"/>
    </row>
    <row r="610" spans="1:10" x14ac:dyDescent="0.2">
      <c r="A610" s="2" t="s">
        <v>12</v>
      </c>
      <c r="B610" s="3">
        <v>45324.958333333336</v>
      </c>
      <c r="C610" s="2" t="s">
        <v>13</v>
      </c>
      <c r="D610" s="2" t="s">
        <v>68</v>
      </c>
      <c r="E610" s="2" t="s">
        <v>60</v>
      </c>
      <c r="F610" s="2" t="s">
        <v>16</v>
      </c>
      <c r="G610" s="2" t="s">
        <v>43</v>
      </c>
      <c r="H610" s="2">
        <v>2019</v>
      </c>
      <c r="I610" s="2">
        <v>0</v>
      </c>
      <c r="J610" s="2"/>
    </row>
    <row r="611" spans="1:10" x14ac:dyDescent="0.2">
      <c r="A611" s="2" t="s">
        <v>12</v>
      </c>
      <c r="B611" s="3">
        <v>45324.958333333336</v>
      </c>
      <c r="C611" s="2" t="s">
        <v>13</v>
      </c>
      <c r="D611" s="2" t="s">
        <v>68</v>
      </c>
      <c r="E611" s="2" t="s">
        <v>60</v>
      </c>
      <c r="F611" s="2" t="s">
        <v>16</v>
      </c>
      <c r="G611" s="2" t="s">
        <v>44</v>
      </c>
      <c r="H611" s="2">
        <v>2019</v>
      </c>
      <c r="I611" s="2">
        <v>0</v>
      </c>
      <c r="J611" s="2"/>
    </row>
    <row r="612" spans="1:10" x14ac:dyDescent="0.2">
      <c r="A612" s="2" t="s">
        <v>12</v>
      </c>
      <c r="B612" s="3">
        <v>45324.958333333336</v>
      </c>
      <c r="C612" s="2" t="s">
        <v>13</v>
      </c>
      <c r="D612" s="2" t="s">
        <v>68</v>
      </c>
      <c r="E612" s="2" t="s">
        <v>60</v>
      </c>
      <c r="F612" s="2" t="s">
        <v>16</v>
      </c>
      <c r="G612" s="2" t="s">
        <v>46</v>
      </c>
      <c r="H612" s="2">
        <v>2019</v>
      </c>
      <c r="I612" s="2">
        <v>0</v>
      </c>
      <c r="J612" s="2"/>
    </row>
    <row r="613" spans="1:10" x14ac:dyDescent="0.2">
      <c r="A613" s="2" t="s">
        <v>12</v>
      </c>
      <c r="B613" s="3">
        <v>45324.958333333336</v>
      </c>
      <c r="C613" s="2" t="s">
        <v>13</v>
      </c>
      <c r="D613" s="2" t="s">
        <v>68</v>
      </c>
      <c r="E613" s="2" t="s">
        <v>60</v>
      </c>
      <c r="F613" s="2" t="s">
        <v>16</v>
      </c>
      <c r="G613" s="2" t="s">
        <v>47</v>
      </c>
      <c r="H613" s="2">
        <v>2019</v>
      </c>
      <c r="I613" s="2">
        <v>0</v>
      </c>
      <c r="J613" s="2"/>
    </row>
    <row r="614" spans="1:10" x14ac:dyDescent="0.2">
      <c r="A614" s="2" t="s">
        <v>12</v>
      </c>
      <c r="B614" s="3">
        <v>45324.958333333336</v>
      </c>
      <c r="C614" s="2" t="s">
        <v>13</v>
      </c>
      <c r="D614" s="2" t="s">
        <v>68</v>
      </c>
      <c r="E614" s="2" t="s">
        <v>61</v>
      </c>
      <c r="F614" s="2" t="s">
        <v>16</v>
      </c>
      <c r="G614" s="2" t="s">
        <v>17</v>
      </c>
      <c r="H614" s="2">
        <v>2019</v>
      </c>
      <c r="I614" s="2">
        <v>1865.067</v>
      </c>
      <c r="J614" s="2"/>
    </row>
    <row r="615" spans="1:10" x14ac:dyDescent="0.2">
      <c r="A615" s="2" t="s">
        <v>12</v>
      </c>
      <c r="B615" s="3">
        <v>45324.958333333336</v>
      </c>
      <c r="C615" s="2" t="s">
        <v>13</v>
      </c>
      <c r="D615" s="2" t="s">
        <v>68</v>
      </c>
      <c r="E615" s="2" t="s">
        <v>61</v>
      </c>
      <c r="F615" s="2" t="s">
        <v>16</v>
      </c>
      <c r="G615" s="2" t="s">
        <v>18</v>
      </c>
      <c r="H615" s="2">
        <v>2019</v>
      </c>
      <c r="I615" s="2">
        <v>292.52499999999998</v>
      </c>
      <c r="J615" s="2"/>
    </row>
    <row r="616" spans="1:10" x14ac:dyDescent="0.2">
      <c r="A616" s="2" t="s">
        <v>12</v>
      </c>
      <c r="B616" s="3">
        <v>45324.958333333336</v>
      </c>
      <c r="C616" s="2" t="s">
        <v>13</v>
      </c>
      <c r="D616" s="2" t="s">
        <v>68</v>
      </c>
      <c r="E616" s="2" t="s">
        <v>61</v>
      </c>
      <c r="F616" s="2" t="s">
        <v>16</v>
      </c>
      <c r="G616" s="2" t="s">
        <v>19</v>
      </c>
      <c r="H616" s="2">
        <v>2019</v>
      </c>
      <c r="I616" s="2">
        <v>1696.1780000000001</v>
      </c>
      <c r="J616" s="2"/>
    </row>
    <row r="617" spans="1:10" x14ac:dyDescent="0.2">
      <c r="A617" s="2" t="s">
        <v>12</v>
      </c>
      <c r="B617" s="3">
        <v>45324.958333333336</v>
      </c>
      <c r="C617" s="2" t="s">
        <v>13</v>
      </c>
      <c r="D617" s="2" t="s">
        <v>68</v>
      </c>
      <c r="E617" s="2" t="s">
        <v>61</v>
      </c>
      <c r="F617" s="2" t="s">
        <v>16</v>
      </c>
      <c r="G617" s="2" t="s">
        <v>20</v>
      </c>
      <c r="H617" s="2">
        <v>2019</v>
      </c>
      <c r="I617" s="2">
        <v>0</v>
      </c>
      <c r="J617" s="2"/>
    </row>
    <row r="618" spans="1:10" x14ac:dyDescent="0.2">
      <c r="A618" s="2" t="s">
        <v>12</v>
      </c>
      <c r="B618" s="3">
        <v>45324.958333333336</v>
      </c>
      <c r="C618" s="2" t="s">
        <v>13</v>
      </c>
      <c r="D618" s="2" t="s">
        <v>68</v>
      </c>
      <c r="E618" s="2" t="s">
        <v>61</v>
      </c>
      <c r="F618" s="2" t="s">
        <v>16</v>
      </c>
      <c r="G618" s="2" t="s">
        <v>21</v>
      </c>
      <c r="H618" s="2">
        <v>2019</v>
      </c>
      <c r="I618" s="2">
        <v>911.47699999999998</v>
      </c>
      <c r="J618" s="2"/>
    </row>
    <row r="619" spans="1:10" x14ac:dyDescent="0.2">
      <c r="A619" s="2" t="s">
        <v>12</v>
      </c>
      <c r="B619" s="3">
        <v>45324.958333333336</v>
      </c>
      <c r="C619" s="2" t="s">
        <v>13</v>
      </c>
      <c r="D619" s="2" t="s">
        <v>68</v>
      </c>
      <c r="E619" s="2" t="s">
        <v>61</v>
      </c>
      <c r="F619" s="2" t="s">
        <v>16</v>
      </c>
      <c r="G619" s="2" t="s">
        <v>23</v>
      </c>
      <c r="H619" s="2">
        <v>2019</v>
      </c>
      <c r="I619" s="2">
        <v>454.78899999999999</v>
      </c>
      <c r="J619" s="2"/>
    </row>
    <row r="620" spans="1:10" x14ac:dyDescent="0.2">
      <c r="A620" s="2" t="s">
        <v>12</v>
      </c>
      <c r="B620" s="3">
        <v>45324.958333333336</v>
      </c>
      <c r="C620" s="2" t="s">
        <v>13</v>
      </c>
      <c r="D620" s="2" t="s">
        <v>68</v>
      </c>
      <c r="E620" s="2" t="s">
        <v>61</v>
      </c>
      <c r="F620" s="2" t="s">
        <v>16</v>
      </c>
      <c r="G620" s="2" t="s">
        <v>26</v>
      </c>
      <c r="H620" s="2">
        <v>2019</v>
      </c>
      <c r="I620" s="2">
        <v>14585.267</v>
      </c>
      <c r="J620" s="2"/>
    </row>
    <row r="621" spans="1:10" x14ac:dyDescent="0.2">
      <c r="A621" s="2" t="s">
        <v>12</v>
      </c>
      <c r="B621" s="3">
        <v>45324.958333333336</v>
      </c>
      <c r="C621" s="2" t="s">
        <v>13</v>
      </c>
      <c r="D621" s="2" t="s">
        <v>68</v>
      </c>
      <c r="E621" s="2" t="s">
        <v>61</v>
      </c>
      <c r="F621" s="2" t="s">
        <v>16</v>
      </c>
      <c r="G621" s="2" t="s">
        <v>27</v>
      </c>
      <c r="H621" s="2">
        <v>2019</v>
      </c>
      <c r="I621" s="2">
        <v>510.29199999999997</v>
      </c>
      <c r="J621" s="2"/>
    </row>
    <row r="622" spans="1:10" x14ac:dyDescent="0.2">
      <c r="A622" s="2" t="s">
        <v>12</v>
      </c>
      <c r="B622" s="3">
        <v>45324.958333333336</v>
      </c>
      <c r="C622" s="2" t="s">
        <v>13</v>
      </c>
      <c r="D622" s="2" t="s">
        <v>68</v>
      </c>
      <c r="E622" s="2" t="s">
        <v>61</v>
      </c>
      <c r="F622" s="2" t="s">
        <v>16</v>
      </c>
      <c r="G622" s="2" t="s">
        <v>28</v>
      </c>
      <c r="H622" s="2">
        <v>2019</v>
      </c>
      <c r="I622" s="2">
        <v>1319.894</v>
      </c>
      <c r="J622" s="2"/>
    </row>
    <row r="623" spans="1:10" x14ac:dyDescent="0.2">
      <c r="A623" s="2" t="s">
        <v>12</v>
      </c>
      <c r="B623" s="3">
        <v>45324.958333333336</v>
      </c>
      <c r="C623" s="2" t="s">
        <v>13</v>
      </c>
      <c r="D623" s="2" t="s">
        <v>68</v>
      </c>
      <c r="E623" s="2" t="s">
        <v>61</v>
      </c>
      <c r="F623" s="2" t="s">
        <v>16</v>
      </c>
      <c r="G623" s="2" t="s">
        <v>29</v>
      </c>
      <c r="H623" s="2">
        <v>2019</v>
      </c>
      <c r="I623" s="2">
        <v>806.69100000000003</v>
      </c>
      <c r="J623" s="2"/>
    </row>
    <row r="624" spans="1:10" x14ac:dyDescent="0.2">
      <c r="A624" s="2" t="s">
        <v>12</v>
      </c>
      <c r="B624" s="3">
        <v>45324.958333333336</v>
      </c>
      <c r="C624" s="2" t="s">
        <v>13</v>
      </c>
      <c r="D624" s="2" t="s">
        <v>68</v>
      </c>
      <c r="E624" s="2" t="s">
        <v>61</v>
      </c>
      <c r="F624" s="2" t="s">
        <v>16</v>
      </c>
      <c r="G624" s="2" t="s">
        <v>30</v>
      </c>
      <c r="H624" s="2">
        <v>2019</v>
      </c>
      <c r="I624" s="2">
        <v>22468.451000000001</v>
      </c>
      <c r="J624" s="2"/>
    </row>
    <row r="625" spans="1:10" x14ac:dyDescent="0.2">
      <c r="A625" s="2" t="s">
        <v>12</v>
      </c>
      <c r="B625" s="3">
        <v>45324.958333333336</v>
      </c>
      <c r="C625" s="2" t="s">
        <v>13</v>
      </c>
      <c r="D625" s="2" t="s">
        <v>68</v>
      </c>
      <c r="E625" s="2" t="s">
        <v>61</v>
      </c>
      <c r="F625" s="2" t="s">
        <v>16</v>
      </c>
      <c r="G625" s="2" t="s">
        <v>32</v>
      </c>
      <c r="H625" s="2">
        <v>2019</v>
      </c>
      <c r="I625" s="2">
        <v>0</v>
      </c>
      <c r="J625" s="2"/>
    </row>
    <row r="626" spans="1:10" x14ac:dyDescent="0.2">
      <c r="A626" s="2" t="s">
        <v>12</v>
      </c>
      <c r="B626" s="3">
        <v>45324.958333333336</v>
      </c>
      <c r="C626" s="2" t="s">
        <v>13</v>
      </c>
      <c r="D626" s="2" t="s">
        <v>68</v>
      </c>
      <c r="E626" s="2" t="s">
        <v>61</v>
      </c>
      <c r="F626" s="2" t="s">
        <v>16</v>
      </c>
      <c r="G626" s="2" t="s">
        <v>33</v>
      </c>
      <c r="H626" s="2">
        <v>2019</v>
      </c>
      <c r="I626" s="2">
        <v>656.32600000000002</v>
      </c>
      <c r="J626" s="2"/>
    </row>
    <row r="627" spans="1:10" x14ac:dyDescent="0.2">
      <c r="A627" s="2" t="s">
        <v>12</v>
      </c>
      <c r="B627" s="3">
        <v>45324.958333333336</v>
      </c>
      <c r="C627" s="2" t="s">
        <v>13</v>
      </c>
      <c r="D627" s="2" t="s">
        <v>68</v>
      </c>
      <c r="E627" s="2" t="s">
        <v>61</v>
      </c>
      <c r="F627" s="2" t="s">
        <v>16</v>
      </c>
      <c r="G627" s="2" t="s">
        <v>34</v>
      </c>
      <c r="H627" s="2">
        <v>2019</v>
      </c>
      <c r="I627" s="2">
        <v>552.05399999999997</v>
      </c>
      <c r="J627" s="2"/>
    </row>
    <row r="628" spans="1:10" x14ac:dyDescent="0.2">
      <c r="A628" s="2" t="s">
        <v>12</v>
      </c>
      <c r="B628" s="3">
        <v>45324.958333333336</v>
      </c>
      <c r="C628" s="2" t="s">
        <v>13</v>
      </c>
      <c r="D628" s="2" t="s">
        <v>68</v>
      </c>
      <c r="E628" s="2" t="s">
        <v>61</v>
      </c>
      <c r="F628" s="2" t="s">
        <v>16</v>
      </c>
      <c r="G628" s="2" t="s">
        <v>35</v>
      </c>
      <c r="H628" s="2">
        <v>2019</v>
      </c>
      <c r="I628" s="2">
        <v>19.419</v>
      </c>
      <c r="J628" s="2"/>
    </row>
    <row r="629" spans="1:10" x14ac:dyDescent="0.2">
      <c r="A629" s="2" t="s">
        <v>12</v>
      </c>
      <c r="B629" s="3">
        <v>45324.958333333336</v>
      </c>
      <c r="C629" s="2" t="s">
        <v>13</v>
      </c>
      <c r="D629" s="2" t="s">
        <v>68</v>
      </c>
      <c r="E629" s="2" t="s">
        <v>61</v>
      </c>
      <c r="F629" s="2" t="s">
        <v>16</v>
      </c>
      <c r="G629" s="2" t="s">
        <v>37</v>
      </c>
      <c r="H629" s="2">
        <v>2019</v>
      </c>
      <c r="I629" s="2">
        <v>2062.665</v>
      </c>
      <c r="J629" s="2"/>
    </row>
    <row r="630" spans="1:10" x14ac:dyDescent="0.2">
      <c r="A630" s="2" t="s">
        <v>12</v>
      </c>
      <c r="B630" s="3">
        <v>45324.958333333336</v>
      </c>
      <c r="C630" s="2" t="s">
        <v>13</v>
      </c>
      <c r="D630" s="2" t="s">
        <v>68</v>
      </c>
      <c r="E630" s="2" t="s">
        <v>61</v>
      </c>
      <c r="F630" s="2" t="s">
        <v>16</v>
      </c>
      <c r="G630" s="2" t="s">
        <v>38</v>
      </c>
      <c r="H630" s="2">
        <v>2019</v>
      </c>
      <c r="I630" s="2">
        <v>367</v>
      </c>
      <c r="J630" s="2"/>
    </row>
    <row r="631" spans="1:10" x14ac:dyDescent="0.2">
      <c r="A631" s="2" t="s">
        <v>12</v>
      </c>
      <c r="B631" s="3">
        <v>45324.958333333336</v>
      </c>
      <c r="C631" s="2" t="s">
        <v>13</v>
      </c>
      <c r="D631" s="2" t="s">
        <v>68</v>
      </c>
      <c r="E631" s="2" t="s">
        <v>61</v>
      </c>
      <c r="F631" s="2" t="s">
        <v>16</v>
      </c>
      <c r="G631" s="2" t="s">
        <v>39</v>
      </c>
      <c r="H631" s="2">
        <v>2019</v>
      </c>
      <c r="I631" s="2">
        <v>0</v>
      </c>
      <c r="J631" s="2"/>
    </row>
    <row r="632" spans="1:10" x14ac:dyDescent="0.2">
      <c r="A632" s="2" t="s">
        <v>12</v>
      </c>
      <c r="B632" s="3">
        <v>45324.958333333336</v>
      </c>
      <c r="C632" s="2" t="s">
        <v>13</v>
      </c>
      <c r="D632" s="2" t="s">
        <v>68</v>
      </c>
      <c r="E632" s="2" t="s">
        <v>61</v>
      </c>
      <c r="F632" s="2" t="s">
        <v>16</v>
      </c>
      <c r="G632" s="2" t="s">
        <v>40</v>
      </c>
      <c r="H632" s="2">
        <v>2019</v>
      </c>
      <c r="I632" s="2">
        <v>1060.664</v>
      </c>
      <c r="J632" s="2"/>
    </row>
    <row r="633" spans="1:10" x14ac:dyDescent="0.2">
      <c r="A633" s="2" t="s">
        <v>12</v>
      </c>
      <c r="B633" s="3">
        <v>45324.958333333336</v>
      </c>
      <c r="C633" s="2" t="s">
        <v>13</v>
      </c>
      <c r="D633" s="2" t="s">
        <v>68</v>
      </c>
      <c r="E633" s="2" t="s">
        <v>61</v>
      </c>
      <c r="F633" s="2" t="s">
        <v>16</v>
      </c>
      <c r="G633" s="2" t="s">
        <v>41</v>
      </c>
      <c r="H633" s="2">
        <v>2019</v>
      </c>
      <c r="I633" s="2">
        <v>439.70499999999998</v>
      </c>
      <c r="J633" s="2"/>
    </row>
    <row r="634" spans="1:10" x14ac:dyDescent="0.2">
      <c r="A634" s="2" t="s">
        <v>12</v>
      </c>
      <c r="B634" s="3">
        <v>45324.958333333336</v>
      </c>
      <c r="C634" s="2" t="s">
        <v>13</v>
      </c>
      <c r="D634" s="2" t="s">
        <v>68</v>
      </c>
      <c r="E634" s="2" t="s">
        <v>61</v>
      </c>
      <c r="F634" s="2" t="s">
        <v>16</v>
      </c>
      <c r="G634" s="2" t="s">
        <v>42</v>
      </c>
      <c r="H634" s="2">
        <v>2019</v>
      </c>
      <c r="I634" s="2">
        <v>251.256</v>
      </c>
      <c r="J634" s="2"/>
    </row>
    <row r="635" spans="1:10" x14ac:dyDescent="0.2">
      <c r="A635" s="2" t="s">
        <v>12</v>
      </c>
      <c r="B635" s="3">
        <v>45324.958333333336</v>
      </c>
      <c r="C635" s="2" t="s">
        <v>13</v>
      </c>
      <c r="D635" s="2" t="s">
        <v>68</v>
      </c>
      <c r="E635" s="2" t="s">
        <v>61</v>
      </c>
      <c r="F635" s="2" t="s">
        <v>16</v>
      </c>
      <c r="G635" s="2" t="s">
        <v>43</v>
      </c>
      <c r="H635" s="2">
        <v>2019</v>
      </c>
      <c r="I635" s="2">
        <v>0</v>
      </c>
      <c r="J635" s="2"/>
    </row>
    <row r="636" spans="1:10" x14ac:dyDescent="0.2">
      <c r="A636" s="2" t="s">
        <v>12</v>
      </c>
      <c r="B636" s="3">
        <v>45324.958333333336</v>
      </c>
      <c r="C636" s="2" t="s">
        <v>13</v>
      </c>
      <c r="D636" s="2" t="s">
        <v>68</v>
      </c>
      <c r="E636" s="2" t="s">
        <v>61</v>
      </c>
      <c r="F636" s="2" t="s">
        <v>16</v>
      </c>
      <c r="G636" s="2" t="s">
        <v>44</v>
      </c>
      <c r="H636" s="2">
        <v>2019</v>
      </c>
      <c r="I636" s="2">
        <v>0</v>
      </c>
      <c r="J636" s="2"/>
    </row>
    <row r="637" spans="1:10" x14ac:dyDescent="0.2">
      <c r="A637" s="2" t="s">
        <v>12</v>
      </c>
      <c r="B637" s="3">
        <v>45324.958333333336</v>
      </c>
      <c r="C637" s="2" t="s">
        <v>13</v>
      </c>
      <c r="D637" s="2" t="s">
        <v>68</v>
      </c>
      <c r="E637" s="2" t="s">
        <v>61</v>
      </c>
      <c r="F637" s="2" t="s">
        <v>16</v>
      </c>
      <c r="G637" s="2" t="s">
        <v>46</v>
      </c>
      <c r="H637" s="2">
        <v>2019</v>
      </c>
      <c r="I637" s="2">
        <v>4497.2809999999999</v>
      </c>
      <c r="J637" s="2"/>
    </row>
    <row r="638" spans="1:10" x14ac:dyDescent="0.2">
      <c r="A638" s="2" t="s">
        <v>12</v>
      </c>
      <c r="B638" s="3">
        <v>45324.958333333336</v>
      </c>
      <c r="C638" s="2" t="s">
        <v>13</v>
      </c>
      <c r="D638" s="2" t="s">
        <v>68</v>
      </c>
      <c r="E638" s="2" t="s">
        <v>61</v>
      </c>
      <c r="F638" s="2" t="s">
        <v>16</v>
      </c>
      <c r="G638" s="2" t="s">
        <v>47</v>
      </c>
      <c r="H638" s="2">
        <v>2019</v>
      </c>
      <c r="I638" s="2">
        <v>7351.15</v>
      </c>
      <c r="J638" s="2"/>
    </row>
    <row r="639" spans="1:10" x14ac:dyDescent="0.2">
      <c r="A639" s="2" t="s">
        <v>12</v>
      </c>
      <c r="B639" s="3">
        <v>45324.958333333336</v>
      </c>
      <c r="C639" s="2" t="s">
        <v>13</v>
      </c>
      <c r="D639" s="2" t="s">
        <v>68</v>
      </c>
      <c r="E639" s="2" t="s">
        <v>61</v>
      </c>
      <c r="F639" s="2" t="s">
        <v>16</v>
      </c>
      <c r="G639" s="2" t="s">
        <v>48</v>
      </c>
      <c r="H639" s="2">
        <v>2019</v>
      </c>
      <c r="I639" s="2">
        <v>2000.2180000000001</v>
      </c>
      <c r="J639" s="2"/>
    </row>
    <row r="640" spans="1:10" x14ac:dyDescent="0.2">
      <c r="A640" s="2" t="s">
        <v>12</v>
      </c>
      <c r="B640" s="3">
        <v>45324.958333333336</v>
      </c>
      <c r="C640" s="2" t="s">
        <v>13</v>
      </c>
      <c r="D640" s="2" t="s">
        <v>68</v>
      </c>
      <c r="E640" s="2" t="s">
        <v>61</v>
      </c>
      <c r="F640" s="2" t="s">
        <v>16</v>
      </c>
      <c r="G640" s="2" t="s">
        <v>49</v>
      </c>
      <c r="H640" s="2">
        <v>2019</v>
      </c>
      <c r="I640" s="2">
        <v>2808.462</v>
      </c>
      <c r="J640" s="2"/>
    </row>
    <row r="641" spans="1:10" x14ac:dyDescent="0.2">
      <c r="A641" s="2" t="s">
        <v>12</v>
      </c>
      <c r="B641" s="3">
        <v>45324.958333333336</v>
      </c>
      <c r="C641" s="2" t="s">
        <v>13</v>
      </c>
      <c r="D641" s="2" t="s">
        <v>68</v>
      </c>
      <c r="E641" s="2" t="s">
        <v>61</v>
      </c>
      <c r="F641" s="2" t="s">
        <v>16</v>
      </c>
      <c r="G641" s="2" t="s">
        <v>51</v>
      </c>
      <c r="H641" s="2">
        <v>2019</v>
      </c>
      <c r="I641" s="2">
        <v>199.131</v>
      </c>
      <c r="J641" s="2"/>
    </row>
    <row r="642" spans="1:10" x14ac:dyDescent="0.2">
      <c r="A642" s="2" t="s">
        <v>12</v>
      </c>
      <c r="B642" s="3">
        <v>45324.958333333336</v>
      </c>
      <c r="C642" s="2" t="s">
        <v>13</v>
      </c>
      <c r="D642" s="2" t="s">
        <v>68</v>
      </c>
      <c r="E642" s="2" t="s">
        <v>61</v>
      </c>
      <c r="F642" s="2" t="s">
        <v>16</v>
      </c>
      <c r="G642" s="2" t="s">
        <v>52</v>
      </c>
      <c r="H642" s="2">
        <v>2019</v>
      </c>
      <c r="I642" s="2">
        <v>63.2</v>
      </c>
      <c r="J642" s="2"/>
    </row>
    <row r="643" spans="1:10" x14ac:dyDescent="0.2">
      <c r="A643" s="2" t="s">
        <v>12</v>
      </c>
      <c r="B643" s="3">
        <v>45324.958333333336</v>
      </c>
      <c r="C643" s="2" t="s">
        <v>13</v>
      </c>
      <c r="D643" s="2" t="s">
        <v>68</v>
      </c>
      <c r="E643" s="2" t="s">
        <v>62</v>
      </c>
      <c r="F643" s="2" t="s">
        <v>16</v>
      </c>
      <c r="G643" s="2" t="s">
        <v>18</v>
      </c>
      <c r="H643" s="2">
        <v>2019</v>
      </c>
      <c r="I643" s="2">
        <v>0</v>
      </c>
      <c r="J643" s="2"/>
    </row>
    <row r="644" spans="1:10" x14ac:dyDescent="0.2">
      <c r="A644" s="2" t="s">
        <v>12</v>
      </c>
      <c r="B644" s="3">
        <v>45324.958333333336</v>
      </c>
      <c r="C644" s="2" t="s">
        <v>13</v>
      </c>
      <c r="D644" s="2" t="s">
        <v>68</v>
      </c>
      <c r="E644" s="2" t="s">
        <v>62</v>
      </c>
      <c r="F644" s="2" t="s">
        <v>16</v>
      </c>
      <c r="G644" s="2" t="s">
        <v>19</v>
      </c>
      <c r="H644" s="2">
        <v>2019</v>
      </c>
      <c r="I644" s="2">
        <v>0</v>
      </c>
      <c r="J644" s="2"/>
    </row>
    <row r="645" spans="1:10" x14ac:dyDescent="0.2">
      <c r="A645" s="2" t="s">
        <v>12</v>
      </c>
      <c r="B645" s="3">
        <v>45324.958333333336</v>
      </c>
      <c r="C645" s="2" t="s">
        <v>13</v>
      </c>
      <c r="D645" s="2" t="s">
        <v>68</v>
      </c>
      <c r="E645" s="2" t="s">
        <v>62</v>
      </c>
      <c r="F645" s="2" t="s">
        <v>16</v>
      </c>
      <c r="G645" s="2" t="s">
        <v>20</v>
      </c>
      <c r="H645" s="2">
        <v>2019</v>
      </c>
      <c r="I645" s="2">
        <v>0</v>
      </c>
      <c r="J645" s="2"/>
    </row>
    <row r="646" spans="1:10" x14ac:dyDescent="0.2">
      <c r="A646" s="2" t="s">
        <v>12</v>
      </c>
      <c r="B646" s="3">
        <v>45324.958333333336</v>
      </c>
      <c r="C646" s="2" t="s">
        <v>13</v>
      </c>
      <c r="D646" s="2" t="s">
        <v>68</v>
      </c>
      <c r="E646" s="2" t="s">
        <v>62</v>
      </c>
      <c r="F646" s="2" t="s">
        <v>16</v>
      </c>
      <c r="G646" s="2" t="s">
        <v>23</v>
      </c>
      <c r="H646" s="2">
        <v>2019</v>
      </c>
      <c r="I646" s="2">
        <v>0</v>
      </c>
      <c r="J646" s="2"/>
    </row>
    <row r="647" spans="1:10" x14ac:dyDescent="0.2">
      <c r="A647" s="2" t="s">
        <v>12</v>
      </c>
      <c r="B647" s="3">
        <v>45324.958333333336</v>
      </c>
      <c r="C647" s="2" t="s">
        <v>13</v>
      </c>
      <c r="D647" s="2" t="s">
        <v>68</v>
      </c>
      <c r="E647" s="2" t="s">
        <v>62</v>
      </c>
      <c r="F647" s="2" t="s">
        <v>16</v>
      </c>
      <c r="G647" s="2" t="s">
        <v>26</v>
      </c>
      <c r="H647" s="2">
        <v>2019</v>
      </c>
      <c r="I647" s="2">
        <v>0</v>
      </c>
      <c r="J647" s="2"/>
    </row>
    <row r="648" spans="1:10" x14ac:dyDescent="0.2">
      <c r="A648" s="2" t="s">
        <v>12</v>
      </c>
      <c r="B648" s="3">
        <v>45324.958333333336</v>
      </c>
      <c r="C648" s="2" t="s">
        <v>13</v>
      </c>
      <c r="D648" s="2" t="s">
        <v>68</v>
      </c>
      <c r="E648" s="2" t="s">
        <v>62</v>
      </c>
      <c r="F648" s="2" t="s">
        <v>16</v>
      </c>
      <c r="G648" s="2" t="s">
        <v>28</v>
      </c>
      <c r="H648" s="2">
        <v>2019</v>
      </c>
      <c r="I648" s="2">
        <v>0</v>
      </c>
      <c r="J648" s="2"/>
    </row>
    <row r="649" spans="1:10" x14ac:dyDescent="0.2">
      <c r="A649" s="2" t="s">
        <v>12</v>
      </c>
      <c r="B649" s="3">
        <v>45324.958333333336</v>
      </c>
      <c r="C649" s="2" t="s">
        <v>13</v>
      </c>
      <c r="D649" s="2" t="s">
        <v>68</v>
      </c>
      <c r="E649" s="2" t="s">
        <v>62</v>
      </c>
      <c r="F649" s="2" t="s">
        <v>16</v>
      </c>
      <c r="G649" s="2" t="s">
        <v>29</v>
      </c>
      <c r="H649" s="2">
        <v>2019</v>
      </c>
      <c r="I649" s="2">
        <v>0</v>
      </c>
      <c r="J649" s="2"/>
    </row>
    <row r="650" spans="1:10" x14ac:dyDescent="0.2">
      <c r="A650" s="2" t="s">
        <v>12</v>
      </c>
      <c r="B650" s="3">
        <v>45324.958333333336</v>
      </c>
      <c r="C650" s="2" t="s">
        <v>13</v>
      </c>
      <c r="D650" s="2" t="s">
        <v>68</v>
      </c>
      <c r="E650" s="2" t="s">
        <v>62</v>
      </c>
      <c r="F650" s="2" t="s">
        <v>16</v>
      </c>
      <c r="G650" s="2" t="s">
        <v>30</v>
      </c>
      <c r="H650" s="2">
        <v>2019</v>
      </c>
      <c r="I650" s="2">
        <v>0</v>
      </c>
      <c r="J650" s="2"/>
    </row>
    <row r="651" spans="1:10" x14ac:dyDescent="0.2">
      <c r="A651" s="2" t="s">
        <v>12</v>
      </c>
      <c r="B651" s="3">
        <v>45324.958333333336</v>
      </c>
      <c r="C651" s="2" t="s">
        <v>13</v>
      </c>
      <c r="D651" s="2" t="s">
        <v>68</v>
      </c>
      <c r="E651" s="2" t="s">
        <v>62</v>
      </c>
      <c r="F651" s="2" t="s">
        <v>16</v>
      </c>
      <c r="G651" s="2" t="s">
        <v>32</v>
      </c>
      <c r="H651" s="2">
        <v>2019</v>
      </c>
      <c r="I651" s="2">
        <v>0</v>
      </c>
      <c r="J651" s="2"/>
    </row>
    <row r="652" spans="1:10" x14ac:dyDescent="0.2">
      <c r="A652" s="2" t="s">
        <v>12</v>
      </c>
      <c r="B652" s="3">
        <v>45324.958333333336</v>
      </c>
      <c r="C652" s="2" t="s">
        <v>13</v>
      </c>
      <c r="D652" s="2" t="s">
        <v>68</v>
      </c>
      <c r="E652" s="2" t="s">
        <v>62</v>
      </c>
      <c r="F652" s="2" t="s">
        <v>16</v>
      </c>
      <c r="G652" s="2" t="s">
        <v>33</v>
      </c>
      <c r="H652" s="2">
        <v>2019</v>
      </c>
      <c r="I652" s="2">
        <v>0</v>
      </c>
      <c r="J652" s="2"/>
    </row>
    <row r="653" spans="1:10" x14ac:dyDescent="0.2">
      <c r="A653" s="2" t="s">
        <v>12</v>
      </c>
      <c r="B653" s="3">
        <v>45324.958333333336</v>
      </c>
      <c r="C653" s="2" t="s">
        <v>13</v>
      </c>
      <c r="D653" s="2" t="s">
        <v>68</v>
      </c>
      <c r="E653" s="2" t="s">
        <v>62</v>
      </c>
      <c r="F653" s="2" t="s">
        <v>16</v>
      </c>
      <c r="G653" s="2" t="s">
        <v>34</v>
      </c>
      <c r="H653" s="2">
        <v>2019</v>
      </c>
      <c r="I653" s="2">
        <v>0</v>
      </c>
      <c r="J653" s="2"/>
    </row>
    <row r="654" spans="1:10" x14ac:dyDescent="0.2">
      <c r="A654" s="2" t="s">
        <v>12</v>
      </c>
      <c r="B654" s="3">
        <v>45324.958333333336</v>
      </c>
      <c r="C654" s="2" t="s">
        <v>13</v>
      </c>
      <c r="D654" s="2" t="s">
        <v>68</v>
      </c>
      <c r="E654" s="2" t="s">
        <v>62</v>
      </c>
      <c r="F654" s="2" t="s">
        <v>16</v>
      </c>
      <c r="G654" s="2" t="s">
        <v>37</v>
      </c>
      <c r="H654" s="2">
        <v>2019</v>
      </c>
      <c r="I654" s="2">
        <v>0</v>
      </c>
      <c r="J654" s="2"/>
    </row>
    <row r="655" spans="1:10" x14ac:dyDescent="0.2">
      <c r="A655" s="2" t="s">
        <v>12</v>
      </c>
      <c r="B655" s="3">
        <v>45324.958333333336</v>
      </c>
      <c r="C655" s="2" t="s">
        <v>13</v>
      </c>
      <c r="D655" s="2" t="s">
        <v>68</v>
      </c>
      <c r="E655" s="2" t="s">
        <v>62</v>
      </c>
      <c r="F655" s="2" t="s">
        <v>16</v>
      </c>
      <c r="G655" s="2" t="s">
        <v>38</v>
      </c>
      <c r="H655" s="2">
        <v>2019</v>
      </c>
      <c r="I655" s="2">
        <v>0</v>
      </c>
      <c r="J655" s="2"/>
    </row>
    <row r="656" spans="1:10" x14ac:dyDescent="0.2">
      <c r="A656" s="2" t="s">
        <v>12</v>
      </c>
      <c r="B656" s="3">
        <v>45324.958333333336</v>
      </c>
      <c r="C656" s="2" t="s">
        <v>13</v>
      </c>
      <c r="D656" s="2" t="s">
        <v>68</v>
      </c>
      <c r="E656" s="2" t="s">
        <v>62</v>
      </c>
      <c r="F656" s="2" t="s">
        <v>16</v>
      </c>
      <c r="G656" s="2" t="s">
        <v>39</v>
      </c>
      <c r="H656" s="2">
        <v>2019</v>
      </c>
      <c r="I656" s="2">
        <v>0</v>
      </c>
      <c r="J656" s="2"/>
    </row>
    <row r="657" spans="1:10" x14ac:dyDescent="0.2">
      <c r="A657" s="2" t="s">
        <v>12</v>
      </c>
      <c r="B657" s="3">
        <v>45324.958333333336</v>
      </c>
      <c r="C657" s="2" t="s">
        <v>13</v>
      </c>
      <c r="D657" s="2" t="s">
        <v>68</v>
      </c>
      <c r="E657" s="2" t="s">
        <v>62</v>
      </c>
      <c r="F657" s="2" t="s">
        <v>16</v>
      </c>
      <c r="G657" s="2" t="s">
        <v>40</v>
      </c>
      <c r="H657" s="2">
        <v>2019</v>
      </c>
      <c r="I657" s="2">
        <v>0</v>
      </c>
      <c r="J657" s="2"/>
    </row>
    <row r="658" spans="1:10" x14ac:dyDescent="0.2">
      <c r="A658" s="2" t="s">
        <v>12</v>
      </c>
      <c r="B658" s="3">
        <v>45324.958333333336</v>
      </c>
      <c r="C658" s="2" t="s">
        <v>13</v>
      </c>
      <c r="D658" s="2" t="s">
        <v>68</v>
      </c>
      <c r="E658" s="2" t="s">
        <v>62</v>
      </c>
      <c r="F658" s="2" t="s">
        <v>16</v>
      </c>
      <c r="G658" s="2" t="s">
        <v>41</v>
      </c>
      <c r="H658" s="2">
        <v>2019</v>
      </c>
      <c r="I658" s="2">
        <v>0</v>
      </c>
      <c r="J658" s="2"/>
    </row>
    <row r="659" spans="1:10" x14ac:dyDescent="0.2">
      <c r="A659" s="2" t="s">
        <v>12</v>
      </c>
      <c r="B659" s="3">
        <v>45324.958333333336</v>
      </c>
      <c r="C659" s="2" t="s">
        <v>13</v>
      </c>
      <c r="D659" s="2" t="s">
        <v>68</v>
      </c>
      <c r="E659" s="2" t="s">
        <v>62</v>
      </c>
      <c r="F659" s="2" t="s">
        <v>16</v>
      </c>
      <c r="G659" s="2" t="s">
        <v>42</v>
      </c>
      <c r="H659" s="2">
        <v>2019</v>
      </c>
      <c r="I659" s="2">
        <v>0</v>
      </c>
      <c r="J659" s="2"/>
    </row>
    <row r="660" spans="1:10" x14ac:dyDescent="0.2">
      <c r="A660" s="2" t="s">
        <v>12</v>
      </c>
      <c r="B660" s="3">
        <v>45324.958333333336</v>
      </c>
      <c r="C660" s="2" t="s">
        <v>13</v>
      </c>
      <c r="D660" s="2" t="s">
        <v>68</v>
      </c>
      <c r="E660" s="2" t="s">
        <v>62</v>
      </c>
      <c r="F660" s="2" t="s">
        <v>16</v>
      </c>
      <c r="G660" s="2" t="s">
        <v>43</v>
      </c>
      <c r="H660" s="2">
        <v>2019</v>
      </c>
      <c r="I660" s="2">
        <v>0</v>
      </c>
      <c r="J660" s="2"/>
    </row>
    <row r="661" spans="1:10" x14ac:dyDescent="0.2">
      <c r="A661" s="2" t="s">
        <v>12</v>
      </c>
      <c r="B661" s="3">
        <v>45324.958333333336</v>
      </c>
      <c r="C661" s="2" t="s">
        <v>13</v>
      </c>
      <c r="D661" s="2" t="s">
        <v>68</v>
      </c>
      <c r="E661" s="2" t="s">
        <v>62</v>
      </c>
      <c r="F661" s="2" t="s">
        <v>16</v>
      </c>
      <c r="G661" s="2" t="s">
        <v>44</v>
      </c>
      <c r="H661" s="2">
        <v>2019</v>
      </c>
      <c r="I661" s="2">
        <v>0</v>
      </c>
      <c r="J661" s="2"/>
    </row>
    <row r="662" spans="1:10" x14ac:dyDescent="0.2">
      <c r="A662" s="2" t="s">
        <v>12</v>
      </c>
      <c r="B662" s="3">
        <v>45324.958333333336</v>
      </c>
      <c r="C662" s="2" t="s">
        <v>13</v>
      </c>
      <c r="D662" s="2" t="s">
        <v>68</v>
      </c>
      <c r="E662" s="2" t="s">
        <v>62</v>
      </c>
      <c r="F662" s="2" t="s">
        <v>16</v>
      </c>
      <c r="G662" s="2" t="s">
        <v>46</v>
      </c>
      <c r="H662" s="2">
        <v>2019</v>
      </c>
      <c r="I662" s="2">
        <v>0</v>
      </c>
      <c r="J662" s="2"/>
    </row>
    <row r="663" spans="1:10" x14ac:dyDescent="0.2">
      <c r="A663" s="2" t="s">
        <v>12</v>
      </c>
      <c r="B663" s="3">
        <v>45324.958333333336</v>
      </c>
      <c r="C663" s="2" t="s">
        <v>13</v>
      </c>
      <c r="D663" s="2" t="s">
        <v>68</v>
      </c>
      <c r="E663" s="2" t="s">
        <v>62</v>
      </c>
      <c r="F663" s="2" t="s">
        <v>16</v>
      </c>
      <c r="G663" s="2" t="s">
        <v>47</v>
      </c>
      <c r="H663" s="2">
        <v>2019</v>
      </c>
      <c r="I663" s="2">
        <v>0</v>
      </c>
      <c r="J663" s="2"/>
    </row>
    <row r="664" spans="1:10" x14ac:dyDescent="0.2">
      <c r="A664" s="2" t="s">
        <v>12</v>
      </c>
      <c r="B664" s="3">
        <v>45324.958333333336</v>
      </c>
      <c r="C664" s="2" t="s">
        <v>13</v>
      </c>
      <c r="D664" s="2" t="s">
        <v>68</v>
      </c>
      <c r="E664" s="2" t="s">
        <v>62</v>
      </c>
      <c r="F664" s="2" t="s">
        <v>16</v>
      </c>
      <c r="G664" s="2" t="s">
        <v>52</v>
      </c>
      <c r="H664" s="2">
        <v>2019</v>
      </c>
      <c r="I664" s="2">
        <v>0</v>
      </c>
      <c r="J664" s="2"/>
    </row>
    <row r="665" spans="1:10" x14ac:dyDescent="0.2">
      <c r="A665" s="2" t="s">
        <v>12</v>
      </c>
      <c r="B665" s="3">
        <v>45324.958333333336</v>
      </c>
      <c r="C665" s="2" t="s">
        <v>13</v>
      </c>
      <c r="D665" s="2" t="s">
        <v>68</v>
      </c>
      <c r="E665" s="2" t="s">
        <v>63</v>
      </c>
      <c r="F665" s="2" t="s">
        <v>16</v>
      </c>
      <c r="G665" s="2" t="s">
        <v>17</v>
      </c>
      <c r="H665" s="2">
        <v>2019</v>
      </c>
      <c r="I665" s="2">
        <v>1865.067</v>
      </c>
      <c r="J665" s="2"/>
    </row>
    <row r="666" spans="1:10" x14ac:dyDescent="0.2">
      <c r="A666" s="2" t="s">
        <v>12</v>
      </c>
      <c r="B666" s="3">
        <v>45324.958333333336</v>
      </c>
      <c r="C666" s="2" t="s">
        <v>13</v>
      </c>
      <c r="D666" s="2" t="s">
        <v>68</v>
      </c>
      <c r="E666" s="2" t="s">
        <v>63</v>
      </c>
      <c r="F666" s="2" t="s">
        <v>16</v>
      </c>
      <c r="G666" s="2" t="s">
        <v>18</v>
      </c>
      <c r="H666" s="2">
        <v>2019</v>
      </c>
      <c r="I666" s="2">
        <v>292.52499999999998</v>
      </c>
      <c r="J666" s="2"/>
    </row>
    <row r="667" spans="1:10" x14ac:dyDescent="0.2">
      <c r="A667" s="2" t="s">
        <v>12</v>
      </c>
      <c r="B667" s="3">
        <v>45324.958333333336</v>
      </c>
      <c r="C667" s="2" t="s">
        <v>13</v>
      </c>
      <c r="D667" s="2" t="s">
        <v>68</v>
      </c>
      <c r="E667" s="2" t="s">
        <v>63</v>
      </c>
      <c r="F667" s="2" t="s">
        <v>16</v>
      </c>
      <c r="G667" s="2" t="s">
        <v>19</v>
      </c>
      <c r="H667" s="2">
        <v>2019</v>
      </c>
      <c r="I667" s="2">
        <v>1696.1780000000001</v>
      </c>
      <c r="J667" s="2"/>
    </row>
    <row r="668" spans="1:10" x14ac:dyDescent="0.2">
      <c r="A668" s="2" t="s">
        <v>12</v>
      </c>
      <c r="B668" s="3">
        <v>45324.958333333336</v>
      </c>
      <c r="C668" s="2" t="s">
        <v>13</v>
      </c>
      <c r="D668" s="2" t="s">
        <v>68</v>
      </c>
      <c r="E668" s="2" t="s">
        <v>63</v>
      </c>
      <c r="F668" s="2" t="s">
        <v>16</v>
      </c>
      <c r="G668" s="2" t="s">
        <v>20</v>
      </c>
      <c r="H668" s="2">
        <v>2019</v>
      </c>
      <c r="I668" s="2">
        <v>0</v>
      </c>
      <c r="J668" s="2"/>
    </row>
    <row r="669" spans="1:10" x14ac:dyDescent="0.2">
      <c r="A669" s="2" t="s">
        <v>12</v>
      </c>
      <c r="B669" s="3">
        <v>45324.958333333336</v>
      </c>
      <c r="C669" s="2" t="s">
        <v>13</v>
      </c>
      <c r="D669" s="2" t="s">
        <v>68</v>
      </c>
      <c r="E669" s="2" t="s">
        <v>63</v>
      </c>
      <c r="F669" s="2" t="s">
        <v>16</v>
      </c>
      <c r="G669" s="2" t="s">
        <v>21</v>
      </c>
      <c r="H669" s="2">
        <v>2019</v>
      </c>
      <c r="I669" s="2">
        <v>911.47699999999998</v>
      </c>
      <c r="J669" s="2"/>
    </row>
    <row r="670" spans="1:10" x14ac:dyDescent="0.2">
      <c r="A670" s="2" t="s">
        <v>12</v>
      </c>
      <c r="B670" s="3">
        <v>45324.958333333336</v>
      </c>
      <c r="C670" s="2" t="s">
        <v>13</v>
      </c>
      <c r="D670" s="2" t="s">
        <v>68</v>
      </c>
      <c r="E670" s="2" t="s">
        <v>63</v>
      </c>
      <c r="F670" s="2" t="s">
        <v>16</v>
      </c>
      <c r="G670" s="2" t="s">
        <v>23</v>
      </c>
      <c r="H670" s="2">
        <v>2019</v>
      </c>
      <c r="I670" s="2">
        <v>454.78899999999999</v>
      </c>
      <c r="J670" s="2"/>
    </row>
    <row r="671" spans="1:10" x14ac:dyDescent="0.2">
      <c r="A671" s="2" t="s">
        <v>12</v>
      </c>
      <c r="B671" s="3">
        <v>45324.958333333336</v>
      </c>
      <c r="C671" s="2" t="s">
        <v>13</v>
      </c>
      <c r="D671" s="2" t="s">
        <v>68</v>
      </c>
      <c r="E671" s="2" t="s">
        <v>63</v>
      </c>
      <c r="F671" s="2" t="s">
        <v>16</v>
      </c>
      <c r="G671" s="2" t="s">
        <v>26</v>
      </c>
      <c r="H671" s="2">
        <v>2019</v>
      </c>
      <c r="I671" s="2">
        <v>17223.876</v>
      </c>
      <c r="J671" s="2"/>
    </row>
    <row r="672" spans="1:10" x14ac:dyDescent="0.2">
      <c r="A672" s="2" t="s">
        <v>12</v>
      </c>
      <c r="B672" s="3">
        <v>45324.958333333336</v>
      </c>
      <c r="C672" s="2" t="s">
        <v>13</v>
      </c>
      <c r="D672" s="2" t="s">
        <v>68</v>
      </c>
      <c r="E672" s="2" t="s">
        <v>63</v>
      </c>
      <c r="F672" s="2" t="s">
        <v>16</v>
      </c>
      <c r="G672" s="2" t="s">
        <v>27</v>
      </c>
      <c r="H672" s="2">
        <v>2019</v>
      </c>
      <c r="I672" s="2">
        <v>510.29199999999997</v>
      </c>
      <c r="J672" s="2"/>
    </row>
    <row r="673" spans="1:10" x14ac:dyDescent="0.2">
      <c r="A673" s="2" t="s">
        <v>12</v>
      </c>
      <c r="B673" s="3">
        <v>45324.958333333336</v>
      </c>
      <c r="C673" s="2" t="s">
        <v>13</v>
      </c>
      <c r="D673" s="2" t="s">
        <v>68</v>
      </c>
      <c r="E673" s="2" t="s">
        <v>63</v>
      </c>
      <c r="F673" s="2" t="s">
        <v>16</v>
      </c>
      <c r="G673" s="2" t="s">
        <v>28</v>
      </c>
      <c r="H673" s="2">
        <v>2019</v>
      </c>
      <c r="I673" s="2">
        <v>1319.894</v>
      </c>
      <c r="J673" s="2"/>
    </row>
    <row r="674" spans="1:10" x14ac:dyDescent="0.2">
      <c r="A674" s="2" t="s">
        <v>12</v>
      </c>
      <c r="B674" s="3">
        <v>45324.958333333336</v>
      </c>
      <c r="C674" s="2" t="s">
        <v>13</v>
      </c>
      <c r="D674" s="2" t="s">
        <v>68</v>
      </c>
      <c r="E674" s="2" t="s">
        <v>63</v>
      </c>
      <c r="F674" s="2" t="s">
        <v>16</v>
      </c>
      <c r="G674" s="2" t="s">
        <v>29</v>
      </c>
      <c r="H674" s="2">
        <v>2019</v>
      </c>
      <c r="I674" s="2">
        <v>806.69100000000003</v>
      </c>
      <c r="J674" s="2"/>
    </row>
    <row r="675" spans="1:10" x14ac:dyDescent="0.2">
      <c r="A675" s="2" t="s">
        <v>12</v>
      </c>
      <c r="B675" s="3">
        <v>45324.958333333336</v>
      </c>
      <c r="C675" s="2" t="s">
        <v>13</v>
      </c>
      <c r="D675" s="2" t="s">
        <v>68</v>
      </c>
      <c r="E675" s="2" t="s">
        <v>63</v>
      </c>
      <c r="F675" s="2" t="s">
        <v>16</v>
      </c>
      <c r="G675" s="2" t="s">
        <v>30</v>
      </c>
      <c r="H675" s="2">
        <v>2019</v>
      </c>
      <c r="I675" s="2">
        <v>25107.06</v>
      </c>
      <c r="J675" s="2"/>
    </row>
    <row r="676" spans="1:10" x14ac:dyDescent="0.2">
      <c r="A676" s="2" t="s">
        <v>12</v>
      </c>
      <c r="B676" s="3">
        <v>45324.958333333336</v>
      </c>
      <c r="C676" s="2" t="s">
        <v>13</v>
      </c>
      <c r="D676" s="2" t="s">
        <v>68</v>
      </c>
      <c r="E676" s="2" t="s">
        <v>63</v>
      </c>
      <c r="F676" s="2" t="s">
        <v>16</v>
      </c>
      <c r="G676" s="2" t="s">
        <v>32</v>
      </c>
      <c r="H676" s="2">
        <v>2019</v>
      </c>
      <c r="I676" s="2">
        <v>0</v>
      </c>
      <c r="J676" s="2"/>
    </row>
    <row r="677" spans="1:10" x14ac:dyDescent="0.2">
      <c r="A677" s="2" t="s">
        <v>12</v>
      </c>
      <c r="B677" s="3">
        <v>45324.958333333336</v>
      </c>
      <c r="C677" s="2" t="s">
        <v>13</v>
      </c>
      <c r="D677" s="2" t="s">
        <v>68</v>
      </c>
      <c r="E677" s="2" t="s">
        <v>63</v>
      </c>
      <c r="F677" s="2" t="s">
        <v>16</v>
      </c>
      <c r="G677" s="2" t="s">
        <v>33</v>
      </c>
      <c r="H677" s="2">
        <v>2019</v>
      </c>
      <c r="I677" s="2">
        <v>656.32600000000002</v>
      </c>
      <c r="J677" s="2"/>
    </row>
    <row r="678" spans="1:10" x14ac:dyDescent="0.2">
      <c r="A678" s="2" t="s">
        <v>12</v>
      </c>
      <c r="B678" s="3">
        <v>45324.958333333336</v>
      </c>
      <c r="C678" s="2" t="s">
        <v>13</v>
      </c>
      <c r="D678" s="2" t="s">
        <v>68</v>
      </c>
      <c r="E678" s="2" t="s">
        <v>63</v>
      </c>
      <c r="F678" s="2" t="s">
        <v>16</v>
      </c>
      <c r="G678" s="2" t="s">
        <v>34</v>
      </c>
      <c r="H678" s="2">
        <v>2019</v>
      </c>
      <c r="I678" s="2">
        <v>908.91399999999999</v>
      </c>
      <c r="J678" s="2"/>
    </row>
    <row r="679" spans="1:10" x14ac:dyDescent="0.2">
      <c r="A679" s="2" t="s">
        <v>12</v>
      </c>
      <c r="B679" s="3">
        <v>45324.958333333336</v>
      </c>
      <c r="C679" s="2" t="s">
        <v>13</v>
      </c>
      <c r="D679" s="2" t="s">
        <v>68</v>
      </c>
      <c r="E679" s="2" t="s">
        <v>63</v>
      </c>
      <c r="F679" s="2" t="s">
        <v>16</v>
      </c>
      <c r="G679" s="2" t="s">
        <v>35</v>
      </c>
      <c r="H679" s="2">
        <v>2019</v>
      </c>
      <c r="I679" s="2">
        <v>19.419</v>
      </c>
      <c r="J679" s="2"/>
    </row>
    <row r="680" spans="1:10" x14ac:dyDescent="0.2">
      <c r="A680" s="2" t="s">
        <v>12</v>
      </c>
      <c r="B680" s="3">
        <v>45324.958333333336</v>
      </c>
      <c r="C680" s="2" t="s">
        <v>13</v>
      </c>
      <c r="D680" s="2" t="s">
        <v>68</v>
      </c>
      <c r="E680" s="2" t="s">
        <v>63</v>
      </c>
      <c r="F680" s="2" t="s">
        <v>16</v>
      </c>
      <c r="G680" s="2" t="s">
        <v>37</v>
      </c>
      <c r="H680" s="2">
        <v>2019</v>
      </c>
      <c r="I680" s="2">
        <v>4047.694</v>
      </c>
      <c r="J680" s="2"/>
    </row>
    <row r="681" spans="1:10" x14ac:dyDescent="0.2">
      <c r="A681" s="2" t="s">
        <v>12</v>
      </c>
      <c r="B681" s="3">
        <v>45324.958333333336</v>
      </c>
      <c r="C681" s="2" t="s">
        <v>13</v>
      </c>
      <c r="D681" s="2" t="s">
        <v>68</v>
      </c>
      <c r="E681" s="2" t="s">
        <v>63</v>
      </c>
      <c r="F681" s="2" t="s">
        <v>16</v>
      </c>
      <c r="G681" s="2" t="s">
        <v>38</v>
      </c>
      <c r="H681" s="2">
        <v>2019</v>
      </c>
      <c r="I681" s="2">
        <v>367</v>
      </c>
      <c r="J681" s="2"/>
    </row>
    <row r="682" spans="1:10" x14ac:dyDescent="0.2">
      <c r="A682" s="2" t="s">
        <v>12</v>
      </c>
      <c r="B682" s="3">
        <v>45324.958333333336</v>
      </c>
      <c r="C682" s="2" t="s">
        <v>13</v>
      </c>
      <c r="D682" s="2" t="s">
        <v>68</v>
      </c>
      <c r="E682" s="2" t="s">
        <v>63</v>
      </c>
      <c r="F682" s="2" t="s">
        <v>16</v>
      </c>
      <c r="G682" s="2" t="s">
        <v>39</v>
      </c>
      <c r="H682" s="2">
        <v>2019</v>
      </c>
      <c r="I682" s="2">
        <v>0</v>
      </c>
      <c r="J682" s="2"/>
    </row>
    <row r="683" spans="1:10" x14ac:dyDescent="0.2">
      <c r="A683" s="2" t="s">
        <v>12</v>
      </c>
      <c r="B683" s="3">
        <v>45324.958333333336</v>
      </c>
      <c r="C683" s="2" t="s">
        <v>13</v>
      </c>
      <c r="D683" s="2" t="s">
        <v>68</v>
      </c>
      <c r="E683" s="2" t="s">
        <v>63</v>
      </c>
      <c r="F683" s="2" t="s">
        <v>16</v>
      </c>
      <c r="G683" s="2" t="s">
        <v>40</v>
      </c>
      <c r="H683" s="2">
        <v>2019</v>
      </c>
      <c r="I683" s="2">
        <v>1063.5640000000001</v>
      </c>
      <c r="J683" s="2"/>
    </row>
    <row r="684" spans="1:10" x14ac:dyDescent="0.2">
      <c r="A684" s="2" t="s">
        <v>12</v>
      </c>
      <c r="B684" s="3">
        <v>45324.958333333336</v>
      </c>
      <c r="C684" s="2" t="s">
        <v>13</v>
      </c>
      <c r="D684" s="2" t="s">
        <v>68</v>
      </c>
      <c r="E684" s="2" t="s">
        <v>63</v>
      </c>
      <c r="F684" s="2" t="s">
        <v>16</v>
      </c>
      <c r="G684" s="2" t="s">
        <v>41</v>
      </c>
      <c r="H684" s="2">
        <v>2019</v>
      </c>
      <c r="I684" s="2">
        <v>439.70499999999998</v>
      </c>
      <c r="J684" s="2"/>
    </row>
    <row r="685" spans="1:10" x14ac:dyDescent="0.2">
      <c r="A685" s="2" t="s">
        <v>12</v>
      </c>
      <c r="B685" s="3">
        <v>45324.958333333336</v>
      </c>
      <c r="C685" s="2" t="s">
        <v>13</v>
      </c>
      <c r="D685" s="2" t="s">
        <v>68</v>
      </c>
      <c r="E685" s="2" t="s">
        <v>63</v>
      </c>
      <c r="F685" s="2" t="s">
        <v>16</v>
      </c>
      <c r="G685" s="2" t="s">
        <v>42</v>
      </c>
      <c r="H685" s="2">
        <v>2019</v>
      </c>
      <c r="I685" s="2">
        <v>251.256</v>
      </c>
      <c r="J685" s="2"/>
    </row>
    <row r="686" spans="1:10" x14ac:dyDescent="0.2">
      <c r="A686" s="2" t="s">
        <v>12</v>
      </c>
      <c r="B686" s="3">
        <v>45324.958333333336</v>
      </c>
      <c r="C686" s="2" t="s">
        <v>13</v>
      </c>
      <c r="D686" s="2" t="s">
        <v>68</v>
      </c>
      <c r="E686" s="2" t="s">
        <v>63</v>
      </c>
      <c r="F686" s="2" t="s">
        <v>16</v>
      </c>
      <c r="G686" s="2" t="s">
        <v>43</v>
      </c>
      <c r="H686" s="2">
        <v>2019</v>
      </c>
      <c r="I686" s="2">
        <v>0</v>
      </c>
      <c r="J686" s="2"/>
    </row>
    <row r="687" spans="1:10" x14ac:dyDescent="0.2">
      <c r="A687" s="2" t="s">
        <v>12</v>
      </c>
      <c r="B687" s="3">
        <v>45324.958333333336</v>
      </c>
      <c r="C687" s="2" t="s">
        <v>13</v>
      </c>
      <c r="D687" s="2" t="s">
        <v>68</v>
      </c>
      <c r="E687" s="2" t="s">
        <v>63</v>
      </c>
      <c r="F687" s="2" t="s">
        <v>16</v>
      </c>
      <c r="G687" s="2" t="s">
        <v>44</v>
      </c>
      <c r="H687" s="2">
        <v>2019</v>
      </c>
      <c r="I687" s="2">
        <v>0</v>
      </c>
      <c r="J687" s="2"/>
    </row>
    <row r="688" spans="1:10" x14ac:dyDescent="0.2">
      <c r="A688" s="2" t="s">
        <v>12</v>
      </c>
      <c r="B688" s="3">
        <v>45324.958333333336</v>
      </c>
      <c r="C688" s="2" t="s">
        <v>13</v>
      </c>
      <c r="D688" s="2" t="s">
        <v>68</v>
      </c>
      <c r="E688" s="2" t="s">
        <v>63</v>
      </c>
      <c r="F688" s="2" t="s">
        <v>16</v>
      </c>
      <c r="G688" s="2" t="s">
        <v>46</v>
      </c>
      <c r="H688" s="2">
        <v>2019</v>
      </c>
      <c r="I688" s="2">
        <v>4497.2809999999999</v>
      </c>
      <c r="J688" s="2"/>
    </row>
    <row r="689" spans="1:10" x14ac:dyDescent="0.2">
      <c r="A689" s="2" t="s">
        <v>12</v>
      </c>
      <c r="B689" s="3">
        <v>45324.958333333336</v>
      </c>
      <c r="C689" s="2" t="s">
        <v>13</v>
      </c>
      <c r="D689" s="2" t="s">
        <v>68</v>
      </c>
      <c r="E689" s="2" t="s">
        <v>63</v>
      </c>
      <c r="F689" s="2" t="s">
        <v>16</v>
      </c>
      <c r="G689" s="2" t="s">
        <v>47</v>
      </c>
      <c r="H689" s="2">
        <v>2019</v>
      </c>
      <c r="I689" s="2">
        <v>7644.97</v>
      </c>
      <c r="J689" s="2"/>
    </row>
    <row r="690" spans="1:10" x14ac:dyDescent="0.2">
      <c r="A690" s="2" t="s">
        <v>12</v>
      </c>
      <c r="B690" s="3">
        <v>45324.958333333336</v>
      </c>
      <c r="C690" s="2" t="s">
        <v>13</v>
      </c>
      <c r="D690" s="2" t="s">
        <v>68</v>
      </c>
      <c r="E690" s="2" t="s">
        <v>63</v>
      </c>
      <c r="F690" s="2" t="s">
        <v>16</v>
      </c>
      <c r="G690" s="2" t="s">
        <v>48</v>
      </c>
      <c r="H690" s="2">
        <v>2019</v>
      </c>
      <c r="I690" s="2">
        <v>2000.2180000000001</v>
      </c>
      <c r="J690" s="2"/>
    </row>
    <row r="691" spans="1:10" x14ac:dyDescent="0.2">
      <c r="A691" s="2" t="s">
        <v>12</v>
      </c>
      <c r="B691" s="3">
        <v>45324.958333333336</v>
      </c>
      <c r="C691" s="2" t="s">
        <v>13</v>
      </c>
      <c r="D691" s="2" t="s">
        <v>68</v>
      </c>
      <c r="E691" s="2" t="s">
        <v>63</v>
      </c>
      <c r="F691" s="2" t="s">
        <v>16</v>
      </c>
      <c r="G691" s="2" t="s">
        <v>49</v>
      </c>
      <c r="H691" s="2">
        <v>2019</v>
      </c>
      <c r="I691" s="2">
        <v>2808.5859999999998</v>
      </c>
      <c r="J691" s="2"/>
    </row>
    <row r="692" spans="1:10" x14ac:dyDescent="0.2">
      <c r="A692" s="2" t="s">
        <v>12</v>
      </c>
      <c r="B692" s="3">
        <v>45324.958333333336</v>
      </c>
      <c r="C692" s="2" t="s">
        <v>13</v>
      </c>
      <c r="D692" s="2" t="s">
        <v>68</v>
      </c>
      <c r="E692" s="2" t="s">
        <v>63</v>
      </c>
      <c r="F692" s="2" t="s">
        <v>16</v>
      </c>
      <c r="G692" s="2" t="s">
        <v>51</v>
      </c>
      <c r="H692" s="2">
        <v>2019</v>
      </c>
      <c r="I692" s="2">
        <v>199.131</v>
      </c>
      <c r="J692" s="2"/>
    </row>
    <row r="693" spans="1:10" x14ac:dyDescent="0.2">
      <c r="A693" s="2" t="s">
        <v>12</v>
      </c>
      <c r="B693" s="3">
        <v>45324.958333333336</v>
      </c>
      <c r="C693" s="2" t="s">
        <v>13</v>
      </c>
      <c r="D693" s="2" t="s">
        <v>68</v>
      </c>
      <c r="E693" s="2" t="s">
        <v>63</v>
      </c>
      <c r="F693" s="2" t="s">
        <v>16</v>
      </c>
      <c r="G693" s="2" t="s">
        <v>52</v>
      </c>
      <c r="H693" s="2">
        <v>2019</v>
      </c>
      <c r="I693" s="2">
        <v>63.2</v>
      </c>
      <c r="J693" s="2"/>
    </row>
    <row r="694" spans="1:10" x14ac:dyDescent="0.2">
      <c r="A694" s="2" t="s">
        <v>12</v>
      </c>
      <c r="B694" s="3">
        <v>45324.958333333336</v>
      </c>
      <c r="C694" s="2" t="s">
        <v>13</v>
      </c>
      <c r="D694" s="2" t="s">
        <v>68</v>
      </c>
      <c r="E694" s="2" t="s">
        <v>64</v>
      </c>
      <c r="F694" s="2" t="s">
        <v>16</v>
      </c>
      <c r="G694" s="2" t="s">
        <v>18</v>
      </c>
      <c r="H694" s="2">
        <v>2019</v>
      </c>
      <c r="I694" s="2">
        <v>0</v>
      </c>
      <c r="J694" s="2"/>
    </row>
    <row r="695" spans="1:10" x14ac:dyDescent="0.2">
      <c r="A695" s="2" t="s">
        <v>12</v>
      </c>
      <c r="B695" s="3">
        <v>45324.958333333336</v>
      </c>
      <c r="C695" s="2" t="s">
        <v>13</v>
      </c>
      <c r="D695" s="2" t="s">
        <v>68</v>
      </c>
      <c r="E695" s="2" t="s">
        <v>64</v>
      </c>
      <c r="F695" s="2" t="s">
        <v>16</v>
      </c>
      <c r="G695" s="2" t="s">
        <v>19</v>
      </c>
      <c r="H695" s="2">
        <v>2019</v>
      </c>
      <c r="I695" s="2">
        <v>0</v>
      </c>
      <c r="J695" s="2"/>
    </row>
    <row r="696" spans="1:10" x14ac:dyDescent="0.2">
      <c r="A696" s="2" t="s">
        <v>12</v>
      </c>
      <c r="B696" s="3">
        <v>45324.958333333336</v>
      </c>
      <c r="C696" s="2" t="s">
        <v>13</v>
      </c>
      <c r="D696" s="2" t="s">
        <v>68</v>
      </c>
      <c r="E696" s="2" t="s">
        <v>64</v>
      </c>
      <c r="F696" s="2" t="s">
        <v>16</v>
      </c>
      <c r="G696" s="2" t="s">
        <v>20</v>
      </c>
      <c r="H696" s="2">
        <v>2019</v>
      </c>
      <c r="I696" s="2">
        <v>0</v>
      </c>
      <c r="J696" s="2"/>
    </row>
    <row r="697" spans="1:10" x14ac:dyDescent="0.2">
      <c r="A697" s="2" t="s">
        <v>12</v>
      </c>
      <c r="B697" s="3">
        <v>45324.958333333336</v>
      </c>
      <c r="C697" s="2" t="s">
        <v>13</v>
      </c>
      <c r="D697" s="2" t="s">
        <v>68</v>
      </c>
      <c r="E697" s="2" t="s">
        <v>64</v>
      </c>
      <c r="F697" s="2" t="s">
        <v>16</v>
      </c>
      <c r="G697" s="2" t="s">
        <v>23</v>
      </c>
      <c r="H697" s="2">
        <v>2019</v>
      </c>
      <c r="I697" s="2">
        <v>0</v>
      </c>
      <c r="J697" s="2"/>
    </row>
    <row r="698" spans="1:10" x14ac:dyDescent="0.2">
      <c r="A698" s="2" t="s">
        <v>12</v>
      </c>
      <c r="B698" s="3">
        <v>45324.958333333336</v>
      </c>
      <c r="C698" s="2" t="s">
        <v>13</v>
      </c>
      <c r="D698" s="2" t="s">
        <v>68</v>
      </c>
      <c r="E698" s="2" t="s">
        <v>64</v>
      </c>
      <c r="F698" s="2" t="s">
        <v>16</v>
      </c>
      <c r="G698" s="2" t="s">
        <v>26</v>
      </c>
      <c r="H698" s="2">
        <v>2019</v>
      </c>
      <c r="I698" s="2">
        <v>0</v>
      </c>
      <c r="J698" s="2"/>
    </row>
    <row r="699" spans="1:10" x14ac:dyDescent="0.2">
      <c r="A699" s="2" t="s">
        <v>12</v>
      </c>
      <c r="B699" s="3">
        <v>45324.958333333336</v>
      </c>
      <c r="C699" s="2" t="s">
        <v>13</v>
      </c>
      <c r="D699" s="2" t="s">
        <v>68</v>
      </c>
      <c r="E699" s="2" t="s">
        <v>64</v>
      </c>
      <c r="F699" s="2" t="s">
        <v>16</v>
      </c>
      <c r="G699" s="2" t="s">
        <v>28</v>
      </c>
      <c r="H699" s="2">
        <v>2019</v>
      </c>
      <c r="I699" s="2">
        <v>0</v>
      </c>
      <c r="J699" s="2"/>
    </row>
    <row r="700" spans="1:10" x14ac:dyDescent="0.2">
      <c r="A700" s="2" t="s">
        <v>12</v>
      </c>
      <c r="B700" s="3">
        <v>45324.958333333336</v>
      </c>
      <c r="C700" s="2" t="s">
        <v>13</v>
      </c>
      <c r="D700" s="2" t="s">
        <v>68</v>
      </c>
      <c r="E700" s="2" t="s">
        <v>64</v>
      </c>
      <c r="F700" s="2" t="s">
        <v>16</v>
      </c>
      <c r="G700" s="2" t="s">
        <v>29</v>
      </c>
      <c r="H700" s="2">
        <v>2019</v>
      </c>
      <c r="I700" s="2">
        <v>0</v>
      </c>
      <c r="J700" s="2"/>
    </row>
    <row r="701" spans="1:10" x14ac:dyDescent="0.2">
      <c r="A701" s="2" t="s">
        <v>12</v>
      </c>
      <c r="B701" s="3">
        <v>45324.958333333336</v>
      </c>
      <c r="C701" s="2" t="s">
        <v>13</v>
      </c>
      <c r="D701" s="2" t="s">
        <v>68</v>
      </c>
      <c r="E701" s="2" t="s">
        <v>64</v>
      </c>
      <c r="F701" s="2" t="s">
        <v>16</v>
      </c>
      <c r="G701" s="2" t="s">
        <v>30</v>
      </c>
      <c r="H701" s="2">
        <v>2019</v>
      </c>
      <c r="I701" s="2">
        <v>0</v>
      </c>
      <c r="J701" s="2"/>
    </row>
    <row r="702" spans="1:10" x14ac:dyDescent="0.2">
      <c r="A702" s="2" t="s">
        <v>12</v>
      </c>
      <c r="B702" s="3">
        <v>45324.958333333336</v>
      </c>
      <c r="C702" s="2" t="s">
        <v>13</v>
      </c>
      <c r="D702" s="2" t="s">
        <v>68</v>
      </c>
      <c r="E702" s="2" t="s">
        <v>64</v>
      </c>
      <c r="F702" s="2" t="s">
        <v>16</v>
      </c>
      <c r="G702" s="2" t="s">
        <v>32</v>
      </c>
      <c r="H702" s="2">
        <v>2019</v>
      </c>
      <c r="I702" s="2">
        <v>0</v>
      </c>
      <c r="J702" s="2"/>
    </row>
    <row r="703" spans="1:10" x14ac:dyDescent="0.2">
      <c r="A703" s="2" t="s">
        <v>12</v>
      </c>
      <c r="B703" s="3">
        <v>45324.958333333336</v>
      </c>
      <c r="C703" s="2" t="s">
        <v>13</v>
      </c>
      <c r="D703" s="2" t="s">
        <v>68</v>
      </c>
      <c r="E703" s="2" t="s">
        <v>64</v>
      </c>
      <c r="F703" s="2" t="s">
        <v>16</v>
      </c>
      <c r="G703" s="2" t="s">
        <v>33</v>
      </c>
      <c r="H703" s="2">
        <v>2019</v>
      </c>
      <c r="I703" s="2">
        <v>0</v>
      </c>
      <c r="J703" s="2"/>
    </row>
    <row r="704" spans="1:10" x14ac:dyDescent="0.2">
      <c r="A704" s="2" t="s">
        <v>12</v>
      </c>
      <c r="B704" s="3">
        <v>45324.958333333336</v>
      </c>
      <c r="C704" s="2" t="s">
        <v>13</v>
      </c>
      <c r="D704" s="2" t="s">
        <v>68</v>
      </c>
      <c r="E704" s="2" t="s">
        <v>64</v>
      </c>
      <c r="F704" s="2" t="s">
        <v>16</v>
      </c>
      <c r="G704" s="2" t="s">
        <v>34</v>
      </c>
      <c r="H704" s="2">
        <v>2019</v>
      </c>
      <c r="I704" s="2">
        <v>0</v>
      </c>
      <c r="J704" s="2"/>
    </row>
    <row r="705" spans="1:10" x14ac:dyDescent="0.2">
      <c r="A705" s="2" t="s">
        <v>12</v>
      </c>
      <c r="B705" s="3">
        <v>45324.958333333336</v>
      </c>
      <c r="C705" s="2" t="s">
        <v>13</v>
      </c>
      <c r="D705" s="2" t="s">
        <v>68</v>
      </c>
      <c r="E705" s="2" t="s">
        <v>64</v>
      </c>
      <c r="F705" s="2" t="s">
        <v>16</v>
      </c>
      <c r="G705" s="2" t="s">
        <v>37</v>
      </c>
      <c r="H705" s="2">
        <v>2019</v>
      </c>
      <c r="I705" s="2">
        <v>0</v>
      </c>
      <c r="J705" s="2"/>
    </row>
    <row r="706" spans="1:10" x14ac:dyDescent="0.2">
      <c r="A706" s="2" t="s">
        <v>12</v>
      </c>
      <c r="B706" s="3">
        <v>45324.958333333336</v>
      </c>
      <c r="C706" s="2" t="s">
        <v>13</v>
      </c>
      <c r="D706" s="2" t="s">
        <v>68</v>
      </c>
      <c r="E706" s="2" t="s">
        <v>64</v>
      </c>
      <c r="F706" s="2" t="s">
        <v>16</v>
      </c>
      <c r="G706" s="2" t="s">
        <v>38</v>
      </c>
      <c r="H706" s="2">
        <v>2019</v>
      </c>
      <c r="I706" s="2">
        <v>0</v>
      </c>
      <c r="J706" s="2"/>
    </row>
    <row r="707" spans="1:10" x14ac:dyDescent="0.2">
      <c r="A707" s="2" t="s">
        <v>12</v>
      </c>
      <c r="B707" s="3">
        <v>45324.958333333336</v>
      </c>
      <c r="C707" s="2" t="s">
        <v>13</v>
      </c>
      <c r="D707" s="2" t="s">
        <v>68</v>
      </c>
      <c r="E707" s="2" t="s">
        <v>64</v>
      </c>
      <c r="F707" s="2" t="s">
        <v>16</v>
      </c>
      <c r="G707" s="2" t="s">
        <v>39</v>
      </c>
      <c r="H707" s="2">
        <v>2019</v>
      </c>
      <c r="I707" s="2">
        <v>0</v>
      </c>
      <c r="J707" s="2"/>
    </row>
    <row r="708" spans="1:10" x14ac:dyDescent="0.2">
      <c r="A708" s="2" t="s">
        <v>12</v>
      </c>
      <c r="B708" s="3">
        <v>45324.958333333336</v>
      </c>
      <c r="C708" s="2" t="s">
        <v>13</v>
      </c>
      <c r="D708" s="2" t="s">
        <v>68</v>
      </c>
      <c r="E708" s="2" t="s">
        <v>64</v>
      </c>
      <c r="F708" s="2" t="s">
        <v>16</v>
      </c>
      <c r="G708" s="2" t="s">
        <v>40</v>
      </c>
      <c r="H708" s="2">
        <v>2019</v>
      </c>
      <c r="I708" s="2">
        <v>0</v>
      </c>
      <c r="J708" s="2"/>
    </row>
    <row r="709" spans="1:10" x14ac:dyDescent="0.2">
      <c r="A709" s="2" t="s">
        <v>12</v>
      </c>
      <c r="B709" s="3">
        <v>45324.958333333336</v>
      </c>
      <c r="C709" s="2" t="s">
        <v>13</v>
      </c>
      <c r="D709" s="2" t="s">
        <v>68</v>
      </c>
      <c r="E709" s="2" t="s">
        <v>64</v>
      </c>
      <c r="F709" s="2" t="s">
        <v>16</v>
      </c>
      <c r="G709" s="2" t="s">
        <v>41</v>
      </c>
      <c r="H709" s="2">
        <v>2019</v>
      </c>
      <c r="I709" s="2">
        <v>0</v>
      </c>
      <c r="J709" s="2"/>
    </row>
    <row r="710" spans="1:10" x14ac:dyDescent="0.2">
      <c r="A710" s="2" t="s">
        <v>12</v>
      </c>
      <c r="B710" s="3">
        <v>45324.958333333336</v>
      </c>
      <c r="C710" s="2" t="s">
        <v>13</v>
      </c>
      <c r="D710" s="2" t="s">
        <v>68</v>
      </c>
      <c r="E710" s="2" t="s">
        <v>64</v>
      </c>
      <c r="F710" s="2" t="s">
        <v>16</v>
      </c>
      <c r="G710" s="2" t="s">
        <v>42</v>
      </c>
      <c r="H710" s="2">
        <v>2019</v>
      </c>
      <c r="I710" s="2">
        <v>0</v>
      </c>
      <c r="J710" s="2"/>
    </row>
    <row r="711" spans="1:10" x14ac:dyDescent="0.2">
      <c r="A711" s="2" t="s">
        <v>12</v>
      </c>
      <c r="B711" s="3">
        <v>45324.958333333336</v>
      </c>
      <c r="C711" s="2" t="s">
        <v>13</v>
      </c>
      <c r="D711" s="2" t="s">
        <v>68</v>
      </c>
      <c r="E711" s="2" t="s">
        <v>64</v>
      </c>
      <c r="F711" s="2" t="s">
        <v>16</v>
      </c>
      <c r="G711" s="2" t="s">
        <v>43</v>
      </c>
      <c r="H711" s="2">
        <v>2019</v>
      </c>
      <c r="I711" s="2">
        <v>0</v>
      </c>
      <c r="J711" s="2"/>
    </row>
    <row r="712" spans="1:10" x14ac:dyDescent="0.2">
      <c r="A712" s="2" t="s">
        <v>12</v>
      </c>
      <c r="B712" s="3">
        <v>45324.958333333336</v>
      </c>
      <c r="C712" s="2" t="s">
        <v>13</v>
      </c>
      <c r="D712" s="2" t="s">
        <v>68</v>
      </c>
      <c r="E712" s="2" t="s">
        <v>64</v>
      </c>
      <c r="F712" s="2" t="s">
        <v>16</v>
      </c>
      <c r="G712" s="2" t="s">
        <v>44</v>
      </c>
      <c r="H712" s="2">
        <v>2019</v>
      </c>
      <c r="I712" s="2">
        <v>0</v>
      </c>
      <c r="J712" s="2"/>
    </row>
    <row r="713" spans="1:10" x14ac:dyDescent="0.2">
      <c r="A713" s="2" t="s">
        <v>12</v>
      </c>
      <c r="B713" s="3">
        <v>45324.958333333336</v>
      </c>
      <c r="C713" s="2" t="s">
        <v>13</v>
      </c>
      <c r="D713" s="2" t="s">
        <v>68</v>
      </c>
      <c r="E713" s="2" t="s">
        <v>64</v>
      </c>
      <c r="F713" s="2" t="s">
        <v>16</v>
      </c>
      <c r="G713" s="2" t="s">
        <v>46</v>
      </c>
      <c r="H713" s="2">
        <v>2019</v>
      </c>
      <c r="I713" s="2">
        <v>0</v>
      </c>
      <c r="J713" s="2"/>
    </row>
    <row r="714" spans="1:10" x14ac:dyDescent="0.2">
      <c r="A714" s="2" t="s">
        <v>12</v>
      </c>
      <c r="B714" s="3">
        <v>45324.958333333336</v>
      </c>
      <c r="C714" s="2" t="s">
        <v>13</v>
      </c>
      <c r="D714" s="2" t="s">
        <v>68</v>
      </c>
      <c r="E714" s="2" t="s">
        <v>64</v>
      </c>
      <c r="F714" s="2" t="s">
        <v>16</v>
      </c>
      <c r="G714" s="2" t="s">
        <v>47</v>
      </c>
      <c r="H714" s="2">
        <v>2019</v>
      </c>
      <c r="I714" s="2">
        <v>0</v>
      </c>
      <c r="J714" s="2"/>
    </row>
    <row r="715" spans="1:10" x14ac:dyDescent="0.2">
      <c r="A715" s="2" t="s">
        <v>12</v>
      </c>
      <c r="B715" s="3">
        <v>45324.958333333336</v>
      </c>
      <c r="C715" s="2" t="s">
        <v>13</v>
      </c>
      <c r="D715" s="2" t="s">
        <v>68</v>
      </c>
      <c r="E715" s="2" t="s">
        <v>64</v>
      </c>
      <c r="F715" s="2" t="s">
        <v>16</v>
      </c>
      <c r="G715" s="2" t="s">
        <v>52</v>
      </c>
      <c r="H715" s="2">
        <v>2019</v>
      </c>
      <c r="I715" s="2">
        <v>0</v>
      </c>
      <c r="J715" s="2"/>
    </row>
    <row r="716" spans="1:10" x14ac:dyDescent="0.2">
      <c r="A716" s="2" t="s">
        <v>12</v>
      </c>
      <c r="B716" s="3">
        <v>45324.958333333336</v>
      </c>
      <c r="C716" s="2" t="s">
        <v>13</v>
      </c>
      <c r="D716" s="2" t="s">
        <v>68</v>
      </c>
      <c r="E716" s="2" t="s">
        <v>65</v>
      </c>
      <c r="F716" s="2" t="s">
        <v>16</v>
      </c>
      <c r="G716" s="2" t="s">
        <v>18</v>
      </c>
      <c r="H716" s="2">
        <v>2019</v>
      </c>
      <c r="I716" s="2">
        <v>0</v>
      </c>
      <c r="J716" s="2"/>
    </row>
    <row r="717" spans="1:10" x14ac:dyDescent="0.2">
      <c r="A717" s="2" t="s">
        <v>12</v>
      </c>
      <c r="B717" s="3">
        <v>45324.958333333336</v>
      </c>
      <c r="C717" s="2" t="s">
        <v>13</v>
      </c>
      <c r="D717" s="2" t="s">
        <v>68</v>
      </c>
      <c r="E717" s="2" t="s">
        <v>65</v>
      </c>
      <c r="F717" s="2" t="s">
        <v>16</v>
      </c>
      <c r="G717" s="2" t="s">
        <v>19</v>
      </c>
      <c r="H717" s="2">
        <v>2019</v>
      </c>
      <c r="I717" s="2">
        <v>0</v>
      </c>
      <c r="J717" s="2"/>
    </row>
    <row r="718" spans="1:10" x14ac:dyDescent="0.2">
      <c r="A718" s="2" t="s">
        <v>12</v>
      </c>
      <c r="B718" s="3">
        <v>45324.958333333336</v>
      </c>
      <c r="C718" s="2" t="s">
        <v>13</v>
      </c>
      <c r="D718" s="2" t="s">
        <v>68</v>
      </c>
      <c r="E718" s="2" t="s">
        <v>65</v>
      </c>
      <c r="F718" s="2" t="s">
        <v>16</v>
      </c>
      <c r="G718" s="2" t="s">
        <v>20</v>
      </c>
      <c r="H718" s="2">
        <v>2019</v>
      </c>
      <c r="I718" s="2">
        <v>0</v>
      </c>
      <c r="J718" s="2"/>
    </row>
    <row r="719" spans="1:10" x14ac:dyDescent="0.2">
      <c r="A719" s="2" t="s">
        <v>12</v>
      </c>
      <c r="B719" s="3">
        <v>45324.958333333336</v>
      </c>
      <c r="C719" s="2" t="s">
        <v>13</v>
      </c>
      <c r="D719" s="2" t="s">
        <v>68</v>
      </c>
      <c r="E719" s="2" t="s">
        <v>65</v>
      </c>
      <c r="F719" s="2" t="s">
        <v>16</v>
      </c>
      <c r="G719" s="2" t="s">
        <v>23</v>
      </c>
      <c r="H719" s="2">
        <v>2019</v>
      </c>
      <c r="I719" s="2">
        <v>0</v>
      </c>
      <c r="J719" s="2"/>
    </row>
    <row r="720" spans="1:10" x14ac:dyDescent="0.2">
      <c r="A720" s="2" t="s">
        <v>12</v>
      </c>
      <c r="B720" s="3">
        <v>45324.958333333336</v>
      </c>
      <c r="C720" s="2" t="s">
        <v>13</v>
      </c>
      <c r="D720" s="2" t="s">
        <v>68</v>
      </c>
      <c r="E720" s="2" t="s">
        <v>65</v>
      </c>
      <c r="F720" s="2" t="s">
        <v>16</v>
      </c>
      <c r="G720" s="2" t="s">
        <v>26</v>
      </c>
      <c r="H720" s="2">
        <v>2019</v>
      </c>
      <c r="I720" s="2">
        <v>0</v>
      </c>
      <c r="J720" s="2"/>
    </row>
    <row r="721" spans="1:10" x14ac:dyDescent="0.2">
      <c r="A721" s="2" t="s">
        <v>12</v>
      </c>
      <c r="B721" s="3">
        <v>45324.958333333336</v>
      </c>
      <c r="C721" s="2" t="s">
        <v>13</v>
      </c>
      <c r="D721" s="2" t="s">
        <v>68</v>
      </c>
      <c r="E721" s="2" t="s">
        <v>65</v>
      </c>
      <c r="F721" s="2" t="s">
        <v>16</v>
      </c>
      <c r="G721" s="2" t="s">
        <v>28</v>
      </c>
      <c r="H721" s="2">
        <v>2019</v>
      </c>
      <c r="I721" s="2">
        <v>0</v>
      </c>
      <c r="J721" s="2"/>
    </row>
    <row r="722" spans="1:10" x14ac:dyDescent="0.2">
      <c r="A722" s="2" t="s">
        <v>12</v>
      </c>
      <c r="B722" s="3">
        <v>45324.958333333336</v>
      </c>
      <c r="C722" s="2" t="s">
        <v>13</v>
      </c>
      <c r="D722" s="2" t="s">
        <v>68</v>
      </c>
      <c r="E722" s="2" t="s">
        <v>65</v>
      </c>
      <c r="F722" s="2" t="s">
        <v>16</v>
      </c>
      <c r="G722" s="2" t="s">
        <v>29</v>
      </c>
      <c r="H722" s="2">
        <v>2019</v>
      </c>
      <c r="I722" s="2">
        <v>0</v>
      </c>
      <c r="J722" s="2"/>
    </row>
    <row r="723" spans="1:10" x14ac:dyDescent="0.2">
      <c r="A723" s="2" t="s">
        <v>12</v>
      </c>
      <c r="B723" s="3">
        <v>45324.958333333336</v>
      </c>
      <c r="C723" s="2" t="s">
        <v>13</v>
      </c>
      <c r="D723" s="2" t="s">
        <v>68</v>
      </c>
      <c r="E723" s="2" t="s">
        <v>65</v>
      </c>
      <c r="F723" s="2" t="s">
        <v>16</v>
      </c>
      <c r="G723" s="2" t="s">
        <v>30</v>
      </c>
      <c r="H723" s="2">
        <v>2019</v>
      </c>
      <c r="I723" s="2">
        <v>0</v>
      </c>
      <c r="J723" s="2"/>
    </row>
    <row r="724" spans="1:10" x14ac:dyDescent="0.2">
      <c r="A724" s="2" t="s">
        <v>12</v>
      </c>
      <c r="B724" s="3">
        <v>45324.958333333336</v>
      </c>
      <c r="C724" s="2" t="s">
        <v>13</v>
      </c>
      <c r="D724" s="2" t="s">
        <v>68</v>
      </c>
      <c r="E724" s="2" t="s">
        <v>65</v>
      </c>
      <c r="F724" s="2" t="s">
        <v>16</v>
      </c>
      <c r="G724" s="2" t="s">
        <v>32</v>
      </c>
      <c r="H724" s="2">
        <v>2019</v>
      </c>
      <c r="I724" s="2">
        <v>0</v>
      </c>
      <c r="J724" s="2"/>
    </row>
    <row r="725" spans="1:10" x14ac:dyDescent="0.2">
      <c r="A725" s="2" t="s">
        <v>12</v>
      </c>
      <c r="B725" s="3">
        <v>45324.958333333336</v>
      </c>
      <c r="C725" s="2" t="s">
        <v>13</v>
      </c>
      <c r="D725" s="2" t="s">
        <v>68</v>
      </c>
      <c r="E725" s="2" t="s">
        <v>65</v>
      </c>
      <c r="F725" s="2" t="s">
        <v>16</v>
      </c>
      <c r="G725" s="2" t="s">
        <v>33</v>
      </c>
      <c r="H725" s="2">
        <v>2019</v>
      </c>
      <c r="I725" s="2">
        <v>0</v>
      </c>
      <c r="J725" s="2"/>
    </row>
    <row r="726" spans="1:10" x14ac:dyDescent="0.2">
      <c r="A726" s="2" t="s">
        <v>12</v>
      </c>
      <c r="B726" s="3">
        <v>45324.958333333336</v>
      </c>
      <c r="C726" s="2" t="s">
        <v>13</v>
      </c>
      <c r="D726" s="2" t="s">
        <v>68</v>
      </c>
      <c r="E726" s="2" t="s">
        <v>65</v>
      </c>
      <c r="F726" s="2" t="s">
        <v>16</v>
      </c>
      <c r="G726" s="2" t="s">
        <v>34</v>
      </c>
      <c r="H726" s="2">
        <v>2019</v>
      </c>
      <c r="I726" s="2">
        <v>0</v>
      </c>
      <c r="J726" s="2"/>
    </row>
    <row r="727" spans="1:10" x14ac:dyDescent="0.2">
      <c r="A727" s="2" t="s">
        <v>12</v>
      </c>
      <c r="B727" s="3">
        <v>45324.958333333336</v>
      </c>
      <c r="C727" s="2" t="s">
        <v>13</v>
      </c>
      <c r="D727" s="2" t="s">
        <v>68</v>
      </c>
      <c r="E727" s="2" t="s">
        <v>65</v>
      </c>
      <c r="F727" s="2" t="s">
        <v>16</v>
      </c>
      <c r="G727" s="2" t="s">
        <v>37</v>
      </c>
      <c r="H727" s="2">
        <v>2019</v>
      </c>
      <c r="I727" s="2">
        <v>0</v>
      </c>
      <c r="J727" s="2"/>
    </row>
    <row r="728" spans="1:10" x14ac:dyDescent="0.2">
      <c r="A728" s="2" t="s">
        <v>12</v>
      </c>
      <c r="B728" s="3">
        <v>45324.958333333336</v>
      </c>
      <c r="C728" s="2" t="s">
        <v>13</v>
      </c>
      <c r="D728" s="2" t="s">
        <v>68</v>
      </c>
      <c r="E728" s="2" t="s">
        <v>65</v>
      </c>
      <c r="F728" s="2" t="s">
        <v>16</v>
      </c>
      <c r="G728" s="2" t="s">
        <v>38</v>
      </c>
      <c r="H728" s="2">
        <v>2019</v>
      </c>
      <c r="I728" s="2">
        <v>0</v>
      </c>
      <c r="J728" s="2"/>
    </row>
    <row r="729" spans="1:10" x14ac:dyDescent="0.2">
      <c r="A729" s="2" t="s">
        <v>12</v>
      </c>
      <c r="B729" s="3">
        <v>45324.958333333336</v>
      </c>
      <c r="C729" s="2" t="s">
        <v>13</v>
      </c>
      <c r="D729" s="2" t="s">
        <v>68</v>
      </c>
      <c r="E729" s="2" t="s">
        <v>65</v>
      </c>
      <c r="F729" s="2" t="s">
        <v>16</v>
      </c>
      <c r="G729" s="2" t="s">
        <v>39</v>
      </c>
      <c r="H729" s="2">
        <v>2019</v>
      </c>
      <c r="I729" s="2">
        <v>0</v>
      </c>
      <c r="J729" s="2"/>
    </row>
    <row r="730" spans="1:10" x14ac:dyDescent="0.2">
      <c r="A730" s="2" t="s">
        <v>12</v>
      </c>
      <c r="B730" s="3">
        <v>45324.958333333336</v>
      </c>
      <c r="C730" s="2" t="s">
        <v>13</v>
      </c>
      <c r="D730" s="2" t="s">
        <v>68</v>
      </c>
      <c r="E730" s="2" t="s">
        <v>65</v>
      </c>
      <c r="F730" s="2" t="s">
        <v>16</v>
      </c>
      <c r="G730" s="2" t="s">
        <v>40</v>
      </c>
      <c r="H730" s="2">
        <v>2019</v>
      </c>
      <c r="I730" s="2">
        <v>0</v>
      </c>
      <c r="J730" s="2"/>
    </row>
    <row r="731" spans="1:10" x14ac:dyDescent="0.2">
      <c r="A731" s="2" t="s">
        <v>12</v>
      </c>
      <c r="B731" s="3">
        <v>45324.958333333336</v>
      </c>
      <c r="C731" s="2" t="s">
        <v>13</v>
      </c>
      <c r="D731" s="2" t="s">
        <v>68</v>
      </c>
      <c r="E731" s="2" t="s">
        <v>65</v>
      </c>
      <c r="F731" s="2" t="s">
        <v>16</v>
      </c>
      <c r="G731" s="2" t="s">
        <v>41</v>
      </c>
      <c r="H731" s="2">
        <v>2019</v>
      </c>
      <c r="I731" s="2">
        <v>0</v>
      </c>
      <c r="J731" s="2"/>
    </row>
    <row r="732" spans="1:10" x14ac:dyDescent="0.2">
      <c r="A732" s="2" t="s">
        <v>12</v>
      </c>
      <c r="B732" s="3">
        <v>45324.958333333336</v>
      </c>
      <c r="C732" s="2" t="s">
        <v>13</v>
      </c>
      <c r="D732" s="2" t="s">
        <v>68</v>
      </c>
      <c r="E732" s="2" t="s">
        <v>65</v>
      </c>
      <c r="F732" s="2" t="s">
        <v>16</v>
      </c>
      <c r="G732" s="2" t="s">
        <v>42</v>
      </c>
      <c r="H732" s="2">
        <v>2019</v>
      </c>
      <c r="I732" s="2">
        <v>0</v>
      </c>
      <c r="J732" s="2"/>
    </row>
    <row r="733" spans="1:10" x14ac:dyDescent="0.2">
      <c r="A733" s="2" t="s">
        <v>12</v>
      </c>
      <c r="B733" s="3">
        <v>45324.958333333336</v>
      </c>
      <c r="C733" s="2" t="s">
        <v>13</v>
      </c>
      <c r="D733" s="2" t="s">
        <v>68</v>
      </c>
      <c r="E733" s="2" t="s">
        <v>65</v>
      </c>
      <c r="F733" s="2" t="s">
        <v>16</v>
      </c>
      <c r="G733" s="2" t="s">
        <v>43</v>
      </c>
      <c r="H733" s="2">
        <v>2019</v>
      </c>
      <c r="I733" s="2">
        <v>0</v>
      </c>
      <c r="J733" s="2"/>
    </row>
    <row r="734" spans="1:10" x14ac:dyDescent="0.2">
      <c r="A734" s="2" t="s">
        <v>12</v>
      </c>
      <c r="B734" s="3">
        <v>45324.958333333336</v>
      </c>
      <c r="C734" s="2" t="s">
        <v>13</v>
      </c>
      <c r="D734" s="2" t="s">
        <v>68</v>
      </c>
      <c r="E734" s="2" t="s">
        <v>65</v>
      </c>
      <c r="F734" s="2" t="s">
        <v>16</v>
      </c>
      <c r="G734" s="2" t="s">
        <v>44</v>
      </c>
      <c r="H734" s="2">
        <v>2019</v>
      </c>
      <c r="I734" s="2">
        <v>0</v>
      </c>
      <c r="J734" s="2"/>
    </row>
    <row r="735" spans="1:10" x14ac:dyDescent="0.2">
      <c r="A735" s="2" t="s">
        <v>12</v>
      </c>
      <c r="B735" s="3">
        <v>45324.958333333336</v>
      </c>
      <c r="C735" s="2" t="s">
        <v>13</v>
      </c>
      <c r="D735" s="2" t="s">
        <v>68</v>
      </c>
      <c r="E735" s="2" t="s">
        <v>65</v>
      </c>
      <c r="F735" s="2" t="s">
        <v>16</v>
      </c>
      <c r="G735" s="2" t="s">
        <v>46</v>
      </c>
      <c r="H735" s="2">
        <v>2019</v>
      </c>
      <c r="I735" s="2">
        <v>0</v>
      </c>
      <c r="J735" s="2"/>
    </row>
    <row r="736" spans="1:10" x14ac:dyDescent="0.2">
      <c r="A736" s="2" t="s">
        <v>12</v>
      </c>
      <c r="B736" s="3">
        <v>45324.958333333336</v>
      </c>
      <c r="C736" s="2" t="s">
        <v>13</v>
      </c>
      <c r="D736" s="2" t="s">
        <v>68</v>
      </c>
      <c r="E736" s="2" t="s">
        <v>65</v>
      </c>
      <c r="F736" s="2" t="s">
        <v>16</v>
      </c>
      <c r="G736" s="2" t="s">
        <v>47</v>
      </c>
      <c r="H736" s="2">
        <v>2019</v>
      </c>
      <c r="I736" s="2">
        <v>0</v>
      </c>
      <c r="J736" s="2"/>
    </row>
    <row r="737" spans="1:10" x14ac:dyDescent="0.2">
      <c r="A737" s="2" t="s">
        <v>12</v>
      </c>
      <c r="B737" s="3">
        <v>45324.958333333336</v>
      </c>
      <c r="C737" s="2" t="s">
        <v>13</v>
      </c>
      <c r="D737" s="2" t="s">
        <v>68</v>
      </c>
      <c r="E737" s="2" t="s">
        <v>66</v>
      </c>
      <c r="F737" s="2" t="s">
        <v>16</v>
      </c>
      <c r="G737" s="2" t="s">
        <v>18</v>
      </c>
      <c r="H737" s="2">
        <v>2019</v>
      </c>
      <c r="I737" s="2">
        <v>2.0710000000000002</v>
      </c>
      <c r="J737" s="2"/>
    </row>
    <row r="738" spans="1:10" x14ac:dyDescent="0.2">
      <c r="A738" s="2" t="s">
        <v>12</v>
      </c>
      <c r="B738" s="3">
        <v>45324.958333333336</v>
      </c>
      <c r="C738" s="2" t="s">
        <v>13</v>
      </c>
      <c r="D738" s="2" t="s">
        <v>68</v>
      </c>
      <c r="E738" s="2" t="s">
        <v>66</v>
      </c>
      <c r="F738" s="2" t="s">
        <v>16</v>
      </c>
      <c r="G738" s="2" t="s">
        <v>19</v>
      </c>
      <c r="H738" s="2">
        <v>2019</v>
      </c>
      <c r="I738" s="2">
        <v>14.920999999999999</v>
      </c>
      <c r="J738" s="2"/>
    </row>
    <row r="739" spans="1:10" x14ac:dyDescent="0.2">
      <c r="A739" s="2" t="s">
        <v>12</v>
      </c>
      <c r="B739" s="3">
        <v>45324.958333333336</v>
      </c>
      <c r="C739" s="2" t="s">
        <v>13</v>
      </c>
      <c r="D739" s="2" t="s">
        <v>68</v>
      </c>
      <c r="E739" s="2" t="s">
        <v>66</v>
      </c>
      <c r="F739" s="2" t="s">
        <v>16</v>
      </c>
      <c r="G739" s="2" t="s">
        <v>20</v>
      </c>
      <c r="H739" s="2">
        <v>2019</v>
      </c>
      <c r="I739" s="2">
        <v>0</v>
      </c>
      <c r="J739" s="2"/>
    </row>
    <row r="740" spans="1:10" x14ac:dyDescent="0.2">
      <c r="A740" s="2" t="s">
        <v>12</v>
      </c>
      <c r="B740" s="3">
        <v>45324.958333333336</v>
      </c>
      <c r="C740" s="2" t="s">
        <v>13</v>
      </c>
      <c r="D740" s="2" t="s">
        <v>68</v>
      </c>
      <c r="E740" s="2" t="s">
        <v>66</v>
      </c>
      <c r="F740" s="2" t="s">
        <v>16</v>
      </c>
      <c r="G740" s="2" t="s">
        <v>21</v>
      </c>
      <c r="H740" s="2">
        <v>2019</v>
      </c>
      <c r="I740" s="2">
        <v>55.557000000000002</v>
      </c>
      <c r="J740" s="2"/>
    </row>
    <row r="741" spans="1:10" x14ac:dyDescent="0.2">
      <c r="A741" s="2" t="s">
        <v>12</v>
      </c>
      <c r="B741" s="3">
        <v>45324.958333333336</v>
      </c>
      <c r="C741" s="2" t="s">
        <v>13</v>
      </c>
      <c r="D741" s="2" t="s">
        <v>68</v>
      </c>
      <c r="E741" s="2" t="s">
        <v>66</v>
      </c>
      <c r="F741" s="2" t="s">
        <v>16</v>
      </c>
      <c r="G741" s="2" t="s">
        <v>23</v>
      </c>
      <c r="H741" s="2">
        <v>2019</v>
      </c>
      <c r="I741" s="2">
        <v>29.356999999999999</v>
      </c>
      <c r="J741" s="2"/>
    </row>
    <row r="742" spans="1:10" x14ac:dyDescent="0.2">
      <c r="A742" s="2" t="s">
        <v>12</v>
      </c>
      <c r="B742" s="3">
        <v>45324.958333333336</v>
      </c>
      <c r="C742" s="2" t="s">
        <v>13</v>
      </c>
      <c r="D742" s="2" t="s">
        <v>68</v>
      </c>
      <c r="E742" s="2" t="s">
        <v>66</v>
      </c>
      <c r="F742" s="2" t="s">
        <v>16</v>
      </c>
      <c r="G742" s="2" t="s">
        <v>26</v>
      </c>
      <c r="H742" s="2">
        <v>2019</v>
      </c>
      <c r="I742" s="2">
        <v>499.74700000000001</v>
      </c>
      <c r="J742" s="2"/>
    </row>
    <row r="743" spans="1:10" x14ac:dyDescent="0.2">
      <c r="A743" s="2" t="s">
        <v>12</v>
      </c>
      <c r="B743" s="3">
        <v>45324.958333333336</v>
      </c>
      <c r="C743" s="2" t="s">
        <v>13</v>
      </c>
      <c r="D743" s="2" t="s">
        <v>68</v>
      </c>
      <c r="E743" s="2" t="s">
        <v>66</v>
      </c>
      <c r="F743" s="2" t="s">
        <v>16</v>
      </c>
      <c r="G743" s="2" t="s">
        <v>28</v>
      </c>
      <c r="H743" s="2">
        <v>2019</v>
      </c>
      <c r="I743" s="2">
        <v>0</v>
      </c>
      <c r="J743" s="2"/>
    </row>
    <row r="744" spans="1:10" x14ac:dyDescent="0.2">
      <c r="A744" s="2" t="s">
        <v>12</v>
      </c>
      <c r="B744" s="3">
        <v>45324.958333333336</v>
      </c>
      <c r="C744" s="2" t="s">
        <v>13</v>
      </c>
      <c r="D744" s="2" t="s">
        <v>68</v>
      </c>
      <c r="E744" s="2" t="s">
        <v>66</v>
      </c>
      <c r="F744" s="2" t="s">
        <v>16</v>
      </c>
      <c r="G744" s="2" t="s">
        <v>29</v>
      </c>
      <c r="H744" s="2">
        <v>2019</v>
      </c>
      <c r="I744" s="2">
        <v>325.57400000000001</v>
      </c>
      <c r="J744" s="2"/>
    </row>
    <row r="745" spans="1:10" x14ac:dyDescent="0.2">
      <c r="A745" s="2" t="s">
        <v>12</v>
      </c>
      <c r="B745" s="3">
        <v>45324.958333333336</v>
      </c>
      <c r="C745" s="2" t="s">
        <v>13</v>
      </c>
      <c r="D745" s="2" t="s">
        <v>68</v>
      </c>
      <c r="E745" s="2" t="s">
        <v>66</v>
      </c>
      <c r="F745" s="2" t="s">
        <v>16</v>
      </c>
      <c r="G745" s="2" t="s">
        <v>30</v>
      </c>
      <c r="H745" s="2">
        <v>2019</v>
      </c>
      <c r="I745" s="2">
        <v>3348.567</v>
      </c>
      <c r="J745" s="2"/>
    </row>
    <row r="746" spans="1:10" x14ac:dyDescent="0.2">
      <c r="A746" s="2" t="s">
        <v>12</v>
      </c>
      <c r="B746" s="3">
        <v>45324.958333333336</v>
      </c>
      <c r="C746" s="2" t="s">
        <v>13</v>
      </c>
      <c r="D746" s="2" t="s">
        <v>68</v>
      </c>
      <c r="E746" s="2" t="s">
        <v>66</v>
      </c>
      <c r="F746" s="2" t="s">
        <v>16</v>
      </c>
      <c r="G746" s="2" t="s">
        <v>32</v>
      </c>
      <c r="H746" s="2">
        <v>2019</v>
      </c>
      <c r="I746" s="2">
        <v>0</v>
      </c>
      <c r="J746" s="2"/>
    </row>
    <row r="747" spans="1:10" x14ac:dyDescent="0.2">
      <c r="A747" s="2" t="s">
        <v>12</v>
      </c>
      <c r="B747" s="3">
        <v>45324.958333333336</v>
      </c>
      <c r="C747" s="2" t="s">
        <v>13</v>
      </c>
      <c r="D747" s="2" t="s">
        <v>68</v>
      </c>
      <c r="E747" s="2" t="s">
        <v>66</v>
      </c>
      <c r="F747" s="2" t="s">
        <v>16</v>
      </c>
      <c r="G747" s="2" t="s">
        <v>33</v>
      </c>
      <c r="H747" s="2">
        <v>2019</v>
      </c>
      <c r="I747" s="2">
        <v>1.411</v>
      </c>
      <c r="J747" s="2"/>
    </row>
    <row r="748" spans="1:10" x14ac:dyDescent="0.2">
      <c r="A748" s="2" t="s">
        <v>12</v>
      </c>
      <c r="B748" s="3">
        <v>45324.958333333336</v>
      </c>
      <c r="C748" s="2" t="s">
        <v>13</v>
      </c>
      <c r="D748" s="2" t="s">
        <v>68</v>
      </c>
      <c r="E748" s="2" t="s">
        <v>66</v>
      </c>
      <c r="F748" s="2" t="s">
        <v>16</v>
      </c>
      <c r="G748" s="2" t="s">
        <v>34</v>
      </c>
      <c r="H748" s="2">
        <v>2019</v>
      </c>
      <c r="I748" s="2">
        <v>0</v>
      </c>
      <c r="J748" s="2"/>
    </row>
    <row r="749" spans="1:10" x14ac:dyDescent="0.2">
      <c r="A749" s="2" t="s">
        <v>12</v>
      </c>
      <c r="B749" s="3">
        <v>45324.958333333336</v>
      </c>
      <c r="C749" s="2" t="s">
        <v>13</v>
      </c>
      <c r="D749" s="2" t="s">
        <v>68</v>
      </c>
      <c r="E749" s="2" t="s">
        <v>66</v>
      </c>
      <c r="F749" s="2" t="s">
        <v>16</v>
      </c>
      <c r="G749" s="2" t="s">
        <v>36</v>
      </c>
      <c r="H749" s="2">
        <v>2019</v>
      </c>
      <c r="I749" s="2">
        <v>0</v>
      </c>
      <c r="J749" s="2"/>
    </row>
    <row r="750" spans="1:10" x14ac:dyDescent="0.2">
      <c r="A750" s="2" t="s">
        <v>12</v>
      </c>
      <c r="B750" s="3">
        <v>45324.958333333336</v>
      </c>
      <c r="C750" s="2" t="s">
        <v>13</v>
      </c>
      <c r="D750" s="2" t="s">
        <v>68</v>
      </c>
      <c r="E750" s="2" t="s">
        <v>66</v>
      </c>
      <c r="F750" s="2" t="s">
        <v>16</v>
      </c>
      <c r="G750" s="2" t="s">
        <v>38</v>
      </c>
      <c r="H750" s="2">
        <v>2019</v>
      </c>
      <c r="I750" s="2">
        <v>21.652000000000001</v>
      </c>
      <c r="J750" s="2"/>
    </row>
    <row r="751" spans="1:10" x14ac:dyDescent="0.2">
      <c r="A751" s="2" t="s">
        <v>12</v>
      </c>
      <c r="B751" s="3">
        <v>45324.958333333336</v>
      </c>
      <c r="C751" s="2" t="s">
        <v>13</v>
      </c>
      <c r="D751" s="2" t="s">
        <v>68</v>
      </c>
      <c r="E751" s="2" t="s">
        <v>66</v>
      </c>
      <c r="F751" s="2" t="s">
        <v>16</v>
      </c>
      <c r="G751" s="2" t="s">
        <v>39</v>
      </c>
      <c r="H751" s="2">
        <v>2019</v>
      </c>
      <c r="I751" s="2">
        <v>0</v>
      </c>
      <c r="J751" s="2"/>
    </row>
    <row r="752" spans="1:10" x14ac:dyDescent="0.2">
      <c r="A752" s="2" t="s">
        <v>12</v>
      </c>
      <c r="B752" s="3">
        <v>45324.958333333336</v>
      </c>
      <c r="C752" s="2" t="s">
        <v>13</v>
      </c>
      <c r="D752" s="2" t="s">
        <v>68</v>
      </c>
      <c r="E752" s="2" t="s">
        <v>66</v>
      </c>
      <c r="F752" s="2" t="s">
        <v>16</v>
      </c>
      <c r="G752" s="2" t="s">
        <v>40</v>
      </c>
      <c r="H752" s="2">
        <v>2019</v>
      </c>
      <c r="I752" s="2">
        <v>4.9000000000000002E-2</v>
      </c>
      <c r="J752" s="2"/>
    </row>
    <row r="753" spans="1:10" x14ac:dyDescent="0.2">
      <c r="A753" s="2" t="s">
        <v>12</v>
      </c>
      <c r="B753" s="3">
        <v>45324.958333333336</v>
      </c>
      <c r="C753" s="2" t="s">
        <v>13</v>
      </c>
      <c r="D753" s="2" t="s">
        <v>68</v>
      </c>
      <c r="E753" s="2" t="s">
        <v>66</v>
      </c>
      <c r="F753" s="2" t="s">
        <v>16</v>
      </c>
      <c r="G753" s="2" t="s">
        <v>41</v>
      </c>
      <c r="H753" s="2">
        <v>2019</v>
      </c>
      <c r="I753" s="2">
        <v>2.7309999999999999</v>
      </c>
      <c r="J753" s="2"/>
    </row>
    <row r="754" spans="1:10" x14ac:dyDescent="0.2">
      <c r="A754" s="2" t="s">
        <v>12</v>
      </c>
      <c r="B754" s="3">
        <v>45324.958333333336</v>
      </c>
      <c r="C754" s="2" t="s">
        <v>13</v>
      </c>
      <c r="D754" s="2" t="s">
        <v>68</v>
      </c>
      <c r="E754" s="2" t="s">
        <v>66</v>
      </c>
      <c r="F754" s="2" t="s">
        <v>16</v>
      </c>
      <c r="G754" s="2" t="s">
        <v>42</v>
      </c>
      <c r="H754" s="2">
        <v>2019</v>
      </c>
      <c r="I754" s="2">
        <v>0</v>
      </c>
      <c r="J754" s="2"/>
    </row>
    <row r="755" spans="1:10" x14ac:dyDescent="0.2">
      <c r="A755" s="2" t="s">
        <v>12</v>
      </c>
      <c r="B755" s="3">
        <v>45324.958333333336</v>
      </c>
      <c r="C755" s="2" t="s">
        <v>13</v>
      </c>
      <c r="D755" s="2" t="s">
        <v>68</v>
      </c>
      <c r="E755" s="2" t="s">
        <v>66</v>
      </c>
      <c r="F755" s="2" t="s">
        <v>16</v>
      </c>
      <c r="G755" s="2" t="s">
        <v>43</v>
      </c>
      <c r="H755" s="2">
        <v>2019</v>
      </c>
      <c r="I755" s="2">
        <v>0</v>
      </c>
      <c r="J755" s="2"/>
    </row>
    <row r="756" spans="1:10" x14ac:dyDescent="0.2">
      <c r="A756" s="2" t="s">
        <v>12</v>
      </c>
      <c r="B756" s="3">
        <v>45324.958333333336</v>
      </c>
      <c r="C756" s="2" t="s">
        <v>13</v>
      </c>
      <c r="D756" s="2" t="s">
        <v>68</v>
      </c>
      <c r="E756" s="2" t="s">
        <v>66</v>
      </c>
      <c r="F756" s="2" t="s">
        <v>16</v>
      </c>
      <c r="G756" s="2" t="s">
        <v>44</v>
      </c>
      <c r="H756" s="2">
        <v>2019</v>
      </c>
      <c r="I756" s="2">
        <v>0</v>
      </c>
      <c r="J756" s="2"/>
    </row>
    <row r="757" spans="1:10" x14ac:dyDescent="0.2">
      <c r="A757" s="2" t="s">
        <v>12</v>
      </c>
      <c r="B757" s="3">
        <v>45324.958333333336</v>
      </c>
      <c r="C757" s="2" t="s">
        <v>13</v>
      </c>
      <c r="D757" s="2" t="s">
        <v>68</v>
      </c>
      <c r="E757" s="2" t="s">
        <v>66</v>
      </c>
      <c r="F757" s="2" t="s">
        <v>16</v>
      </c>
      <c r="G757" s="2" t="s">
        <v>46</v>
      </c>
      <c r="H757" s="2">
        <v>2019</v>
      </c>
      <c r="I757" s="2">
        <v>2623.5</v>
      </c>
      <c r="J757" s="2"/>
    </row>
    <row r="758" spans="1:10" x14ac:dyDescent="0.2">
      <c r="A758" s="2" t="s">
        <v>12</v>
      </c>
      <c r="B758" s="3">
        <v>45324.958333333336</v>
      </c>
      <c r="C758" s="2" t="s">
        <v>13</v>
      </c>
      <c r="D758" s="2" t="s">
        <v>68</v>
      </c>
      <c r="E758" s="2" t="s">
        <v>66</v>
      </c>
      <c r="F758" s="2" t="s">
        <v>16</v>
      </c>
      <c r="G758" s="2" t="s">
        <v>48</v>
      </c>
      <c r="H758" s="2">
        <v>2019</v>
      </c>
      <c r="I758" s="2">
        <v>140.405</v>
      </c>
      <c r="J758" s="2"/>
    </row>
    <row r="759" spans="1:10" x14ac:dyDescent="0.2">
      <c r="A759" s="2" t="s">
        <v>12</v>
      </c>
      <c r="B759" s="3">
        <v>45324.958333333336</v>
      </c>
      <c r="C759" s="2" t="s">
        <v>13</v>
      </c>
      <c r="D759" s="2" t="s">
        <v>68</v>
      </c>
      <c r="E759" s="2" t="s">
        <v>66</v>
      </c>
      <c r="F759" s="2" t="s">
        <v>16</v>
      </c>
      <c r="G759" s="2" t="s">
        <v>49</v>
      </c>
      <c r="H759" s="2">
        <v>2019</v>
      </c>
      <c r="I759" s="2">
        <v>123.292</v>
      </c>
      <c r="J759" s="2"/>
    </row>
    <row r="760" spans="1:10" x14ac:dyDescent="0.2">
      <c r="A760" s="2" t="s">
        <v>12</v>
      </c>
      <c r="B760" s="3">
        <v>45324.958333333336</v>
      </c>
      <c r="C760" s="2" t="s">
        <v>13</v>
      </c>
      <c r="D760" s="2" t="s">
        <v>68</v>
      </c>
      <c r="E760" s="2" t="s">
        <v>66</v>
      </c>
      <c r="F760" s="2" t="s">
        <v>16</v>
      </c>
      <c r="G760" s="2" t="s">
        <v>52</v>
      </c>
      <c r="H760" s="2">
        <v>2019</v>
      </c>
      <c r="I760" s="2">
        <v>150.4</v>
      </c>
      <c r="J760" s="2"/>
    </row>
    <row r="761" spans="1:10" x14ac:dyDescent="0.2">
      <c r="A761" s="2" t="s">
        <v>12</v>
      </c>
      <c r="B761" s="3">
        <v>45324.958333333336</v>
      </c>
      <c r="C761" s="2" t="s">
        <v>13</v>
      </c>
      <c r="D761" s="2" t="s">
        <v>68</v>
      </c>
      <c r="E761" s="2" t="s">
        <v>66</v>
      </c>
      <c r="F761" s="2" t="s">
        <v>16</v>
      </c>
      <c r="G761" s="2" t="s">
        <v>53</v>
      </c>
      <c r="H761" s="2">
        <v>2019</v>
      </c>
      <c r="I761" s="2">
        <v>46.947000000000003</v>
      </c>
      <c r="J761" s="2"/>
    </row>
    <row r="762" spans="1:10" x14ac:dyDescent="0.2">
      <c r="A762" s="2" t="s">
        <v>12</v>
      </c>
      <c r="B762" s="3">
        <v>45324.958333333336</v>
      </c>
      <c r="C762" s="2" t="s">
        <v>13</v>
      </c>
      <c r="D762" s="2" t="s">
        <v>68</v>
      </c>
      <c r="E762" s="2" t="s">
        <v>67</v>
      </c>
      <c r="F762" s="2" t="s">
        <v>16</v>
      </c>
      <c r="G762" s="2" t="s">
        <v>17</v>
      </c>
      <c r="H762" s="2">
        <v>2019</v>
      </c>
      <c r="I762" s="2">
        <v>6610.4579999999996</v>
      </c>
      <c r="J762" s="2"/>
    </row>
    <row r="763" spans="1:10" x14ac:dyDescent="0.2">
      <c r="A763" s="2" t="s">
        <v>12</v>
      </c>
      <c r="B763" s="3">
        <v>45324.958333333336</v>
      </c>
      <c r="C763" s="2" t="s">
        <v>13</v>
      </c>
      <c r="D763" s="2" t="s">
        <v>68</v>
      </c>
      <c r="E763" s="2" t="s">
        <v>67</v>
      </c>
      <c r="F763" s="2" t="s">
        <v>16</v>
      </c>
      <c r="G763" s="2" t="s">
        <v>18</v>
      </c>
      <c r="H763" s="2">
        <v>2019</v>
      </c>
      <c r="I763" s="2">
        <v>7521.6080000000002</v>
      </c>
      <c r="J763" s="2"/>
    </row>
    <row r="764" spans="1:10" x14ac:dyDescent="0.2">
      <c r="A764" s="2" t="s">
        <v>12</v>
      </c>
      <c r="B764" s="3">
        <v>45324.958333333336</v>
      </c>
      <c r="C764" s="2" t="s">
        <v>13</v>
      </c>
      <c r="D764" s="2" t="s">
        <v>68</v>
      </c>
      <c r="E764" s="2" t="s">
        <v>67</v>
      </c>
      <c r="F764" s="2" t="s">
        <v>16</v>
      </c>
      <c r="G764" s="2" t="s">
        <v>19</v>
      </c>
      <c r="H764" s="2">
        <v>2019</v>
      </c>
      <c r="I764" s="2">
        <v>3591.3939999999998</v>
      </c>
      <c r="J764" s="2"/>
    </row>
    <row r="765" spans="1:10" x14ac:dyDescent="0.2">
      <c r="A765" s="2" t="s">
        <v>12</v>
      </c>
      <c r="B765" s="3">
        <v>45324.958333333336</v>
      </c>
      <c r="C765" s="2" t="s">
        <v>13</v>
      </c>
      <c r="D765" s="2" t="s">
        <v>68</v>
      </c>
      <c r="E765" s="2" t="s">
        <v>67</v>
      </c>
      <c r="F765" s="2" t="s">
        <v>16</v>
      </c>
      <c r="G765" s="2" t="s">
        <v>20</v>
      </c>
      <c r="H765" s="2">
        <v>2019</v>
      </c>
      <c r="I765" s="2">
        <v>5403.0879999999997</v>
      </c>
      <c r="J765" s="2"/>
    </row>
    <row r="766" spans="1:10" x14ac:dyDescent="0.2">
      <c r="A766" s="2" t="s">
        <v>12</v>
      </c>
      <c r="B766" s="3">
        <v>45324.958333333336</v>
      </c>
      <c r="C766" s="2" t="s">
        <v>13</v>
      </c>
      <c r="D766" s="2" t="s">
        <v>68</v>
      </c>
      <c r="E766" s="2" t="s">
        <v>67</v>
      </c>
      <c r="F766" s="2" t="s">
        <v>16</v>
      </c>
      <c r="G766" s="2" t="s">
        <v>21</v>
      </c>
      <c r="H766" s="2">
        <v>2019</v>
      </c>
      <c r="I766" s="2">
        <v>7752.17</v>
      </c>
      <c r="J766" s="2"/>
    </row>
    <row r="767" spans="1:10" x14ac:dyDescent="0.2">
      <c r="A767" s="2" t="s">
        <v>12</v>
      </c>
      <c r="B767" s="3">
        <v>45324.958333333336</v>
      </c>
      <c r="C767" s="2" t="s">
        <v>13</v>
      </c>
      <c r="D767" s="2" t="s">
        <v>68</v>
      </c>
      <c r="E767" s="2" t="s">
        <v>67</v>
      </c>
      <c r="F767" s="2" t="s">
        <v>16</v>
      </c>
      <c r="G767" s="2" t="s">
        <v>22</v>
      </c>
      <c r="H767" s="2">
        <v>2019</v>
      </c>
      <c r="I767" s="2">
        <v>1174.7349999999999</v>
      </c>
      <c r="J767" s="2"/>
    </row>
    <row r="768" spans="1:10" x14ac:dyDescent="0.2">
      <c r="A768" s="2" t="s">
        <v>12</v>
      </c>
      <c r="B768" s="3">
        <v>45324.958333333336</v>
      </c>
      <c r="C768" s="2" t="s">
        <v>13</v>
      </c>
      <c r="D768" s="2" t="s">
        <v>68</v>
      </c>
      <c r="E768" s="2" t="s">
        <v>67</v>
      </c>
      <c r="F768" s="2" t="s">
        <v>16</v>
      </c>
      <c r="G768" s="2" t="s">
        <v>23</v>
      </c>
      <c r="H768" s="2">
        <v>2019</v>
      </c>
      <c r="I768" s="2">
        <v>18140.252</v>
      </c>
      <c r="J768" s="2"/>
    </row>
    <row r="769" spans="1:10" x14ac:dyDescent="0.2">
      <c r="A769" s="2" t="s">
        <v>12</v>
      </c>
      <c r="B769" s="3">
        <v>45324.958333333336</v>
      </c>
      <c r="C769" s="2" t="s">
        <v>13</v>
      </c>
      <c r="D769" s="2" t="s">
        <v>68</v>
      </c>
      <c r="E769" s="2" t="s">
        <v>67</v>
      </c>
      <c r="F769" s="2" t="s">
        <v>16</v>
      </c>
      <c r="G769" s="2" t="s">
        <v>24</v>
      </c>
      <c r="H769" s="2">
        <v>2019</v>
      </c>
      <c r="I769" s="2">
        <v>143627.234</v>
      </c>
      <c r="J769" s="2"/>
    </row>
    <row r="770" spans="1:10" x14ac:dyDescent="0.2">
      <c r="A770" s="2" t="s">
        <v>12</v>
      </c>
      <c r="B770" s="3">
        <v>45324.958333333336</v>
      </c>
      <c r="C770" s="2" t="s">
        <v>13</v>
      </c>
      <c r="D770" s="2" t="s">
        <v>68</v>
      </c>
      <c r="E770" s="2" t="s">
        <v>67</v>
      </c>
      <c r="F770" s="2" t="s">
        <v>16</v>
      </c>
      <c r="G770" s="2" t="s">
        <v>25</v>
      </c>
      <c r="H770" s="2">
        <v>2019</v>
      </c>
      <c r="I770" s="2">
        <v>3129.45</v>
      </c>
      <c r="J770" s="2"/>
    </row>
    <row r="771" spans="1:10" x14ac:dyDescent="0.2">
      <c r="A771" s="2" t="s">
        <v>12</v>
      </c>
      <c r="B771" s="3">
        <v>45324.958333333336</v>
      </c>
      <c r="C771" s="2" t="s">
        <v>13</v>
      </c>
      <c r="D771" s="2" t="s">
        <v>68</v>
      </c>
      <c r="E771" s="2" t="s">
        <v>67</v>
      </c>
      <c r="F771" s="2" t="s">
        <v>16</v>
      </c>
      <c r="G771" s="2" t="s">
        <v>26</v>
      </c>
      <c r="H771" s="2">
        <v>2019</v>
      </c>
      <c r="I771" s="2">
        <v>462929.64399999997</v>
      </c>
      <c r="J771" s="2"/>
    </row>
    <row r="772" spans="1:10" x14ac:dyDescent="0.2">
      <c r="A772" s="2" t="s">
        <v>12</v>
      </c>
      <c r="B772" s="3">
        <v>45324.958333333336</v>
      </c>
      <c r="C772" s="2" t="s">
        <v>13</v>
      </c>
      <c r="D772" s="2" t="s">
        <v>68</v>
      </c>
      <c r="E772" s="2" t="s">
        <v>67</v>
      </c>
      <c r="F772" s="2" t="s">
        <v>16</v>
      </c>
      <c r="G772" s="2" t="s">
        <v>27</v>
      </c>
      <c r="H772" s="2">
        <v>2019</v>
      </c>
      <c r="I772" s="2">
        <v>2028.06</v>
      </c>
      <c r="J772" s="2"/>
    </row>
    <row r="773" spans="1:10" x14ac:dyDescent="0.2">
      <c r="A773" s="2" t="s">
        <v>12</v>
      </c>
      <c r="B773" s="3">
        <v>45324.958333333336</v>
      </c>
      <c r="C773" s="2" t="s">
        <v>13</v>
      </c>
      <c r="D773" s="2" t="s">
        <v>68</v>
      </c>
      <c r="E773" s="2" t="s">
        <v>67</v>
      </c>
      <c r="F773" s="2" t="s">
        <v>16</v>
      </c>
      <c r="G773" s="2" t="s">
        <v>28</v>
      </c>
      <c r="H773" s="2">
        <v>2019</v>
      </c>
      <c r="I773" s="2">
        <v>10595.582</v>
      </c>
      <c r="J773" s="2"/>
    </row>
    <row r="774" spans="1:10" x14ac:dyDescent="0.2">
      <c r="A774" s="2" t="s">
        <v>12</v>
      </c>
      <c r="B774" s="3">
        <v>45324.958333333336</v>
      </c>
      <c r="C774" s="2" t="s">
        <v>13</v>
      </c>
      <c r="D774" s="2" t="s">
        <v>68</v>
      </c>
      <c r="E774" s="2" t="s">
        <v>67</v>
      </c>
      <c r="F774" s="2" t="s">
        <v>16</v>
      </c>
      <c r="G774" s="2" t="s">
        <v>29</v>
      </c>
      <c r="H774" s="2">
        <v>2019</v>
      </c>
      <c r="I774" s="2">
        <v>47391.438999999998</v>
      </c>
      <c r="J774" s="2"/>
    </row>
    <row r="775" spans="1:10" x14ac:dyDescent="0.2">
      <c r="A775" s="2" t="s">
        <v>12</v>
      </c>
      <c r="B775" s="3">
        <v>45324.958333333336</v>
      </c>
      <c r="C775" s="2" t="s">
        <v>13</v>
      </c>
      <c r="D775" s="2" t="s">
        <v>68</v>
      </c>
      <c r="E775" s="2" t="s">
        <v>67</v>
      </c>
      <c r="F775" s="2" t="s">
        <v>16</v>
      </c>
      <c r="G775" s="2" t="s">
        <v>30</v>
      </c>
      <c r="H775" s="2">
        <v>2019</v>
      </c>
      <c r="I775" s="2">
        <v>612556.74899999995</v>
      </c>
      <c r="J775" s="2"/>
    </row>
    <row r="776" spans="1:10" x14ac:dyDescent="0.2">
      <c r="A776" s="2" t="s">
        <v>12</v>
      </c>
      <c r="B776" s="3">
        <v>45324.958333333336</v>
      </c>
      <c r="C776" s="2" t="s">
        <v>13</v>
      </c>
      <c r="D776" s="2" t="s">
        <v>68</v>
      </c>
      <c r="E776" s="2" t="s">
        <v>67</v>
      </c>
      <c r="F776" s="2" t="s">
        <v>16</v>
      </c>
      <c r="G776" s="2" t="s">
        <v>31</v>
      </c>
      <c r="H776" s="2">
        <v>2019</v>
      </c>
      <c r="I776" s="2">
        <v>2436.306</v>
      </c>
      <c r="J776" s="2"/>
    </row>
    <row r="777" spans="1:10" x14ac:dyDescent="0.2">
      <c r="A777" s="2" t="s">
        <v>12</v>
      </c>
      <c r="B777" s="3">
        <v>45324.958333333336</v>
      </c>
      <c r="C777" s="2" t="s">
        <v>13</v>
      </c>
      <c r="D777" s="2" t="s">
        <v>68</v>
      </c>
      <c r="E777" s="2" t="s">
        <v>67</v>
      </c>
      <c r="F777" s="2" t="s">
        <v>16</v>
      </c>
      <c r="G777" s="2" t="s">
        <v>32</v>
      </c>
      <c r="H777" s="2">
        <v>2019</v>
      </c>
      <c r="I777" s="2">
        <v>87260.679000000004</v>
      </c>
      <c r="J777" s="2"/>
    </row>
    <row r="778" spans="1:10" x14ac:dyDescent="0.2">
      <c r="A778" s="2" t="s">
        <v>12</v>
      </c>
      <c r="B778" s="3">
        <v>45324.958333333336</v>
      </c>
      <c r="C778" s="2" t="s">
        <v>13</v>
      </c>
      <c r="D778" s="2" t="s">
        <v>68</v>
      </c>
      <c r="E778" s="2" t="s">
        <v>67</v>
      </c>
      <c r="F778" s="2" t="s">
        <v>16</v>
      </c>
      <c r="G778" s="2" t="s">
        <v>33</v>
      </c>
      <c r="H778" s="2">
        <v>2019</v>
      </c>
      <c r="I778" s="2">
        <v>9954.7150000000001</v>
      </c>
      <c r="J778" s="2"/>
    </row>
    <row r="779" spans="1:10" x14ac:dyDescent="0.2">
      <c r="A779" s="2" t="s">
        <v>12</v>
      </c>
      <c r="B779" s="3">
        <v>45324.958333333336</v>
      </c>
      <c r="C779" s="2" t="s">
        <v>13</v>
      </c>
      <c r="D779" s="2" t="s">
        <v>68</v>
      </c>
      <c r="E779" s="2" t="s">
        <v>67</v>
      </c>
      <c r="F779" s="2" t="s">
        <v>16</v>
      </c>
      <c r="G779" s="2" t="s">
        <v>34</v>
      </c>
      <c r="H779" s="2">
        <v>2019</v>
      </c>
      <c r="I779" s="2">
        <v>6224.1229999999996</v>
      </c>
      <c r="J779" s="2"/>
    </row>
    <row r="780" spans="1:10" x14ac:dyDescent="0.2">
      <c r="A780" s="2" t="s">
        <v>12</v>
      </c>
      <c r="B780" s="3">
        <v>45324.958333333336</v>
      </c>
      <c r="C780" s="2" t="s">
        <v>13</v>
      </c>
      <c r="D780" s="2" t="s">
        <v>68</v>
      </c>
      <c r="E780" s="2" t="s">
        <v>67</v>
      </c>
      <c r="F780" s="2" t="s">
        <v>16</v>
      </c>
      <c r="G780" s="2" t="s">
        <v>35</v>
      </c>
      <c r="H780" s="2">
        <v>2019</v>
      </c>
      <c r="I780" s="2">
        <v>11842.227000000001</v>
      </c>
      <c r="J780" s="2"/>
    </row>
    <row r="781" spans="1:10" x14ac:dyDescent="0.2">
      <c r="A781" s="2" t="s">
        <v>12</v>
      </c>
      <c r="B781" s="3">
        <v>45324.958333333336</v>
      </c>
      <c r="C781" s="2" t="s">
        <v>13</v>
      </c>
      <c r="D781" s="2" t="s">
        <v>68</v>
      </c>
      <c r="E781" s="2" t="s">
        <v>67</v>
      </c>
      <c r="F781" s="2" t="s">
        <v>16</v>
      </c>
      <c r="G781" s="2" t="s">
        <v>36</v>
      </c>
      <c r="H781" s="2">
        <v>2019</v>
      </c>
      <c r="I781" s="2">
        <v>2700.2849999999999</v>
      </c>
      <c r="J781" s="2"/>
    </row>
    <row r="782" spans="1:10" x14ac:dyDescent="0.2">
      <c r="A782" s="2" t="s">
        <v>12</v>
      </c>
      <c r="B782" s="3">
        <v>45324.958333333336</v>
      </c>
      <c r="C782" s="2" t="s">
        <v>13</v>
      </c>
      <c r="D782" s="2" t="s">
        <v>68</v>
      </c>
      <c r="E782" s="2" t="s">
        <v>67</v>
      </c>
      <c r="F782" s="2" t="s">
        <v>16</v>
      </c>
      <c r="G782" s="2" t="s">
        <v>37</v>
      </c>
      <c r="H782" s="2">
        <v>2019</v>
      </c>
      <c r="I782" s="2">
        <v>85034.335999999996</v>
      </c>
      <c r="J782" s="2"/>
    </row>
    <row r="783" spans="1:10" x14ac:dyDescent="0.2">
      <c r="A783" s="2" t="s">
        <v>12</v>
      </c>
      <c r="B783" s="3">
        <v>45324.958333333336</v>
      </c>
      <c r="C783" s="2" t="s">
        <v>13</v>
      </c>
      <c r="D783" s="2" t="s">
        <v>68</v>
      </c>
      <c r="E783" s="2" t="s">
        <v>67</v>
      </c>
      <c r="F783" s="2" t="s">
        <v>16</v>
      </c>
      <c r="G783" s="2" t="s">
        <v>38</v>
      </c>
      <c r="H783" s="2">
        <v>2019</v>
      </c>
      <c r="I783" s="2">
        <v>4033.6970000000001</v>
      </c>
      <c r="J783" s="2"/>
    </row>
    <row r="784" spans="1:10" x14ac:dyDescent="0.2">
      <c r="A784" s="2" t="s">
        <v>12</v>
      </c>
      <c r="B784" s="3">
        <v>45324.958333333336</v>
      </c>
      <c r="C784" s="2" t="s">
        <v>13</v>
      </c>
      <c r="D784" s="2" t="s">
        <v>68</v>
      </c>
      <c r="E784" s="2" t="s">
        <v>67</v>
      </c>
      <c r="F784" s="2" t="s">
        <v>16</v>
      </c>
      <c r="G784" s="2" t="s">
        <v>39</v>
      </c>
      <c r="H784" s="2">
        <v>2019</v>
      </c>
      <c r="I784" s="2">
        <v>659.45899999999995</v>
      </c>
      <c r="J784" s="2"/>
    </row>
    <row r="785" spans="1:10" x14ac:dyDescent="0.2">
      <c r="A785" s="2" t="s">
        <v>12</v>
      </c>
      <c r="B785" s="3">
        <v>45324.958333333336</v>
      </c>
      <c r="C785" s="2" t="s">
        <v>13</v>
      </c>
      <c r="D785" s="2" t="s">
        <v>68</v>
      </c>
      <c r="E785" s="2" t="s">
        <v>67</v>
      </c>
      <c r="F785" s="2" t="s">
        <v>16</v>
      </c>
      <c r="G785" s="2" t="s">
        <v>40</v>
      </c>
      <c r="H785" s="2">
        <v>2019</v>
      </c>
      <c r="I785" s="2">
        <v>3446.183</v>
      </c>
      <c r="J785" s="2"/>
    </row>
    <row r="786" spans="1:10" x14ac:dyDescent="0.2">
      <c r="A786" s="2" t="s">
        <v>12</v>
      </c>
      <c r="B786" s="3">
        <v>45324.958333333336</v>
      </c>
      <c r="C786" s="2" t="s">
        <v>13</v>
      </c>
      <c r="D786" s="2" t="s">
        <v>68</v>
      </c>
      <c r="E786" s="2" t="s">
        <v>67</v>
      </c>
      <c r="F786" s="2" t="s">
        <v>16</v>
      </c>
      <c r="G786" s="2" t="s">
        <v>41</v>
      </c>
      <c r="H786" s="2">
        <v>2019</v>
      </c>
      <c r="I786" s="2">
        <v>6556.0559999999996</v>
      </c>
      <c r="J786" s="2"/>
    </row>
    <row r="787" spans="1:10" x14ac:dyDescent="0.2">
      <c r="A787" s="2" t="s">
        <v>12</v>
      </c>
      <c r="B787" s="3">
        <v>45324.958333333336</v>
      </c>
      <c r="C787" s="2" t="s">
        <v>13</v>
      </c>
      <c r="D787" s="2" t="s">
        <v>68</v>
      </c>
      <c r="E787" s="2" t="s">
        <v>67</v>
      </c>
      <c r="F787" s="2" t="s">
        <v>16</v>
      </c>
      <c r="G787" s="2" t="s">
        <v>42</v>
      </c>
      <c r="H787" s="2">
        <v>2019</v>
      </c>
      <c r="I787" s="2">
        <v>1606.8009999999999</v>
      </c>
      <c r="J787" s="2"/>
    </row>
    <row r="788" spans="1:10" x14ac:dyDescent="0.2">
      <c r="A788" s="2" t="s">
        <v>12</v>
      </c>
      <c r="B788" s="3">
        <v>45324.958333333336</v>
      </c>
      <c r="C788" s="2" t="s">
        <v>13</v>
      </c>
      <c r="D788" s="2" t="s">
        <v>68</v>
      </c>
      <c r="E788" s="2" t="s">
        <v>67</v>
      </c>
      <c r="F788" s="2" t="s">
        <v>16</v>
      </c>
      <c r="G788" s="2" t="s">
        <v>43</v>
      </c>
      <c r="H788" s="2">
        <v>2019</v>
      </c>
      <c r="I788" s="2">
        <v>573.23400000000004</v>
      </c>
      <c r="J788" s="2"/>
    </row>
    <row r="789" spans="1:10" x14ac:dyDescent="0.2">
      <c r="A789" s="2" t="s">
        <v>12</v>
      </c>
      <c r="B789" s="3">
        <v>45324.958333333336</v>
      </c>
      <c r="C789" s="2" t="s">
        <v>13</v>
      </c>
      <c r="D789" s="2" t="s">
        <v>68</v>
      </c>
      <c r="E789" s="2" t="s">
        <v>67</v>
      </c>
      <c r="F789" s="2" t="s">
        <v>16</v>
      </c>
      <c r="G789" s="2" t="s">
        <v>44</v>
      </c>
      <c r="H789" s="2">
        <v>2019</v>
      </c>
      <c r="I789" s="2">
        <v>8418.75</v>
      </c>
      <c r="J789" s="2"/>
    </row>
    <row r="790" spans="1:10" x14ac:dyDescent="0.2">
      <c r="A790" s="2" t="s">
        <v>12</v>
      </c>
      <c r="B790" s="3">
        <v>45324.958333333336</v>
      </c>
      <c r="C790" s="2" t="s">
        <v>13</v>
      </c>
      <c r="D790" s="2" t="s">
        <v>68</v>
      </c>
      <c r="E790" s="2" t="s">
        <v>67</v>
      </c>
      <c r="F790" s="2" t="s">
        <v>16</v>
      </c>
      <c r="G790" s="2" t="s">
        <v>45</v>
      </c>
      <c r="H790" s="2">
        <v>2019</v>
      </c>
      <c r="I790" s="2">
        <v>2949.174</v>
      </c>
      <c r="J790" s="2"/>
    </row>
    <row r="791" spans="1:10" x14ac:dyDescent="0.2">
      <c r="A791" s="2" t="s">
        <v>12</v>
      </c>
      <c r="B791" s="3">
        <v>45324.958333333336</v>
      </c>
      <c r="C791" s="2" t="s">
        <v>13</v>
      </c>
      <c r="D791" s="2" t="s">
        <v>68</v>
      </c>
      <c r="E791" s="2" t="s">
        <v>67</v>
      </c>
      <c r="F791" s="2" t="s">
        <v>16</v>
      </c>
      <c r="G791" s="2" t="s">
        <v>46</v>
      </c>
      <c r="H791" s="2">
        <v>2019</v>
      </c>
      <c r="I791" s="2">
        <v>71253.381999999998</v>
      </c>
      <c r="J791" s="2"/>
    </row>
    <row r="792" spans="1:10" x14ac:dyDescent="0.2">
      <c r="A792" s="2" t="s">
        <v>12</v>
      </c>
      <c r="B792" s="3">
        <v>45324.958333333336</v>
      </c>
      <c r="C792" s="2" t="s">
        <v>13</v>
      </c>
      <c r="D792" s="2" t="s">
        <v>68</v>
      </c>
      <c r="E792" s="2" t="s">
        <v>67</v>
      </c>
      <c r="F792" s="2" t="s">
        <v>16</v>
      </c>
      <c r="G792" s="2" t="s">
        <v>47</v>
      </c>
      <c r="H792" s="2">
        <v>2019</v>
      </c>
      <c r="I792" s="2">
        <v>37769.438999999998</v>
      </c>
      <c r="J792" s="2"/>
    </row>
    <row r="793" spans="1:10" x14ac:dyDescent="0.2">
      <c r="A793" s="2" t="s">
        <v>12</v>
      </c>
      <c r="B793" s="3">
        <v>45324.958333333336</v>
      </c>
      <c r="C793" s="2" t="s">
        <v>13</v>
      </c>
      <c r="D793" s="2" t="s">
        <v>68</v>
      </c>
      <c r="E793" s="2" t="s">
        <v>67</v>
      </c>
      <c r="F793" s="2" t="s">
        <v>16</v>
      </c>
      <c r="G793" s="2" t="s">
        <v>48</v>
      </c>
      <c r="H793" s="2">
        <v>2019</v>
      </c>
      <c r="I793" s="2">
        <v>32618.124</v>
      </c>
      <c r="J793" s="2"/>
    </row>
    <row r="794" spans="1:10" x14ac:dyDescent="0.2">
      <c r="A794" s="2" t="s">
        <v>12</v>
      </c>
      <c r="B794" s="3">
        <v>45324.958333333336</v>
      </c>
      <c r="C794" s="2" t="s">
        <v>13</v>
      </c>
      <c r="D794" s="2" t="s">
        <v>68</v>
      </c>
      <c r="E794" s="2" t="s">
        <v>67</v>
      </c>
      <c r="F794" s="2" t="s">
        <v>16</v>
      </c>
      <c r="G794" s="2" t="s">
        <v>49</v>
      </c>
      <c r="H794" s="2">
        <v>2019</v>
      </c>
      <c r="I794" s="2">
        <v>8780.4940000000006</v>
      </c>
      <c r="J794" s="2"/>
    </row>
    <row r="795" spans="1:10" x14ac:dyDescent="0.2">
      <c r="A795" s="2" t="s">
        <v>12</v>
      </c>
      <c r="B795" s="3">
        <v>45324.958333333336</v>
      </c>
      <c r="C795" s="2" t="s">
        <v>13</v>
      </c>
      <c r="D795" s="2" t="s">
        <v>68</v>
      </c>
      <c r="E795" s="2" t="s">
        <v>67</v>
      </c>
      <c r="F795" s="2" t="s">
        <v>16</v>
      </c>
      <c r="G795" s="2" t="s">
        <v>50</v>
      </c>
      <c r="H795" s="2">
        <v>2019</v>
      </c>
      <c r="I795" s="2">
        <v>4891.5</v>
      </c>
      <c r="J795" s="2"/>
    </row>
    <row r="796" spans="1:10" x14ac:dyDescent="0.2">
      <c r="A796" s="2" t="s">
        <v>12</v>
      </c>
      <c r="B796" s="3">
        <v>45324.958333333336</v>
      </c>
      <c r="C796" s="2" t="s">
        <v>13</v>
      </c>
      <c r="D796" s="2" t="s">
        <v>68</v>
      </c>
      <c r="E796" s="2" t="s">
        <v>67</v>
      </c>
      <c r="F796" s="2" t="s">
        <v>16</v>
      </c>
      <c r="G796" s="2" t="s">
        <v>51</v>
      </c>
      <c r="H796" s="2">
        <v>2019</v>
      </c>
      <c r="I796" s="2">
        <v>1852.9069999999999</v>
      </c>
      <c r="J796" s="2"/>
    </row>
    <row r="797" spans="1:10" x14ac:dyDescent="0.2">
      <c r="A797" s="2" t="s">
        <v>12</v>
      </c>
      <c r="B797" s="3">
        <v>45324.958333333336</v>
      </c>
      <c r="C797" s="2" t="s">
        <v>13</v>
      </c>
      <c r="D797" s="2" t="s">
        <v>68</v>
      </c>
      <c r="E797" s="2" t="s">
        <v>67</v>
      </c>
      <c r="F797" s="2" t="s">
        <v>16</v>
      </c>
      <c r="G797" s="2" t="s">
        <v>52</v>
      </c>
      <c r="H797" s="2">
        <v>2019</v>
      </c>
      <c r="I797" s="2">
        <v>4778.5</v>
      </c>
      <c r="J797" s="2"/>
    </row>
    <row r="798" spans="1:10" x14ac:dyDescent="0.2">
      <c r="A798" s="2" t="s">
        <v>12</v>
      </c>
      <c r="B798" s="3">
        <v>45324.958333333336</v>
      </c>
      <c r="C798" s="2" t="s">
        <v>13</v>
      </c>
      <c r="D798" s="2" t="s">
        <v>68</v>
      </c>
      <c r="E798" s="2" t="s">
        <v>67</v>
      </c>
      <c r="F798" s="2" t="s">
        <v>16</v>
      </c>
      <c r="G798" s="2" t="s">
        <v>53</v>
      </c>
      <c r="H798" s="2">
        <v>2019</v>
      </c>
      <c r="I798" s="2">
        <v>97475.1</v>
      </c>
      <c r="J798" s="2"/>
    </row>
    <row r="799" spans="1:10" x14ac:dyDescent="0.2">
      <c r="A799" s="2" t="s">
        <v>12</v>
      </c>
      <c r="B799" s="3">
        <v>45324.958333333336</v>
      </c>
      <c r="C799" s="2" t="s">
        <v>13</v>
      </c>
      <c r="D799" s="2" t="s">
        <v>68</v>
      </c>
      <c r="E799" s="2" t="s">
        <v>67</v>
      </c>
      <c r="F799" s="2" t="s">
        <v>16</v>
      </c>
      <c r="G799" s="2" t="s">
        <v>54</v>
      </c>
      <c r="H799" s="2">
        <v>2019</v>
      </c>
      <c r="I799" s="2">
        <v>1913.011</v>
      </c>
      <c r="J799" s="2"/>
    </row>
    <row r="800" spans="1:10" x14ac:dyDescent="0.2">
      <c r="A800" s="2" t="s">
        <v>12</v>
      </c>
      <c r="B800" s="3">
        <v>45324.958333333336</v>
      </c>
      <c r="C800" s="2" t="s">
        <v>13</v>
      </c>
      <c r="D800" s="2" t="s">
        <v>69</v>
      </c>
      <c r="E800" s="2" t="s">
        <v>15</v>
      </c>
      <c r="F800" s="2" t="s">
        <v>16</v>
      </c>
      <c r="G800" s="2" t="s">
        <v>17</v>
      </c>
      <c r="H800" s="2">
        <v>2019</v>
      </c>
      <c r="I800" s="2">
        <v>926.71199999999999</v>
      </c>
      <c r="J800" s="2"/>
    </row>
    <row r="801" spans="1:10" x14ac:dyDescent="0.2">
      <c r="A801" s="2" t="s">
        <v>12</v>
      </c>
      <c r="B801" s="3">
        <v>45324.958333333336</v>
      </c>
      <c r="C801" s="2" t="s">
        <v>13</v>
      </c>
      <c r="D801" s="2" t="s">
        <v>69</v>
      </c>
      <c r="E801" s="2" t="s">
        <v>15</v>
      </c>
      <c r="F801" s="2" t="s">
        <v>16</v>
      </c>
      <c r="G801" s="2" t="s">
        <v>18</v>
      </c>
      <c r="H801" s="2">
        <v>2019</v>
      </c>
      <c r="I801" s="2">
        <v>29197.71</v>
      </c>
      <c r="J801" s="2"/>
    </row>
    <row r="802" spans="1:10" x14ac:dyDescent="0.2">
      <c r="A802" s="2" t="s">
        <v>12</v>
      </c>
      <c r="B802" s="3">
        <v>45324.958333333336</v>
      </c>
      <c r="C802" s="2" t="s">
        <v>13</v>
      </c>
      <c r="D802" s="2" t="s">
        <v>69</v>
      </c>
      <c r="E802" s="2" t="s">
        <v>15</v>
      </c>
      <c r="F802" s="2" t="s">
        <v>16</v>
      </c>
      <c r="G802" s="2" t="s">
        <v>19</v>
      </c>
      <c r="H802" s="2">
        <v>2019</v>
      </c>
      <c r="I802" s="2">
        <v>8550.3919999999998</v>
      </c>
      <c r="J802" s="2"/>
    </row>
    <row r="803" spans="1:10" x14ac:dyDescent="0.2">
      <c r="A803" s="2" t="s">
        <v>12</v>
      </c>
      <c r="B803" s="3">
        <v>45324.958333333336</v>
      </c>
      <c r="C803" s="2" t="s">
        <v>13</v>
      </c>
      <c r="D803" s="2" t="s">
        <v>69</v>
      </c>
      <c r="E803" s="2" t="s">
        <v>15</v>
      </c>
      <c r="F803" s="2" t="s">
        <v>16</v>
      </c>
      <c r="G803" s="2" t="s">
        <v>20</v>
      </c>
      <c r="H803" s="2">
        <v>2019</v>
      </c>
      <c r="I803" s="2">
        <v>41774.400000000001</v>
      </c>
      <c r="J803" s="2"/>
    </row>
    <row r="804" spans="1:10" x14ac:dyDescent="0.2">
      <c r="A804" s="2" t="s">
        <v>12</v>
      </c>
      <c r="B804" s="3">
        <v>45324.958333333336</v>
      </c>
      <c r="C804" s="2" t="s">
        <v>13</v>
      </c>
      <c r="D804" s="2" t="s">
        <v>69</v>
      </c>
      <c r="E804" s="2" t="s">
        <v>15</v>
      </c>
      <c r="F804" s="2" t="s">
        <v>16</v>
      </c>
      <c r="G804" s="2" t="s">
        <v>21</v>
      </c>
      <c r="H804" s="2">
        <v>2019</v>
      </c>
      <c r="I804" s="2">
        <v>18736.736000000001</v>
      </c>
      <c r="J804" s="2"/>
    </row>
    <row r="805" spans="1:10" x14ac:dyDescent="0.2">
      <c r="A805" s="2" t="s">
        <v>12</v>
      </c>
      <c r="B805" s="3">
        <v>45324.958333333336</v>
      </c>
      <c r="C805" s="2" t="s">
        <v>13</v>
      </c>
      <c r="D805" s="2" t="s">
        <v>69</v>
      </c>
      <c r="E805" s="2" t="s">
        <v>15</v>
      </c>
      <c r="F805" s="2" t="s">
        <v>16</v>
      </c>
      <c r="G805" s="2" t="s">
        <v>22</v>
      </c>
      <c r="H805" s="2">
        <v>2019</v>
      </c>
      <c r="I805" s="2">
        <v>3118.0639999999999</v>
      </c>
      <c r="J805" s="2"/>
    </row>
    <row r="806" spans="1:10" x14ac:dyDescent="0.2">
      <c r="A806" s="2" t="s">
        <v>12</v>
      </c>
      <c r="B806" s="3">
        <v>45324.958333333336</v>
      </c>
      <c r="C806" s="2" t="s">
        <v>13</v>
      </c>
      <c r="D806" s="2" t="s">
        <v>69</v>
      </c>
      <c r="E806" s="2" t="s">
        <v>15</v>
      </c>
      <c r="F806" s="2" t="s">
        <v>16</v>
      </c>
      <c r="G806" s="2" t="s">
        <v>23</v>
      </c>
      <c r="H806" s="2">
        <v>2019</v>
      </c>
      <c r="I806" s="2">
        <v>19578.261999999999</v>
      </c>
      <c r="J806" s="2"/>
    </row>
    <row r="807" spans="1:10" x14ac:dyDescent="0.2">
      <c r="A807" s="2" t="s">
        <v>12</v>
      </c>
      <c r="B807" s="3">
        <v>45324.958333333336</v>
      </c>
      <c r="C807" s="2" t="s">
        <v>13</v>
      </c>
      <c r="D807" s="2" t="s">
        <v>69</v>
      </c>
      <c r="E807" s="2" t="s">
        <v>15</v>
      </c>
      <c r="F807" s="2" t="s">
        <v>16</v>
      </c>
      <c r="G807" s="2" t="s">
        <v>24</v>
      </c>
      <c r="H807" s="2">
        <v>2019</v>
      </c>
      <c r="I807" s="2">
        <v>216712.41500000001</v>
      </c>
      <c r="J807" s="2"/>
    </row>
    <row r="808" spans="1:10" x14ac:dyDescent="0.2">
      <c r="A808" s="2" t="s">
        <v>12</v>
      </c>
      <c r="B808" s="3">
        <v>45324.958333333336</v>
      </c>
      <c r="C808" s="2" t="s">
        <v>13</v>
      </c>
      <c r="D808" s="2" t="s">
        <v>69</v>
      </c>
      <c r="E808" s="2" t="s">
        <v>15</v>
      </c>
      <c r="F808" s="2" t="s">
        <v>16</v>
      </c>
      <c r="G808" s="2" t="s">
        <v>25</v>
      </c>
      <c r="H808" s="2">
        <v>2019</v>
      </c>
      <c r="I808" s="2">
        <v>28215.600999999999</v>
      </c>
      <c r="J808" s="2"/>
    </row>
    <row r="809" spans="1:10" x14ac:dyDescent="0.2">
      <c r="A809" s="2" t="s">
        <v>12</v>
      </c>
      <c r="B809" s="3">
        <v>45324.958333333336</v>
      </c>
      <c r="C809" s="2" t="s">
        <v>13</v>
      </c>
      <c r="D809" s="2" t="s">
        <v>69</v>
      </c>
      <c r="E809" s="2" t="s">
        <v>15</v>
      </c>
      <c r="F809" s="2" t="s">
        <v>16</v>
      </c>
      <c r="G809" s="2" t="s">
        <v>26</v>
      </c>
      <c r="H809" s="2">
        <v>2019</v>
      </c>
      <c r="I809" s="2">
        <v>1139421.0919999999</v>
      </c>
      <c r="J809" s="2"/>
    </row>
    <row r="810" spans="1:10" x14ac:dyDescent="0.2">
      <c r="A810" s="2" t="s">
        <v>12</v>
      </c>
      <c r="B810" s="3">
        <v>45324.958333333336</v>
      </c>
      <c r="C810" s="2" t="s">
        <v>13</v>
      </c>
      <c r="D810" s="2" t="s">
        <v>69</v>
      </c>
      <c r="E810" s="2" t="s">
        <v>15</v>
      </c>
      <c r="F810" s="2" t="s">
        <v>16</v>
      </c>
      <c r="G810" s="2" t="s">
        <v>27</v>
      </c>
      <c r="H810" s="2">
        <v>2019</v>
      </c>
      <c r="I810" s="2">
        <v>4669.2</v>
      </c>
      <c r="J810" s="2"/>
    </row>
    <row r="811" spans="1:10" x14ac:dyDescent="0.2">
      <c r="A811" s="2" t="s">
        <v>12</v>
      </c>
      <c r="B811" s="3">
        <v>45324.958333333336</v>
      </c>
      <c r="C811" s="2" t="s">
        <v>13</v>
      </c>
      <c r="D811" s="2" t="s">
        <v>69</v>
      </c>
      <c r="E811" s="2" t="s">
        <v>15</v>
      </c>
      <c r="F811" s="2" t="s">
        <v>16</v>
      </c>
      <c r="G811" s="2" t="s">
        <v>28</v>
      </c>
      <c r="H811" s="2">
        <v>2019</v>
      </c>
      <c r="I811" s="2">
        <v>32915.595999999998</v>
      </c>
      <c r="J811" s="2"/>
    </row>
    <row r="812" spans="1:10" x14ac:dyDescent="0.2">
      <c r="A812" s="2" t="s">
        <v>12</v>
      </c>
      <c r="B812" s="3">
        <v>45324.958333333336</v>
      </c>
      <c r="C812" s="2" t="s">
        <v>13</v>
      </c>
      <c r="D812" s="2" t="s">
        <v>69</v>
      </c>
      <c r="E812" s="2" t="s">
        <v>15</v>
      </c>
      <c r="F812" s="2" t="s">
        <v>16</v>
      </c>
      <c r="G812" s="2" t="s">
        <v>29</v>
      </c>
      <c r="H812" s="2">
        <v>2019</v>
      </c>
      <c r="I812" s="2">
        <v>193219.068</v>
      </c>
      <c r="J812" s="2"/>
    </row>
    <row r="813" spans="1:10" x14ac:dyDescent="0.2">
      <c r="A813" s="2" t="s">
        <v>12</v>
      </c>
      <c r="B813" s="3">
        <v>45324.958333333336</v>
      </c>
      <c r="C813" s="2" t="s">
        <v>13</v>
      </c>
      <c r="D813" s="2" t="s">
        <v>69</v>
      </c>
      <c r="E813" s="2" t="s">
        <v>15</v>
      </c>
      <c r="F813" s="2" t="s">
        <v>16</v>
      </c>
      <c r="G813" s="2" t="s">
        <v>30</v>
      </c>
      <c r="H813" s="2">
        <v>2019</v>
      </c>
      <c r="I813" s="2">
        <v>1419381.9720000001</v>
      </c>
      <c r="J813" s="2"/>
    </row>
    <row r="814" spans="1:10" x14ac:dyDescent="0.2">
      <c r="A814" s="2" t="s">
        <v>12</v>
      </c>
      <c r="B814" s="3">
        <v>45324.958333333336</v>
      </c>
      <c r="C814" s="2" t="s">
        <v>13</v>
      </c>
      <c r="D814" s="2" t="s">
        <v>69</v>
      </c>
      <c r="E814" s="2" t="s">
        <v>15</v>
      </c>
      <c r="F814" s="2" t="s">
        <v>16</v>
      </c>
      <c r="G814" s="2" t="s">
        <v>31</v>
      </c>
      <c r="H814" s="2">
        <v>2019</v>
      </c>
      <c r="I814" s="2">
        <v>28220.400000000001</v>
      </c>
      <c r="J814" s="2"/>
    </row>
    <row r="815" spans="1:10" x14ac:dyDescent="0.2">
      <c r="A815" s="2" t="s">
        <v>12</v>
      </c>
      <c r="B815" s="3">
        <v>45324.958333333336</v>
      </c>
      <c r="C815" s="2" t="s">
        <v>13</v>
      </c>
      <c r="D815" s="2" t="s">
        <v>69</v>
      </c>
      <c r="E815" s="2" t="s">
        <v>15</v>
      </c>
      <c r="F815" s="2" t="s">
        <v>16</v>
      </c>
      <c r="G815" s="2" t="s">
        <v>32</v>
      </c>
      <c r="H815" s="2">
        <v>2019</v>
      </c>
      <c r="I815" s="2">
        <v>265812.73599999998</v>
      </c>
      <c r="J815" s="2"/>
    </row>
    <row r="816" spans="1:10" x14ac:dyDescent="0.2">
      <c r="A816" s="2" t="s">
        <v>12</v>
      </c>
      <c r="B816" s="3">
        <v>45324.958333333336</v>
      </c>
      <c r="C816" s="2" t="s">
        <v>13</v>
      </c>
      <c r="D816" s="2" t="s">
        <v>69</v>
      </c>
      <c r="E816" s="2" t="s">
        <v>15</v>
      </c>
      <c r="F816" s="2" t="s">
        <v>16</v>
      </c>
      <c r="G816" s="2" t="s">
        <v>33</v>
      </c>
      <c r="H816" s="2">
        <v>2019</v>
      </c>
      <c r="I816" s="2">
        <v>6563.52</v>
      </c>
      <c r="J816" s="2"/>
    </row>
    <row r="817" spans="1:10" x14ac:dyDescent="0.2">
      <c r="A817" s="2" t="s">
        <v>12</v>
      </c>
      <c r="B817" s="3">
        <v>45324.958333333336</v>
      </c>
      <c r="C817" s="2" t="s">
        <v>13</v>
      </c>
      <c r="D817" s="2" t="s">
        <v>69</v>
      </c>
      <c r="E817" s="2" t="s">
        <v>15</v>
      </c>
      <c r="F817" s="2" t="s">
        <v>16</v>
      </c>
      <c r="G817" s="2" t="s">
        <v>34</v>
      </c>
      <c r="H817" s="2">
        <v>2019</v>
      </c>
      <c r="I817" s="2">
        <v>12722.214</v>
      </c>
      <c r="J817" s="2"/>
    </row>
    <row r="818" spans="1:10" x14ac:dyDescent="0.2">
      <c r="A818" s="2" t="s">
        <v>12</v>
      </c>
      <c r="B818" s="3">
        <v>45324.958333333336</v>
      </c>
      <c r="C818" s="2" t="s">
        <v>13</v>
      </c>
      <c r="D818" s="2" t="s">
        <v>69</v>
      </c>
      <c r="E818" s="2" t="s">
        <v>15</v>
      </c>
      <c r="F818" s="2" t="s">
        <v>16</v>
      </c>
      <c r="G818" s="2" t="s">
        <v>35</v>
      </c>
      <c r="H818" s="2">
        <v>2019</v>
      </c>
      <c r="I818" s="2">
        <v>26025.491000000002</v>
      </c>
      <c r="J818" s="2"/>
    </row>
    <row r="819" spans="1:10" x14ac:dyDescent="0.2">
      <c r="A819" s="2" t="s">
        <v>12</v>
      </c>
      <c r="B819" s="3">
        <v>45324.958333333336</v>
      </c>
      <c r="C819" s="2" t="s">
        <v>13</v>
      </c>
      <c r="D819" s="2" t="s">
        <v>69</v>
      </c>
      <c r="E819" s="2" t="s">
        <v>15</v>
      </c>
      <c r="F819" s="2" t="s">
        <v>16</v>
      </c>
      <c r="G819" s="2" t="s">
        <v>36</v>
      </c>
      <c r="H819" s="2">
        <v>2019</v>
      </c>
      <c r="I819" s="2">
        <v>19945.382000000001</v>
      </c>
      <c r="J819" s="2"/>
    </row>
    <row r="820" spans="1:10" x14ac:dyDescent="0.2">
      <c r="A820" s="2" t="s">
        <v>12</v>
      </c>
      <c r="B820" s="3">
        <v>45324.958333333336</v>
      </c>
      <c r="C820" s="2" t="s">
        <v>13</v>
      </c>
      <c r="D820" s="2" t="s">
        <v>69</v>
      </c>
      <c r="E820" s="2" t="s">
        <v>15</v>
      </c>
      <c r="F820" s="2" t="s">
        <v>16</v>
      </c>
      <c r="G820" s="2" t="s">
        <v>37</v>
      </c>
      <c r="H820" s="2">
        <v>2019</v>
      </c>
      <c r="I820" s="2">
        <v>167949.00700000001</v>
      </c>
      <c r="J820" s="2"/>
    </row>
    <row r="821" spans="1:10" x14ac:dyDescent="0.2">
      <c r="A821" s="2" t="s">
        <v>12</v>
      </c>
      <c r="B821" s="3">
        <v>45324.958333333336</v>
      </c>
      <c r="C821" s="2" t="s">
        <v>13</v>
      </c>
      <c r="D821" s="2" t="s">
        <v>69</v>
      </c>
      <c r="E821" s="2" t="s">
        <v>15</v>
      </c>
      <c r="F821" s="2" t="s">
        <v>16</v>
      </c>
      <c r="G821" s="2" t="s">
        <v>38</v>
      </c>
      <c r="H821" s="2">
        <v>2019</v>
      </c>
      <c r="I821" s="2">
        <v>8797.68</v>
      </c>
      <c r="J821" s="2"/>
    </row>
    <row r="822" spans="1:10" x14ac:dyDescent="0.2">
      <c r="A822" s="2" t="s">
        <v>12</v>
      </c>
      <c r="B822" s="3">
        <v>45324.958333333336</v>
      </c>
      <c r="C822" s="2" t="s">
        <v>13</v>
      </c>
      <c r="D822" s="2" t="s">
        <v>69</v>
      </c>
      <c r="E822" s="2" t="s">
        <v>15</v>
      </c>
      <c r="F822" s="2" t="s">
        <v>16</v>
      </c>
      <c r="G822" s="2" t="s">
        <v>39</v>
      </c>
      <c r="H822" s="2">
        <v>2019</v>
      </c>
      <c r="I822" s="2">
        <v>2243.2139999999999</v>
      </c>
      <c r="J822" s="2"/>
    </row>
    <row r="823" spans="1:10" x14ac:dyDescent="0.2">
      <c r="A823" s="2" t="s">
        <v>12</v>
      </c>
      <c r="B823" s="3">
        <v>45324.958333333336</v>
      </c>
      <c r="C823" s="2" t="s">
        <v>13</v>
      </c>
      <c r="D823" s="2" t="s">
        <v>69</v>
      </c>
      <c r="E823" s="2" t="s">
        <v>15</v>
      </c>
      <c r="F823" s="2" t="s">
        <v>16</v>
      </c>
      <c r="G823" s="2" t="s">
        <v>40</v>
      </c>
      <c r="H823" s="2">
        <v>2019</v>
      </c>
      <c r="I823" s="2">
        <v>3989.268</v>
      </c>
      <c r="J823" s="2"/>
    </row>
    <row r="824" spans="1:10" x14ac:dyDescent="0.2">
      <c r="A824" s="2" t="s">
        <v>12</v>
      </c>
      <c r="B824" s="3">
        <v>45324.958333333336</v>
      </c>
      <c r="C824" s="2" t="s">
        <v>13</v>
      </c>
      <c r="D824" s="2" t="s">
        <v>69</v>
      </c>
      <c r="E824" s="2" t="s">
        <v>15</v>
      </c>
      <c r="F824" s="2" t="s">
        <v>16</v>
      </c>
      <c r="G824" s="2" t="s">
        <v>41</v>
      </c>
      <c r="H824" s="2">
        <v>2019</v>
      </c>
      <c r="I824" s="2">
        <v>4492.9080000000004</v>
      </c>
      <c r="J824" s="2"/>
    </row>
    <row r="825" spans="1:10" x14ac:dyDescent="0.2">
      <c r="A825" s="2" t="s">
        <v>12</v>
      </c>
      <c r="B825" s="3">
        <v>45324.958333333336</v>
      </c>
      <c r="C825" s="2" t="s">
        <v>13</v>
      </c>
      <c r="D825" s="2" t="s">
        <v>69</v>
      </c>
      <c r="E825" s="2" t="s">
        <v>15</v>
      </c>
      <c r="F825" s="2" t="s">
        <v>16</v>
      </c>
      <c r="G825" s="2" t="s">
        <v>42</v>
      </c>
      <c r="H825" s="2">
        <v>2019</v>
      </c>
      <c r="I825" s="2">
        <v>3034.8</v>
      </c>
      <c r="J825" s="2"/>
    </row>
    <row r="826" spans="1:10" x14ac:dyDescent="0.2">
      <c r="A826" s="2" t="s">
        <v>12</v>
      </c>
      <c r="B826" s="3">
        <v>45324.958333333336</v>
      </c>
      <c r="C826" s="2" t="s">
        <v>13</v>
      </c>
      <c r="D826" s="2" t="s">
        <v>69</v>
      </c>
      <c r="E826" s="2" t="s">
        <v>15</v>
      </c>
      <c r="F826" s="2" t="s">
        <v>16</v>
      </c>
      <c r="G826" s="2" t="s">
        <v>43</v>
      </c>
      <c r="H826" s="2">
        <v>2019</v>
      </c>
      <c r="I826" s="2">
        <v>1261.289</v>
      </c>
      <c r="J826" s="2"/>
    </row>
    <row r="827" spans="1:10" x14ac:dyDescent="0.2">
      <c r="A827" s="2" t="s">
        <v>12</v>
      </c>
      <c r="B827" s="3">
        <v>45324.958333333336</v>
      </c>
      <c r="C827" s="2" t="s">
        <v>13</v>
      </c>
      <c r="D827" s="2" t="s">
        <v>69</v>
      </c>
      <c r="E827" s="2" t="s">
        <v>15</v>
      </c>
      <c r="F827" s="2" t="s">
        <v>16</v>
      </c>
      <c r="G827" s="2" t="s">
        <v>44</v>
      </c>
      <c r="H827" s="2">
        <v>2019</v>
      </c>
      <c r="I827" s="2">
        <v>64984.71</v>
      </c>
      <c r="J827" s="2"/>
    </row>
    <row r="828" spans="1:10" x14ac:dyDescent="0.2">
      <c r="A828" s="2" t="s">
        <v>12</v>
      </c>
      <c r="B828" s="3">
        <v>45324.958333333336</v>
      </c>
      <c r="C828" s="2" t="s">
        <v>13</v>
      </c>
      <c r="D828" s="2" t="s">
        <v>69</v>
      </c>
      <c r="E828" s="2" t="s">
        <v>15</v>
      </c>
      <c r="F828" s="2" t="s">
        <v>16</v>
      </c>
      <c r="G828" s="2" t="s">
        <v>45</v>
      </c>
      <c r="H828" s="2">
        <v>2019</v>
      </c>
      <c r="I828" s="2">
        <v>34791.843999999997</v>
      </c>
      <c r="J828" s="2"/>
    </row>
    <row r="829" spans="1:10" x14ac:dyDescent="0.2">
      <c r="A829" s="2" t="s">
        <v>12</v>
      </c>
      <c r="B829" s="3">
        <v>45324.958333333336</v>
      </c>
      <c r="C829" s="2" t="s">
        <v>13</v>
      </c>
      <c r="D829" s="2" t="s">
        <v>69</v>
      </c>
      <c r="E829" s="2" t="s">
        <v>15</v>
      </c>
      <c r="F829" s="2" t="s">
        <v>16</v>
      </c>
      <c r="G829" s="2" t="s">
        <v>46</v>
      </c>
      <c r="H829" s="2">
        <v>2019</v>
      </c>
      <c r="I829" s="2">
        <v>82016.057000000001</v>
      </c>
      <c r="J829" s="2"/>
    </row>
    <row r="830" spans="1:10" x14ac:dyDescent="0.2">
      <c r="A830" s="2" t="s">
        <v>12</v>
      </c>
      <c r="B830" s="3">
        <v>45324.958333333336</v>
      </c>
      <c r="C830" s="2" t="s">
        <v>13</v>
      </c>
      <c r="D830" s="2" t="s">
        <v>69</v>
      </c>
      <c r="E830" s="2" t="s">
        <v>15</v>
      </c>
      <c r="F830" s="2" t="s">
        <v>16</v>
      </c>
      <c r="G830" s="2" t="s">
        <v>47</v>
      </c>
      <c r="H830" s="2">
        <v>2019</v>
      </c>
      <c r="I830" s="2">
        <v>23658.592000000001</v>
      </c>
      <c r="J830" s="2"/>
    </row>
    <row r="831" spans="1:10" x14ac:dyDescent="0.2">
      <c r="A831" s="2" t="s">
        <v>12</v>
      </c>
      <c r="B831" s="3">
        <v>45324.958333333336</v>
      </c>
      <c r="C831" s="2" t="s">
        <v>13</v>
      </c>
      <c r="D831" s="2" t="s">
        <v>69</v>
      </c>
      <c r="E831" s="2" t="s">
        <v>15</v>
      </c>
      <c r="F831" s="2" t="s">
        <v>16</v>
      </c>
      <c r="G831" s="2" t="s">
        <v>48</v>
      </c>
      <c r="H831" s="2">
        <v>2019</v>
      </c>
      <c r="I831" s="2">
        <v>44357.932999999997</v>
      </c>
      <c r="J831" s="2"/>
    </row>
    <row r="832" spans="1:10" x14ac:dyDescent="0.2">
      <c r="A832" s="2" t="s">
        <v>12</v>
      </c>
      <c r="B832" s="3">
        <v>45324.958333333336</v>
      </c>
      <c r="C832" s="2" t="s">
        <v>13</v>
      </c>
      <c r="D832" s="2" t="s">
        <v>69</v>
      </c>
      <c r="E832" s="2" t="s">
        <v>15</v>
      </c>
      <c r="F832" s="2" t="s">
        <v>16</v>
      </c>
      <c r="G832" s="2" t="s">
        <v>49</v>
      </c>
      <c r="H832" s="2">
        <v>2019</v>
      </c>
      <c r="I832" s="2">
        <v>20602.552</v>
      </c>
      <c r="J832" s="2"/>
    </row>
    <row r="833" spans="1:10" x14ac:dyDescent="0.2">
      <c r="A833" s="2" t="s">
        <v>12</v>
      </c>
      <c r="B833" s="3">
        <v>45324.958333333336</v>
      </c>
      <c r="C833" s="2" t="s">
        <v>13</v>
      </c>
      <c r="D833" s="2" t="s">
        <v>69</v>
      </c>
      <c r="E833" s="2" t="s">
        <v>15</v>
      </c>
      <c r="F833" s="2" t="s">
        <v>16</v>
      </c>
      <c r="G833" s="2" t="s">
        <v>50</v>
      </c>
      <c r="H833" s="2">
        <v>2019</v>
      </c>
      <c r="I833" s="2">
        <v>61030.8</v>
      </c>
      <c r="J833" s="2"/>
    </row>
    <row r="834" spans="1:10" x14ac:dyDescent="0.2">
      <c r="A834" s="2" t="s">
        <v>12</v>
      </c>
      <c r="B834" s="3">
        <v>45324.958333333336</v>
      </c>
      <c r="C834" s="2" t="s">
        <v>13</v>
      </c>
      <c r="D834" s="2" t="s">
        <v>69</v>
      </c>
      <c r="E834" s="2" t="s">
        <v>15</v>
      </c>
      <c r="F834" s="2" t="s">
        <v>16</v>
      </c>
      <c r="G834" s="2" t="s">
        <v>51</v>
      </c>
      <c r="H834" s="2">
        <v>2019</v>
      </c>
      <c r="I834" s="2">
        <v>6976.5479999999998</v>
      </c>
      <c r="J834" s="2"/>
    </row>
    <row r="835" spans="1:10" x14ac:dyDescent="0.2">
      <c r="A835" s="2" t="s">
        <v>12</v>
      </c>
      <c r="B835" s="3">
        <v>45324.958333333336</v>
      </c>
      <c r="C835" s="2" t="s">
        <v>13</v>
      </c>
      <c r="D835" s="2" t="s">
        <v>69</v>
      </c>
      <c r="E835" s="2" t="s">
        <v>15</v>
      </c>
      <c r="F835" s="2" t="s">
        <v>16</v>
      </c>
      <c r="G835" s="2" t="s">
        <v>52</v>
      </c>
      <c r="H835" s="2">
        <v>2019</v>
      </c>
      <c r="I835" s="2">
        <v>11253.6</v>
      </c>
      <c r="J835" s="2"/>
    </row>
    <row r="836" spans="1:10" x14ac:dyDescent="0.2">
      <c r="A836" s="2" t="s">
        <v>12</v>
      </c>
      <c r="B836" s="3">
        <v>45324.958333333336</v>
      </c>
      <c r="C836" s="2" t="s">
        <v>13</v>
      </c>
      <c r="D836" s="2" t="s">
        <v>69</v>
      </c>
      <c r="E836" s="2" t="s">
        <v>15</v>
      </c>
      <c r="F836" s="2" t="s">
        <v>16</v>
      </c>
      <c r="G836" s="2" t="s">
        <v>53</v>
      </c>
      <c r="H836" s="2">
        <v>2019</v>
      </c>
      <c r="I836" s="2">
        <v>92570.385999999999</v>
      </c>
      <c r="J836" s="2"/>
    </row>
    <row r="837" spans="1:10" x14ac:dyDescent="0.2">
      <c r="A837" s="2" t="s">
        <v>12</v>
      </c>
      <c r="B837" s="3">
        <v>45324.958333333336</v>
      </c>
      <c r="C837" s="2" t="s">
        <v>13</v>
      </c>
      <c r="D837" s="2" t="s">
        <v>69</v>
      </c>
      <c r="E837" s="2" t="s">
        <v>15</v>
      </c>
      <c r="F837" s="2" t="s">
        <v>16</v>
      </c>
      <c r="G837" s="2" t="s">
        <v>54</v>
      </c>
      <c r="H837" s="2">
        <v>2019</v>
      </c>
      <c r="I837" s="2">
        <v>2498.857</v>
      </c>
      <c r="J837" s="2"/>
    </row>
    <row r="838" spans="1:10" x14ac:dyDescent="0.2">
      <c r="A838" s="2" t="s">
        <v>12</v>
      </c>
      <c r="B838" s="3">
        <v>45324.958333333336</v>
      </c>
      <c r="C838" s="2" t="s">
        <v>13</v>
      </c>
      <c r="D838" s="2" t="s">
        <v>69</v>
      </c>
      <c r="E838" s="2" t="s">
        <v>67</v>
      </c>
      <c r="F838" s="2" t="s">
        <v>16</v>
      </c>
      <c r="G838" s="2" t="s">
        <v>17</v>
      </c>
      <c r="H838" s="2">
        <v>2019</v>
      </c>
      <c r="I838" s="2">
        <v>926.71199999999999</v>
      </c>
      <c r="J838" s="2"/>
    </row>
    <row r="839" spans="1:10" x14ac:dyDescent="0.2">
      <c r="A839" s="2" t="s">
        <v>12</v>
      </c>
      <c r="B839" s="3">
        <v>45324.958333333336</v>
      </c>
      <c r="C839" s="2" t="s">
        <v>13</v>
      </c>
      <c r="D839" s="2" t="s">
        <v>69</v>
      </c>
      <c r="E839" s="2" t="s">
        <v>67</v>
      </c>
      <c r="F839" s="2" t="s">
        <v>16</v>
      </c>
      <c r="G839" s="2" t="s">
        <v>18</v>
      </c>
      <c r="H839" s="2">
        <v>2019</v>
      </c>
      <c r="I839" s="2">
        <v>29197.71</v>
      </c>
      <c r="J839" s="2"/>
    </row>
    <row r="840" spans="1:10" x14ac:dyDescent="0.2">
      <c r="A840" s="2" t="s">
        <v>12</v>
      </c>
      <c r="B840" s="3">
        <v>45324.958333333336</v>
      </c>
      <c r="C840" s="2" t="s">
        <v>13</v>
      </c>
      <c r="D840" s="2" t="s">
        <v>69</v>
      </c>
      <c r="E840" s="2" t="s">
        <v>67</v>
      </c>
      <c r="F840" s="2" t="s">
        <v>16</v>
      </c>
      <c r="G840" s="2" t="s">
        <v>19</v>
      </c>
      <c r="H840" s="2">
        <v>2019</v>
      </c>
      <c r="I840" s="2">
        <v>8550.3919999999998</v>
      </c>
      <c r="J840" s="2"/>
    </row>
    <row r="841" spans="1:10" x14ac:dyDescent="0.2">
      <c r="A841" s="2" t="s">
        <v>12</v>
      </c>
      <c r="B841" s="3">
        <v>45324.958333333336</v>
      </c>
      <c r="C841" s="2" t="s">
        <v>13</v>
      </c>
      <c r="D841" s="2" t="s">
        <v>69</v>
      </c>
      <c r="E841" s="2" t="s">
        <v>67</v>
      </c>
      <c r="F841" s="2" t="s">
        <v>16</v>
      </c>
      <c r="G841" s="2" t="s">
        <v>20</v>
      </c>
      <c r="H841" s="2">
        <v>2019</v>
      </c>
      <c r="I841" s="2">
        <v>41774.400000000001</v>
      </c>
      <c r="J841" s="2"/>
    </row>
    <row r="842" spans="1:10" x14ac:dyDescent="0.2">
      <c r="A842" s="2" t="s">
        <v>12</v>
      </c>
      <c r="B842" s="3">
        <v>45324.958333333336</v>
      </c>
      <c r="C842" s="2" t="s">
        <v>13</v>
      </c>
      <c r="D842" s="2" t="s">
        <v>69</v>
      </c>
      <c r="E842" s="2" t="s">
        <v>67</v>
      </c>
      <c r="F842" s="2" t="s">
        <v>16</v>
      </c>
      <c r="G842" s="2" t="s">
        <v>21</v>
      </c>
      <c r="H842" s="2">
        <v>2019</v>
      </c>
      <c r="I842" s="2">
        <v>18736.736000000001</v>
      </c>
      <c r="J842" s="2"/>
    </row>
    <row r="843" spans="1:10" x14ac:dyDescent="0.2">
      <c r="A843" s="2" t="s">
        <v>12</v>
      </c>
      <c r="B843" s="3">
        <v>45324.958333333336</v>
      </c>
      <c r="C843" s="2" t="s">
        <v>13</v>
      </c>
      <c r="D843" s="2" t="s">
        <v>69</v>
      </c>
      <c r="E843" s="2" t="s">
        <v>67</v>
      </c>
      <c r="F843" s="2" t="s">
        <v>16</v>
      </c>
      <c r="G843" s="2" t="s">
        <v>22</v>
      </c>
      <c r="H843" s="2">
        <v>2019</v>
      </c>
      <c r="I843" s="2">
        <v>3118.0639999999999</v>
      </c>
      <c r="J843" s="2"/>
    </row>
    <row r="844" spans="1:10" x14ac:dyDescent="0.2">
      <c r="A844" s="2" t="s">
        <v>12</v>
      </c>
      <c r="B844" s="3">
        <v>45324.958333333336</v>
      </c>
      <c r="C844" s="2" t="s">
        <v>13</v>
      </c>
      <c r="D844" s="2" t="s">
        <v>69</v>
      </c>
      <c r="E844" s="2" t="s">
        <v>67</v>
      </c>
      <c r="F844" s="2" t="s">
        <v>16</v>
      </c>
      <c r="G844" s="2" t="s">
        <v>23</v>
      </c>
      <c r="H844" s="2">
        <v>2019</v>
      </c>
      <c r="I844" s="2">
        <v>19578.261999999999</v>
      </c>
      <c r="J844" s="2"/>
    </row>
    <row r="845" spans="1:10" x14ac:dyDescent="0.2">
      <c r="A845" s="2" t="s">
        <v>12</v>
      </c>
      <c r="B845" s="3">
        <v>45324.958333333336</v>
      </c>
      <c r="C845" s="2" t="s">
        <v>13</v>
      </c>
      <c r="D845" s="2" t="s">
        <v>69</v>
      </c>
      <c r="E845" s="2" t="s">
        <v>67</v>
      </c>
      <c r="F845" s="2" t="s">
        <v>16</v>
      </c>
      <c r="G845" s="2" t="s">
        <v>24</v>
      </c>
      <c r="H845" s="2">
        <v>2019</v>
      </c>
      <c r="I845" s="2">
        <v>216712.41500000001</v>
      </c>
      <c r="J845" s="2"/>
    </row>
    <row r="846" spans="1:10" x14ac:dyDescent="0.2">
      <c r="A846" s="2" t="s">
        <v>12</v>
      </c>
      <c r="B846" s="3">
        <v>45324.958333333336</v>
      </c>
      <c r="C846" s="2" t="s">
        <v>13</v>
      </c>
      <c r="D846" s="2" t="s">
        <v>69</v>
      </c>
      <c r="E846" s="2" t="s">
        <v>67</v>
      </c>
      <c r="F846" s="2" t="s">
        <v>16</v>
      </c>
      <c r="G846" s="2" t="s">
        <v>25</v>
      </c>
      <c r="H846" s="2">
        <v>2019</v>
      </c>
      <c r="I846" s="2">
        <v>28215.600999999999</v>
      </c>
      <c r="J846" s="2"/>
    </row>
    <row r="847" spans="1:10" x14ac:dyDescent="0.2">
      <c r="A847" s="2" t="s">
        <v>12</v>
      </c>
      <c r="B847" s="3">
        <v>45324.958333333336</v>
      </c>
      <c r="C847" s="2" t="s">
        <v>13</v>
      </c>
      <c r="D847" s="2" t="s">
        <v>69</v>
      </c>
      <c r="E847" s="2" t="s">
        <v>67</v>
      </c>
      <c r="F847" s="2" t="s">
        <v>16</v>
      </c>
      <c r="G847" s="2" t="s">
        <v>26</v>
      </c>
      <c r="H847" s="2">
        <v>2019</v>
      </c>
      <c r="I847" s="2">
        <v>1139421.0919999999</v>
      </c>
      <c r="J847" s="2"/>
    </row>
    <row r="848" spans="1:10" x14ac:dyDescent="0.2">
      <c r="A848" s="2" t="s">
        <v>12</v>
      </c>
      <c r="B848" s="3">
        <v>45324.958333333336</v>
      </c>
      <c r="C848" s="2" t="s">
        <v>13</v>
      </c>
      <c r="D848" s="2" t="s">
        <v>69</v>
      </c>
      <c r="E848" s="2" t="s">
        <v>67</v>
      </c>
      <c r="F848" s="2" t="s">
        <v>16</v>
      </c>
      <c r="G848" s="2" t="s">
        <v>27</v>
      </c>
      <c r="H848" s="2">
        <v>2019</v>
      </c>
      <c r="I848" s="2">
        <v>4669.2</v>
      </c>
      <c r="J848" s="2"/>
    </row>
    <row r="849" spans="1:10" x14ac:dyDescent="0.2">
      <c r="A849" s="2" t="s">
        <v>12</v>
      </c>
      <c r="B849" s="3">
        <v>45324.958333333336</v>
      </c>
      <c r="C849" s="2" t="s">
        <v>13</v>
      </c>
      <c r="D849" s="2" t="s">
        <v>69</v>
      </c>
      <c r="E849" s="2" t="s">
        <v>67</v>
      </c>
      <c r="F849" s="2" t="s">
        <v>16</v>
      </c>
      <c r="G849" s="2" t="s">
        <v>28</v>
      </c>
      <c r="H849" s="2">
        <v>2019</v>
      </c>
      <c r="I849" s="2">
        <v>32915.595999999998</v>
      </c>
      <c r="J849" s="2"/>
    </row>
    <row r="850" spans="1:10" x14ac:dyDescent="0.2">
      <c r="A850" s="2" t="s">
        <v>12</v>
      </c>
      <c r="B850" s="3">
        <v>45324.958333333336</v>
      </c>
      <c r="C850" s="2" t="s">
        <v>13</v>
      </c>
      <c r="D850" s="2" t="s">
        <v>69</v>
      </c>
      <c r="E850" s="2" t="s">
        <v>67</v>
      </c>
      <c r="F850" s="2" t="s">
        <v>16</v>
      </c>
      <c r="G850" s="2" t="s">
        <v>29</v>
      </c>
      <c r="H850" s="2">
        <v>2019</v>
      </c>
      <c r="I850" s="2">
        <v>193219.068</v>
      </c>
      <c r="J850" s="2"/>
    </row>
    <row r="851" spans="1:10" x14ac:dyDescent="0.2">
      <c r="A851" s="2" t="s">
        <v>12</v>
      </c>
      <c r="B851" s="3">
        <v>45324.958333333336</v>
      </c>
      <c r="C851" s="2" t="s">
        <v>13</v>
      </c>
      <c r="D851" s="2" t="s">
        <v>69</v>
      </c>
      <c r="E851" s="2" t="s">
        <v>67</v>
      </c>
      <c r="F851" s="2" t="s">
        <v>16</v>
      </c>
      <c r="G851" s="2" t="s">
        <v>30</v>
      </c>
      <c r="H851" s="2">
        <v>2019</v>
      </c>
      <c r="I851" s="2">
        <v>1419381.9720000001</v>
      </c>
      <c r="J851" s="2"/>
    </row>
    <row r="852" spans="1:10" x14ac:dyDescent="0.2">
      <c r="A852" s="2" t="s">
        <v>12</v>
      </c>
      <c r="B852" s="3">
        <v>45324.958333333336</v>
      </c>
      <c r="C852" s="2" t="s">
        <v>13</v>
      </c>
      <c r="D852" s="2" t="s">
        <v>69</v>
      </c>
      <c r="E852" s="2" t="s">
        <v>67</v>
      </c>
      <c r="F852" s="2" t="s">
        <v>16</v>
      </c>
      <c r="G852" s="2" t="s">
        <v>31</v>
      </c>
      <c r="H852" s="2">
        <v>2019</v>
      </c>
      <c r="I852" s="2">
        <v>28220.400000000001</v>
      </c>
      <c r="J852" s="2"/>
    </row>
    <row r="853" spans="1:10" x14ac:dyDescent="0.2">
      <c r="A853" s="2" t="s">
        <v>12</v>
      </c>
      <c r="B853" s="3">
        <v>45324.958333333336</v>
      </c>
      <c r="C853" s="2" t="s">
        <v>13</v>
      </c>
      <c r="D853" s="2" t="s">
        <v>69</v>
      </c>
      <c r="E853" s="2" t="s">
        <v>67</v>
      </c>
      <c r="F853" s="2" t="s">
        <v>16</v>
      </c>
      <c r="G853" s="2" t="s">
        <v>32</v>
      </c>
      <c r="H853" s="2">
        <v>2019</v>
      </c>
      <c r="I853" s="2">
        <v>265812.73599999998</v>
      </c>
      <c r="J853" s="2"/>
    </row>
    <row r="854" spans="1:10" x14ac:dyDescent="0.2">
      <c r="A854" s="2" t="s">
        <v>12</v>
      </c>
      <c r="B854" s="3">
        <v>45324.958333333336</v>
      </c>
      <c r="C854" s="2" t="s">
        <v>13</v>
      </c>
      <c r="D854" s="2" t="s">
        <v>69</v>
      </c>
      <c r="E854" s="2" t="s">
        <v>67</v>
      </c>
      <c r="F854" s="2" t="s">
        <v>16</v>
      </c>
      <c r="G854" s="2" t="s">
        <v>33</v>
      </c>
      <c r="H854" s="2">
        <v>2019</v>
      </c>
      <c r="I854" s="2">
        <v>6563.52</v>
      </c>
      <c r="J854" s="2"/>
    </row>
    <row r="855" spans="1:10" x14ac:dyDescent="0.2">
      <c r="A855" s="2" t="s">
        <v>12</v>
      </c>
      <c r="B855" s="3">
        <v>45324.958333333336</v>
      </c>
      <c r="C855" s="2" t="s">
        <v>13</v>
      </c>
      <c r="D855" s="2" t="s">
        <v>69</v>
      </c>
      <c r="E855" s="2" t="s">
        <v>67</v>
      </c>
      <c r="F855" s="2" t="s">
        <v>16</v>
      </c>
      <c r="G855" s="2" t="s">
        <v>34</v>
      </c>
      <c r="H855" s="2">
        <v>2019</v>
      </c>
      <c r="I855" s="2">
        <v>12722.214</v>
      </c>
      <c r="J855" s="2"/>
    </row>
    <row r="856" spans="1:10" x14ac:dyDescent="0.2">
      <c r="A856" s="2" t="s">
        <v>12</v>
      </c>
      <c r="B856" s="3">
        <v>45324.958333333336</v>
      </c>
      <c r="C856" s="2" t="s">
        <v>13</v>
      </c>
      <c r="D856" s="2" t="s">
        <v>69</v>
      </c>
      <c r="E856" s="2" t="s">
        <v>67</v>
      </c>
      <c r="F856" s="2" t="s">
        <v>16</v>
      </c>
      <c r="G856" s="2" t="s">
        <v>35</v>
      </c>
      <c r="H856" s="2">
        <v>2019</v>
      </c>
      <c r="I856" s="2">
        <v>26025.491000000002</v>
      </c>
      <c r="J856" s="2"/>
    </row>
    <row r="857" spans="1:10" x14ac:dyDescent="0.2">
      <c r="A857" s="2" t="s">
        <v>12</v>
      </c>
      <c r="B857" s="3">
        <v>45324.958333333336</v>
      </c>
      <c r="C857" s="2" t="s">
        <v>13</v>
      </c>
      <c r="D857" s="2" t="s">
        <v>69</v>
      </c>
      <c r="E857" s="2" t="s">
        <v>67</v>
      </c>
      <c r="F857" s="2" t="s">
        <v>16</v>
      </c>
      <c r="G857" s="2" t="s">
        <v>36</v>
      </c>
      <c r="H857" s="2">
        <v>2019</v>
      </c>
      <c r="I857" s="2">
        <v>19945.382000000001</v>
      </c>
      <c r="J857" s="2"/>
    </row>
    <row r="858" spans="1:10" x14ac:dyDescent="0.2">
      <c r="A858" s="2" t="s">
        <v>12</v>
      </c>
      <c r="B858" s="3">
        <v>45324.958333333336</v>
      </c>
      <c r="C858" s="2" t="s">
        <v>13</v>
      </c>
      <c r="D858" s="2" t="s">
        <v>69</v>
      </c>
      <c r="E858" s="2" t="s">
        <v>67</v>
      </c>
      <c r="F858" s="2" t="s">
        <v>16</v>
      </c>
      <c r="G858" s="2" t="s">
        <v>37</v>
      </c>
      <c r="H858" s="2">
        <v>2019</v>
      </c>
      <c r="I858" s="2">
        <v>167949.00700000001</v>
      </c>
      <c r="J858" s="2"/>
    </row>
    <row r="859" spans="1:10" x14ac:dyDescent="0.2">
      <c r="A859" s="2" t="s">
        <v>12</v>
      </c>
      <c r="B859" s="3">
        <v>45324.958333333336</v>
      </c>
      <c r="C859" s="2" t="s">
        <v>13</v>
      </c>
      <c r="D859" s="2" t="s">
        <v>69</v>
      </c>
      <c r="E859" s="2" t="s">
        <v>67</v>
      </c>
      <c r="F859" s="2" t="s">
        <v>16</v>
      </c>
      <c r="G859" s="2" t="s">
        <v>38</v>
      </c>
      <c r="H859" s="2">
        <v>2019</v>
      </c>
      <c r="I859" s="2">
        <v>8797.68</v>
      </c>
      <c r="J859" s="2"/>
    </row>
    <row r="860" spans="1:10" x14ac:dyDescent="0.2">
      <c r="A860" s="2" t="s">
        <v>12</v>
      </c>
      <c r="B860" s="3">
        <v>45324.958333333336</v>
      </c>
      <c r="C860" s="2" t="s">
        <v>13</v>
      </c>
      <c r="D860" s="2" t="s">
        <v>69</v>
      </c>
      <c r="E860" s="2" t="s">
        <v>67</v>
      </c>
      <c r="F860" s="2" t="s">
        <v>16</v>
      </c>
      <c r="G860" s="2" t="s">
        <v>39</v>
      </c>
      <c r="H860" s="2">
        <v>2019</v>
      </c>
      <c r="I860" s="2">
        <v>2243.2139999999999</v>
      </c>
      <c r="J860" s="2"/>
    </row>
    <row r="861" spans="1:10" x14ac:dyDescent="0.2">
      <c r="A861" s="2" t="s">
        <v>12</v>
      </c>
      <c r="B861" s="3">
        <v>45324.958333333336</v>
      </c>
      <c r="C861" s="2" t="s">
        <v>13</v>
      </c>
      <c r="D861" s="2" t="s">
        <v>69</v>
      </c>
      <c r="E861" s="2" t="s">
        <v>67</v>
      </c>
      <c r="F861" s="2" t="s">
        <v>16</v>
      </c>
      <c r="G861" s="2" t="s">
        <v>40</v>
      </c>
      <c r="H861" s="2">
        <v>2019</v>
      </c>
      <c r="I861" s="2">
        <v>3989.268</v>
      </c>
      <c r="J861" s="2"/>
    </row>
    <row r="862" spans="1:10" x14ac:dyDescent="0.2">
      <c r="A862" s="2" t="s">
        <v>12</v>
      </c>
      <c r="B862" s="3">
        <v>45324.958333333336</v>
      </c>
      <c r="C862" s="2" t="s">
        <v>13</v>
      </c>
      <c r="D862" s="2" t="s">
        <v>69</v>
      </c>
      <c r="E862" s="2" t="s">
        <v>67</v>
      </c>
      <c r="F862" s="2" t="s">
        <v>16</v>
      </c>
      <c r="G862" s="2" t="s">
        <v>41</v>
      </c>
      <c r="H862" s="2">
        <v>2019</v>
      </c>
      <c r="I862" s="2">
        <v>4492.9080000000004</v>
      </c>
      <c r="J862" s="2"/>
    </row>
    <row r="863" spans="1:10" x14ac:dyDescent="0.2">
      <c r="A863" s="2" t="s">
        <v>12</v>
      </c>
      <c r="B863" s="3">
        <v>45324.958333333336</v>
      </c>
      <c r="C863" s="2" t="s">
        <v>13</v>
      </c>
      <c r="D863" s="2" t="s">
        <v>69</v>
      </c>
      <c r="E863" s="2" t="s">
        <v>67</v>
      </c>
      <c r="F863" s="2" t="s">
        <v>16</v>
      </c>
      <c r="G863" s="2" t="s">
        <v>42</v>
      </c>
      <c r="H863" s="2">
        <v>2019</v>
      </c>
      <c r="I863" s="2">
        <v>3034.8</v>
      </c>
      <c r="J863" s="2"/>
    </row>
    <row r="864" spans="1:10" x14ac:dyDescent="0.2">
      <c r="A864" s="2" t="s">
        <v>12</v>
      </c>
      <c r="B864" s="3">
        <v>45324.958333333336</v>
      </c>
      <c r="C864" s="2" t="s">
        <v>13</v>
      </c>
      <c r="D864" s="2" t="s">
        <v>69</v>
      </c>
      <c r="E864" s="2" t="s">
        <v>67</v>
      </c>
      <c r="F864" s="2" t="s">
        <v>16</v>
      </c>
      <c r="G864" s="2" t="s">
        <v>43</v>
      </c>
      <c r="H864" s="2">
        <v>2019</v>
      </c>
      <c r="I864" s="2">
        <v>1261.289</v>
      </c>
      <c r="J864" s="2"/>
    </row>
    <row r="865" spans="1:10" x14ac:dyDescent="0.2">
      <c r="A865" s="2" t="s">
        <v>12</v>
      </c>
      <c r="B865" s="3">
        <v>45324.958333333336</v>
      </c>
      <c r="C865" s="2" t="s">
        <v>13</v>
      </c>
      <c r="D865" s="2" t="s">
        <v>69</v>
      </c>
      <c r="E865" s="2" t="s">
        <v>67</v>
      </c>
      <c r="F865" s="2" t="s">
        <v>16</v>
      </c>
      <c r="G865" s="2" t="s">
        <v>44</v>
      </c>
      <c r="H865" s="2">
        <v>2019</v>
      </c>
      <c r="I865" s="2">
        <v>64984.71</v>
      </c>
      <c r="J865" s="2"/>
    </row>
    <row r="866" spans="1:10" x14ac:dyDescent="0.2">
      <c r="A866" s="2" t="s">
        <v>12</v>
      </c>
      <c r="B866" s="3">
        <v>45324.958333333336</v>
      </c>
      <c r="C866" s="2" t="s">
        <v>13</v>
      </c>
      <c r="D866" s="2" t="s">
        <v>69</v>
      </c>
      <c r="E866" s="2" t="s">
        <v>67</v>
      </c>
      <c r="F866" s="2" t="s">
        <v>16</v>
      </c>
      <c r="G866" s="2" t="s">
        <v>45</v>
      </c>
      <c r="H866" s="2">
        <v>2019</v>
      </c>
      <c r="I866" s="2">
        <v>34791.843999999997</v>
      </c>
      <c r="J866" s="2"/>
    </row>
    <row r="867" spans="1:10" x14ac:dyDescent="0.2">
      <c r="A867" s="2" t="s">
        <v>12</v>
      </c>
      <c r="B867" s="3">
        <v>45324.958333333336</v>
      </c>
      <c r="C867" s="2" t="s">
        <v>13</v>
      </c>
      <c r="D867" s="2" t="s">
        <v>69</v>
      </c>
      <c r="E867" s="2" t="s">
        <v>67</v>
      </c>
      <c r="F867" s="2" t="s">
        <v>16</v>
      </c>
      <c r="G867" s="2" t="s">
        <v>46</v>
      </c>
      <c r="H867" s="2">
        <v>2019</v>
      </c>
      <c r="I867" s="2">
        <v>82016.057000000001</v>
      </c>
      <c r="J867" s="2"/>
    </row>
    <row r="868" spans="1:10" x14ac:dyDescent="0.2">
      <c r="A868" s="2" t="s">
        <v>12</v>
      </c>
      <c r="B868" s="3">
        <v>45324.958333333336</v>
      </c>
      <c r="C868" s="2" t="s">
        <v>13</v>
      </c>
      <c r="D868" s="2" t="s">
        <v>69</v>
      </c>
      <c r="E868" s="2" t="s">
        <v>67</v>
      </c>
      <c r="F868" s="2" t="s">
        <v>16</v>
      </c>
      <c r="G868" s="2" t="s">
        <v>47</v>
      </c>
      <c r="H868" s="2">
        <v>2019</v>
      </c>
      <c r="I868" s="2">
        <v>23658.592000000001</v>
      </c>
      <c r="J868" s="2"/>
    </row>
    <row r="869" spans="1:10" x14ac:dyDescent="0.2">
      <c r="A869" s="2" t="s">
        <v>12</v>
      </c>
      <c r="B869" s="3">
        <v>45324.958333333336</v>
      </c>
      <c r="C869" s="2" t="s">
        <v>13</v>
      </c>
      <c r="D869" s="2" t="s">
        <v>69</v>
      </c>
      <c r="E869" s="2" t="s">
        <v>67</v>
      </c>
      <c r="F869" s="2" t="s">
        <v>16</v>
      </c>
      <c r="G869" s="2" t="s">
        <v>48</v>
      </c>
      <c r="H869" s="2">
        <v>2019</v>
      </c>
      <c r="I869" s="2">
        <v>44357.932999999997</v>
      </c>
      <c r="J869" s="2"/>
    </row>
    <row r="870" spans="1:10" x14ac:dyDescent="0.2">
      <c r="A870" s="2" t="s">
        <v>12</v>
      </c>
      <c r="B870" s="3">
        <v>45324.958333333336</v>
      </c>
      <c r="C870" s="2" t="s">
        <v>13</v>
      </c>
      <c r="D870" s="2" t="s">
        <v>69</v>
      </c>
      <c r="E870" s="2" t="s">
        <v>67</v>
      </c>
      <c r="F870" s="2" t="s">
        <v>16</v>
      </c>
      <c r="G870" s="2" t="s">
        <v>49</v>
      </c>
      <c r="H870" s="2">
        <v>2019</v>
      </c>
      <c r="I870" s="2">
        <v>20602.552</v>
      </c>
      <c r="J870" s="2"/>
    </row>
    <row r="871" spans="1:10" x14ac:dyDescent="0.2">
      <c r="A871" s="2" t="s">
        <v>12</v>
      </c>
      <c r="B871" s="3">
        <v>45324.958333333336</v>
      </c>
      <c r="C871" s="2" t="s">
        <v>13</v>
      </c>
      <c r="D871" s="2" t="s">
        <v>69</v>
      </c>
      <c r="E871" s="2" t="s">
        <v>67</v>
      </c>
      <c r="F871" s="2" t="s">
        <v>16</v>
      </c>
      <c r="G871" s="2" t="s">
        <v>50</v>
      </c>
      <c r="H871" s="2">
        <v>2019</v>
      </c>
      <c r="I871" s="2">
        <v>61030.8</v>
      </c>
      <c r="J871" s="2"/>
    </row>
    <row r="872" spans="1:10" x14ac:dyDescent="0.2">
      <c r="A872" s="2" t="s">
        <v>12</v>
      </c>
      <c r="B872" s="3">
        <v>45324.958333333336</v>
      </c>
      <c r="C872" s="2" t="s">
        <v>13</v>
      </c>
      <c r="D872" s="2" t="s">
        <v>69</v>
      </c>
      <c r="E872" s="2" t="s">
        <v>67</v>
      </c>
      <c r="F872" s="2" t="s">
        <v>16</v>
      </c>
      <c r="G872" s="2" t="s">
        <v>51</v>
      </c>
      <c r="H872" s="2">
        <v>2019</v>
      </c>
      <c r="I872" s="2">
        <v>6976.5479999999998</v>
      </c>
      <c r="J872" s="2"/>
    </row>
    <row r="873" spans="1:10" x14ac:dyDescent="0.2">
      <c r="A873" s="2" t="s">
        <v>12</v>
      </c>
      <c r="B873" s="3">
        <v>45324.958333333336</v>
      </c>
      <c r="C873" s="2" t="s">
        <v>13</v>
      </c>
      <c r="D873" s="2" t="s">
        <v>69</v>
      </c>
      <c r="E873" s="2" t="s">
        <v>67</v>
      </c>
      <c r="F873" s="2" t="s">
        <v>16</v>
      </c>
      <c r="G873" s="2" t="s">
        <v>52</v>
      </c>
      <c r="H873" s="2">
        <v>2019</v>
      </c>
      <c r="I873" s="2">
        <v>11253.6</v>
      </c>
      <c r="J873" s="2"/>
    </row>
    <row r="874" spans="1:10" x14ac:dyDescent="0.2">
      <c r="A874" s="2" t="s">
        <v>12</v>
      </c>
      <c r="B874" s="3">
        <v>45324.958333333336</v>
      </c>
      <c r="C874" s="2" t="s">
        <v>13</v>
      </c>
      <c r="D874" s="2" t="s">
        <v>69</v>
      </c>
      <c r="E874" s="2" t="s">
        <v>67</v>
      </c>
      <c r="F874" s="2" t="s">
        <v>16</v>
      </c>
      <c r="G874" s="2" t="s">
        <v>53</v>
      </c>
      <c r="H874" s="2">
        <v>2019</v>
      </c>
      <c r="I874" s="2">
        <v>92570.385999999999</v>
      </c>
      <c r="J874" s="2"/>
    </row>
    <row r="875" spans="1:10" x14ac:dyDescent="0.2">
      <c r="A875" s="2" t="s">
        <v>12</v>
      </c>
      <c r="B875" s="3">
        <v>45324.958333333336</v>
      </c>
      <c r="C875" s="2" t="s">
        <v>13</v>
      </c>
      <c r="D875" s="2" t="s">
        <v>69</v>
      </c>
      <c r="E875" s="2" t="s">
        <v>67</v>
      </c>
      <c r="F875" s="2" t="s">
        <v>16</v>
      </c>
      <c r="G875" s="2" t="s">
        <v>54</v>
      </c>
      <c r="H875" s="2">
        <v>2019</v>
      </c>
      <c r="I875" s="2">
        <v>2498.857</v>
      </c>
      <c r="J875" s="2"/>
    </row>
    <row r="876" spans="1:10" x14ac:dyDescent="0.2">
      <c r="A876" s="2" t="s">
        <v>12</v>
      </c>
      <c r="B876" s="3">
        <v>45324.958333333336</v>
      </c>
      <c r="C876" s="2" t="s">
        <v>13</v>
      </c>
      <c r="D876" s="2" t="s">
        <v>70</v>
      </c>
      <c r="E876" s="2" t="s">
        <v>15</v>
      </c>
      <c r="F876" s="2" t="s">
        <v>16</v>
      </c>
      <c r="G876" s="2" t="s">
        <v>18</v>
      </c>
      <c r="H876" s="2">
        <v>2019</v>
      </c>
      <c r="I876" s="2">
        <v>8738.4490000000005</v>
      </c>
      <c r="J876" s="2"/>
    </row>
    <row r="877" spans="1:10" x14ac:dyDescent="0.2">
      <c r="A877" s="2" t="s">
        <v>12</v>
      </c>
      <c r="B877" s="3">
        <v>45324.958333333336</v>
      </c>
      <c r="C877" s="2" t="s">
        <v>13</v>
      </c>
      <c r="D877" s="2" t="s">
        <v>70</v>
      </c>
      <c r="E877" s="2" t="s">
        <v>15</v>
      </c>
      <c r="F877" s="2" t="s">
        <v>16</v>
      </c>
      <c r="G877" s="2" t="s">
        <v>19</v>
      </c>
      <c r="H877" s="2">
        <v>2019</v>
      </c>
      <c r="I877" s="2">
        <v>0</v>
      </c>
      <c r="J877" s="2"/>
    </row>
    <row r="878" spans="1:10" x14ac:dyDescent="0.2">
      <c r="A878" s="2" t="s">
        <v>12</v>
      </c>
      <c r="B878" s="3">
        <v>45324.958333333336</v>
      </c>
      <c r="C878" s="2" t="s">
        <v>13</v>
      </c>
      <c r="D878" s="2" t="s">
        <v>70</v>
      </c>
      <c r="E878" s="2" t="s">
        <v>15</v>
      </c>
      <c r="F878" s="2" t="s">
        <v>16</v>
      </c>
      <c r="G878" s="2" t="s">
        <v>20</v>
      </c>
      <c r="H878" s="2">
        <v>2019</v>
      </c>
      <c r="I878" s="2">
        <v>0</v>
      </c>
      <c r="J878" s="2"/>
    </row>
    <row r="879" spans="1:10" x14ac:dyDescent="0.2">
      <c r="A879" s="2" t="s">
        <v>12</v>
      </c>
      <c r="B879" s="3">
        <v>45324.958333333336</v>
      </c>
      <c r="C879" s="2" t="s">
        <v>13</v>
      </c>
      <c r="D879" s="2" t="s">
        <v>70</v>
      </c>
      <c r="E879" s="2" t="s">
        <v>15</v>
      </c>
      <c r="F879" s="2" t="s">
        <v>16</v>
      </c>
      <c r="G879" s="2" t="s">
        <v>23</v>
      </c>
      <c r="H879" s="2">
        <v>2019</v>
      </c>
      <c r="I879" s="2">
        <v>4082.922</v>
      </c>
      <c r="J879" s="2"/>
    </row>
    <row r="880" spans="1:10" x14ac:dyDescent="0.2">
      <c r="A880" s="2" t="s">
        <v>12</v>
      </c>
      <c r="B880" s="3">
        <v>45324.958333333336</v>
      </c>
      <c r="C880" s="2" t="s">
        <v>13</v>
      </c>
      <c r="D880" s="2" t="s">
        <v>70</v>
      </c>
      <c r="E880" s="2" t="s">
        <v>15</v>
      </c>
      <c r="F880" s="2" t="s">
        <v>16</v>
      </c>
      <c r="G880" s="2" t="s">
        <v>24</v>
      </c>
      <c r="H880" s="2">
        <v>2019</v>
      </c>
      <c r="I880" s="2">
        <v>16359.466</v>
      </c>
      <c r="J880" s="2"/>
    </row>
    <row r="881" spans="1:10" x14ac:dyDescent="0.2">
      <c r="A881" s="2" t="s">
        <v>12</v>
      </c>
      <c r="B881" s="3">
        <v>45324.958333333336</v>
      </c>
      <c r="C881" s="2" t="s">
        <v>13</v>
      </c>
      <c r="D881" s="2" t="s">
        <v>70</v>
      </c>
      <c r="E881" s="2" t="s">
        <v>15</v>
      </c>
      <c r="F881" s="2" t="s">
        <v>16</v>
      </c>
      <c r="G881" s="2" t="s">
        <v>25</v>
      </c>
      <c r="H881" s="2">
        <v>2019</v>
      </c>
      <c r="I881" s="2">
        <v>92.998999999999995</v>
      </c>
      <c r="J881" s="2"/>
    </row>
    <row r="882" spans="1:10" x14ac:dyDescent="0.2">
      <c r="A882" s="2" t="s">
        <v>12</v>
      </c>
      <c r="B882" s="3">
        <v>45324.958333333336</v>
      </c>
      <c r="C882" s="2" t="s">
        <v>13</v>
      </c>
      <c r="D882" s="2" t="s">
        <v>70</v>
      </c>
      <c r="E882" s="2" t="s">
        <v>15</v>
      </c>
      <c r="F882" s="2" t="s">
        <v>16</v>
      </c>
      <c r="G882" s="2" t="s">
        <v>26</v>
      </c>
      <c r="H882" s="2">
        <v>2019</v>
      </c>
      <c r="I882" s="2">
        <v>48667.733999999997</v>
      </c>
      <c r="J882" s="2"/>
    </row>
    <row r="883" spans="1:10" x14ac:dyDescent="0.2">
      <c r="A883" s="2" t="s">
        <v>12</v>
      </c>
      <c r="B883" s="3">
        <v>45324.958333333336</v>
      </c>
      <c r="C883" s="2" t="s">
        <v>13</v>
      </c>
      <c r="D883" s="2" t="s">
        <v>70</v>
      </c>
      <c r="E883" s="2" t="s">
        <v>15</v>
      </c>
      <c r="F883" s="2" t="s">
        <v>16</v>
      </c>
      <c r="G883" s="2" t="s">
        <v>28</v>
      </c>
      <c r="H883" s="2">
        <v>2019</v>
      </c>
      <c r="I883" s="2">
        <v>0</v>
      </c>
      <c r="J883" s="2"/>
    </row>
    <row r="884" spans="1:10" x14ac:dyDescent="0.2">
      <c r="A884" s="2" t="s">
        <v>12</v>
      </c>
      <c r="B884" s="3">
        <v>45324.958333333336</v>
      </c>
      <c r="C884" s="2" t="s">
        <v>13</v>
      </c>
      <c r="D884" s="2" t="s">
        <v>70</v>
      </c>
      <c r="E884" s="2" t="s">
        <v>15</v>
      </c>
      <c r="F884" s="2" t="s">
        <v>16</v>
      </c>
      <c r="G884" s="2" t="s">
        <v>29</v>
      </c>
      <c r="H884" s="2">
        <v>2019</v>
      </c>
      <c r="I884" s="2">
        <v>0</v>
      </c>
      <c r="J884" s="2"/>
    </row>
    <row r="885" spans="1:10" x14ac:dyDescent="0.2">
      <c r="A885" s="2" t="s">
        <v>12</v>
      </c>
      <c r="B885" s="3">
        <v>45324.958333333336</v>
      </c>
      <c r="C885" s="2" t="s">
        <v>13</v>
      </c>
      <c r="D885" s="2" t="s">
        <v>70</v>
      </c>
      <c r="E885" s="2" t="s">
        <v>15</v>
      </c>
      <c r="F885" s="2" t="s">
        <v>16</v>
      </c>
      <c r="G885" s="2" t="s">
        <v>30</v>
      </c>
      <c r="H885" s="2">
        <v>2019</v>
      </c>
      <c r="I885" s="2">
        <v>81395.255000000005</v>
      </c>
      <c r="J885" s="2"/>
    </row>
    <row r="886" spans="1:10" x14ac:dyDescent="0.2">
      <c r="A886" s="2" t="s">
        <v>12</v>
      </c>
      <c r="B886" s="3">
        <v>45324.958333333336</v>
      </c>
      <c r="C886" s="2" t="s">
        <v>13</v>
      </c>
      <c r="D886" s="2" t="s">
        <v>70</v>
      </c>
      <c r="E886" s="2" t="s">
        <v>15</v>
      </c>
      <c r="F886" s="2" t="s">
        <v>16</v>
      </c>
      <c r="G886" s="2" t="s">
        <v>31</v>
      </c>
      <c r="H886" s="2">
        <v>2019</v>
      </c>
      <c r="I886" s="2">
        <v>4420.8</v>
      </c>
      <c r="J886" s="2"/>
    </row>
    <row r="887" spans="1:10" x14ac:dyDescent="0.2">
      <c r="A887" s="2" t="s">
        <v>12</v>
      </c>
      <c r="B887" s="3">
        <v>45324.958333333336</v>
      </c>
      <c r="C887" s="2" t="s">
        <v>13</v>
      </c>
      <c r="D887" s="2" t="s">
        <v>70</v>
      </c>
      <c r="E887" s="2" t="s">
        <v>15</v>
      </c>
      <c r="F887" s="2" t="s">
        <v>16</v>
      </c>
      <c r="G887" s="2" t="s">
        <v>32</v>
      </c>
      <c r="H887" s="2">
        <v>2019</v>
      </c>
      <c r="I887" s="2">
        <v>0</v>
      </c>
      <c r="J887" s="2"/>
    </row>
    <row r="888" spans="1:10" x14ac:dyDescent="0.2">
      <c r="A888" s="2" t="s">
        <v>12</v>
      </c>
      <c r="B888" s="3">
        <v>45324.958333333336</v>
      </c>
      <c r="C888" s="2" t="s">
        <v>13</v>
      </c>
      <c r="D888" s="2" t="s">
        <v>70</v>
      </c>
      <c r="E888" s="2" t="s">
        <v>15</v>
      </c>
      <c r="F888" s="2" t="s">
        <v>16</v>
      </c>
      <c r="G888" s="2" t="s">
        <v>33</v>
      </c>
      <c r="H888" s="2">
        <v>2019</v>
      </c>
      <c r="I888" s="2">
        <v>0</v>
      </c>
      <c r="J888" s="2"/>
    </row>
    <row r="889" spans="1:10" x14ac:dyDescent="0.2">
      <c r="A889" s="2" t="s">
        <v>12</v>
      </c>
      <c r="B889" s="3">
        <v>45324.958333333336</v>
      </c>
      <c r="C889" s="2" t="s">
        <v>13</v>
      </c>
      <c r="D889" s="2" t="s">
        <v>70</v>
      </c>
      <c r="E889" s="2" t="s">
        <v>15</v>
      </c>
      <c r="F889" s="2" t="s">
        <v>16</v>
      </c>
      <c r="G889" s="2" t="s">
        <v>34</v>
      </c>
      <c r="H889" s="2">
        <v>2019</v>
      </c>
      <c r="I889" s="2">
        <v>0</v>
      </c>
      <c r="J889" s="2"/>
    </row>
    <row r="890" spans="1:10" x14ac:dyDescent="0.2">
      <c r="A890" s="2" t="s">
        <v>12</v>
      </c>
      <c r="B890" s="3">
        <v>45324.958333333336</v>
      </c>
      <c r="C890" s="2" t="s">
        <v>13</v>
      </c>
      <c r="D890" s="2" t="s">
        <v>70</v>
      </c>
      <c r="E890" s="2" t="s">
        <v>15</v>
      </c>
      <c r="F890" s="2" t="s">
        <v>16</v>
      </c>
      <c r="G890" s="2" t="s">
        <v>36</v>
      </c>
      <c r="H890" s="2">
        <v>2019</v>
      </c>
      <c r="I890" s="2">
        <v>1084.5</v>
      </c>
      <c r="J890" s="2"/>
    </row>
    <row r="891" spans="1:10" x14ac:dyDescent="0.2">
      <c r="A891" s="2" t="s">
        <v>12</v>
      </c>
      <c r="B891" s="3">
        <v>45324.958333333336</v>
      </c>
      <c r="C891" s="2" t="s">
        <v>13</v>
      </c>
      <c r="D891" s="2" t="s">
        <v>70</v>
      </c>
      <c r="E891" s="2" t="s">
        <v>15</v>
      </c>
      <c r="F891" s="2" t="s">
        <v>16</v>
      </c>
      <c r="G891" s="2" t="s">
        <v>37</v>
      </c>
      <c r="H891" s="2">
        <v>2019</v>
      </c>
      <c r="I891" s="2">
        <v>18029.52</v>
      </c>
      <c r="J891" s="2"/>
    </row>
    <row r="892" spans="1:10" x14ac:dyDescent="0.2">
      <c r="A892" s="2" t="s">
        <v>12</v>
      </c>
      <c r="B892" s="3">
        <v>45324.958333333336</v>
      </c>
      <c r="C892" s="2" t="s">
        <v>13</v>
      </c>
      <c r="D892" s="2" t="s">
        <v>70</v>
      </c>
      <c r="E892" s="2" t="s">
        <v>15</v>
      </c>
      <c r="F892" s="2" t="s">
        <v>16</v>
      </c>
      <c r="G892" s="2" t="s">
        <v>38</v>
      </c>
      <c r="H892" s="2">
        <v>2019</v>
      </c>
      <c r="I892" s="2">
        <v>0</v>
      </c>
      <c r="J892" s="2"/>
    </row>
    <row r="893" spans="1:10" x14ac:dyDescent="0.2">
      <c r="A893" s="2" t="s">
        <v>12</v>
      </c>
      <c r="B893" s="3">
        <v>45324.958333333336</v>
      </c>
      <c r="C893" s="2" t="s">
        <v>13</v>
      </c>
      <c r="D893" s="2" t="s">
        <v>70</v>
      </c>
      <c r="E893" s="2" t="s">
        <v>15</v>
      </c>
      <c r="F893" s="2" t="s">
        <v>16</v>
      </c>
      <c r="G893" s="2" t="s">
        <v>39</v>
      </c>
      <c r="H893" s="2">
        <v>2019</v>
      </c>
      <c r="I893" s="2">
        <v>0</v>
      </c>
      <c r="J893" s="2"/>
    </row>
    <row r="894" spans="1:10" x14ac:dyDescent="0.2">
      <c r="A894" s="2" t="s">
        <v>12</v>
      </c>
      <c r="B894" s="3">
        <v>45324.958333333336</v>
      </c>
      <c r="C894" s="2" t="s">
        <v>13</v>
      </c>
      <c r="D894" s="2" t="s">
        <v>70</v>
      </c>
      <c r="E894" s="2" t="s">
        <v>15</v>
      </c>
      <c r="F894" s="2" t="s">
        <v>16</v>
      </c>
      <c r="G894" s="2" t="s">
        <v>40</v>
      </c>
      <c r="H894" s="2">
        <v>2019</v>
      </c>
      <c r="I894" s="2">
        <v>0</v>
      </c>
      <c r="J894" s="2"/>
    </row>
    <row r="895" spans="1:10" x14ac:dyDescent="0.2">
      <c r="A895" s="2" t="s">
        <v>12</v>
      </c>
      <c r="B895" s="3">
        <v>45324.958333333336</v>
      </c>
      <c r="C895" s="2" t="s">
        <v>13</v>
      </c>
      <c r="D895" s="2" t="s">
        <v>70</v>
      </c>
      <c r="E895" s="2" t="s">
        <v>15</v>
      </c>
      <c r="F895" s="2" t="s">
        <v>16</v>
      </c>
      <c r="G895" s="2" t="s">
        <v>41</v>
      </c>
      <c r="H895" s="2">
        <v>2019</v>
      </c>
      <c r="I895" s="2">
        <v>0</v>
      </c>
      <c r="J895" s="2"/>
    </row>
    <row r="896" spans="1:10" x14ac:dyDescent="0.2">
      <c r="A896" s="2" t="s">
        <v>12</v>
      </c>
      <c r="B896" s="3">
        <v>45324.958333333336</v>
      </c>
      <c r="C896" s="2" t="s">
        <v>13</v>
      </c>
      <c r="D896" s="2" t="s">
        <v>70</v>
      </c>
      <c r="E896" s="2" t="s">
        <v>15</v>
      </c>
      <c r="F896" s="2" t="s">
        <v>16</v>
      </c>
      <c r="G896" s="2" t="s">
        <v>42</v>
      </c>
      <c r="H896" s="2">
        <v>2019</v>
      </c>
      <c r="I896" s="2">
        <v>0</v>
      </c>
      <c r="J896" s="2"/>
    </row>
    <row r="897" spans="1:10" x14ac:dyDescent="0.2">
      <c r="A897" s="2" t="s">
        <v>12</v>
      </c>
      <c r="B897" s="3">
        <v>45324.958333333336</v>
      </c>
      <c r="C897" s="2" t="s">
        <v>13</v>
      </c>
      <c r="D897" s="2" t="s">
        <v>70</v>
      </c>
      <c r="E897" s="2" t="s">
        <v>15</v>
      </c>
      <c r="F897" s="2" t="s">
        <v>16</v>
      </c>
      <c r="G897" s="2" t="s">
        <v>43</v>
      </c>
      <c r="H897" s="2">
        <v>2019</v>
      </c>
      <c r="I897" s="2">
        <v>34.999000000000002</v>
      </c>
      <c r="J897" s="2"/>
    </row>
    <row r="898" spans="1:10" x14ac:dyDescent="0.2">
      <c r="A898" s="2" t="s">
        <v>12</v>
      </c>
      <c r="B898" s="3">
        <v>45324.958333333336</v>
      </c>
      <c r="C898" s="2" t="s">
        <v>13</v>
      </c>
      <c r="D898" s="2" t="s">
        <v>70</v>
      </c>
      <c r="E898" s="2" t="s">
        <v>15</v>
      </c>
      <c r="F898" s="2" t="s">
        <v>16</v>
      </c>
      <c r="G898" s="2" t="s">
        <v>44</v>
      </c>
      <c r="H898" s="2">
        <v>2019</v>
      </c>
      <c r="I898" s="2">
        <v>0</v>
      </c>
      <c r="J898" s="2"/>
    </row>
    <row r="899" spans="1:10" x14ac:dyDescent="0.2">
      <c r="A899" s="2" t="s">
        <v>12</v>
      </c>
      <c r="B899" s="3">
        <v>45324.958333333336</v>
      </c>
      <c r="C899" s="2" t="s">
        <v>13</v>
      </c>
      <c r="D899" s="2" t="s">
        <v>70</v>
      </c>
      <c r="E899" s="2" t="s">
        <v>15</v>
      </c>
      <c r="F899" s="2" t="s">
        <v>16</v>
      </c>
      <c r="G899" s="2" t="s">
        <v>45</v>
      </c>
      <c r="H899" s="2">
        <v>2019</v>
      </c>
      <c r="I899" s="2">
        <v>1544.8789999999999</v>
      </c>
      <c r="J899" s="2"/>
    </row>
    <row r="900" spans="1:10" x14ac:dyDescent="0.2">
      <c r="A900" s="2" t="s">
        <v>12</v>
      </c>
      <c r="B900" s="3">
        <v>45324.958333333336</v>
      </c>
      <c r="C900" s="2" t="s">
        <v>13</v>
      </c>
      <c r="D900" s="2" t="s">
        <v>70</v>
      </c>
      <c r="E900" s="2" t="s">
        <v>15</v>
      </c>
      <c r="F900" s="2" t="s">
        <v>16</v>
      </c>
      <c r="G900" s="2" t="s">
        <v>46</v>
      </c>
      <c r="H900" s="2">
        <v>2019</v>
      </c>
      <c r="I900" s="2">
        <v>0</v>
      </c>
      <c r="J900" s="2"/>
    </row>
    <row r="901" spans="1:10" x14ac:dyDescent="0.2">
      <c r="A901" s="2" t="s">
        <v>12</v>
      </c>
      <c r="B901" s="3">
        <v>45324.958333333336</v>
      </c>
      <c r="C901" s="2" t="s">
        <v>13</v>
      </c>
      <c r="D901" s="2" t="s">
        <v>70</v>
      </c>
      <c r="E901" s="2" t="s">
        <v>15</v>
      </c>
      <c r="F901" s="2" t="s">
        <v>16</v>
      </c>
      <c r="G901" s="2" t="s">
        <v>47</v>
      </c>
      <c r="H901" s="2">
        <v>2019</v>
      </c>
      <c r="I901" s="2">
        <v>0</v>
      </c>
      <c r="J901" s="2"/>
    </row>
    <row r="902" spans="1:10" x14ac:dyDescent="0.2">
      <c r="A902" s="2" t="s">
        <v>12</v>
      </c>
      <c r="B902" s="3">
        <v>45324.958333333336</v>
      </c>
      <c r="C902" s="2" t="s">
        <v>13</v>
      </c>
      <c r="D902" s="2" t="s">
        <v>70</v>
      </c>
      <c r="E902" s="2" t="s">
        <v>15</v>
      </c>
      <c r="F902" s="2" t="s">
        <v>16</v>
      </c>
      <c r="G902" s="2" t="s">
        <v>50</v>
      </c>
      <c r="H902" s="2">
        <v>2019</v>
      </c>
      <c r="I902" s="2">
        <v>28551.599999999999</v>
      </c>
      <c r="J902" s="2"/>
    </row>
    <row r="903" spans="1:10" x14ac:dyDescent="0.2">
      <c r="A903" s="2" t="s">
        <v>12</v>
      </c>
      <c r="B903" s="3">
        <v>45324.958333333336</v>
      </c>
      <c r="C903" s="2" t="s">
        <v>13</v>
      </c>
      <c r="D903" s="2" t="s">
        <v>70</v>
      </c>
      <c r="E903" s="2" t="s">
        <v>15</v>
      </c>
      <c r="F903" s="2" t="s">
        <v>16</v>
      </c>
      <c r="G903" s="2" t="s">
        <v>52</v>
      </c>
      <c r="H903" s="2">
        <v>2019</v>
      </c>
      <c r="I903" s="2">
        <v>0</v>
      </c>
      <c r="J903" s="2"/>
    </row>
    <row r="904" spans="1:10" x14ac:dyDescent="0.2">
      <c r="A904" s="2" t="s">
        <v>12</v>
      </c>
      <c r="B904" s="3">
        <v>45324.958333333336</v>
      </c>
      <c r="C904" s="2" t="s">
        <v>13</v>
      </c>
      <c r="D904" s="2" t="s">
        <v>70</v>
      </c>
      <c r="E904" s="2" t="s">
        <v>15</v>
      </c>
      <c r="F904" s="2" t="s">
        <v>16</v>
      </c>
      <c r="G904" s="2" t="s">
        <v>53</v>
      </c>
      <c r="H904" s="2">
        <v>2019</v>
      </c>
      <c r="I904" s="2">
        <v>254.988</v>
      </c>
      <c r="J904" s="2"/>
    </row>
    <row r="905" spans="1:10" x14ac:dyDescent="0.2">
      <c r="A905" s="2" t="s">
        <v>12</v>
      </c>
      <c r="B905" s="3">
        <v>45324.958333333336</v>
      </c>
      <c r="C905" s="2" t="s">
        <v>13</v>
      </c>
      <c r="D905" s="2" t="s">
        <v>70</v>
      </c>
      <c r="E905" s="2" t="s">
        <v>15</v>
      </c>
      <c r="F905" s="2" t="s">
        <v>16</v>
      </c>
      <c r="G905" s="2" t="s">
        <v>54</v>
      </c>
      <c r="H905" s="2">
        <v>2019</v>
      </c>
      <c r="I905" s="2">
        <v>136.50800000000001</v>
      </c>
      <c r="J905" s="2"/>
    </row>
    <row r="906" spans="1:10" x14ac:dyDescent="0.2">
      <c r="A906" s="2" t="s">
        <v>12</v>
      </c>
      <c r="B906" s="3">
        <v>45324.958333333336</v>
      </c>
      <c r="C906" s="2" t="s">
        <v>13</v>
      </c>
      <c r="D906" s="2" t="s">
        <v>70</v>
      </c>
      <c r="E906" s="2" t="s">
        <v>55</v>
      </c>
      <c r="F906" s="2" t="s">
        <v>16</v>
      </c>
      <c r="G906" s="2" t="s">
        <v>18</v>
      </c>
      <c r="H906" s="2">
        <v>2019</v>
      </c>
      <c r="I906" s="2">
        <v>0</v>
      </c>
      <c r="J906" s="2"/>
    </row>
    <row r="907" spans="1:10" x14ac:dyDescent="0.2">
      <c r="A907" s="2" t="s">
        <v>12</v>
      </c>
      <c r="B907" s="3">
        <v>45324.958333333336</v>
      </c>
      <c r="C907" s="2" t="s">
        <v>13</v>
      </c>
      <c r="D907" s="2" t="s">
        <v>70</v>
      </c>
      <c r="E907" s="2" t="s">
        <v>55</v>
      </c>
      <c r="F907" s="2" t="s">
        <v>16</v>
      </c>
      <c r="G907" s="2" t="s">
        <v>19</v>
      </c>
      <c r="H907" s="2">
        <v>2019</v>
      </c>
      <c r="I907" s="2">
        <v>0</v>
      </c>
      <c r="J907" s="2"/>
    </row>
    <row r="908" spans="1:10" x14ac:dyDescent="0.2">
      <c r="A908" s="2" t="s">
        <v>12</v>
      </c>
      <c r="B908" s="3">
        <v>45324.958333333336</v>
      </c>
      <c r="C908" s="2" t="s">
        <v>13</v>
      </c>
      <c r="D908" s="2" t="s">
        <v>70</v>
      </c>
      <c r="E908" s="2" t="s">
        <v>55</v>
      </c>
      <c r="F908" s="2" t="s">
        <v>16</v>
      </c>
      <c r="G908" s="2" t="s">
        <v>20</v>
      </c>
      <c r="H908" s="2">
        <v>2019</v>
      </c>
      <c r="I908" s="2">
        <v>0</v>
      </c>
      <c r="J908" s="2"/>
    </row>
    <row r="909" spans="1:10" x14ac:dyDescent="0.2">
      <c r="A909" s="2" t="s">
        <v>12</v>
      </c>
      <c r="B909" s="3">
        <v>45324.958333333336</v>
      </c>
      <c r="C909" s="2" t="s">
        <v>13</v>
      </c>
      <c r="D909" s="2" t="s">
        <v>70</v>
      </c>
      <c r="E909" s="2" t="s">
        <v>55</v>
      </c>
      <c r="F909" s="2" t="s">
        <v>16</v>
      </c>
      <c r="G909" s="2" t="s">
        <v>23</v>
      </c>
      <c r="H909" s="2">
        <v>2019</v>
      </c>
      <c r="I909" s="2">
        <v>0</v>
      </c>
      <c r="J909" s="2"/>
    </row>
    <row r="910" spans="1:10" x14ac:dyDescent="0.2">
      <c r="A910" s="2" t="s">
        <v>12</v>
      </c>
      <c r="B910" s="3">
        <v>45324.958333333336</v>
      </c>
      <c r="C910" s="2" t="s">
        <v>13</v>
      </c>
      <c r="D910" s="2" t="s">
        <v>70</v>
      </c>
      <c r="E910" s="2" t="s">
        <v>55</v>
      </c>
      <c r="F910" s="2" t="s">
        <v>16</v>
      </c>
      <c r="G910" s="2" t="s">
        <v>26</v>
      </c>
      <c r="H910" s="2">
        <v>2019</v>
      </c>
      <c r="I910" s="2">
        <v>0</v>
      </c>
      <c r="J910" s="2"/>
    </row>
    <row r="911" spans="1:10" x14ac:dyDescent="0.2">
      <c r="A911" s="2" t="s">
        <v>12</v>
      </c>
      <c r="B911" s="3">
        <v>45324.958333333336</v>
      </c>
      <c r="C911" s="2" t="s">
        <v>13</v>
      </c>
      <c r="D911" s="2" t="s">
        <v>70</v>
      </c>
      <c r="E911" s="2" t="s">
        <v>55</v>
      </c>
      <c r="F911" s="2" t="s">
        <v>16</v>
      </c>
      <c r="G911" s="2" t="s">
        <v>28</v>
      </c>
      <c r="H911" s="2">
        <v>2019</v>
      </c>
      <c r="I911" s="2">
        <v>0</v>
      </c>
      <c r="J911" s="2"/>
    </row>
    <row r="912" spans="1:10" x14ac:dyDescent="0.2">
      <c r="A912" s="2" t="s">
        <v>12</v>
      </c>
      <c r="B912" s="3">
        <v>45324.958333333336</v>
      </c>
      <c r="C912" s="2" t="s">
        <v>13</v>
      </c>
      <c r="D912" s="2" t="s">
        <v>70</v>
      </c>
      <c r="E912" s="2" t="s">
        <v>55</v>
      </c>
      <c r="F912" s="2" t="s">
        <v>16</v>
      </c>
      <c r="G912" s="2" t="s">
        <v>29</v>
      </c>
      <c r="H912" s="2">
        <v>2019</v>
      </c>
      <c r="I912" s="2">
        <v>0</v>
      </c>
      <c r="J912" s="2"/>
    </row>
    <row r="913" spans="1:10" x14ac:dyDescent="0.2">
      <c r="A913" s="2" t="s">
        <v>12</v>
      </c>
      <c r="B913" s="3">
        <v>45324.958333333336</v>
      </c>
      <c r="C913" s="2" t="s">
        <v>13</v>
      </c>
      <c r="D913" s="2" t="s">
        <v>70</v>
      </c>
      <c r="E913" s="2" t="s">
        <v>55</v>
      </c>
      <c r="F913" s="2" t="s">
        <v>16</v>
      </c>
      <c r="G913" s="2" t="s">
        <v>30</v>
      </c>
      <c r="H913" s="2">
        <v>2019</v>
      </c>
      <c r="I913" s="2">
        <v>0</v>
      </c>
      <c r="J913" s="2"/>
    </row>
    <row r="914" spans="1:10" x14ac:dyDescent="0.2">
      <c r="A914" s="2" t="s">
        <v>12</v>
      </c>
      <c r="B914" s="3">
        <v>45324.958333333336</v>
      </c>
      <c r="C914" s="2" t="s">
        <v>13</v>
      </c>
      <c r="D914" s="2" t="s">
        <v>70</v>
      </c>
      <c r="E914" s="2" t="s">
        <v>55</v>
      </c>
      <c r="F914" s="2" t="s">
        <v>16</v>
      </c>
      <c r="G914" s="2" t="s">
        <v>32</v>
      </c>
      <c r="H914" s="2">
        <v>2019</v>
      </c>
      <c r="I914" s="2">
        <v>0</v>
      </c>
      <c r="J914" s="2"/>
    </row>
    <row r="915" spans="1:10" x14ac:dyDescent="0.2">
      <c r="A915" s="2" t="s">
        <v>12</v>
      </c>
      <c r="B915" s="3">
        <v>45324.958333333336</v>
      </c>
      <c r="C915" s="2" t="s">
        <v>13</v>
      </c>
      <c r="D915" s="2" t="s">
        <v>70</v>
      </c>
      <c r="E915" s="2" t="s">
        <v>55</v>
      </c>
      <c r="F915" s="2" t="s">
        <v>16</v>
      </c>
      <c r="G915" s="2" t="s">
        <v>33</v>
      </c>
      <c r="H915" s="2">
        <v>2019</v>
      </c>
      <c r="I915" s="2">
        <v>0</v>
      </c>
      <c r="J915" s="2"/>
    </row>
    <row r="916" spans="1:10" x14ac:dyDescent="0.2">
      <c r="A916" s="2" t="s">
        <v>12</v>
      </c>
      <c r="B916" s="3">
        <v>45324.958333333336</v>
      </c>
      <c r="C916" s="2" t="s">
        <v>13</v>
      </c>
      <c r="D916" s="2" t="s">
        <v>70</v>
      </c>
      <c r="E916" s="2" t="s">
        <v>55</v>
      </c>
      <c r="F916" s="2" t="s">
        <v>16</v>
      </c>
      <c r="G916" s="2" t="s">
        <v>34</v>
      </c>
      <c r="H916" s="2">
        <v>2019</v>
      </c>
      <c r="I916" s="2">
        <v>0</v>
      </c>
      <c r="J916" s="2"/>
    </row>
    <row r="917" spans="1:10" x14ac:dyDescent="0.2">
      <c r="A917" s="2" t="s">
        <v>12</v>
      </c>
      <c r="B917" s="3">
        <v>45324.958333333336</v>
      </c>
      <c r="C917" s="2" t="s">
        <v>13</v>
      </c>
      <c r="D917" s="2" t="s">
        <v>70</v>
      </c>
      <c r="E917" s="2" t="s">
        <v>55</v>
      </c>
      <c r="F917" s="2" t="s">
        <v>16</v>
      </c>
      <c r="G917" s="2" t="s">
        <v>38</v>
      </c>
      <c r="H917" s="2">
        <v>2019</v>
      </c>
      <c r="I917" s="2">
        <v>0</v>
      </c>
      <c r="J917" s="2"/>
    </row>
    <row r="918" spans="1:10" x14ac:dyDescent="0.2">
      <c r="A918" s="2" t="s">
        <v>12</v>
      </c>
      <c r="B918" s="3">
        <v>45324.958333333336</v>
      </c>
      <c r="C918" s="2" t="s">
        <v>13</v>
      </c>
      <c r="D918" s="2" t="s">
        <v>70</v>
      </c>
      <c r="E918" s="2" t="s">
        <v>55</v>
      </c>
      <c r="F918" s="2" t="s">
        <v>16</v>
      </c>
      <c r="G918" s="2" t="s">
        <v>39</v>
      </c>
      <c r="H918" s="2">
        <v>2019</v>
      </c>
      <c r="I918" s="2">
        <v>0</v>
      </c>
      <c r="J918" s="2"/>
    </row>
    <row r="919" spans="1:10" x14ac:dyDescent="0.2">
      <c r="A919" s="2" t="s">
        <v>12</v>
      </c>
      <c r="B919" s="3">
        <v>45324.958333333336</v>
      </c>
      <c r="C919" s="2" t="s">
        <v>13</v>
      </c>
      <c r="D919" s="2" t="s">
        <v>70</v>
      </c>
      <c r="E919" s="2" t="s">
        <v>55</v>
      </c>
      <c r="F919" s="2" t="s">
        <v>16</v>
      </c>
      <c r="G919" s="2" t="s">
        <v>40</v>
      </c>
      <c r="H919" s="2">
        <v>2019</v>
      </c>
      <c r="I919" s="2">
        <v>0</v>
      </c>
      <c r="J919" s="2"/>
    </row>
    <row r="920" spans="1:10" x14ac:dyDescent="0.2">
      <c r="A920" s="2" t="s">
        <v>12</v>
      </c>
      <c r="B920" s="3">
        <v>45324.958333333336</v>
      </c>
      <c r="C920" s="2" t="s">
        <v>13</v>
      </c>
      <c r="D920" s="2" t="s">
        <v>70</v>
      </c>
      <c r="E920" s="2" t="s">
        <v>55</v>
      </c>
      <c r="F920" s="2" t="s">
        <v>16</v>
      </c>
      <c r="G920" s="2" t="s">
        <v>41</v>
      </c>
      <c r="H920" s="2">
        <v>2019</v>
      </c>
      <c r="I920" s="2">
        <v>0</v>
      </c>
      <c r="J920" s="2"/>
    </row>
    <row r="921" spans="1:10" x14ac:dyDescent="0.2">
      <c r="A921" s="2" t="s">
        <v>12</v>
      </c>
      <c r="B921" s="3">
        <v>45324.958333333336</v>
      </c>
      <c r="C921" s="2" t="s">
        <v>13</v>
      </c>
      <c r="D921" s="2" t="s">
        <v>70</v>
      </c>
      <c r="E921" s="2" t="s">
        <v>55</v>
      </c>
      <c r="F921" s="2" t="s">
        <v>16</v>
      </c>
      <c r="G921" s="2" t="s">
        <v>42</v>
      </c>
      <c r="H921" s="2">
        <v>2019</v>
      </c>
      <c r="I921" s="2">
        <v>0</v>
      </c>
      <c r="J921" s="2"/>
    </row>
    <row r="922" spans="1:10" x14ac:dyDescent="0.2">
      <c r="A922" s="2" t="s">
        <v>12</v>
      </c>
      <c r="B922" s="3">
        <v>45324.958333333336</v>
      </c>
      <c r="C922" s="2" t="s">
        <v>13</v>
      </c>
      <c r="D922" s="2" t="s">
        <v>70</v>
      </c>
      <c r="E922" s="2" t="s">
        <v>55</v>
      </c>
      <c r="F922" s="2" t="s">
        <v>16</v>
      </c>
      <c r="G922" s="2" t="s">
        <v>43</v>
      </c>
      <c r="H922" s="2">
        <v>2019</v>
      </c>
      <c r="I922" s="2">
        <v>0</v>
      </c>
      <c r="J922" s="2"/>
    </row>
    <row r="923" spans="1:10" x14ac:dyDescent="0.2">
      <c r="A923" s="2" t="s">
        <v>12</v>
      </c>
      <c r="B923" s="3">
        <v>45324.958333333336</v>
      </c>
      <c r="C923" s="2" t="s">
        <v>13</v>
      </c>
      <c r="D923" s="2" t="s">
        <v>70</v>
      </c>
      <c r="E923" s="2" t="s">
        <v>55</v>
      </c>
      <c r="F923" s="2" t="s">
        <v>16</v>
      </c>
      <c r="G923" s="2" t="s">
        <v>44</v>
      </c>
      <c r="H923" s="2">
        <v>2019</v>
      </c>
      <c r="I923" s="2">
        <v>0</v>
      </c>
      <c r="J923" s="2"/>
    </row>
    <row r="924" spans="1:10" x14ac:dyDescent="0.2">
      <c r="A924" s="2" t="s">
        <v>12</v>
      </c>
      <c r="B924" s="3">
        <v>45324.958333333336</v>
      </c>
      <c r="C924" s="2" t="s">
        <v>13</v>
      </c>
      <c r="D924" s="2" t="s">
        <v>70</v>
      </c>
      <c r="E924" s="2" t="s">
        <v>55</v>
      </c>
      <c r="F924" s="2" t="s">
        <v>16</v>
      </c>
      <c r="G924" s="2" t="s">
        <v>46</v>
      </c>
      <c r="H924" s="2">
        <v>2019</v>
      </c>
      <c r="I924" s="2">
        <v>0</v>
      </c>
      <c r="J924" s="2"/>
    </row>
    <row r="925" spans="1:10" x14ac:dyDescent="0.2">
      <c r="A925" s="2" t="s">
        <v>12</v>
      </c>
      <c r="B925" s="3">
        <v>45324.958333333336</v>
      </c>
      <c r="C925" s="2" t="s">
        <v>13</v>
      </c>
      <c r="D925" s="2" t="s">
        <v>70</v>
      </c>
      <c r="E925" s="2" t="s">
        <v>55</v>
      </c>
      <c r="F925" s="2" t="s">
        <v>16</v>
      </c>
      <c r="G925" s="2" t="s">
        <v>47</v>
      </c>
      <c r="H925" s="2">
        <v>2019</v>
      </c>
      <c r="I925" s="2">
        <v>0</v>
      </c>
      <c r="J925" s="2"/>
    </row>
    <row r="926" spans="1:10" x14ac:dyDescent="0.2">
      <c r="A926" s="2" t="s">
        <v>12</v>
      </c>
      <c r="B926" s="3">
        <v>45324.958333333336</v>
      </c>
      <c r="C926" s="2" t="s">
        <v>13</v>
      </c>
      <c r="D926" s="2" t="s">
        <v>70</v>
      </c>
      <c r="E926" s="2" t="s">
        <v>55</v>
      </c>
      <c r="F926" s="2" t="s">
        <v>16</v>
      </c>
      <c r="G926" s="2" t="s">
        <v>52</v>
      </c>
      <c r="H926" s="2">
        <v>2019</v>
      </c>
      <c r="I926" s="2">
        <v>0</v>
      </c>
      <c r="J926" s="2"/>
    </row>
    <row r="927" spans="1:10" x14ac:dyDescent="0.2">
      <c r="A927" s="2" t="s">
        <v>12</v>
      </c>
      <c r="B927" s="3">
        <v>45324.958333333336</v>
      </c>
      <c r="C927" s="2" t="s">
        <v>13</v>
      </c>
      <c r="D927" s="2" t="s">
        <v>70</v>
      </c>
      <c r="E927" s="2" t="s">
        <v>57</v>
      </c>
      <c r="F927" s="2" t="s">
        <v>16</v>
      </c>
      <c r="G927" s="2" t="s">
        <v>18</v>
      </c>
      <c r="H927" s="2">
        <v>2019</v>
      </c>
      <c r="I927" s="2">
        <v>0</v>
      </c>
      <c r="J927" s="2"/>
    </row>
    <row r="928" spans="1:10" x14ac:dyDescent="0.2">
      <c r="A928" s="2" t="s">
        <v>12</v>
      </c>
      <c r="B928" s="3">
        <v>45324.958333333336</v>
      </c>
      <c r="C928" s="2" t="s">
        <v>13</v>
      </c>
      <c r="D928" s="2" t="s">
        <v>70</v>
      </c>
      <c r="E928" s="2" t="s">
        <v>57</v>
      </c>
      <c r="F928" s="2" t="s">
        <v>16</v>
      </c>
      <c r="G928" s="2" t="s">
        <v>19</v>
      </c>
      <c r="H928" s="2">
        <v>2019</v>
      </c>
      <c r="I928" s="2">
        <v>0</v>
      </c>
      <c r="J928" s="2"/>
    </row>
    <row r="929" spans="1:10" x14ac:dyDescent="0.2">
      <c r="A929" s="2" t="s">
        <v>12</v>
      </c>
      <c r="B929" s="3">
        <v>45324.958333333336</v>
      </c>
      <c r="C929" s="2" t="s">
        <v>13</v>
      </c>
      <c r="D929" s="2" t="s">
        <v>70</v>
      </c>
      <c r="E929" s="2" t="s">
        <v>57</v>
      </c>
      <c r="F929" s="2" t="s">
        <v>16</v>
      </c>
      <c r="G929" s="2" t="s">
        <v>20</v>
      </c>
      <c r="H929" s="2">
        <v>2019</v>
      </c>
      <c r="I929" s="2">
        <v>0</v>
      </c>
      <c r="J929" s="2"/>
    </row>
    <row r="930" spans="1:10" x14ac:dyDescent="0.2">
      <c r="A930" s="2" t="s">
        <v>12</v>
      </c>
      <c r="B930" s="3">
        <v>45324.958333333336</v>
      </c>
      <c r="C930" s="2" t="s">
        <v>13</v>
      </c>
      <c r="D930" s="2" t="s">
        <v>70</v>
      </c>
      <c r="E930" s="2" t="s">
        <v>57</v>
      </c>
      <c r="F930" s="2" t="s">
        <v>16</v>
      </c>
      <c r="G930" s="2" t="s">
        <v>23</v>
      </c>
      <c r="H930" s="2">
        <v>2019</v>
      </c>
      <c r="I930" s="2">
        <v>0</v>
      </c>
      <c r="J930" s="2"/>
    </row>
    <row r="931" spans="1:10" x14ac:dyDescent="0.2">
      <c r="A931" s="2" t="s">
        <v>12</v>
      </c>
      <c r="B931" s="3">
        <v>45324.958333333336</v>
      </c>
      <c r="C931" s="2" t="s">
        <v>13</v>
      </c>
      <c r="D931" s="2" t="s">
        <v>70</v>
      </c>
      <c r="E931" s="2" t="s">
        <v>57</v>
      </c>
      <c r="F931" s="2" t="s">
        <v>16</v>
      </c>
      <c r="G931" s="2" t="s">
        <v>26</v>
      </c>
      <c r="H931" s="2">
        <v>2019</v>
      </c>
      <c r="I931" s="2">
        <v>0</v>
      </c>
      <c r="J931" s="2"/>
    </row>
    <row r="932" spans="1:10" x14ac:dyDescent="0.2">
      <c r="A932" s="2" t="s">
        <v>12</v>
      </c>
      <c r="B932" s="3">
        <v>45324.958333333336</v>
      </c>
      <c r="C932" s="2" t="s">
        <v>13</v>
      </c>
      <c r="D932" s="2" t="s">
        <v>70</v>
      </c>
      <c r="E932" s="2" t="s">
        <v>57</v>
      </c>
      <c r="F932" s="2" t="s">
        <v>16</v>
      </c>
      <c r="G932" s="2" t="s">
        <v>28</v>
      </c>
      <c r="H932" s="2">
        <v>2019</v>
      </c>
      <c r="I932" s="2">
        <v>0</v>
      </c>
      <c r="J932" s="2"/>
    </row>
    <row r="933" spans="1:10" x14ac:dyDescent="0.2">
      <c r="A933" s="2" t="s">
        <v>12</v>
      </c>
      <c r="B933" s="3">
        <v>45324.958333333336</v>
      </c>
      <c r="C933" s="2" t="s">
        <v>13</v>
      </c>
      <c r="D933" s="2" t="s">
        <v>70</v>
      </c>
      <c r="E933" s="2" t="s">
        <v>57</v>
      </c>
      <c r="F933" s="2" t="s">
        <v>16</v>
      </c>
      <c r="G933" s="2" t="s">
        <v>29</v>
      </c>
      <c r="H933" s="2">
        <v>2019</v>
      </c>
      <c r="I933" s="2">
        <v>0</v>
      </c>
      <c r="J933" s="2"/>
    </row>
    <row r="934" spans="1:10" x14ac:dyDescent="0.2">
      <c r="A934" s="2" t="s">
        <v>12</v>
      </c>
      <c r="B934" s="3">
        <v>45324.958333333336</v>
      </c>
      <c r="C934" s="2" t="s">
        <v>13</v>
      </c>
      <c r="D934" s="2" t="s">
        <v>70</v>
      </c>
      <c r="E934" s="2" t="s">
        <v>57</v>
      </c>
      <c r="F934" s="2" t="s">
        <v>16</v>
      </c>
      <c r="G934" s="2" t="s">
        <v>30</v>
      </c>
      <c r="H934" s="2">
        <v>2019</v>
      </c>
      <c r="I934" s="2">
        <v>0</v>
      </c>
      <c r="J934" s="2"/>
    </row>
    <row r="935" spans="1:10" x14ac:dyDescent="0.2">
      <c r="A935" s="2" t="s">
        <v>12</v>
      </c>
      <c r="B935" s="3">
        <v>45324.958333333336</v>
      </c>
      <c r="C935" s="2" t="s">
        <v>13</v>
      </c>
      <c r="D935" s="2" t="s">
        <v>70</v>
      </c>
      <c r="E935" s="2" t="s">
        <v>57</v>
      </c>
      <c r="F935" s="2" t="s">
        <v>16</v>
      </c>
      <c r="G935" s="2" t="s">
        <v>32</v>
      </c>
      <c r="H935" s="2">
        <v>2019</v>
      </c>
      <c r="I935" s="2">
        <v>0</v>
      </c>
      <c r="J935" s="2"/>
    </row>
    <row r="936" spans="1:10" x14ac:dyDescent="0.2">
      <c r="A936" s="2" t="s">
        <v>12</v>
      </c>
      <c r="B936" s="3">
        <v>45324.958333333336</v>
      </c>
      <c r="C936" s="2" t="s">
        <v>13</v>
      </c>
      <c r="D936" s="2" t="s">
        <v>70</v>
      </c>
      <c r="E936" s="2" t="s">
        <v>57</v>
      </c>
      <c r="F936" s="2" t="s">
        <v>16</v>
      </c>
      <c r="G936" s="2" t="s">
        <v>33</v>
      </c>
      <c r="H936" s="2">
        <v>2019</v>
      </c>
      <c r="I936" s="2">
        <v>0</v>
      </c>
      <c r="J936" s="2"/>
    </row>
    <row r="937" spans="1:10" x14ac:dyDescent="0.2">
      <c r="A937" s="2" t="s">
        <v>12</v>
      </c>
      <c r="B937" s="3">
        <v>45324.958333333336</v>
      </c>
      <c r="C937" s="2" t="s">
        <v>13</v>
      </c>
      <c r="D937" s="2" t="s">
        <v>70</v>
      </c>
      <c r="E937" s="2" t="s">
        <v>57</v>
      </c>
      <c r="F937" s="2" t="s">
        <v>16</v>
      </c>
      <c r="G937" s="2" t="s">
        <v>34</v>
      </c>
      <c r="H937" s="2">
        <v>2019</v>
      </c>
      <c r="I937" s="2">
        <v>0</v>
      </c>
      <c r="J937" s="2"/>
    </row>
    <row r="938" spans="1:10" x14ac:dyDescent="0.2">
      <c r="A938" s="2" t="s">
        <v>12</v>
      </c>
      <c r="B938" s="3">
        <v>45324.958333333336</v>
      </c>
      <c r="C938" s="2" t="s">
        <v>13</v>
      </c>
      <c r="D938" s="2" t="s">
        <v>70</v>
      </c>
      <c r="E938" s="2" t="s">
        <v>57</v>
      </c>
      <c r="F938" s="2" t="s">
        <v>16</v>
      </c>
      <c r="G938" s="2" t="s">
        <v>38</v>
      </c>
      <c r="H938" s="2">
        <v>2019</v>
      </c>
      <c r="I938" s="2">
        <v>0</v>
      </c>
      <c r="J938" s="2"/>
    </row>
    <row r="939" spans="1:10" x14ac:dyDescent="0.2">
      <c r="A939" s="2" t="s">
        <v>12</v>
      </c>
      <c r="B939" s="3">
        <v>45324.958333333336</v>
      </c>
      <c r="C939" s="2" t="s">
        <v>13</v>
      </c>
      <c r="D939" s="2" t="s">
        <v>70</v>
      </c>
      <c r="E939" s="2" t="s">
        <v>57</v>
      </c>
      <c r="F939" s="2" t="s">
        <v>16</v>
      </c>
      <c r="G939" s="2" t="s">
        <v>39</v>
      </c>
      <c r="H939" s="2">
        <v>2019</v>
      </c>
      <c r="I939" s="2">
        <v>0</v>
      </c>
      <c r="J939" s="2"/>
    </row>
    <row r="940" spans="1:10" x14ac:dyDescent="0.2">
      <c r="A940" s="2" t="s">
        <v>12</v>
      </c>
      <c r="B940" s="3">
        <v>45324.958333333336</v>
      </c>
      <c r="C940" s="2" t="s">
        <v>13</v>
      </c>
      <c r="D940" s="2" t="s">
        <v>70</v>
      </c>
      <c r="E940" s="2" t="s">
        <v>57</v>
      </c>
      <c r="F940" s="2" t="s">
        <v>16</v>
      </c>
      <c r="G940" s="2" t="s">
        <v>40</v>
      </c>
      <c r="H940" s="2">
        <v>2019</v>
      </c>
      <c r="I940" s="2">
        <v>0</v>
      </c>
      <c r="J940" s="2"/>
    </row>
    <row r="941" spans="1:10" x14ac:dyDescent="0.2">
      <c r="A941" s="2" t="s">
        <v>12</v>
      </c>
      <c r="B941" s="3">
        <v>45324.958333333336</v>
      </c>
      <c r="C941" s="2" t="s">
        <v>13</v>
      </c>
      <c r="D941" s="2" t="s">
        <v>70</v>
      </c>
      <c r="E941" s="2" t="s">
        <v>57</v>
      </c>
      <c r="F941" s="2" t="s">
        <v>16</v>
      </c>
      <c r="G941" s="2" t="s">
        <v>41</v>
      </c>
      <c r="H941" s="2">
        <v>2019</v>
      </c>
      <c r="I941" s="2">
        <v>0</v>
      </c>
      <c r="J941" s="2"/>
    </row>
    <row r="942" spans="1:10" x14ac:dyDescent="0.2">
      <c r="A942" s="2" t="s">
        <v>12</v>
      </c>
      <c r="B942" s="3">
        <v>45324.958333333336</v>
      </c>
      <c r="C942" s="2" t="s">
        <v>13</v>
      </c>
      <c r="D942" s="2" t="s">
        <v>70</v>
      </c>
      <c r="E942" s="2" t="s">
        <v>57</v>
      </c>
      <c r="F942" s="2" t="s">
        <v>16</v>
      </c>
      <c r="G942" s="2" t="s">
        <v>42</v>
      </c>
      <c r="H942" s="2">
        <v>2019</v>
      </c>
      <c r="I942" s="2">
        <v>0</v>
      </c>
      <c r="J942" s="2"/>
    </row>
    <row r="943" spans="1:10" x14ac:dyDescent="0.2">
      <c r="A943" s="2" t="s">
        <v>12</v>
      </c>
      <c r="B943" s="3">
        <v>45324.958333333336</v>
      </c>
      <c r="C943" s="2" t="s">
        <v>13</v>
      </c>
      <c r="D943" s="2" t="s">
        <v>70</v>
      </c>
      <c r="E943" s="2" t="s">
        <v>57</v>
      </c>
      <c r="F943" s="2" t="s">
        <v>16</v>
      </c>
      <c r="G943" s="2" t="s">
        <v>43</v>
      </c>
      <c r="H943" s="2">
        <v>2019</v>
      </c>
      <c r="I943" s="2">
        <v>0</v>
      </c>
      <c r="J943" s="2"/>
    </row>
    <row r="944" spans="1:10" x14ac:dyDescent="0.2">
      <c r="A944" s="2" t="s">
        <v>12</v>
      </c>
      <c r="B944" s="3">
        <v>45324.958333333336</v>
      </c>
      <c r="C944" s="2" t="s">
        <v>13</v>
      </c>
      <c r="D944" s="2" t="s">
        <v>70</v>
      </c>
      <c r="E944" s="2" t="s">
        <v>57</v>
      </c>
      <c r="F944" s="2" t="s">
        <v>16</v>
      </c>
      <c r="G944" s="2" t="s">
        <v>44</v>
      </c>
      <c r="H944" s="2">
        <v>2019</v>
      </c>
      <c r="I944" s="2">
        <v>0</v>
      </c>
      <c r="J944" s="2"/>
    </row>
    <row r="945" spans="1:10" x14ac:dyDescent="0.2">
      <c r="A945" s="2" t="s">
        <v>12</v>
      </c>
      <c r="B945" s="3">
        <v>45324.958333333336</v>
      </c>
      <c r="C945" s="2" t="s">
        <v>13</v>
      </c>
      <c r="D945" s="2" t="s">
        <v>70</v>
      </c>
      <c r="E945" s="2" t="s">
        <v>57</v>
      </c>
      <c r="F945" s="2" t="s">
        <v>16</v>
      </c>
      <c r="G945" s="2" t="s">
        <v>46</v>
      </c>
      <c r="H945" s="2">
        <v>2019</v>
      </c>
      <c r="I945" s="2">
        <v>0</v>
      </c>
      <c r="J945" s="2"/>
    </row>
    <row r="946" spans="1:10" x14ac:dyDescent="0.2">
      <c r="A946" s="2" t="s">
        <v>12</v>
      </c>
      <c r="B946" s="3">
        <v>45324.958333333336</v>
      </c>
      <c r="C946" s="2" t="s">
        <v>13</v>
      </c>
      <c r="D946" s="2" t="s">
        <v>70</v>
      </c>
      <c r="E946" s="2" t="s">
        <v>57</v>
      </c>
      <c r="F946" s="2" t="s">
        <v>16</v>
      </c>
      <c r="G946" s="2" t="s">
        <v>47</v>
      </c>
      <c r="H946" s="2">
        <v>2019</v>
      </c>
      <c r="I946" s="2">
        <v>0</v>
      </c>
      <c r="J946" s="2"/>
    </row>
    <row r="947" spans="1:10" x14ac:dyDescent="0.2">
      <c r="A947" s="2" t="s">
        <v>12</v>
      </c>
      <c r="B947" s="3">
        <v>45324.958333333336</v>
      </c>
      <c r="C947" s="2" t="s">
        <v>13</v>
      </c>
      <c r="D947" s="2" t="s">
        <v>70</v>
      </c>
      <c r="E947" s="2" t="s">
        <v>57</v>
      </c>
      <c r="F947" s="2" t="s">
        <v>16</v>
      </c>
      <c r="G947" s="2" t="s">
        <v>52</v>
      </c>
      <c r="H947" s="2">
        <v>2019</v>
      </c>
      <c r="I947" s="2">
        <v>0</v>
      </c>
      <c r="J947" s="2"/>
    </row>
    <row r="948" spans="1:10" x14ac:dyDescent="0.2">
      <c r="A948" s="2" t="s">
        <v>12</v>
      </c>
      <c r="B948" s="3">
        <v>45324.958333333336</v>
      </c>
      <c r="C948" s="2" t="s">
        <v>13</v>
      </c>
      <c r="D948" s="2" t="s">
        <v>70</v>
      </c>
      <c r="E948" s="2" t="s">
        <v>58</v>
      </c>
      <c r="F948" s="2" t="s">
        <v>16</v>
      </c>
      <c r="G948" s="2" t="s">
        <v>18</v>
      </c>
      <c r="H948" s="2">
        <v>2019</v>
      </c>
      <c r="I948" s="2">
        <v>0</v>
      </c>
      <c r="J948" s="2"/>
    </row>
    <row r="949" spans="1:10" x14ac:dyDescent="0.2">
      <c r="A949" s="2" t="s">
        <v>12</v>
      </c>
      <c r="B949" s="3">
        <v>45324.958333333336</v>
      </c>
      <c r="C949" s="2" t="s">
        <v>13</v>
      </c>
      <c r="D949" s="2" t="s">
        <v>70</v>
      </c>
      <c r="E949" s="2" t="s">
        <v>58</v>
      </c>
      <c r="F949" s="2" t="s">
        <v>16</v>
      </c>
      <c r="G949" s="2" t="s">
        <v>19</v>
      </c>
      <c r="H949" s="2">
        <v>2019</v>
      </c>
      <c r="I949" s="2">
        <v>0</v>
      </c>
      <c r="J949" s="2"/>
    </row>
    <row r="950" spans="1:10" x14ac:dyDescent="0.2">
      <c r="A950" s="2" t="s">
        <v>12</v>
      </c>
      <c r="B950" s="3">
        <v>45324.958333333336</v>
      </c>
      <c r="C950" s="2" t="s">
        <v>13</v>
      </c>
      <c r="D950" s="2" t="s">
        <v>70</v>
      </c>
      <c r="E950" s="2" t="s">
        <v>58</v>
      </c>
      <c r="F950" s="2" t="s">
        <v>16</v>
      </c>
      <c r="G950" s="2" t="s">
        <v>20</v>
      </c>
      <c r="H950" s="2">
        <v>2019</v>
      </c>
      <c r="I950" s="2">
        <v>1235.3879999999999</v>
      </c>
      <c r="J950" s="2"/>
    </row>
    <row r="951" spans="1:10" x14ac:dyDescent="0.2">
      <c r="A951" s="2" t="s">
        <v>12</v>
      </c>
      <c r="B951" s="3">
        <v>45324.958333333336</v>
      </c>
      <c r="C951" s="2" t="s">
        <v>13</v>
      </c>
      <c r="D951" s="2" t="s">
        <v>70</v>
      </c>
      <c r="E951" s="2" t="s">
        <v>58</v>
      </c>
      <c r="F951" s="2" t="s">
        <v>16</v>
      </c>
      <c r="G951" s="2" t="s">
        <v>23</v>
      </c>
      <c r="H951" s="2">
        <v>2019</v>
      </c>
      <c r="I951" s="2">
        <v>0</v>
      </c>
      <c r="J951" s="2"/>
    </row>
    <row r="952" spans="1:10" x14ac:dyDescent="0.2">
      <c r="A952" s="2" t="s">
        <v>12</v>
      </c>
      <c r="B952" s="3">
        <v>45324.958333333336</v>
      </c>
      <c r="C952" s="2" t="s">
        <v>13</v>
      </c>
      <c r="D952" s="2" t="s">
        <v>70</v>
      </c>
      <c r="E952" s="2" t="s">
        <v>58</v>
      </c>
      <c r="F952" s="2" t="s">
        <v>16</v>
      </c>
      <c r="G952" s="2" t="s">
        <v>24</v>
      </c>
      <c r="H952" s="2">
        <v>2019</v>
      </c>
      <c r="I952" s="2">
        <v>4539.8119999999999</v>
      </c>
      <c r="J952" s="2"/>
    </row>
    <row r="953" spans="1:10" x14ac:dyDescent="0.2">
      <c r="A953" s="2" t="s">
        <v>12</v>
      </c>
      <c r="B953" s="3">
        <v>45324.958333333336</v>
      </c>
      <c r="C953" s="2" t="s">
        <v>13</v>
      </c>
      <c r="D953" s="2" t="s">
        <v>70</v>
      </c>
      <c r="E953" s="2" t="s">
        <v>58</v>
      </c>
      <c r="F953" s="2" t="s">
        <v>16</v>
      </c>
      <c r="G953" s="2" t="s">
        <v>25</v>
      </c>
      <c r="H953" s="2">
        <v>2019</v>
      </c>
      <c r="I953" s="2">
        <v>942.21</v>
      </c>
      <c r="J953" s="2"/>
    </row>
    <row r="954" spans="1:10" x14ac:dyDescent="0.2">
      <c r="A954" s="2" t="s">
        <v>12</v>
      </c>
      <c r="B954" s="3">
        <v>45324.958333333336</v>
      </c>
      <c r="C954" s="2" t="s">
        <v>13</v>
      </c>
      <c r="D954" s="2" t="s">
        <v>70</v>
      </c>
      <c r="E954" s="2" t="s">
        <v>58</v>
      </c>
      <c r="F954" s="2" t="s">
        <v>16</v>
      </c>
      <c r="G954" s="2" t="s">
        <v>26</v>
      </c>
      <c r="H954" s="2">
        <v>2019</v>
      </c>
      <c r="I954" s="2">
        <v>12497.351000000001</v>
      </c>
      <c r="J954" s="2"/>
    </row>
    <row r="955" spans="1:10" x14ac:dyDescent="0.2">
      <c r="A955" s="2" t="s">
        <v>12</v>
      </c>
      <c r="B955" s="3">
        <v>45324.958333333336</v>
      </c>
      <c r="C955" s="2" t="s">
        <v>13</v>
      </c>
      <c r="D955" s="2" t="s">
        <v>70</v>
      </c>
      <c r="E955" s="2" t="s">
        <v>58</v>
      </c>
      <c r="F955" s="2" t="s">
        <v>16</v>
      </c>
      <c r="G955" s="2" t="s">
        <v>28</v>
      </c>
      <c r="H955" s="2">
        <v>2019</v>
      </c>
      <c r="I955" s="2">
        <v>0</v>
      </c>
      <c r="J955" s="2"/>
    </row>
    <row r="956" spans="1:10" x14ac:dyDescent="0.2">
      <c r="A956" s="2" t="s">
        <v>12</v>
      </c>
      <c r="B956" s="3">
        <v>45324.958333333336</v>
      </c>
      <c r="C956" s="2" t="s">
        <v>13</v>
      </c>
      <c r="D956" s="2" t="s">
        <v>70</v>
      </c>
      <c r="E956" s="2" t="s">
        <v>58</v>
      </c>
      <c r="F956" s="2" t="s">
        <v>16</v>
      </c>
      <c r="G956" s="2" t="s">
        <v>29</v>
      </c>
      <c r="H956" s="2">
        <v>2019</v>
      </c>
      <c r="I956" s="2">
        <v>4521.7539999999999</v>
      </c>
      <c r="J956" s="2"/>
    </row>
    <row r="957" spans="1:10" x14ac:dyDescent="0.2">
      <c r="A957" s="2" t="s">
        <v>12</v>
      </c>
      <c r="B957" s="3">
        <v>45324.958333333336</v>
      </c>
      <c r="C957" s="2" t="s">
        <v>13</v>
      </c>
      <c r="D957" s="2" t="s">
        <v>70</v>
      </c>
      <c r="E957" s="2" t="s">
        <v>58</v>
      </c>
      <c r="F957" s="2" t="s">
        <v>16</v>
      </c>
      <c r="G957" s="2" t="s">
        <v>30</v>
      </c>
      <c r="H957" s="2">
        <v>2019</v>
      </c>
      <c r="I957" s="2">
        <v>13439.561</v>
      </c>
      <c r="J957" s="2"/>
    </row>
    <row r="958" spans="1:10" x14ac:dyDescent="0.2">
      <c r="A958" s="2" t="s">
        <v>12</v>
      </c>
      <c r="B958" s="3">
        <v>45324.958333333336</v>
      </c>
      <c r="C958" s="2" t="s">
        <v>13</v>
      </c>
      <c r="D958" s="2" t="s">
        <v>70</v>
      </c>
      <c r="E958" s="2" t="s">
        <v>58</v>
      </c>
      <c r="F958" s="2" t="s">
        <v>16</v>
      </c>
      <c r="G958" s="2" t="s">
        <v>31</v>
      </c>
      <c r="H958" s="2">
        <v>2019</v>
      </c>
      <c r="I958" s="2">
        <v>1894.2439999999999</v>
      </c>
      <c r="J958" s="2"/>
    </row>
    <row r="959" spans="1:10" x14ac:dyDescent="0.2">
      <c r="A959" s="2" t="s">
        <v>12</v>
      </c>
      <c r="B959" s="3">
        <v>45324.958333333336</v>
      </c>
      <c r="C959" s="2" t="s">
        <v>13</v>
      </c>
      <c r="D959" s="2" t="s">
        <v>70</v>
      </c>
      <c r="E959" s="2" t="s">
        <v>58</v>
      </c>
      <c r="F959" s="2" t="s">
        <v>16</v>
      </c>
      <c r="G959" s="2" t="s">
        <v>32</v>
      </c>
      <c r="H959" s="2">
        <v>2019</v>
      </c>
      <c r="I959" s="2">
        <v>0</v>
      </c>
      <c r="J959" s="2"/>
    </row>
    <row r="960" spans="1:10" x14ac:dyDescent="0.2">
      <c r="A960" s="2" t="s">
        <v>12</v>
      </c>
      <c r="B960" s="3">
        <v>45324.958333333336</v>
      </c>
      <c r="C960" s="2" t="s">
        <v>13</v>
      </c>
      <c r="D960" s="2" t="s">
        <v>70</v>
      </c>
      <c r="E960" s="2" t="s">
        <v>58</v>
      </c>
      <c r="F960" s="2" t="s">
        <v>16</v>
      </c>
      <c r="G960" s="2" t="s">
        <v>33</v>
      </c>
      <c r="H960" s="2">
        <v>2019</v>
      </c>
      <c r="I960" s="2">
        <v>0</v>
      </c>
      <c r="J960" s="2"/>
    </row>
    <row r="961" spans="1:10" x14ac:dyDescent="0.2">
      <c r="A961" s="2" t="s">
        <v>12</v>
      </c>
      <c r="B961" s="3">
        <v>45324.958333333336</v>
      </c>
      <c r="C961" s="2" t="s">
        <v>13</v>
      </c>
      <c r="D961" s="2" t="s">
        <v>70</v>
      </c>
      <c r="E961" s="2" t="s">
        <v>58</v>
      </c>
      <c r="F961" s="2" t="s">
        <v>16</v>
      </c>
      <c r="G961" s="2" t="s">
        <v>34</v>
      </c>
      <c r="H961" s="2">
        <v>2019</v>
      </c>
      <c r="I961" s="2">
        <v>0</v>
      </c>
      <c r="J961" s="2"/>
    </row>
    <row r="962" spans="1:10" x14ac:dyDescent="0.2">
      <c r="A962" s="2" t="s">
        <v>12</v>
      </c>
      <c r="B962" s="3">
        <v>45324.958333333336</v>
      </c>
      <c r="C962" s="2" t="s">
        <v>13</v>
      </c>
      <c r="D962" s="2" t="s">
        <v>70</v>
      </c>
      <c r="E962" s="2" t="s">
        <v>58</v>
      </c>
      <c r="F962" s="2" t="s">
        <v>16</v>
      </c>
      <c r="G962" s="2" t="s">
        <v>38</v>
      </c>
      <c r="H962" s="2">
        <v>2019</v>
      </c>
      <c r="I962" s="2">
        <v>0</v>
      </c>
      <c r="J962" s="2"/>
    </row>
    <row r="963" spans="1:10" x14ac:dyDescent="0.2">
      <c r="A963" s="2" t="s">
        <v>12</v>
      </c>
      <c r="B963" s="3">
        <v>45324.958333333336</v>
      </c>
      <c r="C963" s="2" t="s">
        <v>13</v>
      </c>
      <c r="D963" s="2" t="s">
        <v>70</v>
      </c>
      <c r="E963" s="2" t="s">
        <v>58</v>
      </c>
      <c r="F963" s="2" t="s">
        <v>16</v>
      </c>
      <c r="G963" s="2" t="s">
        <v>39</v>
      </c>
      <c r="H963" s="2">
        <v>2019</v>
      </c>
      <c r="I963" s="2">
        <v>0</v>
      </c>
      <c r="J963" s="2"/>
    </row>
    <row r="964" spans="1:10" x14ac:dyDescent="0.2">
      <c r="A964" s="2" t="s">
        <v>12</v>
      </c>
      <c r="B964" s="3">
        <v>45324.958333333336</v>
      </c>
      <c r="C964" s="2" t="s">
        <v>13</v>
      </c>
      <c r="D964" s="2" t="s">
        <v>70</v>
      </c>
      <c r="E964" s="2" t="s">
        <v>58</v>
      </c>
      <c r="F964" s="2" t="s">
        <v>16</v>
      </c>
      <c r="G964" s="2" t="s">
        <v>40</v>
      </c>
      <c r="H964" s="2">
        <v>2019</v>
      </c>
      <c r="I964" s="2">
        <v>301.59399999999999</v>
      </c>
      <c r="J964" s="2"/>
    </row>
    <row r="965" spans="1:10" x14ac:dyDescent="0.2">
      <c r="A965" s="2" t="s">
        <v>12</v>
      </c>
      <c r="B965" s="3">
        <v>45324.958333333336</v>
      </c>
      <c r="C965" s="2" t="s">
        <v>13</v>
      </c>
      <c r="D965" s="2" t="s">
        <v>70</v>
      </c>
      <c r="E965" s="2" t="s">
        <v>58</v>
      </c>
      <c r="F965" s="2" t="s">
        <v>16</v>
      </c>
      <c r="G965" s="2" t="s">
        <v>41</v>
      </c>
      <c r="H965" s="2">
        <v>2019</v>
      </c>
      <c r="I965" s="2">
        <v>0</v>
      </c>
      <c r="J965" s="2"/>
    </row>
    <row r="966" spans="1:10" x14ac:dyDescent="0.2">
      <c r="A966" s="2" t="s">
        <v>12</v>
      </c>
      <c r="B966" s="3">
        <v>45324.958333333336</v>
      </c>
      <c r="C966" s="2" t="s">
        <v>13</v>
      </c>
      <c r="D966" s="2" t="s">
        <v>70</v>
      </c>
      <c r="E966" s="2" t="s">
        <v>58</v>
      </c>
      <c r="F966" s="2" t="s">
        <v>16</v>
      </c>
      <c r="G966" s="2" t="s">
        <v>42</v>
      </c>
      <c r="H966" s="2">
        <v>2019</v>
      </c>
      <c r="I966" s="2">
        <v>0</v>
      </c>
      <c r="J966" s="2"/>
    </row>
    <row r="967" spans="1:10" x14ac:dyDescent="0.2">
      <c r="A967" s="2" t="s">
        <v>12</v>
      </c>
      <c r="B967" s="3">
        <v>45324.958333333336</v>
      </c>
      <c r="C967" s="2" t="s">
        <v>13</v>
      </c>
      <c r="D967" s="2" t="s">
        <v>70</v>
      </c>
      <c r="E967" s="2" t="s">
        <v>58</v>
      </c>
      <c r="F967" s="2" t="s">
        <v>16</v>
      </c>
      <c r="G967" s="2" t="s">
        <v>43</v>
      </c>
      <c r="H967" s="2">
        <v>2019</v>
      </c>
      <c r="I967" s="2">
        <v>0</v>
      </c>
      <c r="J967" s="2"/>
    </row>
    <row r="968" spans="1:10" x14ac:dyDescent="0.2">
      <c r="A968" s="2" t="s">
        <v>12</v>
      </c>
      <c r="B968" s="3">
        <v>45324.958333333336</v>
      </c>
      <c r="C968" s="2" t="s">
        <v>13</v>
      </c>
      <c r="D968" s="2" t="s">
        <v>70</v>
      </c>
      <c r="E968" s="2" t="s">
        <v>58</v>
      </c>
      <c r="F968" s="2" t="s">
        <v>16</v>
      </c>
      <c r="G968" s="2" t="s">
        <v>44</v>
      </c>
      <c r="H968" s="2">
        <v>2019</v>
      </c>
      <c r="I968" s="2">
        <v>0</v>
      </c>
      <c r="J968" s="2"/>
    </row>
    <row r="969" spans="1:10" x14ac:dyDescent="0.2">
      <c r="A969" s="2" t="s">
        <v>12</v>
      </c>
      <c r="B969" s="3">
        <v>45324.958333333336</v>
      </c>
      <c r="C969" s="2" t="s">
        <v>13</v>
      </c>
      <c r="D969" s="2" t="s">
        <v>70</v>
      </c>
      <c r="E969" s="2" t="s">
        <v>58</v>
      </c>
      <c r="F969" s="2" t="s">
        <v>16</v>
      </c>
      <c r="G969" s="2" t="s">
        <v>46</v>
      </c>
      <c r="H969" s="2">
        <v>2019</v>
      </c>
      <c r="I969" s="2">
        <v>0</v>
      </c>
      <c r="J969" s="2"/>
    </row>
    <row r="970" spans="1:10" x14ac:dyDescent="0.2">
      <c r="A970" s="2" t="s">
        <v>12</v>
      </c>
      <c r="B970" s="3">
        <v>45324.958333333336</v>
      </c>
      <c r="C970" s="2" t="s">
        <v>13</v>
      </c>
      <c r="D970" s="2" t="s">
        <v>70</v>
      </c>
      <c r="E970" s="2" t="s">
        <v>58</v>
      </c>
      <c r="F970" s="2" t="s">
        <v>16</v>
      </c>
      <c r="G970" s="2" t="s">
        <v>47</v>
      </c>
      <c r="H970" s="2">
        <v>2019</v>
      </c>
      <c r="I970" s="2">
        <v>4.5590000000000002</v>
      </c>
      <c r="J970" s="2"/>
    </row>
    <row r="971" spans="1:10" x14ac:dyDescent="0.2">
      <c r="A971" s="2" t="s">
        <v>12</v>
      </c>
      <c r="B971" s="3">
        <v>45324.958333333336</v>
      </c>
      <c r="C971" s="2" t="s">
        <v>13</v>
      </c>
      <c r="D971" s="2" t="s">
        <v>70</v>
      </c>
      <c r="E971" s="2" t="s">
        <v>58</v>
      </c>
      <c r="F971" s="2" t="s">
        <v>16</v>
      </c>
      <c r="G971" s="2" t="s">
        <v>52</v>
      </c>
      <c r="H971" s="2">
        <v>2019</v>
      </c>
      <c r="I971" s="2">
        <v>0</v>
      </c>
      <c r="J971" s="2"/>
    </row>
    <row r="972" spans="1:10" x14ac:dyDescent="0.2">
      <c r="A972" s="2" t="s">
        <v>12</v>
      </c>
      <c r="B972" s="3">
        <v>45324.958333333336</v>
      </c>
      <c r="C972" s="2" t="s">
        <v>13</v>
      </c>
      <c r="D972" s="2" t="s">
        <v>70</v>
      </c>
      <c r="E972" s="2" t="s">
        <v>58</v>
      </c>
      <c r="F972" s="2" t="s">
        <v>16</v>
      </c>
      <c r="G972" s="2" t="s">
        <v>54</v>
      </c>
      <c r="H972" s="2">
        <v>2019</v>
      </c>
      <c r="I972" s="2">
        <v>184.44</v>
      </c>
      <c r="J972" s="2"/>
    </row>
    <row r="973" spans="1:10" x14ac:dyDescent="0.2">
      <c r="A973" s="2" t="s">
        <v>12</v>
      </c>
      <c r="B973" s="3">
        <v>45324.958333333336</v>
      </c>
      <c r="C973" s="2" t="s">
        <v>13</v>
      </c>
      <c r="D973" s="2" t="s">
        <v>70</v>
      </c>
      <c r="E973" s="2" t="s">
        <v>59</v>
      </c>
      <c r="F973" s="2" t="s">
        <v>16</v>
      </c>
      <c r="G973" s="2" t="s">
        <v>18</v>
      </c>
      <c r="H973" s="2">
        <v>2019</v>
      </c>
      <c r="I973" s="2">
        <v>0</v>
      </c>
      <c r="J973" s="2"/>
    </row>
    <row r="974" spans="1:10" x14ac:dyDescent="0.2">
      <c r="A974" s="2" t="s">
        <v>12</v>
      </c>
      <c r="B974" s="3">
        <v>45324.958333333336</v>
      </c>
      <c r="C974" s="2" t="s">
        <v>13</v>
      </c>
      <c r="D974" s="2" t="s">
        <v>70</v>
      </c>
      <c r="E974" s="2" t="s">
        <v>59</v>
      </c>
      <c r="F974" s="2" t="s">
        <v>16</v>
      </c>
      <c r="G974" s="2" t="s">
        <v>19</v>
      </c>
      <c r="H974" s="2">
        <v>2019</v>
      </c>
      <c r="I974" s="2">
        <v>0</v>
      </c>
      <c r="J974" s="2"/>
    </row>
    <row r="975" spans="1:10" x14ac:dyDescent="0.2">
      <c r="A975" s="2" t="s">
        <v>12</v>
      </c>
      <c r="B975" s="3">
        <v>45324.958333333336</v>
      </c>
      <c r="C975" s="2" t="s">
        <v>13</v>
      </c>
      <c r="D975" s="2" t="s">
        <v>70</v>
      </c>
      <c r="E975" s="2" t="s">
        <v>59</v>
      </c>
      <c r="F975" s="2" t="s">
        <v>16</v>
      </c>
      <c r="G975" s="2" t="s">
        <v>20</v>
      </c>
      <c r="H975" s="2">
        <v>2019</v>
      </c>
      <c r="I975" s="2">
        <v>0</v>
      </c>
      <c r="J975" s="2"/>
    </row>
    <row r="976" spans="1:10" x14ac:dyDescent="0.2">
      <c r="A976" s="2" t="s">
        <v>12</v>
      </c>
      <c r="B976" s="3">
        <v>45324.958333333336</v>
      </c>
      <c r="C976" s="2" t="s">
        <v>13</v>
      </c>
      <c r="D976" s="2" t="s">
        <v>70</v>
      </c>
      <c r="E976" s="2" t="s">
        <v>59</v>
      </c>
      <c r="F976" s="2" t="s">
        <v>16</v>
      </c>
      <c r="G976" s="2" t="s">
        <v>23</v>
      </c>
      <c r="H976" s="2">
        <v>2019</v>
      </c>
      <c r="I976" s="2">
        <v>0</v>
      </c>
      <c r="J976" s="2"/>
    </row>
    <row r="977" spans="1:10" x14ac:dyDescent="0.2">
      <c r="A977" s="2" t="s">
        <v>12</v>
      </c>
      <c r="B977" s="3">
        <v>45324.958333333336</v>
      </c>
      <c r="C977" s="2" t="s">
        <v>13</v>
      </c>
      <c r="D977" s="2" t="s">
        <v>70</v>
      </c>
      <c r="E977" s="2" t="s">
        <v>59</v>
      </c>
      <c r="F977" s="2" t="s">
        <v>16</v>
      </c>
      <c r="G977" s="2" t="s">
        <v>24</v>
      </c>
      <c r="H977" s="2">
        <v>2019</v>
      </c>
      <c r="I977" s="2">
        <v>256.8</v>
      </c>
      <c r="J977" s="2"/>
    </row>
    <row r="978" spans="1:10" x14ac:dyDescent="0.2">
      <c r="A978" s="2" t="s">
        <v>12</v>
      </c>
      <c r="B978" s="3">
        <v>45324.958333333336</v>
      </c>
      <c r="C978" s="2" t="s">
        <v>13</v>
      </c>
      <c r="D978" s="2" t="s">
        <v>70</v>
      </c>
      <c r="E978" s="2" t="s">
        <v>59</v>
      </c>
      <c r="F978" s="2" t="s">
        <v>16</v>
      </c>
      <c r="G978" s="2" t="s">
        <v>26</v>
      </c>
      <c r="H978" s="2">
        <v>2019</v>
      </c>
      <c r="I978" s="2">
        <v>261.17500000000001</v>
      </c>
      <c r="J978" s="2"/>
    </row>
    <row r="979" spans="1:10" x14ac:dyDescent="0.2">
      <c r="A979" s="2" t="s">
        <v>12</v>
      </c>
      <c r="B979" s="3">
        <v>45324.958333333336</v>
      </c>
      <c r="C979" s="2" t="s">
        <v>13</v>
      </c>
      <c r="D979" s="2" t="s">
        <v>70</v>
      </c>
      <c r="E979" s="2" t="s">
        <v>59</v>
      </c>
      <c r="F979" s="2" t="s">
        <v>16</v>
      </c>
      <c r="G979" s="2" t="s">
        <v>28</v>
      </c>
      <c r="H979" s="2">
        <v>2019</v>
      </c>
      <c r="I979" s="2">
        <v>0</v>
      </c>
      <c r="J979" s="2"/>
    </row>
    <row r="980" spans="1:10" x14ac:dyDescent="0.2">
      <c r="A980" s="2" t="s">
        <v>12</v>
      </c>
      <c r="B980" s="3">
        <v>45324.958333333336</v>
      </c>
      <c r="C980" s="2" t="s">
        <v>13</v>
      </c>
      <c r="D980" s="2" t="s">
        <v>70</v>
      </c>
      <c r="E980" s="2" t="s">
        <v>59</v>
      </c>
      <c r="F980" s="2" t="s">
        <v>16</v>
      </c>
      <c r="G980" s="2" t="s">
        <v>29</v>
      </c>
      <c r="H980" s="2">
        <v>2019</v>
      </c>
      <c r="I980" s="2">
        <v>0</v>
      </c>
      <c r="J980" s="2"/>
    </row>
    <row r="981" spans="1:10" x14ac:dyDescent="0.2">
      <c r="A981" s="2" t="s">
        <v>12</v>
      </c>
      <c r="B981" s="3">
        <v>45324.958333333336</v>
      </c>
      <c r="C981" s="2" t="s">
        <v>13</v>
      </c>
      <c r="D981" s="2" t="s">
        <v>70</v>
      </c>
      <c r="E981" s="2" t="s">
        <v>59</v>
      </c>
      <c r="F981" s="2" t="s">
        <v>16</v>
      </c>
      <c r="G981" s="2" t="s">
        <v>30</v>
      </c>
      <c r="H981" s="2">
        <v>2019</v>
      </c>
      <c r="I981" s="2">
        <v>261.17500000000001</v>
      </c>
      <c r="J981" s="2"/>
    </row>
    <row r="982" spans="1:10" x14ac:dyDescent="0.2">
      <c r="A982" s="2" t="s">
        <v>12</v>
      </c>
      <c r="B982" s="3">
        <v>45324.958333333336</v>
      </c>
      <c r="C982" s="2" t="s">
        <v>13</v>
      </c>
      <c r="D982" s="2" t="s">
        <v>70</v>
      </c>
      <c r="E982" s="2" t="s">
        <v>59</v>
      </c>
      <c r="F982" s="2" t="s">
        <v>16</v>
      </c>
      <c r="G982" s="2" t="s">
        <v>32</v>
      </c>
      <c r="H982" s="2">
        <v>2019</v>
      </c>
      <c r="I982" s="2">
        <v>0</v>
      </c>
      <c r="J982" s="2"/>
    </row>
    <row r="983" spans="1:10" x14ac:dyDescent="0.2">
      <c r="A983" s="2" t="s">
        <v>12</v>
      </c>
      <c r="B983" s="3">
        <v>45324.958333333336</v>
      </c>
      <c r="C983" s="2" t="s">
        <v>13</v>
      </c>
      <c r="D983" s="2" t="s">
        <v>70</v>
      </c>
      <c r="E983" s="2" t="s">
        <v>59</v>
      </c>
      <c r="F983" s="2" t="s">
        <v>16</v>
      </c>
      <c r="G983" s="2" t="s">
        <v>33</v>
      </c>
      <c r="H983" s="2">
        <v>2019</v>
      </c>
      <c r="I983" s="2">
        <v>0</v>
      </c>
      <c r="J983" s="2"/>
    </row>
    <row r="984" spans="1:10" x14ac:dyDescent="0.2">
      <c r="A984" s="2" t="s">
        <v>12</v>
      </c>
      <c r="B984" s="3">
        <v>45324.958333333336</v>
      </c>
      <c r="C984" s="2" t="s">
        <v>13</v>
      </c>
      <c r="D984" s="2" t="s">
        <v>70</v>
      </c>
      <c r="E984" s="2" t="s">
        <v>59</v>
      </c>
      <c r="F984" s="2" t="s">
        <v>16</v>
      </c>
      <c r="G984" s="2" t="s">
        <v>34</v>
      </c>
      <c r="H984" s="2">
        <v>2019</v>
      </c>
      <c r="I984" s="2">
        <v>0</v>
      </c>
      <c r="J984" s="2"/>
    </row>
    <row r="985" spans="1:10" x14ac:dyDescent="0.2">
      <c r="A985" s="2" t="s">
        <v>12</v>
      </c>
      <c r="B985" s="3">
        <v>45324.958333333336</v>
      </c>
      <c r="C985" s="2" t="s">
        <v>13</v>
      </c>
      <c r="D985" s="2" t="s">
        <v>70</v>
      </c>
      <c r="E985" s="2" t="s">
        <v>59</v>
      </c>
      <c r="F985" s="2" t="s">
        <v>16</v>
      </c>
      <c r="G985" s="2" t="s">
        <v>38</v>
      </c>
      <c r="H985" s="2">
        <v>2019</v>
      </c>
      <c r="I985" s="2">
        <v>0</v>
      </c>
      <c r="J985" s="2"/>
    </row>
    <row r="986" spans="1:10" x14ac:dyDescent="0.2">
      <c r="A986" s="2" t="s">
        <v>12</v>
      </c>
      <c r="B986" s="3">
        <v>45324.958333333336</v>
      </c>
      <c r="C986" s="2" t="s">
        <v>13</v>
      </c>
      <c r="D986" s="2" t="s">
        <v>70</v>
      </c>
      <c r="E986" s="2" t="s">
        <v>59</v>
      </c>
      <c r="F986" s="2" t="s">
        <v>16</v>
      </c>
      <c r="G986" s="2" t="s">
        <v>39</v>
      </c>
      <c r="H986" s="2">
        <v>2019</v>
      </c>
      <c r="I986" s="2">
        <v>0</v>
      </c>
      <c r="J986" s="2"/>
    </row>
    <row r="987" spans="1:10" x14ac:dyDescent="0.2">
      <c r="A987" s="2" t="s">
        <v>12</v>
      </c>
      <c r="B987" s="3">
        <v>45324.958333333336</v>
      </c>
      <c r="C987" s="2" t="s">
        <v>13</v>
      </c>
      <c r="D987" s="2" t="s">
        <v>70</v>
      </c>
      <c r="E987" s="2" t="s">
        <v>59</v>
      </c>
      <c r="F987" s="2" t="s">
        <v>16</v>
      </c>
      <c r="G987" s="2" t="s">
        <v>40</v>
      </c>
      <c r="H987" s="2">
        <v>2019</v>
      </c>
      <c r="I987" s="2">
        <v>0</v>
      </c>
      <c r="J987" s="2"/>
    </row>
    <row r="988" spans="1:10" x14ac:dyDescent="0.2">
      <c r="A988" s="2" t="s">
        <v>12</v>
      </c>
      <c r="B988" s="3">
        <v>45324.958333333336</v>
      </c>
      <c r="C988" s="2" t="s">
        <v>13</v>
      </c>
      <c r="D988" s="2" t="s">
        <v>70</v>
      </c>
      <c r="E988" s="2" t="s">
        <v>59</v>
      </c>
      <c r="F988" s="2" t="s">
        <v>16</v>
      </c>
      <c r="G988" s="2" t="s">
        <v>41</v>
      </c>
      <c r="H988" s="2">
        <v>2019</v>
      </c>
      <c r="I988" s="2">
        <v>0</v>
      </c>
      <c r="J988" s="2"/>
    </row>
    <row r="989" spans="1:10" x14ac:dyDescent="0.2">
      <c r="A989" s="2" t="s">
        <v>12</v>
      </c>
      <c r="B989" s="3">
        <v>45324.958333333336</v>
      </c>
      <c r="C989" s="2" t="s">
        <v>13</v>
      </c>
      <c r="D989" s="2" t="s">
        <v>70</v>
      </c>
      <c r="E989" s="2" t="s">
        <v>59</v>
      </c>
      <c r="F989" s="2" t="s">
        <v>16</v>
      </c>
      <c r="G989" s="2" t="s">
        <v>42</v>
      </c>
      <c r="H989" s="2">
        <v>2019</v>
      </c>
      <c r="I989" s="2">
        <v>0</v>
      </c>
      <c r="J989" s="2"/>
    </row>
    <row r="990" spans="1:10" x14ac:dyDescent="0.2">
      <c r="A990" s="2" t="s">
        <v>12</v>
      </c>
      <c r="B990" s="3">
        <v>45324.958333333336</v>
      </c>
      <c r="C990" s="2" t="s">
        <v>13</v>
      </c>
      <c r="D990" s="2" t="s">
        <v>70</v>
      </c>
      <c r="E990" s="2" t="s">
        <v>59</v>
      </c>
      <c r="F990" s="2" t="s">
        <v>16</v>
      </c>
      <c r="G990" s="2" t="s">
        <v>43</v>
      </c>
      <c r="H990" s="2">
        <v>2019</v>
      </c>
      <c r="I990" s="2">
        <v>0</v>
      </c>
      <c r="J990" s="2"/>
    </row>
    <row r="991" spans="1:10" x14ac:dyDescent="0.2">
      <c r="A991" s="2" t="s">
        <v>12</v>
      </c>
      <c r="B991" s="3">
        <v>45324.958333333336</v>
      </c>
      <c r="C991" s="2" t="s">
        <v>13</v>
      </c>
      <c r="D991" s="2" t="s">
        <v>70</v>
      </c>
      <c r="E991" s="2" t="s">
        <v>59</v>
      </c>
      <c r="F991" s="2" t="s">
        <v>16</v>
      </c>
      <c r="G991" s="2" t="s">
        <v>44</v>
      </c>
      <c r="H991" s="2">
        <v>2019</v>
      </c>
      <c r="I991" s="2">
        <v>0</v>
      </c>
      <c r="J991" s="2"/>
    </row>
    <row r="992" spans="1:10" x14ac:dyDescent="0.2">
      <c r="A992" s="2" t="s">
        <v>12</v>
      </c>
      <c r="B992" s="3">
        <v>45324.958333333336</v>
      </c>
      <c r="C992" s="2" t="s">
        <v>13</v>
      </c>
      <c r="D992" s="2" t="s">
        <v>70</v>
      </c>
      <c r="E992" s="2" t="s">
        <v>59</v>
      </c>
      <c r="F992" s="2" t="s">
        <v>16</v>
      </c>
      <c r="G992" s="2" t="s">
        <v>46</v>
      </c>
      <c r="H992" s="2">
        <v>2019</v>
      </c>
      <c r="I992" s="2">
        <v>0</v>
      </c>
      <c r="J992" s="2"/>
    </row>
    <row r="993" spans="1:10" x14ac:dyDescent="0.2">
      <c r="A993" s="2" t="s">
        <v>12</v>
      </c>
      <c r="B993" s="3">
        <v>45324.958333333336</v>
      </c>
      <c r="C993" s="2" t="s">
        <v>13</v>
      </c>
      <c r="D993" s="2" t="s">
        <v>70</v>
      </c>
      <c r="E993" s="2" t="s">
        <v>59</v>
      </c>
      <c r="F993" s="2" t="s">
        <v>16</v>
      </c>
      <c r="G993" s="2" t="s">
        <v>47</v>
      </c>
      <c r="H993" s="2">
        <v>2019</v>
      </c>
      <c r="I993" s="2">
        <v>4.375</v>
      </c>
      <c r="J993" s="2"/>
    </row>
    <row r="994" spans="1:10" x14ac:dyDescent="0.2">
      <c r="A994" s="2" t="s">
        <v>12</v>
      </c>
      <c r="B994" s="3">
        <v>45324.958333333336</v>
      </c>
      <c r="C994" s="2" t="s">
        <v>13</v>
      </c>
      <c r="D994" s="2" t="s">
        <v>70</v>
      </c>
      <c r="E994" s="2" t="s">
        <v>60</v>
      </c>
      <c r="F994" s="2" t="s">
        <v>16</v>
      </c>
      <c r="G994" s="2" t="s">
        <v>18</v>
      </c>
      <c r="H994" s="2">
        <v>2019</v>
      </c>
      <c r="I994" s="2">
        <v>0</v>
      </c>
      <c r="J994" s="2"/>
    </row>
    <row r="995" spans="1:10" x14ac:dyDescent="0.2">
      <c r="A995" s="2" t="s">
        <v>12</v>
      </c>
      <c r="B995" s="3">
        <v>45324.958333333336</v>
      </c>
      <c r="C995" s="2" t="s">
        <v>13</v>
      </c>
      <c r="D995" s="2" t="s">
        <v>70</v>
      </c>
      <c r="E995" s="2" t="s">
        <v>60</v>
      </c>
      <c r="F995" s="2" t="s">
        <v>16</v>
      </c>
      <c r="G995" s="2" t="s">
        <v>19</v>
      </c>
      <c r="H995" s="2">
        <v>2019</v>
      </c>
      <c r="I995" s="2">
        <v>0</v>
      </c>
      <c r="J995" s="2"/>
    </row>
    <row r="996" spans="1:10" x14ac:dyDescent="0.2">
      <c r="A996" s="2" t="s">
        <v>12</v>
      </c>
      <c r="B996" s="3">
        <v>45324.958333333336</v>
      </c>
      <c r="C996" s="2" t="s">
        <v>13</v>
      </c>
      <c r="D996" s="2" t="s">
        <v>70</v>
      </c>
      <c r="E996" s="2" t="s">
        <v>60</v>
      </c>
      <c r="F996" s="2" t="s">
        <v>16</v>
      </c>
      <c r="G996" s="2" t="s">
        <v>20</v>
      </c>
      <c r="H996" s="2">
        <v>2019</v>
      </c>
      <c r="I996" s="2">
        <v>0</v>
      </c>
      <c r="J996" s="2"/>
    </row>
    <row r="997" spans="1:10" x14ac:dyDescent="0.2">
      <c r="A997" s="2" t="s">
        <v>12</v>
      </c>
      <c r="B997" s="3">
        <v>45324.958333333336</v>
      </c>
      <c r="C997" s="2" t="s">
        <v>13</v>
      </c>
      <c r="D997" s="2" t="s">
        <v>70</v>
      </c>
      <c r="E997" s="2" t="s">
        <v>60</v>
      </c>
      <c r="F997" s="2" t="s">
        <v>16</v>
      </c>
      <c r="G997" s="2" t="s">
        <v>23</v>
      </c>
      <c r="H997" s="2">
        <v>2019</v>
      </c>
      <c r="I997" s="2">
        <v>0</v>
      </c>
      <c r="J997" s="2"/>
    </row>
    <row r="998" spans="1:10" x14ac:dyDescent="0.2">
      <c r="A998" s="2" t="s">
        <v>12</v>
      </c>
      <c r="B998" s="3">
        <v>45324.958333333336</v>
      </c>
      <c r="C998" s="2" t="s">
        <v>13</v>
      </c>
      <c r="D998" s="2" t="s">
        <v>70</v>
      </c>
      <c r="E998" s="2" t="s">
        <v>60</v>
      </c>
      <c r="F998" s="2" t="s">
        <v>16</v>
      </c>
      <c r="G998" s="2" t="s">
        <v>26</v>
      </c>
      <c r="H998" s="2">
        <v>2019</v>
      </c>
      <c r="I998" s="2">
        <v>89.016999999999996</v>
      </c>
      <c r="J998" s="2"/>
    </row>
    <row r="999" spans="1:10" x14ac:dyDescent="0.2">
      <c r="A999" s="2" t="s">
        <v>12</v>
      </c>
      <c r="B999" s="3">
        <v>45324.958333333336</v>
      </c>
      <c r="C999" s="2" t="s">
        <v>13</v>
      </c>
      <c r="D999" s="2" t="s">
        <v>70</v>
      </c>
      <c r="E999" s="2" t="s">
        <v>60</v>
      </c>
      <c r="F999" s="2" t="s">
        <v>16</v>
      </c>
      <c r="G999" s="2" t="s">
        <v>28</v>
      </c>
      <c r="H999" s="2">
        <v>2019</v>
      </c>
      <c r="I999" s="2">
        <v>0</v>
      </c>
      <c r="J999" s="2"/>
    </row>
    <row r="1000" spans="1:10" x14ac:dyDescent="0.2">
      <c r="A1000" s="2" t="s">
        <v>12</v>
      </c>
      <c r="B1000" s="3">
        <v>45324.958333333336</v>
      </c>
      <c r="C1000" s="2" t="s">
        <v>13</v>
      </c>
      <c r="D1000" s="2" t="s">
        <v>70</v>
      </c>
      <c r="E1000" s="2" t="s">
        <v>60</v>
      </c>
      <c r="F1000" s="2" t="s">
        <v>16</v>
      </c>
      <c r="G1000" s="2" t="s">
        <v>29</v>
      </c>
      <c r="H1000" s="2">
        <v>2019</v>
      </c>
      <c r="I1000" s="2">
        <v>0</v>
      </c>
      <c r="J1000" s="2"/>
    </row>
    <row r="1001" spans="1:10" x14ac:dyDescent="0.2">
      <c r="A1001" s="2" t="s">
        <v>12</v>
      </c>
      <c r="B1001" s="3">
        <v>45324.958333333336</v>
      </c>
      <c r="C1001" s="2" t="s">
        <v>13</v>
      </c>
      <c r="D1001" s="2" t="s">
        <v>70</v>
      </c>
      <c r="E1001" s="2" t="s">
        <v>60</v>
      </c>
      <c r="F1001" s="2" t="s">
        <v>16</v>
      </c>
      <c r="G1001" s="2" t="s">
        <v>30</v>
      </c>
      <c r="H1001" s="2">
        <v>2019</v>
      </c>
      <c r="I1001" s="2">
        <v>89.016999999999996</v>
      </c>
      <c r="J1001" s="2"/>
    </row>
    <row r="1002" spans="1:10" x14ac:dyDescent="0.2">
      <c r="A1002" s="2" t="s">
        <v>12</v>
      </c>
      <c r="B1002" s="3">
        <v>45324.958333333336</v>
      </c>
      <c r="C1002" s="2" t="s">
        <v>13</v>
      </c>
      <c r="D1002" s="2" t="s">
        <v>70</v>
      </c>
      <c r="E1002" s="2" t="s">
        <v>60</v>
      </c>
      <c r="F1002" s="2" t="s">
        <v>16</v>
      </c>
      <c r="G1002" s="2" t="s">
        <v>32</v>
      </c>
      <c r="H1002" s="2">
        <v>2019</v>
      </c>
      <c r="I1002" s="2">
        <v>0</v>
      </c>
      <c r="J1002" s="2"/>
    </row>
    <row r="1003" spans="1:10" x14ac:dyDescent="0.2">
      <c r="A1003" s="2" t="s">
        <v>12</v>
      </c>
      <c r="B1003" s="3">
        <v>45324.958333333336</v>
      </c>
      <c r="C1003" s="2" t="s">
        <v>13</v>
      </c>
      <c r="D1003" s="2" t="s">
        <v>70</v>
      </c>
      <c r="E1003" s="2" t="s">
        <v>60</v>
      </c>
      <c r="F1003" s="2" t="s">
        <v>16</v>
      </c>
      <c r="G1003" s="2" t="s">
        <v>33</v>
      </c>
      <c r="H1003" s="2">
        <v>2019</v>
      </c>
      <c r="I1003" s="2">
        <v>0</v>
      </c>
      <c r="J1003" s="2"/>
    </row>
    <row r="1004" spans="1:10" x14ac:dyDescent="0.2">
      <c r="A1004" s="2" t="s">
        <v>12</v>
      </c>
      <c r="B1004" s="3">
        <v>45324.958333333336</v>
      </c>
      <c r="C1004" s="2" t="s">
        <v>13</v>
      </c>
      <c r="D1004" s="2" t="s">
        <v>70</v>
      </c>
      <c r="E1004" s="2" t="s">
        <v>60</v>
      </c>
      <c r="F1004" s="2" t="s">
        <v>16</v>
      </c>
      <c r="G1004" s="2" t="s">
        <v>34</v>
      </c>
      <c r="H1004" s="2">
        <v>2019</v>
      </c>
      <c r="I1004" s="2">
        <v>0</v>
      </c>
      <c r="J1004" s="2"/>
    </row>
    <row r="1005" spans="1:10" x14ac:dyDescent="0.2">
      <c r="A1005" s="2" t="s">
        <v>12</v>
      </c>
      <c r="B1005" s="3">
        <v>45324.958333333336</v>
      </c>
      <c r="C1005" s="2" t="s">
        <v>13</v>
      </c>
      <c r="D1005" s="2" t="s">
        <v>70</v>
      </c>
      <c r="E1005" s="2" t="s">
        <v>60</v>
      </c>
      <c r="F1005" s="2" t="s">
        <v>16</v>
      </c>
      <c r="G1005" s="2" t="s">
        <v>38</v>
      </c>
      <c r="H1005" s="2">
        <v>2019</v>
      </c>
      <c r="I1005" s="2">
        <v>0</v>
      </c>
      <c r="J1005" s="2"/>
    </row>
    <row r="1006" spans="1:10" x14ac:dyDescent="0.2">
      <c r="A1006" s="2" t="s">
        <v>12</v>
      </c>
      <c r="B1006" s="3">
        <v>45324.958333333336</v>
      </c>
      <c r="C1006" s="2" t="s">
        <v>13</v>
      </c>
      <c r="D1006" s="2" t="s">
        <v>70</v>
      </c>
      <c r="E1006" s="2" t="s">
        <v>60</v>
      </c>
      <c r="F1006" s="2" t="s">
        <v>16</v>
      </c>
      <c r="G1006" s="2" t="s">
        <v>39</v>
      </c>
      <c r="H1006" s="2">
        <v>2019</v>
      </c>
      <c r="I1006" s="2">
        <v>0</v>
      </c>
      <c r="J1006" s="2"/>
    </row>
    <row r="1007" spans="1:10" x14ac:dyDescent="0.2">
      <c r="A1007" s="2" t="s">
        <v>12</v>
      </c>
      <c r="B1007" s="3">
        <v>45324.958333333336</v>
      </c>
      <c r="C1007" s="2" t="s">
        <v>13</v>
      </c>
      <c r="D1007" s="2" t="s">
        <v>70</v>
      </c>
      <c r="E1007" s="2" t="s">
        <v>60</v>
      </c>
      <c r="F1007" s="2" t="s">
        <v>16</v>
      </c>
      <c r="G1007" s="2" t="s">
        <v>40</v>
      </c>
      <c r="H1007" s="2">
        <v>2019</v>
      </c>
      <c r="I1007" s="2">
        <v>89.016999999999996</v>
      </c>
      <c r="J1007" s="2"/>
    </row>
    <row r="1008" spans="1:10" x14ac:dyDescent="0.2">
      <c r="A1008" s="2" t="s">
        <v>12</v>
      </c>
      <c r="B1008" s="3">
        <v>45324.958333333336</v>
      </c>
      <c r="C1008" s="2" t="s">
        <v>13</v>
      </c>
      <c r="D1008" s="2" t="s">
        <v>70</v>
      </c>
      <c r="E1008" s="2" t="s">
        <v>60</v>
      </c>
      <c r="F1008" s="2" t="s">
        <v>16</v>
      </c>
      <c r="G1008" s="2" t="s">
        <v>41</v>
      </c>
      <c r="H1008" s="2">
        <v>2019</v>
      </c>
      <c r="I1008" s="2">
        <v>0</v>
      </c>
      <c r="J1008" s="2"/>
    </row>
    <row r="1009" spans="1:10" x14ac:dyDescent="0.2">
      <c r="A1009" s="2" t="s">
        <v>12</v>
      </c>
      <c r="B1009" s="3">
        <v>45324.958333333336</v>
      </c>
      <c r="C1009" s="2" t="s">
        <v>13</v>
      </c>
      <c r="D1009" s="2" t="s">
        <v>70</v>
      </c>
      <c r="E1009" s="2" t="s">
        <v>60</v>
      </c>
      <c r="F1009" s="2" t="s">
        <v>16</v>
      </c>
      <c r="G1009" s="2" t="s">
        <v>42</v>
      </c>
      <c r="H1009" s="2">
        <v>2019</v>
      </c>
      <c r="I1009" s="2">
        <v>0</v>
      </c>
      <c r="J1009" s="2"/>
    </row>
    <row r="1010" spans="1:10" x14ac:dyDescent="0.2">
      <c r="A1010" s="2" t="s">
        <v>12</v>
      </c>
      <c r="B1010" s="3">
        <v>45324.958333333336</v>
      </c>
      <c r="C1010" s="2" t="s">
        <v>13</v>
      </c>
      <c r="D1010" s="2" t="s">
        <v>70</v>
      </c>
      <c r="E1010" s="2" t="s">
        <v>60</v>
      </c>
      <c r="F1010" s="2" t="s">
        <v>16</v>
      </c>
      <c r="G1010" s="2" t="s">
        <v>43</v>
      </c>
      <c r="H1010" s="2">
        <v>2019</v>
      </c>
      <c r="I1010" s="2">
        <v>0</v>
      </c>
      <c r="J1010" s="2"/>
    </row>
    <row r="1011" spans="1:10" x14ac:dyDescent="0.2">
      <c r="A1011" s="2" t="s">
        <v>12</v>
      </c>
      <c r="B1011" s="3">
        <v>45324.958333333336</v>
      </c>
      <c r="C1011" s="2" t="s">
        <v>13</v>
      </c>
      <c r="D1011" s="2" t="s">
        <v>70</v>
      </c>
      <c r="E1011" s="2" t="s">
        <v>60</v>
      </c>
      <c r="F1011" s="2" t="s">
        <v>16</v>
      </c>
      <c r="G1011" s="2" t="s">
        <v>44</v>
      </c>
      <c r="H1011" s="2">
        <v>2019</v>
      </c>
      <c r="I1011" s="2">
        <v>0</v>
      </c>
      <c r="J1011" s="2"/>
    </row>
    <row r="1012" spans="1:10" x14ac:dyDescent="0.2">
      <c r="A1012" s="2" t="s">
        <v>12</v>
      </c>
      <c r="B1012" s="3">
        <v>45324.958333333336</v>
      </c>
      <c r="C1012" s="2" t="s">
        <v>13</v>
      </c>
      <c r="D1012" s="2" t="s">
        <v>70</v>
      </c>
      <c r="E1012" s="2" t="s">
        <v>60</v>
      </c>
      <c r="F1012" s="2" t="s">
        <v>16</v>
      </c>
      <c r="G1012" s="2" t="s">
        <v>46</v>
      </c>
      <c r="H1012" s="2">
        <v>2019</v>
      </c>
      <c r="I1012" s="2">
        <v>0</v>
      </c>
      <c r="J1012" s="2"/>
    </row>
    <row r="1013" spans="1:10" x14ac:dyDescent="0.2">
      <c r="A1013" s="2" t="s">
        <v>12</v>
      </c>
      <c r="B1013" s="3">
        <v>45324.958333333336</v>
      </c>
      <c r="C1013" s="2" t="s">
        <v>13</v>
      </c>
      <c r="D1013" s="2" t="s">
        <v>70</v>
      </c>
      <c r="E1013" s="2" t="s">
        <v>60</v>
      </c>
      <c r="F1013" s="2" t="s">
        <v>16</v>
      </c>
      <c r="G1013" s="2" t="s">
        <v>47</v>
      </c>
      <c r="H1013" s="2">
        <v>2019</v>
      </c>
      <c r="I1013" s="2">
        <v>0</v>
      </c>
      <c r="J1013" s="2"/>
    </row>
    <row r="1014" spans="1:10" x14ac:dyDescent="0.2">
      <c r="A1014" s="2" t="s">
        <v>12</v>
      </c>
      <c r="B1014" s="3">
        <v>45324.958333333336</v>
      </c>
      <c r="C1014" s="2" t="s">
        <v>13</v>
      </c>
      <c r="D1014" s="2" t="s">
        <v>70</v>
      </c>
      <c r="E1014" s="2" t="s">
        <v>60</v>
      </c>
      <c r="F1014" s="2" t="s">
        <v>16</v>
      </c>
      <c r="G1014" s="2" t="s">
        <v>54</v>
      </c>
      <c r="H1014" s="2">
        <v>2019</v>
      </c>
      <c r="I1014" s="2">
        <v>184.44</v>
      </c>
      <c r="J1014" s="2"/>
    </row>
    <row r="1015" spans="1:10" x14ac:dyDescent="0.2">
      <c r="A1015" s="2" t="s">
        <v>12</v>
      </c>
      <c r="B1015" s="3">
        <v>45324.958333333336</v>
      </c>
      <c r="C1015" s="2" t="s">
        <v>13</v>
      </c>
      <c r="D1015" s="2" t="s">
        <v>70</v>
      </c>
      <c r="E1015" s="2" t="s">
        <v>61</v>
      </c>
      <c r="F1015" s="2" t="s">
        <v>16</v>
      </c>
      <c r="G1015" s="2" t="s">
        <v>18</v>
      </c>
      <c r="H1015" s="2">
        <v>2019</v>
      </c>
      <c r="I1015" s="2">
        <v>0</v>
      </c>
      <c r="J1015" s="2"/>
    </row>
    <row r="1016" spans="1:10" x14ac:dyDescent="0.2">
      <c r="A1016" s="2" t="s">
        <v>12</v>
      </c>
      <c r="B1016" s="3">
        <v>45324.958333333336</v>
      </c>
      <c r="C1016" s="2" t="s">
        <v>13</v>
      </c>
      <c r="D1016" s="2" t="s">
        <v>70</v>
      </c>
      <c r="E1016" s="2" t="s">
        <v>61</v>
      </c>
      <c r="F1016" s="2" t="s">
        <v>16</v>
      </c>
      <c r="G1016" s="2" t="s">
        <v>19</v>
      </c>
      <c r="H1016" s="2">
        <v>2019</v>
      </c>
      <c r="I1016" s="2">
        <v>0</v>
      </c>
      <c r="J1016" s="2"/>
    </row>
    <row r="1017" spans="1:10" x14ac:dyDescent="0.2">
      <c r="A1017" s="2" t="s">
        <v>12</v>
      </c>
      <c r="B1017" s="3">
        <v>45324.958333333336</v>
      </c>
      <c r="C1017" s="2" t="s">
        <v>13</v>
      </c>
      <c r="D1017" s="2" t="s">
        <v>70</v>
      </c>
      <c r="E1017" s="2" t="s">
        <v>61</v>
      </c>
      <c r="F1017" s="2" t="s">
        <v>16</v>
      </c>
      <c r="G1017" s="2" t="s">
        <v>20</v>
      </c>
      <c r="H1017" s="2">
        <v>2019</v>
      </c>
      <c r="I1017" s="2">
        <v>0</v>
      </c>
      <c r="J1017" s="2"/>
    </row>
    <row r="1018" spans="1:10" x14ac:dyDescent="0.2">
      <c r="A1018" s="2" t="s">
        <v>12</v>
      </c>
      <c r="B1018" s="3">
        <v>45324.958333333336</v>
      </c>
      <c r="C1018" s="2" t="s">
        <v>13</v>
      </c>
      <c r="D1018" s="2" t="s">
        <v>70</v>
      </c>
      <c r="E1018" s="2" t="s">
        <v>61</v>
      </c>
      <c r="F1018" s="2" t="s">
        <v>16</v>
      </c>
      <c r="G1018" s="2" t="s">
        <v>22</v>
      </c>
      <c r="H1018" s="2">
        <v>2019</v>
      </c>
      <c r="I1018" s="2">
        <v>3.2349999999999999</v>
      </c>
      <c r="J1018" s="2"/>
    </row>
    <row r="1019" spans="1:10" x14ac:dyDescent="0.2">
      <c r="A1019" s="2" t="s">
        <v>12</v>
      </c>
      <c r="B1019" s="3">
        <v>45324.958333333336</v>
      </c>
      <c r="C1019" s="2" t="s">
        <v>13</v>
      </c>
      <c r="D1019" s="2" t="s">
        <v>70</v>
      </c>
      <c r="E1019" s="2" t="s">
        <v>61</v>
      </c>
      <c r="F1019" s="2" t="s">
        <v>16</v>
      </c>
      <c r="G1019" s="2" t="s">
        <v>23</v>
      </c>
      <c r="H1019" s="2">
        <v>2019</v>
      </c>
      <c r="I1019" s="2">
        <v>399.779</v>
      </c>
      <c r="J1019" s="2"/>
    </row>
    <row r="1020" spans="1:10" x14ac:dyDescent="0.2">
      <c r="A1020" s="2" t="s">
        <v>12</v>
      </c>
      <c r="B1020" s="3">
        <v>45324.958333333336</v>
      </c>
      <c r="C1020" s="2" t="s">
        <v>13</v>
      </c>
      <c r="D1020" s="2" t="s">
        <v>70</v>
      </c>
      <c r="E1020" s="2" t="s">
        <v>61</v>
      </c>
      <c r="F1020" s="2" t="s">
        <v>16</v>
      </c>
      <c r="G1020" s="2" t="s">
        <v>26</v>
      </c>
      <c r="H1020" s="2">
        <v>2019</v>
      </c>
      <c r="I1020" s="2">
        <v>6628.2349999999997</v>
      </c>
      <c r="J1020" s="2"/>
    </row>
    <row r="1021" spans="1:10" x14ac:dyDescent="0.2">
      <c r="A1021" s="2" t="s">
        <v>12</v>
      </c>
      <c r="B1021" s="3">
        <v>45324.958333333336</v>
      </c>
      <c r="C1021" s="2" t="s">
        <v>13</v>
      </c>
      <c r="D1021" s="2" t="s">
        <v>70</v>
      </c>
      <c r="E1021" s="2" t="s">
        <v>61</v>
      </c>
      <c r="F1021" s="2" t="s">
        <v>16</v>
      </c>
      <c r="G1021" s="2" t="s">
        <v>28</v>
      </c>
      <c r="H1021" s="2">
        <v>2019</v>
      </c>
      <c r="I1021" s="2">
        <v>0</v>
      </c>
      <c r="J1021" s="2"/>
    </row>
    <row r="1022" spans="1:10" x14ac:dyDescent="0.2">
      <c r="A1022" s="2" t="s">
        <v>12</v>
      </c>
      <c r="B1022" s="3">
        <v>45324.958333333336</v>
      </c>
      <c r="C1022" s="2" t="s">
        <v>13</v>
      </c>
      <c r="D1022" s="2" t="s">
        <v>70</v>
      </c>
      <c r="E1022" s="2" t="s">
        <v>61</v>
      </c>
      <c r="F1022" s="2" t="s">
        <v>16</v>
      </c>
      <c r="G1022" s="2" t="s">
        <v>29</v>
      </c>
      <c r="H1022" s="2">
        <v>2019</v>
      </c>
      <c r="I1022" s="2">
        <v>0</v>
      </c>
      <c r="J1022" s="2"/>
    </row>
    <row r="1023" spans="1:10" x14ac:dyDescent="0.2">
      <c r="A1023" s="2" t="s">
        <v>12</v>
      </c>
      <c r="B1023" s="3">
        <v>45324.958333333336</v>
      </c>
      <c r="C1023" s="2" t="s">
        <v>13</v>
      </c>
      <c r="D1023" s="2" t="s">
        <v>70</v>
      </c>
      <c r="E1023" s="2" t="s">
        <v>61</v>
      </c>
      <c r="F1023" s="2" t="s">
        <v>16</v>
      </c>
      <c r="G1023" s="2" t="s">
        <v>30</v>
      </c>
      <c r="H1023" s="2">
        <v>2019</v>
      </c>
      <c r="I1023" s="2">
        <v>7028.0140000000001</v>
      </c>
      <c r="J1023" s="2"/>
    </row>
    <row r="1024" spans="1:10" x14ac:dyDescent="0.2">
      <c r="A1024" s="2" t="s">
        <v>12</v>
      </c>
      <c r="B1024" s="3">
        <v>45324.958333333336</v>
      </c>
      <c r="C1024" s="2" t="s">
        <v>13</v>
      </c>
      <c r="D1024" s="2" t="s">
        <v>70</v>
      </c>
      <c r="E1024" s="2" t="s">
        <v>61</v>
      </c>
      <c r="F1024" s="2" t="s">
        <v>16</v>
      </c>
      <c r="G1024" s="2" t="s">
        <v>31</v>
      </c>
      <c r="H1024" s="2">
        <v>2019</v>
      </c>
      <c r="I1024" s="2">
        <v>6625</v>
      </c>
      <c r="J1024" s="2"/>
    </row>
    <row r="1025" spans="1:10" x14ac:dyDescent="0.2">
      <c r="A1025" s="2" t="s">
        <v>12</v>
      </c>
      <c r="B1025" s="3">
        <v>45324.958333333336</v>
      </c>
      <c r="C1025" s="2" t="s">
        <v>13</v>
      </c>
      <c r="D1025" s="2" t="s">
        <v>70</v>
      </c>
      <c r="E1025" s="2" t="s">
        <v>61</v>
      </c>
      <c r="F1025" s="2" t="s">
        <v>16</v>
      </c>
      <c r="G1025" s="2" t="s">
        <v>32</v>
      </c>
      <c r="H1025" s="2">
        <v>2019</v>
      </c>
      <c r="I1025" s="2">
        <v>0</v>
      </c>
      <c r="J1025" s="2"/>
    </row>
    <row r="1026" spans="1:10" x14ac:dyDescent="0.2">
      <c r="A1026" s="2" t="s">
        <v>12</v>
      </c>
      <c r="B1026" s="3">
        <v>45324.958333333336</v>
      </c>
      <c r="C1026" s="2" t="s">
        <v>13</v>
      </c>
      <c r="D1026" s="2" t="s">
        <v>70</v>
      </c>
      <c r="E1026" s="2" t="s">
        <v>61</v>
      </c>
      <c r="F1026" s="2" t="s">
        <v>16</v>
      </c>
      <c r="G1026" s="2" t="s">
        <v>33</v>
      </c>
      <c r="H1026" s="2">
        <v>2019</v>
      </c>
      <c r="I1026" s="2">
        <v>0</v>
      </c>
      <c r="J1026" s="2"/>
    </row>
    <row r="1027" spans="1:10" x14ac:dyDescent="0.2">
      <c r="A1027" s="2" t="s">
        <v>12</v>
      </c>
      <c r="B1027" s="3">
        <v>45324.958333333336</v>
      </c>
      <c r="C1027" s="2" t="s">
        <v>13</v>
      </c>
      <c r="D1027" s="2" t="s">
        <v>70</v>
      </c>
      <c r="E1027" s="2" t="s">
        <v>61</v>
      </c>
      <c r="F1027" s="2" t="s">
        <v>16</v>
      </c>
      <c r="G1027" s="2" t="s">
        <v>34</v>
      </c>
      <c r="H1027" s="2">
        <v>2019</v>
      </c>
      <c r="I1027" s="2">
        <v>0</v>
      </c>
      <c r="J1027" s="2"/>
    </row>
    <row r="1028" spans="1:10" x14ac:dyDescent="0.2">
      <c r="A1028" s="2" t="s">
        <v>12</v>
      </c>
      <c r="B1028" s="3">
        <v>45324.958333333336</v>
      </c>
      <c r="C1028" s="2" t="s">
        <v>13</v>
      </c>
      <c r="D1028" s="2" t="s">
        <v>70</v>
      </c>
      <c r="E1028" s="2" t="s">
        <v>61</v>
      </c>
      <c r="F1028" s="2" t="s">
        <v>16</v>
      </c>
      <c r="G1028" s="2" t="s">
        <v>38</v>
      </c>
      <c r="H1028" s="2">
        <v>2019</v>
      </c>
      <c r="I1028" s="2">
        <v>0</v>
      </c>
      <c r="J1028" s="2"/>
    </row>
    <row r="1029" spans="1:10" x14ac:dyDescent="0.2">
      <c r="A1029" s="2" t="s">
        <v>12</v>
      </c>
      <c r="B1029" s="3">
        <v>45324.958333333336</v>
      </c>
      <c r="C1029" s="2" t="s">
        <v>13</v>
      </c>
      <c r="D1029" s="2" t="s">
        <v>70</v>
      </c>
      <c r="E1029" s="2" t="s">
        <v>61</v>
      </c>
      <c r="F1029" s="2" t="s">
        <v>16</v>
      </c>
      <c r="G1029" s="2" t="s">
        <v>39</v>
      </c>
      <c r="H1029" s="2">
        <v>2019</v>
      </c>
      <c r="I1029" s="2">
        <v>0</v>
      </c>
      <c r="J1029" s="2"/>
    </row>
    <row r="1030" spans="1:10" x14ac:dyDescent="0.2">
      <c r="A1030" s="2" t="s">
        <v>12</v>
      </c>
      <c r="B1030" s="3">
        <v>45324.958333333336</v>
      </c>
      <c r="C1030" s="2" t="s">
        <v>13</v>
      </c>
      <c r="D1030" s="2" t="s">
        <v>70</v>
      </c>
      <c r="E1030" s="2" t="s">
        <v>61</v>
      </c>
      <c r="F1030" s="2" t="s">
        <v>16</v>
      </c>
      <c r="G1030" s="2" t="s">
        <v>40</v>
      </c>
      <c r="H1030" s="2">
        <v>2019</v>
      </c>
      <c r="I1030" s="2">
        <v>0</v>
      </c>
      <c r="J1030" s="2"/>
    </row>
    <row r="1031" spans="1:10" x14ac:dyDescent="0.2">
      <c r="A1031" s="2" t="s">
        <v>12</v>
      </c>
      <c r="B1031" s="3">
        <v>45324.958333333336</v>
      </c>
      <c r="C1031" s="2" t="s">
        <v>13</v>
      </c>
      <c r="D1031" s="2" t="s">
        <v>70</v>
      </c>
      <c r="E1031" s="2" t="s">
        <v>61</v>
      </c>
      <c r="F1031" s="2" t="s">
        <v>16</v>
      </c>
      <c r="G1031" s="2" t="s">
        <v>41</v>
      </c>
      <c r="H1031" s="2">
        <v>2019</v>
      </c>
      <c r="I1031" s="2">
        <v>0</v>
      </c>
      <c r="J1031" s="2"/>
    </row>
    <row r="1032" spans="1:10" x14ac:dyDescent="0.2">
      <c r="A1032" s="2" t="s">
        <v>12</v>
      </c>
      <c r="B1032" s="3">
        <v>45324.958333333336</v>
      </c>
      <c r="C1032" s="2" t="s">
        <v>13</v>
      </c>
      <c r="D1032" s="2" t="s">
        <v>70</v>
      </c>
      <c r="E1032" s="2" t="s">
        <v>61</v>
      </c>
      <c r="F1032" s="2" t="s">
        <v>16</v>
      </c>
      <c r="G1032" s="2" t="s">
        <v>42</v>
      </c>
      <c r="H1032" s="2">
        <v>2019</v>
      </c>
      <c r="I1032" s="2">
        <v>0</v>
      </c>
      <c r="J1032" s="2"/>
    </row>
    <row r="1033" spans="1:10" x14ac:dyDescent="0.2">
      <c r="A1033" s="2" t="s">
        <v>12</v>
      </c>
      <c r="B1033" s="3">
        <v>45324.958333333336</v>
      </c>
      <c r="C1033" s="2" t="s">
        <v>13</v>
      </c>
      <c r="D1033" s="2" t="s">
        <v>70</v>
      </c>
      <c r="E1033" s="2" t="s">
        <v>61</v>
      </c>
      <c r="F1033" s="2" t="s">
        <v>16</v>
      </c>
      <c r="G1033" s="2" t="s">
        <v>43</v>
      </c>
      <c r="H1033" s="2">
        <v>2019</v>
      </c>
      <c r="I1033" s="2">
        <v>0</v>
      </c>
      <c r="J1033" s="2"/>
    </row>
    <row r="1034" spans="1:10" x14ac:dyDescent="0.2">
      <c r="A1034" s="2" t="s">
        <v>12</v>
      </c>
      <c r="B1034" s="3">
        <v>45324.958333333336</v>
      </c>
      <c r="C1034" s="2" t="s">
        <v>13</v>
      </c>
      <c r="D1034" s="2" t="s">
        <v>70</v>
      </c>
      <c r="E1034" s="2" t="s">
        <v>61</v>
      </c>
      <c r="F1034" s="2" t="s">
        <v>16</v>
      </c>
      <c r="G1034" s="2" t="s">
        <v>44</v>
      </c>
      <c r="H1034" s="2">
        <v>2019</v>
      </c>
      <c r="I1034" s="2">
        <v>0</v>
      </c>
      <c r="J1034" s="2"/>
    </row>
    <row r="1035" spans="1:10" x14ac:dyDescent="0.2">
      <c r="A1035" s="2" t="s">
        <v>12</v>
      </c>
      <c r="B1035" s="3">
        <v>45324.958333333336</v>
      </c>
      <c r="C1035" s="2" t="s">
        <v>13</v>
      </c>
      <c r="D1035" s="2" t="s">
        <v>70</v>
      </c>
      <c r="E1035" s="2" t="s">
        <v>61</v>
      </c>
      <c r="F1035" s="2" t="s">
        <v>16</v>
      </c>
      <c r="G1035" s="2" t="s">
        <v>46</v>
      </c>
      <c r="H1035" s="2">
        <v>2019</v>
      </c>
      <c r="I1035" s="2">
        <v>0</v>
      </c>
      <c r="J1035" s="2"/>
    </row>
    <row r="1036" spans="1:10" x14ac:dyDescent="0.2">
      <c r="A1036" s="2" t="s">
        <v>12</v>
      </c>
      <c r="B1036" s="3">
        <v>45324.958333333336</v>
      </c>
      <c r="C1036" s="2" t="s">
        <v>13</v>
      </c>
      <c r="D1036" s="2" t="s">
        <v>70</v>
      </c>
      <c r="E1036" s="2" t="s">
        <v>61</v>
      </c>
      <c r="F1036" s="2" t="s">
        <v>16</v>
      </c>
      <c r="G1036" s="2" t="s">
        <v>47</v>
      </c>
      <c r="H1036" s="2">
        <v>2019</v>
      </c>
      <c r="I1036" s="2">
        <v>0</v>
      </c>
      <c r="J1036" s="2"/>
    </row>
    <row r="1037" spans="1:10" x14ac:dyDescent="0.2">
      <c r="A1037" s="2" t="s">
        <v>12</v>
      </c>
      <c r="B1037" s="3">
        <v>45324.958333333336</v>
      </c>
      <c r="C1037" s="2" t="s">
        <v>13</v>
      </c>
      <c r="D1037" s="2" t="s">
        <v>70</v>
      </c>
      <c r="E1037" s="2" t="s">
        <v>61</v>
      </c>
      <c r="F1037" s="2" t="s">
        <v>16</v>
      </c>
      <c r="G1037" s="2" t="s">
        <v>52</v>
      </c>
      <c r="H1037" s="2">
        <v>2019</v>
      </c>
      <c r="I1037" s="2">
        <v>0</v>
      </c>
      <c r="J1037" s="2"/>
    </row>
    <row r="1038" spans="1:10" x14ac:dyDescent="0.2">
      <c r="A1038" s="2" t="s">
        <v>12</v>
      </c>
      <c r="B1038" s="3">
        <v>45324.958333333336</v>
      </c>
      <c r="C1038" s="2" t="s">
        <v>13</v>
      </c>
      <c r="D1038" s="2" t="s">
        <v>70</v>
      </c>
      <c r="E1038" s="2" t="s">
        <v>62</v>
      </c>
      <c r="F1038" s="2" t="s">
        <v>16</v>
      </c>
      <c r="G1038" s="2" t="s">
        <v>18</v>
      </c>
      <c r="H1038" s="2">
        <v>2019</v>
      </c>
      <c r="I1038" s="2">
        <v>0</v>
      </c>
      <c r="J1038" s="2"/>
    </row>
    <row r="1039" spans="1:10" x14ac:dyDescent="0.2">
      <c r="A1039" s="2" t="s">
        <v>12</v>
      </c>
      <c r="B1039" s="3">
        <v>45324.958333333336</v>
      </c>
      <c r="C1039" s="2" t="s">
        <v>13</v>
      </c>
      <c r="D1039" s="2" t="s">
        <v>70</v>
      </c>
      <c r="E1039" s="2" t="s">
        <v>62</v>
      </c>
      <c r="F1039" s="2" t="s">
        <v>16</v>
      </c>
      <c r="G1039" s="2" t="s">
        <v>19</v>
      </c>
      <c r="H1039" s="2">
        <v>2019</v>
      </c>
      <c r="I1039" s="2">
        <v>0</v>
      </c>
      <c r="J1039" s="2"/>
    </row>
    <row r="1040" spans="1:10" x14ac:dyDescent="0.2">
      <c r="A1040" s="2" t="s">
        <v>12</v>
      </c>
      <c r="B1040" s="3">
        <v>45324.958333333336</v>
      </c>
      <c r="C1040" s="2" t="s">
        <v>13</v>
      </c>
      <c r="D1040" s="2" t="s">
        <v>70</v>
      </c>
      <c r="E1040" s="2" t="s">
        <v>62</v>
      </c>
      <c r="F1040" s="2" t="s">
        <v>16</v>
      </c>
      <c r="G1040" s="2" t="s">
        <v>20</v>
      </c>
      <c r="H1040" s="2">
        <v>2019</v>
      </c>
      <c r="I1040" s="2">
        <v>0</v>
      </c>
      <c r="J1040" s="2"/>
    </row>
    <row r="1041" spans="1:10" x14ac:dyDescent="0.2">
      <c r="A1041" s="2" t="s">
        <v>12</v>
      </c>
      <c r="B1041" s="3">
        <v>45324.958333333336</v>
      </c>
      <c r="C1041" s="2" t="s">
        <v>13</v>
      </c>
      <c r="D1041" s="2" t="s">
        <v>70</v>
      </c>
      <c r="E1041" s="2" t="s">
        <v>62</v>
      </c>
      <c r="F1041" s="2" t="s">
        <v>16</v>
      </c>
      <c r="G1041" s="2" t="s">
        <v>23</v>
      </c>
      <c r="H1041" s="2">
        <v>2019</v>
      </c>
      <c r="I1041" s="2">
        <v>0</v>
      </c>
      <c r="J1041" s="2"/>
    </row>
    <row r="1042" spans="1:10" x14ac:dyDescent="0.2">
      <c r="A1042" s="2" t="s">
        <v>12</v>
      </c>
      <c r="B1042" s="3">
        <v>45324.958333333336</v>
      </c>
      <c r="C1042" s="2" t="s">
        <v>13</v>
      </c>
      <c r="D1042" s="2" t="s">
        <v>70</v>
      </c>
      <c r="E1042" s="2" t="s">
        <v>62</v>
      </c>
      <c r="F1042" s="2" t="s">
        <v>16</v>
      </c>
      <c r="G1042" s="2" t="s">
        <v>26</v>
      </c>
      <c r="H1042" s="2">
        <v>2019</v>
      </c>
      <c r="I1042" s="2">
        <v>0</v>
      </c>
      <c r="J1042" s="2"/>
    </row>
    <row r="1043" spans="1:10" x14ac:dyDescent="0.2">
      <c r="A1043" s="2" t="s">
        <v>12</v>
      </c>
      <c r="B1043" s="3">
        <v>45324.958333333336</v>
      </c>
      <c r="C1043" s="2" t="s">
        <v>13</v>
      </c>
      <c r="D1043" s="2" t="s">
        <v>70</v>
      </c>
      <c r="E1043" s="2" t="s">
        <v>62</v>
      </c>
      <c r="F1043" s="2" t="s">
        <v>16</v>
      </c>
      <c r="G1043" s="2" t="s">
        <v>28</v>
      </c>
      <c r="H1043" s="2">
        <v>2019</v>
      </c>
      <c r="I1043" s="2">
        <v>0</v>
      </c>
      <c r="J1043" s="2"/>
    </row>
    <row r="1044" spans="1:10" x14ac:dyDescent="0.2">
      <c r="A1044" s="2" t="s">
        <v>12</v>
      </c>
      <c r="B1044" s="3">
        <v>45324.958333333336</v>
      </c>
      <c r="C1044" s="2" t="s">
        <v>13</v>
      </c>
      <c r="D1044" s="2" t="s">
        <v>70</v>
      </c>
      <c r="E1044" s="2" t="s">
        <v>62</v>
      </c>
      <c r="F1044" s="2" t="s">
        <v>16</v>
      </c>
      <c r="G1044" s="2" t="s">
        <v>29</v>
      </c>
      <c r="H1044" s="2">
        <v>2019</v>
      </c>
      <c r="I1044" s="2">
        <v>0</v>
      </c>
      <c r="J1044" s="2"/>
    </row>
    <row r="1045" spans="1:10" x14ac:dyDescent="0.2">
      <c r="A1045" s="2" t="s">
        <v>12</v>
      </c>
      <c r="B1045" s="3">
        <v>45324.958333333336</v>
      </c>
      <c r="C1045" s="2" t="s">
        <v>13</v>
      </c>
      <c r="D1045" s="2" t="s">
        <v>70</v>
      </c>
      <c r="E1045" s="2" t="s">
        <v>62</v>
      </c>
      <c r="F1045" s="2" t="s">
        <v>16</v>
      </c>
      <c r="G1045" s="2" t="s">
        <v>30</v>
      </c>
      <c r="H1045" s="2">
        <v>2019</v>
      </c>
      <c r="I1045" s="2">
        <v>0</v>
      </c>
      <c r="J1045" s="2"/>
    </row>
    <row r="1046" spans="1:10" x14ac:dyDescent="0.2">
      <c r="A1046" s="2" t="s">
        <v>12</v>
      </c>
      <c r="B1046" s="3">
        <v>45324.958333333336</v>
      </c>
      <c r="C1046" s="2" t="s">
        <v>13</v>
      </c>
      <c r="D1046" s="2" t="s">
        <v>70</v>
      </c>
      <c r="E1046" s="2" t="s">
        <v>62</v>
      </c>
      <c r="F1046" s="2" t="s">
        <v>16</v>
      </c>
      <c r="G1046" s="2" t="s">
        <v>32</v>
      </c>
      <c r="H1046" s="2">
        <v>2019</v>
      </c>
      <c r="I1046" s="2">
        <v>0</v>
      </c>
      <c r="J1046" s="2"/>
    </row>
    <row r="1047" spans="1:10" x14ac:dyDescent="0.2">
      <c r="A1047" s="2" t="s">
        <v>12</v>
      </c>
      <c r="B1047" s="3">
        <v>45324.958333333336</v>
      </c>
      <c r="C1047" s="2" t="s">
        <v>13</v>
      </c>
      <c r="D1047" s="2" t="s">
        <v>70</v>
      </c>
      <c r="E1047" s="2" t="s">
        <v>62</v>
      </c>
      <c r="F1047" s="2" t="s">
        <v>16</v>
      </c>
      <c r="G1047" s="2" t="s">
        <v>33</v>
      </c>
      <c r="H1047" s="2">
        <v>2019</v>
      </c>
      <c r="I1047" s="2">
        <v>0</v>
      </c>
      <c r="J1047" s="2"/>
    </row>
    <row r="1048" spans="1:10" x14ac:dyDescent="0.2">
      <c r="A1048" s="2" t="s">
        <v>12</v>
      </c>
      <c r="B1048" s="3">
        <v>45324.958333333336</v>
      </c>
      <c r="C1048" s="2" t="s">
        <v>13</v>
      </c>
      <c r="D1048" s="2" t="s">
        <v>70</v>
      </c>
      <c r="E1048" s="2" t="s">
        <v>62</v>
      </c>
      <c r="F1048" s="2" t="s">
        <v>16</v>
      </c>
      <c r="G1048" s="2" t="s">
        <v>34</v>
      </c>
      <c r="H1048" s="2">
        <v>2019</v>
      </c>
      <c r="I1048" s="2">
        <v>0</v>
      </c>
      <c r="J1048" s="2"/>
    </row>
    <row r="1049" spans="1:10" x14ac:dyDescent="0.2">
      <c r="A1049" s="2" t="s">
        <v>12</v>
      </c>
      <c r="B1049" s="3">
        <v>45324.958333333336</v>
      </c>
      <c r="C1049" s="2" t="s">
        <v>13</v>
      </c>
      <c r="D1049" s="2" t="s">
        <v>70</v>
      </c>
      <c r="E1049" s="2" t="s">
        <v>62</v>
      </c>
      <c r="F1049" s="2" t="s">
        <v>16</v>
      </c>
      <c r="G1049" s="2" t="s">
        <v>38</v>
      </c>
      <c r="H1049" s="2">
        <v>2019</v>
      </c>
      <c r="I1049" s="2">
        <v>0</v>
      </c>
      <c r="J1049" s="2"/>
    </row>
    <row r="1050" spans="1:10" x14ac:dyDescent="0.2">
      <c r="A1050" s="2" t="s">
        <v>12</v>
      </c>
      <c r="B1050" s="3">
        <v>45324.958333333336</v>
      </c>
      <c r="C1050" s="2" t="s">
        <v>13</v>
      </c>
      <c r="D1050" s="2" t="s">
        <v>70</v>
      </c>
      <c r="E1050" s="2" t="s">
        <v>62</v>
      </c>
      <c r="F1050" s="2" t="s">
        <v>16</v>
      </c>
      <c r="G1050" s="2" t="s">
        <v>39</v>
      </c>
      <c r="H1050" s="2">
        <v>2019</v>
      </c>
      <c r="I1050" s="2">
        <v>0</v>
      </c>
      <c r="J1050" s="2"/>
    </row>
    <row r="1051" spans="1:10" x14ac:dyDescent="0.2">
      <c r="A1051" s="2" t="s">
        <v>12</v>
      </c>
      <c r="B1051" s="3">
        <v>45324.958333333336</v>
      </c>
      <c r="C1051" s="2" t="s">
        <v>13</v>
      </c>
      <c r="D1051" s="2" t="s">
        <v>70</v>
      </c>
      <c r="E1051" s="2" t="s">
        <v>62</v>
      </c>
      <c r="F1051" s="2" t="s">
        <v>16</v>
      </c>
      <c r="G1051" s="2" t="s">
        <v>40</v>
      </c>
      <c r="H1051" s="2">
        <v>2019</v>
      </c>
      <c r="I1051" s="2">
        <v>0</v>
      </c>
      <c r="J1051" s="2"/>
    </row>
    <row r="1052" spans="1:10" x14ac:dyDescent="0.2">
      <c r="A1052" s="2" t="s">
        <v>12</v>
      </c>
      <c r="B1052" s="3">
        <v>45324.958333333336</v>
      </c>
      <c r="C1052" s="2" t="s">
        <v>13</v>
      </c>
      <c r="D1052" s="2" t="s">
        <v>70</v>
      </c>
      <c r="E1052" s="2" t="s">
        <v>62</v>
      </c>
      <c r="F1052" s="2" t="s">
        <v>16</v>
      </c>
      <c r="G1052" s="2" t="s">
        <v>41</v>
      </c>
      <c r="H1052" s="2">
        <v>2019</v>
      </c>
      <c r="I1052" s="2">
        <v>0</v>
      </c>
      <c r="J1052" s="2"/>
    </row>
    <row r="1053" spans="1:10" x14ac:dyDescent="0.2">
      <c r="A1053" s="2" t="s">
        <v>12</v>
      </c>
      <c r="B1053" s="3">
        <v>45324.958333333336</v>
      </c>
      <c r="C1053" s="2" t="s">
        <v>13</v>
      </c>
      <c r="D1053" s="2" t="s">
        <v>70</v>
      </c>
      <c r="E1053" s="2" t="s">
        <v>62</v>
      </c>
      <c r="F1053" s="2" t="s">
        <v>16</v>
      </c>
      <c r="G1053" s="2" t="s">
        <v>42</v>
      </c>
      <c r="H1053" s="2">
        <v>2019</v>
      </c>
      <c r="I1053" s="2">
        <v>0</v>
      </c>
      <c r="J1053" s="2"/>
    </row>
    <row r="1054" spans="1:10" x14ac:dyDescent="0.2">
      <c r="A1054" s="2" t="s">
        <v>12</v>
      </c>
      <c r="B1054" s="3">
        <v>45324.958333333336</v>
      </c>
      <c r="C1054" s="2" t="s">
        <v>13</v>
      </c>
      <c r="D1054" s="2" t="s">
        <v>70</v>
      </c>
      <c r="E1054" s="2" t="s">
        <v>62</v>
      </c>
      <c r="F1054" s="2" t="s">
        <v>16</v>
      </c>
      <c r="G1054" s="2" t="s">
        <v>43</v>
      </c>
      <c r="H1054" s="2">
        <v>2019</v>
      </c>
      <c r="I1054" s="2">
        <v>0</v>
      </c>
      <c r="J1054" s="2"/>
    </row>
    <row r="1055" spans="1:10" x14ac:dyDescent="0.2">
      <c r="A1055" s="2" t="s">
        <v>12</v>
      </c>
      <c r="B1055" s="3">
        <v>45324.958333333336</v>
      </c>
      <c r="C1055" s="2" t="s">
        <v>13</v>
      </c>
      <c r="D1055" s="2" t="s">
        <v>70</v>
      </c>
      <c r="E1055" s="2" t="s">
        <v>62</v>
      </c>
      <c r="F1055" s="2" t="s">
        <v>16</v>
      </c>
      <c r="G1055" s="2" t="s">
        <v>44</v>
      </c>
      <c r="H1055" s="2">
        <v>2019</v>
      </c>
      <c r="I1055" s="2">
        <v>0</v>
      </c>
      <c r="J1055" s="2"/>
    </row>
    <row r="1056" spans="1:10" x14ac:dyDescent="0.2">
      <c r="A1056" s="2" t="s">
        <v>12</v>
      </c>
      <c r="B1056" s="3">
        <v>45324.958333333336</v>
      </c>
      <c r="C1056" s="2" t="s">
        <v>13</v>
      </c>
      <c r="D1056" s="2" t="s">
        <v>70</v>
      </c>
      <c r="E1056" s="2" t="s">
        <v>62</v>
      </c>
      <c r="F1056" s="2" t="s">
        <v>16</v>
      </c>
      <c r="G1056" s="2" t="s">
        <v>46</v>
      </c>
      <c r="H1056" s="2">
        <v>2019</v>
      </c>
      <c r="I1056" s="2">
        <v>0</v>
      </c>
      <c r="J1056" s="2"/>
    </row>
    <row r="1057" spans="1:10" x14ac:dyDescent="0.2">
      <c r="A1057" s="2" t="s">
        <v>12</v>
      </c>
      <c r="B1057" s="3">
        <v>45324.958333333336</v>
      </c>
      <c r="C1057" s="2" t="s">
        <v>13</v>
      </c>
      <c r="D1057" s="2" t="s">
        <v>70</v>
      </c>
      <c r="E1057" s="2" t="s">
        <v>62</v>
      </c>
      <c r="F1057" s="2" t="s">
        <v>16</v>
      </c>
      <c r="G1057" s="2" t="s">
        <v>47</v>
      </c>
      <c r="H1057" s="2">
        <v>2019</v>
      </c>
      <c r="I1057" s="2">
        <v>0</v>
      </c>
      <c r="J1057" s="2"/>
    </row>
    <row r="1058" spans="1:10" x14ac:dyDescent="0.2">
      <c r="A1058" s="2" t="s">
        <v>12</v>
      </c>
      <c r="B1058" s="3">
        <v>45324.958333333336</v>
      </c>
      <c r="C1058" s="2" t="s">
        <v>13</v>
      </c>
      <c r="D1058" s="2" t="s">
        <v>70</v>
      </c>
      <c r="E1058" s="2" t="s">
        <v>62</v>
      </c>
      <c r="F1058" s="2" t="s">
        <v>16</v>
      </c>
      <c r="G1058" s="2" t="s">
        <v>52</v>
      </c>
      <c r="H1058" s="2">
        <v>2019</v>
      </c>
      <c r="I1058" s="2">
        <v>0</v>
      </c>
      <c r="J1058" s="2"/>
    </row>
    <row r="1059" spans="1:10" x14ac:dyDescent="0.2">
      <c r="A1059" s="2" t="s">
        <v>12</v>
      </c>
      <c r="B1059" s="3">
        <v>45324.958333333336</v>
      </c>
      <c r="C1059" s="2" t="s">
        <v>13</v>
      </c>
      <c r="D1059" s="2" t="s">
        <v>70</v>
      </c>
      <c r="E1059" s="2" t="s">
        <v>63</v>
      </c>
      <c r="F1059" s="2" t="s">
        <v>16</v>
      </c>
      <c r="G1059" s="2" t="s">
        <v>18</v>
      </c>
      <c r="H1059" s="2">
        <v>2019</v>
      </c>
      <c r="I1059" s="2">
        <v>0</v>
      </c>
      <c r="J1059" s="2"/>
    </row>
    <row r="1060" spans="1:10" x14ac:dyDescent="0.2">
      <c r="A1060" s="2" t="s">
        <v>12</v>
      </c>
      <c r="B1060" s="3">
        <v>45324.958333333336</v>
      </c>
      <c r="C1060" s="2" t="s">
        <v>13</v>
      </c>
      <c r="D1060" s="2" t="s">
        <v>70</v>
      </c>
      <c r="E1060" s="2" t="s">
        <v>63</v>
      </c>
      <c r="F1060" s="2" t="s">
        <v>16</v>
      </c>
      <c r="G1060" s="2" t="s">
        <v>19</v>
      </c>
      <c r="H1060" s="2">
        <v>2019</v>
      </c>
      <c r="I1060" s="2">
        <v>0</v>
      </c>
      <c r="J1060" s="2"/>
    </row>
    <row r="1061" spans="1:10" x14ac:dyDescent="0.2">
      <c r="A1061" s="2" t="s">
        <v>12</v>
      </c>
      <c r="B1061" s="3">
        <v>45324.958333333336</v>
      </c>
      <c r="C1061" s="2" t="s">
        <v>13</v>
      </c>
      <c r="D1061" s="2" t="s">
        <v>70</v>
      </c>
      <c r="E1061" s="2" t="s">
        <v>63</v>
      </c>
      <c r="F1061" s="2" t="s">
        <v>16</v>
      </c>
      <c r="G1061" s="2" t="s">
        <v>20</v>
      </c>
      <c r="H1061" s="2">
        <v>2019</v>
      </c>
      <c r="I1061" s="2">
        <v>768.2</v>
      </c>
      <c r="J1061" s="2"/>
    </row>
    <row r="1062" spans="1:10" x14ac:dyDescent="0.2">
      <c r="A1062" s="2" t="s">
        <v>12</v>
      </c>
      <c r="B1062" s="3">
        <v>45324.958333333336</v>
      </c>
      <c r="C1062" s="2" t="s">
        <v>13</v>
      </c>
      <c r="D1062" s="2" t="s">
        <v>70</v>
      </c>
      <c r="E1062" s="2" t="s">
        <v>63</v>
      </c>
      <c r="F1062" s="2" t="s">
        <v>16</v>
      </c>
      <c r="G1062" s="2" t="s">
        <v>22</v>
      </c>
      <c r="H1062" s="2">
        <v>2019</v>
      </c>
      <c r="I1062" s="2">
        <v>257.55500000000001</v>
      </c>
      <c r="J1062" s="2"/>
    </row>
    <row r="1063" spans="1:10" x14ac:dyDescent="0.2">
      <c r="A1063" s="2" t="s">
        <v>12</v>
      </c>
      <c r="B1063" s="3">
        <v>45324.958333333336</v>
      </c>
      <c r="C1063" s="2" t="s">
        <v>13</v>
      </c>
      <c r="D1063" s="2" t="s">
        <v>70</v>
      </c>
      <c r="E1063" s="2" t="s">
        <v>63</v>
      </c>
      <c r="F1063" s="2" t="s">
        <v>16</v>
      </c>
      <c r="G1063" s="2" t="s">
        <v>23</v>
      </c>
      <c r="H1063" s="2">
        <v>2019</v>
      </c>
      <c r="I1063" s="2">
        <v>759.82799999999997</v>
      </c>
      <c r="J1063" s="2"/>
    </row>
    <row r="1064" spans="1:10" x14ac:dyDescent="0.2">
      <c r="A1064" s="2" t="s">
        <v>12</v>
      </c>
      <c r="B1064" s="3">
        <v>45324.958333333336</v>
      </c>
      <c r="C1064" s="2" t="s">
        <v>13</v>
      </c>
      <c r="D1064" s="2" t="s">
        <v>70</v>
      </c>
      <c r="E1064" s="2" t="s">
        <v>63</v>
      </c>
      <c r="F1064" s="2" t="s">
        <v>16</v>
      </c>
      <c r="G1064" s="2" t="s">
        <v>24</v>
      </c>
      <c r="H1064" s="2">
        <v>2019</v>
      </c>
      <c r="I1064" s="2">
        <v>6848</v>
      </c>
      <c r="J1064" s="2"/>
    </row>
    <row r="1065" spans="1:10" x14ac:dyDescent="0.2">
      <c r="A1065" s="2" t="s">
        <v>12</v>
      </c>
      <c r="B1065" s="3">
        <v>45324.958333333336</v>
      </c>
      <c r="C1065" s="2" t="s">
        <v>13</v>
      </c>
      <c r="D1065" s="2" t="s">
        <v>70</v>
      </c>
      <c r="E1065" s="2" t="s">
        <v>63</v>
      </c>
      <c r="F1065" s="2" t="s">
        <v>16</v>
      </c>
      <c r="G1065" s="2" t="s">
        <v>26</v>
      </c>
      <c r="H1065" s="2">
        <v>2019</v>
      </c>
      <c r="I1065" s="2">
        <v>14788.754999999999</v>
      </c>
      <c r="J1065" s="2"/>
    </row>
    <row r="1066" spans="1:10" x14ac:dyDescent="0.2">
      <c r="A1066" s="2" t="s">
        <v>12</v>
      </c>
      <c r="B1066" s="3">
        <v>45324.958333333336</v>
      </c>
      <c r="C1066" s="2" t="s">
        <v>13</v>
      </c>
      <c r="D1066" s="2" t="s">
        <v>70</v>
      </c>
      <c r="E1066" s="2" t="s">
        <v>63</v>
      </c>
      <c r="F1066" s="2" t="s">
        <v>16</v>
      </c>
      <c r="G1066" s="2" t="s">
        <v>28</v>
      </c>
      <c r="H1066" s="2">
        <v>2019</v>
      </c>
      <c r="I1066" s="2">
        <v>0</v>
      </c>
      <c r="J1066" s="2"/>
    </row>
    <row r="1067" spans="1:10" x14ac:dyDescent="0.2">
      <c r="A1067" s="2" t="s">
        <v>12</v>
      </c>
      <c r="B1067" s="3">
        <v>45324.958333333336</v>
      </c>
      <c r="C1067" s="2" t="s">
        <v>13</v>
      </c>
      <c r="D1067" s="2" t="s">
        <v>70</v>
      </c>
      <c r="E1067" s="2" t="s">
        <v>63</v>
      </c>
      <c r="F1067" s="2" t="s">
        <v>16</v>
      </c>
      <c r="G1067" s="2" t="s">
        <v>29</v>
      </c>
      <c r="H1067" s="2">
        <v>2019</v>
      </c>
      <c r="I1067" s="2">
        <v>0</v>
      </c>
      <c r="J1067" s="2"/>
    </row>
    <row r="1068" spans="1:10" x14ac:dyDescent="0.2">
      <c r="A1068" s="2" t="s">
        <v>12</v>
      </c>
      <c r="B1068" s="3">
        <v>45324.958333333336</v>
      </c>
      <c r="C1068" s="2" t="s">
        <v>13</v>
      </c>
      <c r="D1068" s="2" t="s">
        <v>70</v>
      </c>
      <c r="E1068" s="2" t="s">
        <v>63</v>
      </c>
      <c r="F1068" s="2" t="s">
        <v>16</v>
      </c>
      <c r="G1068" s="2" t="s">
        <v>30</v>
      </c>
      <c r="H1068" s="2">
        <v>2019</v>
      </c>
      <c r="I1068" s="2">
        <v>15548.583000000001</v>
      </c>
      <c r="J1068" s="2"/>
    </row>
    <row r="1069" spans="1:10" x14ac:dyDescent="0.2">
      <c r="A1069" s="2" t="s">
        <v>12</v>
      </c>
      <c r="B1069" s="3">
        <v>45324.958333333336</v>
      </c>
      <c r="C1069" s="2" t="s">
        <v>13</v>
      </c>
      <c r="D1069" s="2" t="s">
        <v>70</v>
      </c>
      <c r="E1069" s="2" t="s">
        <v>63</v>
      </c>
      <c r="F1069" s="2" t="s">
        <v>16</v>
      </c>
      <c r="G1069" s="2" t="s">
        <v>31</v>
      </c>
      <c r="H1069" s="2">
        <v>2019</v>
      </c>
      <c r="I1069" s="2">
        <v>6625</v>
      </c>
      <c r="J1069" s="2"/>
    </row>
    <row r="1070" spans="1:10" x14ac:dyDescent="0.2">
      <c r="A1070" s="2" t="s">
        <v>12</v>
      </c>
      <c r="B1070" s="3">
        <v>45324.958333333336</v>
      </c>
      <c r="C1070" s="2" t="s">
        <v>13</v>
      </c>
      <c r="D1070" s="2" t="s">
        <v>70</v>
      </c>
      <c r="E1070" s="2" t="s">
        <v>63</v>
      </c>
      <c r="F1070" s="2" t="s">
        <v>16</v>
      </c>
      <c r="G1070" s="2" t="s">
        <v>32</v>
      </c>
      <c r="H1070" s="2">
        <v>2019</v>
      </c>
      <c r="I1070" s="2">
        <v>0</v>
      </c>
      <c r="J1070" s="2"/>
    </row>
    <row r="1071" spans="1:10" x14ac:dyDescent="0.2">
      <c r="A1071" s="2" t="s">
        <v>12</v>
      </c>
      <c r="B1071" s="3">
        <v>45324.958333333336</v>
      </c>
      <c r="C1071" s="2" t="s">
        <v>13</v>
      </c>
      <c r="D1071" s="2" t="s">
        <v>70</v>
      </c>
      <c r="E1071" s="2" t="s">
        <v>63</v>
      </c>
      <c r="F1071" s="2" t="s">
        <v>16</v>
      </c>
      <c r="G1071" s="2" t="s">
        <v>33</v>
      </c>
      <c r="H1071" s="2">
        <v>2019</v>
      </c>
      <c r="I1071" s="2">
        <v>0</v>
      </c>
      <c r="J1071" s="2"/>
    </row>
    <row r="1072" spans="1:10" x14ac:dyDescent="0.2">
      <c r="A1072" s="2" t="s">
        <v>12</v>
      </c>
      <c r="B1072" s="3">
        <v>45324.958333333336</v>
      </c>
      <c r="C1072" s="2" t="s">
        <v>13</v>
      </c>
      <c r="D1072" s="2" t="s">
        <v>70</v>
      </c>
      <c r="E1072" s="2" t="s">
        <v>63</v>
      </c>
      <c r="F1072" s="2" t="s">
        <v>16</v>
      </c>
      <c r="G1072" s="2" t="s">
        <v>34</v>
      </c>
      <c r="H1072" s="2">
        <v>2019</v>
      </c>
      <c r="I1072" s="2">
        <v>0</v>
      </c>
      <c r="J1072" s="2"/>
    </row>
    <row r="1073" spans="1:10" x14ac:dyDescent="0.2">
      <c r="A1073" s="2" t="s">
        <v>12</v>
      </c>
      <c r="B1073" s="3">
        <v>45324.958333333336</v>
      </c>
      <c r="C1073" s="2" t="s">
        <v>13</v>
      </c>
      <c r="D1073" s="2" t="s">
        <v>70</v>
      </c>
      <c r="E1073" s="2" t="s">
        <v>63</v>
      </c>
      <c r="F1073" s="2" t="s">
        <v>16</v>
      </c>
      <c r="G1073" s="2" t="s">
        <v>38</v>
      </c>
      <c r="H1073" s="2">
        <v>2019</v>
      </c>
      <c r="I1073" s="2">
        <v>0</v>
      </c>
      <c r="J1073" s="2"/>
    </row>
    <row r="1074" spans="1:10" x14ac:dyDescent="0.2">
      <c r="A1074" s="2" t="s">
        <v>12</v>
      </c>
      <c r="B1074" s="3">
        <v>45324.958333333336</v>
      </c>
      <c r="C1074" s="2" t="s">
        <v>13</v>
      </c>
      <c r="D1074" s="2" t="s">
        <v>70</v>
      </c>
      <c r="E1074" s="2" t="s">
        <v>63</v>
      </c>
      <c r="F1074" s="2" t="s">
        <v>16</v>
      </c>
      <c r="G1074" s="2" t="s">
        <v>39</v>
      </c>
      <c r="H1074" s="2">
        <v>2019</v>
      </c>
      <c r="I1074" s="2">
        <v>0</v>
      </c>
      <c r="J1074" s="2"/>
    </row>
    <row r="1075" spans="1:10" x14ac:dyDescent="0.2">
      <c r="A1075" s="2" t="s">
        <v>12</v>
      </c>
      <c r="B1075" s="3">
        <v>45324.958333333336</v>
      </c>
      <c r="C1075" s="2" t="s">
        <v>13</v>
      </c>
      <c r="D1075" s="2" t="s">
        <v>70</v>
      </c>
      <c r="E1075" s="2" t="s">
        <v>63</v>
      </c>
      <c r="F1075" s="2" t="s">
        <v>16</v>
      </c>
      <c r="G1075" s="2" t="s">
        <v>40</v>
      </c>
      <c r="H1075" s="2">
        <v>2019</v>
      </c>
      <c r="I1075" s="2">
        <v>0</v>
      </c>
      <c r="J1075" s="2"/>
    </row>
    <row r="1076" spans="1:10" x14ac:dyDescent="0.2">
      <c r="A1076" s="2" t="s">
        <v>12</v>
      </c>
      <c r="B1076" s="3">
        <v>45324.958333333336</v>
      </c>
      <c r="C1076" s="2" t="s">
        <v>13</v>
      </c>
      <c r="D1076" s="2" t="s">
        <v>70</v>
      </c>
      <c r="E1076" s="2" t="s">
        <v>63</v>
      </c>
      <c r="F1076" s="2" t="s">
        <v>16</v>
      </c>
      <c r="G1076" s="2" t="s">
        <v>41</v>
      </c>
      <c r="H1076" s="2">
        <v>2019</v>
      </c>
      <c r="I1076" s="2">
        <v>0</v>
      </c>
      <c r="J1076" s="2"/>
    </row>
    <row r="1077" spans="1:10" x14ac:dyDescent="0.2">
      <c r="A1077" s="2" t="s">
        <v>12</v>
      </c>
      <c r="B1077" s="3">
        <v>45324.958333333336</v>
      </c>
      <c r="C1077" s="2" t="s">
        <v>13</v>
      </c>
      <c r="D1077" s="2" t="s">
        <v>70</v>
      </c>
      <c r="E1077" s="2" t="s">
        <v>63</v>
      </c>
      <c r="F1077" s="2" t="s">
        <v>16</v>
      </c>
      <c r="G1077" s="2" t="s">
        <v>42</v>
      </c>
      <c r="H1077" s="2">
        <v>2019</v>
      </c>
      <c r="I1077" s="2">
        <v>0</v>
      </c>
      <c r="J1077" s="2"/>
    </row>
    <row r="1078" spans="1:10" x14ac:dyDescent="0.2">
      <c r="A1078" s="2" t="s">
        <v>12</v>
      </c>
      <c r="B1078" s="3">
        <v>45324.958333333336</v>
      </c>
      <c r="C1078" s="2" t="s">
        <v>13</v>
      </c>
      <c r="D1078" s="2" t="s">
        <v>70</v>
      </c>
      <c r="E1078" s="2" t="s">
        <v>63</v>
      </c>
      <c r="F1078" s="2" t="s">
        <v>16</v>
      </c>
      <c r="G1078" s="2" t="s">
        <v>43</v>
      </c>
      <c r="H1078" s="2">
        <v>2019</v>
      </c>
      <c r="I1078" s="2">
        <v>0</v>
      </c>
      <c r="J1078" s="2"/>
    </row>
    <row r="1079" spans="1:10" x14ac:dyDescent="0.2">
      <c r="A1079" s="2" t="s">
        <v>12</v>
      </c>
      <c r="B1079" s="3">
        <v>45324.958333333336</v>
      </c>
      <c r="C1079" s="2" t="s">
        <v>13</v>
      </c>
      <c r="D1079" s="2" t="s">
        <v>70</v>
      </c>
      <c r="E1079" s="2" t="s">
        <v>63</v>
      </c>
      <c r="F1079" s="2" t="s">
        <v>16</v>
      </c>
      <c r="G1079" s="2" t="s">
        <v>44</v>
      </c>
      <c r="H1079" s="2">
        <v>2019</v>
      </c>
      <c r="I1079" s="2">
        <v>270</v>
      </c>
      <c r="J1079" s="2"/>
    </row>
    <row r="1080" spans="1:10" x14ac:dyDescent="0.2">
      <c r="A1080" s="2" t="s">
        <v>12</v>
      </c>
      <c r="B1080" s="3">
        <v>45324.958333333336</v>
      </c>
      <c r="C1080" s="2" t="s">
        <v>13</v>
      </c>
      <c r="D1080" s="2" t="s">
        <v>70</v>
      </c>
      <c r="E1080" s="2" t="s">
        <v>63</v>
      </c>
      <c r="F1080" s="2" t="s">
        <v>16</v>
      </c>
      <c r="G1080" s="2" t="s">
        <v>46</v>
      </c>
      <c r="H1080" s="2">
        <v>2019</v>
      </c>
      <c r="I1080" s="2">
        <v>0</v>
      </c>
      <c r="J1080" s="2"/>
    </row>
    <row r="1081" spans="1:10" x14ac:dyDescent="0.2">
      <c r="A1081" s="2" t="s">
        <v>12</v>
      </c>
      <c r="B1081" s="3">
        <v>45324.958333333336</v>
      </c>
      <c r="C1081" s="2" t="s">
        <v>13</v>
      </c>
      <c r="D1081" s="2" t="s">
        <v>70</v>
      </c>
      <c r="E1081" s="2" t="s">
        <v>63</v>
      </c>
      <c r="F1081" s="2" t="s">
        <v>16</v>
      </c>
      <c r="G1081" s="2" t="s">
        <v>47</v>
      </c>
      <c r="H1081" s="2">
        <v>2019</v>
      </c>
      <c r="I1081" s="2">
        <v>0</v>
      </c>
      <c r="J1081" s="2"/>
    </row>
    <row r="1082" spans="1:10" x14ac:dyDescent="0.2">
      <c r="A1082" s="2" t="s">
        <v>12</v>
      </c>
      <c r="B1082" s="3">
        <v>45324.958333333336</v>
      </c>
      <c r="C1082" s="2" t="s">
        <v>13</v>
      </c>
      <c r="D1082" s="2" t="s">
        <v>70</v>
      </c>
      <c r="E1082" s="2" t="s">
        <v>63</v>
      </c>
      <c r="F1082" s="2" t="s">
        <v>16</v>
      </c>
      <c r="G1082" s="2" t="s">
        <v>52</v>
      </c>
      <c r="H1082" s="2">
        <v>2019</v>
      </c>
      <c r="I1082" s="2">
        <v>20</v>
      </c>
      <c r="J1082" s="2"/>
    </row>
    <row r="1083" spans="1:10" x14ac:dyDescent="0.2">
      <c r="A1083" s="2" t="s">
        <v>12</v>
      </c>
      <c r="B1083" s="3">
        <v>45324.958333333336</v>
      </c>
      <c r="C1083" s="2" t="s">
        <v>13</v>
      </c>
      <c r="D1083" s="2" t="s">
        <v>70</v>
      </c>
      <c r="E1083" s="2" t="s">
        <v>64</v>
      </c>
      <c r="F1083" s="2" t="s">
        <v>16</v>
      </c>
      <c r="G1083" s="2" t="s">
        <v>18</v>
      </c>
      <c r="H1083" s="2">
        <v>2019</v>
      </c>
      <c r="I1083" s="2">
        <v>0</v>
      </c>
      <c r="J1083" s="2"/>
    </row>
    <row r="1084" spans="1:10" x14ac:dyDescent="0.2">
      <c r="A1084" s="2" t="s">
        <v>12</v>
      </c>
      <c r="B1084" s="3">
        <v>45324.958333333336</v>
      </c>
      <c r="C1084" s="2" t="s">
        <v>13</v>
      </c>
      <c r="D1084" s="2" t="s">
        <v>70</v>
      </c>
      <c r="E1084" s="2" t="s">
        <v>64</v>
      </c>
      <c r="F1084" s="2" t="s">
        <v>16</v>
      </c>
      <c r="G1084" s="2" t="s">
        <v>19</v>
      </c>
      <c r="H1084" s="2">
        <v>2019</v>
      </c>
      <c r="I1084" s="2">
        <v>0</v>
      </c>
      <c r="J1084" s="2"/>
    </row>
    <row r="1085" spans="1:10" x14ac:dyDescent="0.2">
      <c r="A1085" s="2" t="s">
        <v>12</v>
      </c>
      <c r="B1085" s="3">
        <v>45324.958333333336</v>
      </c>
      <c r="C1085" s="2" t="s">
        <v>13</v>
      </c>
      <c r="D1085" s="2" t="s">
        <v>70</v>
      </c>
      <c r="E1085" s="2" t="s">
        <v>64</v>
      </c>
      <c r="F1085" s="2" t="s">
        <v>16</v>
      </c>
      <c r="G1085" s="2" t="s">
        <v>20</v>
      </c>
      <c r="H1085" s="2">
        <v>2019</v>
      </c>
      <c r="I1085" s="2">
        <v>0</v>
      </c>
      <c r="J1085" s="2"/>
    </row>
    <row r="1086" spans="1:10" x14ac:dyDescent="0.2">
      <c r="A1086" s="2" t="s">
        <v>12</v>
      </c>
      <c r="B1086" s="3">
        <v>45324.958333333336</v>
      </c>
      <c r="C1086" s="2" t="s">
        <v>13</v>
      </c>
      <c r="D1086" s="2" t="s">
        <v>70</v>
      </c>
      <c r="E1086" s="2" t="s">
        <v>64</v>
      </c>
      <c r="F1086" s="2" t="s">
        <v>16</v>
      </c>
      <c r="G1086" s="2" t="s">
        <v>23</v>
      </c>
      <c r="H1086" s="2">
        <v>2019</v>
      </c>
      <c r="I1086" s="2">
        <v>69.814999999999998</v>
      </c>
      <c r="J1086" s="2"/>
    </row>
    <row r="1087" spans="1:10" x14ac:dyDescent="0.2">
      <c r="A1087" s="2" t="s">
        <v>12</v>
      </c>
      <c r="B1087" s="3">
        <v>45324.958333333336</v>
      </c>
      <c r="C1087" s="2" t="s">
        <v>13</v>
      </c>
      <c r="D1087" s="2" t="s">
        <v>70</v>
      </c>
      <c r="E1087" s="2" t="s">
        <v>64</v>
      </c>
      <c r="F1087" s="2" t="s">
        <v>16</v>
      </c>
      <c r="G1087" s="2" t="s">
        <v>26</v>
      </c>
      <c r="H1087" s="2">
        <v>2019</v>
      </c>
      <c r="I1087" s="2">
        <v>20</v>
      </c>
      <c r="J1087" s="2"/>
    </row>
    <row r="1088" spans="1:10" x14ac:dyDescent="0.2">
      <c r="A1088" s="2" t="s">
        <v>12</v>
      </c>
      <c r="B1088" s="3">
        <v>45324.958333333336</v>
      </c>
      <c r="C1088" s="2" t="s">
        <v>13</v>
      </c>
      <c r="D1088" s="2" t="s">
        <v>70</v>
      </c>
      <c r="E1088" s="2" t="s">
        <v>64</v>
      </c>
      <c r="F1088" s="2" t="s">
        <v>16</v>
      </c>
      <c r="G1088" s="2" t="s">
        <v>28</v>
      </c>
      <c r="H1088" s="2">
        <v>2019</v>
      </c>
      <c r="I1088" s="2">
        <v>0</v>
      </c>
      <c r="J1088" s="2"/>
    </row>
    <row r="1089" spans="1:10" x14ac:dyDescent="0.2">
      <c r="A1089" s="2" t="s">
        <v>12</v>
      </c>
      <c r="B1089" s="3">
        <v>45324.958333333336</v>
      </c>
      <c r="C1089" s="2" t="s">
        <v>13</v>
      </c>
      <c r="D1089" s="2" t="s">
        <v>70</v>
      </c>
      <c r="E1089" s="2" t="s">
        <v>64</v>
      </c>
      <c r="F1089" s="2" t="s">
        <v>16</v>
      </c>
      <c r="G1089" s="2" t="s">
        <v>29</v>
      </c>
      <c r="H1089" s="2">
        <v>2019</v>
      </c>
      <c r="I1089" s="2">
        <v>0</v>
      </c>
      <c r="J1089" s="2"/>
    </row>
    <row r="1090" spans="1:10" x14ac:dyDescent="0.2">
      <c r="A1090" s="2" t="s">
        <v>12</v>
      </c>
      <c r="B1090" s="3">
        <v>45324.958333333336</v>
      </c>
      <c r="C1090" s="2" t="s">
        <v>13</v>
      </c>
      <c r="D1090" s="2" t="s">
        <v>70</v>
      </c>
      <c r="E1090" s="2" t="s">
        <v>64</v>
      </c>
      <c r="F1090" s="2" t="s">
        <v>16</v>
      </c>
      <c r="G1090" s="2" t="s">
        <v>30</v>
      </c>
      <c r="H1090" s="2">
        <v>2019</v>
      </c>
      <c r="I1090" s="2">
        <v>89.814999999999998</v>
      </c>
      <c r="J1090" s="2"/>
    </row>
    <row r="1091" spans="1:10" x14ac:dyDescent="0.2">
      <c r="A1091" s="2" t="s">
        <v>12</v>
      </c>
      <c r="B1091" s="3">
        <v>45324.958333333336</v>
      </c>
      <c r="C1091" s="2" t="s">
        <v>13</v>
      </c>
      <c r="D1091" s="2" t="s">
        <v>70</v>
      </c>
      <c r="E1091" s="2" t="s">
        <v>64</v>
      </c>
      <c r="F1091" s="2" t="s">
        <v>16</v>
      </c>
      <c r="G1091" s="2" t="s">
        <v>32</v>
      </c>
      <c r="H1091" s="2">
        <v>2019</v>
      </c>
      <c r="I1091" s="2">
        <v>0</v>
      </c>
      <c r="J1091" s="2"/>
    </row>
    <row r="1092" spans="1:10" x14ac:dyDescent="0.2">
      <c r="A1092" s="2" t="s">
        <v>12</v>
      </c>
      <c r="B1092" s="3">
        <v>45324.958333333336</v>
      </c>
      <c r="C1092" s="2" t="s">
        <v>13</v>
      </c>
      <c r="D1092" s="2" t="s">
        <v>70</v>
      </c>
      <c r="E1092" s="2" t="s">
        <v>64</v>
      </c>
      <c r="F1092" s="2" t="s">
        <v>16</v>
      </c>
      <c r="G1092" s="2" t="s">
        <v>33</v>
      </c>
      <c r="H1092" s="2">
        <v>2019</v>
      </c>
      <c r="I1092" s="2">
        <v>0</v>
      </c>
      <c r="J1092" s="2"/>
    </row>
    <row r="1093" spans="1:10" x14ac:dyDescent="0.2">
      <c r="A1093" s="2" t="s">
        <v>12</v>
      </c>
      <c r="B1093" s="3">
        <v>45324.958333333336</v>
      </c>
      <c r="C1093" s="2" t="s">
        <v>13</v>
      </c>
      <c r="D1093" s="2" t="s">
        <v>70</v>
      </c>
      <c r="E1093" s="2" t="s">
        <v>64</v>
      </c>
      <c r="F1093" s="2" t="s">
        <v>16</v>
      </c>
      <c r="G1093" s="2" t="s">
        <v>34</v>
      </c>
      <c r="H1093" s="2">
        <v>2019</v>
      </c>
      <c r="I1093" s="2">
        <v>0</v>
      </c>
      <c r="J1093" s="2"/>
    </row>
    <row r="1094" spans="1:10" x14ac:dyDescent="0.2">
      <c r="A1094" s="2" t="s">
        <v>12</v>
      </c>
      <c r="B1094" s="3">
        <v>45324.958333333336</v>
      </c>
      <c r="C1094" s="2" t="s">
        <v>13</v>
      </c>
      <c r="D1094" s="2" t="s">
        <v>70</v>
      </c>
      <c r="E1094" s="2" t="s">
        <v>64</v>
      </c>
      <c r="F1094" s="2" t="s">
        <v>16</v>
      </c>
      <c r="G1094" s="2" t="s">
        <v>38</v>
      </c>
      <c r="H1094" s="2">
        <v>2019</v>
      </c>
      <c r="I1094" s="2">
        <v>0</v>
      </c>
      <c r="J1094" s="2"/>
    </row>
    <row r="1095" spans="1:10" x14ac:dyDescent="0.2">
      <c r="A1095" s="2" t="s">
        <v>12</v>
      </c>
      <c r="B1095" s="3">
        <v>45324.958333333336</v>
      </c>
      <c r="C1095" s="2" t="s">
        <v>13</v>
      </c>
      <c r="D1095" s="2" t="s">
        <v>70</v>
      </c>
      <c r="E1095" s="2" t="s">
        <v>64</v>
      </c>
      <c r="F1095" s="2" t="s">
        <v>16</v>
      </c>
      <c r="G1095" s="2" t="s">
        <v>39</v>
      </c>
      <c r="H1095" s="2">
        <v>2019</v>
      </c>
      <c r="I1095" s="2">
        <v>0</v>
      </c>
      <c r="J1095" s="2"/>
    </row>
    <row r="1096" spans="1:10" x14ac:dyDescent="0.2">
      <c r="A1096" s="2" t="s">
        <v>12</v>
      </c>
      <c r="B1096" s="3">
        <v>45324.958333333336</v>
      </c>
      <c r="C1096" s="2" t="s">
        <v>13</v>
      </c>
      <c r="D1096" s="2" t="s">
        <v>70</v>
      </c>
      <c r="E1096" s="2" t="s">
        <v>64</v>
      </c>
      <c r="F1096" s="2" t="s">
        <v>16</v>
      </c>
      <c r="G1096" s="2" t="s">
        <v>40</v>
      </c>
      <c r="H1096" s="2">
        <v>2019</v>
      </c>
      <c r="I1096" s="2">
        <v>0</v>
      </c>
      <c r="J1096" s="2"/>
    </row>
    <row r="1097" spans="1:10" x14ac:dyDescent="0.2">
      <c r="A1097" s="2" t="s">
        <v>12</v>
      </c>
      <c r="B1097" s="3">
        <v>45324.958333333336</v>
      </c>
      <c r="C1097" s="2" t="s">
        <v>13</v>
      </c>
      <c r="D1097" s="2" t="s">
        <v>70</v>
      </c>
      <c r="E1097" s="2" t="s">
        <v>64</v>
      </c>
      <c r="F1097" s="2" t="s">
        <v>16</v>
      </c>
      <c r="G1097" s="2" t="s">
        <v>41</v>
      </c>
      <c r="H1097" s="2">
        <v>2019</v>
      </c>
      <c r="I1097" s="2">
        <v>0</v>
      </c>
      <c r="J1097" s="2"/>
    </row>
    <row r="1098" spans="1:10" x14ac:dyDescent="0.2">
      <c r="A1098" s="2" t="s">
        <v>12</v>
      </c>
      <c r="B1098" s="3">
        <v>45324.958333333336</v>
      </c>
      <c r="C1098" s="2" t="s">
        <v>13</v>
      </c>
      <c r="D1098" s="2" t="s">
        <v>70</v>
      </c>
      <c r="E1098" s="2" t="s">
        <v>64</v>
      </c>
      <c r="F1098" s="2" t="s">
        <v>16</v>
      </c>
      <c r="G1098" s="2" t="s">
        <v>42</v>
      </c>
      <c r="H1098" s="2">
        <v>2019</v>
      </c>
      <c r="I1098" s="2">
        <v>0</v>
      </c>
      <c r="J1098" s="2"/>
    </row>
    <row r="1099" spans="1:10" x14ac:dyDescent="0.2">
      <c r="A1099" s="2" t="s">
        <v>12</v>
      </c>
      <c r="B1099" s="3">
        <v>45324.958333333336</v>
      </c>
      <c r="C1099" s="2" t="s">
        <v>13</v>
      </c>
      <c r="D1099" s="2" t="s">
        <v>70</v>
      </c>
      <c r="E1099" s="2" t="s">
        <v>64</v>
      </c>
      <c r="F1099" s="2" t="s">
        <v>16</v>
      </c>
      <c r="G1099" s="2" t="s">
        <v>43</v>
      </c>
      <c r="H1099" s="2">
        <v>2019</v>
      </c>
      <c r="I1099" s="2">
        <v>0</v>
      </c>
      <c r="J1099" s="2"/>
    </row>
    <row r="1100" spans="1:10" x14ac:dyDescent="0.2">
      <c r="A1100" s="2" t="s">
        <v>12</v>
      </c>
      <c r="B1100" s="3">
        <v>45324.958333333336</v>
      </c>
      <c r="C1100" s="2" t="s">
        <v>13</v>
      </c>
      <c r="D1100" s="2" t="s">
        <v>70</v>
      </c>
      <c r="E1100" s="2" t="s">
        <v>64</v>
      </c>
      <c r="F1100" s="2" t="s">
        <v>16</v>
      </c>
      <c r="G1100" s="2" t="s">
        <v>44</v>
      </c>
      <c r="H1100" s="2">
        <v>2019</v>
      </c>
      <c r="I1100" s="2">
        <v>0</v>
      </c>
      <c r="J1100" s="2"/>
    </row>
    <row r="1101" spans="1:10" x14ac:dyDescent="0.2">
      <c r="A1101" s="2" t="s">
        <v>12</v>
      </c>
      <c r="B1101" s="3">
        <v>45324.958333333336</v>
      </c>
      <c r="C1101" s="2" t="s">
        <v>13</v>
      </c>
      <c r="D1101" s="2" t="s">
        <v>70</v>
      </c>
      <c r="E1101" s="2" t="s">
        <v>64</v>
      </c>
      <c r="F1101" s="2" t="s">
        <v>16</v>
      </c>
      <c r="G1101" s="2" t="s">
        <v>46</v>
      </c>
      <c r="H1101" s="2">
        <v>2019</v>
      </c>
      <c r="I1101" s="2">
        <v>0</v>
      </c>
      <c r="J1101" s="2"/>
    </row>
    <row r="1102" spans="1:10" x14ac:dyDescent="0.2">
      <c r="A1102" s="2" t="s">
        <v>12</v>
      </c>
      <c r="B1102" s="3">
        <v>45324.958333333336</v>
      </c>
      <c r="C1102" s="2" t="s">
        <v>13</v>
      </c>
      <c r="D1102" s="2" t="s">
        <v>70</v>
      </c>
      <c r="E1102" s="2" t="s">
        <v>64</v>
      </c>
      <c r="F1102" s="2" t="s">
        <v>16</v>
      </c>
      <c r="G1102" s="2" t="s">
        <v>47</v>
      </c>
      <c r="H1102" s="2">
        <v>2019</v>
      </c>
      <c r="I1102" s="2">
        <v>0</v>
      </c>
      <c r="J1102" s="2"/>
    </row>
    <row r="1103" spans="1:10" x14ac:dyDescent="0.2">
      <c r="A1103" s="2" t="s">
        <v>12</v>
      </c>
      <c r="B1103" s="3">
        <v>45324.958333333336</v>
      </c>
      <c r="C1103" s="2" t="s">
        <v>13</v>
      </c>
      <c r="D1103" s="2" t="s">
        <v>70</v>
      </c>
      <c r="E1103" s="2" t="s">
        <v>64</v>
      </c>
      <c r="F1103" s="2" t="s">
        <v>16</v>
      </c>
      <c r="G1103" s="2" t="s">
        <v>52</v>
      </c>
      <c r="H1103" s="2">
        <v>2019</v>
      </c>
      <c r="I1103" s="2">
        <v>20</v>
      </c>
      <c r="J1103" s="2"/>
    </row>
    <row r="1104" spans="1:10" x14ac:dyDescent="0.2">
      <c r="A1104" s="2" t="s">
        <v>12</v>
      </c>
      <c r="B1104" s="3">
        <v>45324.958333333336</v>
      </c>
      <c r="C1104" s="2" t="s">
        <v>13</v>
      </c>
      <c r="D1104" s="2" t="s">
        <v>70</v>
      </c>
      <c r="E1104" s="2" t="s">
        <v>65</v>
      </c>
      <c r="F1104" s="2" t="s">
        <v>16</v>
      </c>
      <c r="G1104" s="2" t="s">
        <v>18</v>
      </c>
      <c r="H1104" s="2">
        <v>2019</v>
      </c>
      <c r="I1104" s="2">
        <v>0</v>
      </c>
      <c r="J1104" s="2"/>
    </row>
    <row r="1105" spans="1:10" x14ac:dyDescent="0.2">
      <c r="A1105" s="2" t="s">
        <v>12</v>
      </c>
      <c r="B1105" s="3">
        <v>45324.958333333336</v>
      </c>
      <c r="C1105" s="2" t="s">
        <v>13</v>
      </c>
      <c r="D1105" s="2" t="s">
        <v>70</v>
      </c>
      <c r="E1105" s="2" t="s">
        <v>65</v>
      </c>
      <c r="F1105" s="2" t="s">
        <v>16</v>
      </c>
      <c r="G1105" s="2" t="s">
        <v>19</v>
      </c>
      <c r="H1105" s="2">
        <v>2019</v>
      </c>
      <c r="I1105" s="2">
        <v>0</v>
      </c>
      <c r="J1105" s="2"/>
    </row>
    <row r="1106" spans="1:10" x14ac:dyDescent="0.2">
      <c r="A1106" s="2" t="s">
        <v>12</v>
      </c>
      <c r="B1106" s="3">
        <v>45324.958333333336</v>
      </c>
      <c r="C1106" s="2" t="s">
        <v>13</v>
      </c>
      <c r="D1106" s="2" t="s">
        <v>70</v>
      </c>
      <c r="E1106" s="2" t="s">
        <v>65</v>
      </c>
      <c r="F1106" s="2" t="s">
        <v>16</v>
      </c>
      <c r="G1106" s="2" t="s">
        <v>20</v>
      </c>
      <c r="H1106" s="2">
        <v>2019</v>
      </c>
      <c r="I1106" s="2">
        <v>0</v>
      </c>
      <c r="J1106" s="2"/>
    </row>
    <row r="1107" spans="1:10" x14ac:dyDescent="0.2">
      <c r="A1107" s="2" t="s">
        <v>12</v>
      </c>
      <c r="B1107" s="3">
        <v>45324.958333333336</v>
      </c>
      <c r="C1107" s="2" t="s">
        <v>13</v>
      </c>
      <c r="D1107" s="2" t="s">
        <v>70</v>
      </c>
      <c r="E1107" s="2" t="s">
        <v>65</v>
      </c>
      <c r="F1107" s="2" t="s">
        <v>16</v>
      </c>
      <c r="G1107" s="2" t="s">
        <v>23</v>
      </c>
      <c r="H1107" s="2">
        <v>2019</v>
      </c>
      <c r="I1107" s="2">
        <v>290.23399999999998</v>
      </c>
      <c r="J1107" s="2"/>
    </row>
    <row r="1108" spans="1:10" x14ac:dyDescent="0.2">
      <c r="A1108" s="2" t="s">
        <v>12</v>
      </c>
      <c r="B1108" s="3">
        <v>45324.958333333336</v>
      </c>
      <c r="C1108" s="2" t="s">
        <v>13</v>
      </c>
      <c r="D1108" s="2" t="s">
        <v>70</v>
      </c>
      <c r="E1108" s="2" t="s">
        <v>65</v>
      </c>
      <c r="F1108" s="2" t="s">
        <v>16</v>
      </c>
      <c r="G1108" s="2" t="s">
        <v>26</v>
      </c>
      <c r="H1108" s="2">
        <v>2019</v>
      </c>
      <c r="I1108" s="2">
        <v>0</v>
      </c>
      <c r="J1108" s="2"/>
    </row>
    <row r="1109" spans="1:10" x14ac:dyDescent="0.2">
      <c r="A1109" s="2" t="s">
        <v>12</v>
      </c>
      <c r="B1109" s="3">
        <v>45324.958333333336</v>
      </c>
      <c r="C1109" s="2" t="s">
        <v>13</v>
      </c>
      <c r="D1109" s="2" t="s">
        <v>70</v>
      </c>
      <c r="E1109" s="2" t="s">
        <v>65</v>
      </c>
      <c r="F1109" s="2" t="s">
        <v>16</v>
      </c>
      <c r="G1109" s="2" t="s">
        <v>28</v>
      </c>
      <c r="H1109" s="2">
        <v>2019</v>
      </c>
      <c r="I1109" s="2">
        <v>0</v>
      </c>
      <c r="J1109" s="2"/>
    </row>
    <row r="1110" spans="1:10" x14ac:dyDescent="0.2">
      <c r="A1110" s="2" t="s">
        <v>12</v>
      </c>
      <c r="B1110" s="3">
        <v>45324.958333333336</v>
      </c>
      <c r="C1110" s="2" t="s">
        <v>13</v>
      </c>
      <c r="D1110" s="2" t="s">
        <v>70</v>
      </c>
      <c r="E1110" s="2" t="s">
        <v>65</v>
      </c>
      <c r="F1110" s="2" t="s">
        <v>16</v>
      </c>
      <c r="G1110" s="2" t="s">
        <v>29</v>
      </c>
      <c r="H1110" s="2">
        <v>2019</v>
      </c>
      <c r="I1110" s="2">
        <v>0</v>
      </c>
      <c r="J1110" s="2"/>
    </row>
    <row r="1111" spans="1:10" x14ac:dyDescent="0.2">
      <c r="A1111" s="2" t="s">
        <v>12</v>
      </c>
      <c r="B1111" s="3">
        <v>45324.958333333336</v>
      </c>
      <c r="C1111" s="2" t="s">
        <v>13</v>
      </c>
      <c r="D1111" s="2" t="s">
        <v>70</v>
      </c>
      <c r="E1111" s="2" t="s">
        <v>65</v>
      </c>
      <c r="F1111" s="2" t="s">
        <v>16</v>
      </c>
      <c r="G1111" s="2" t="s">
        <v>30</v>
      </c>
      <c r="H1111" s="2">
        <v>2019</v>
      </c>
      <c r="I1111" s="2">
        <v>290.23399999999998</v>
      </c>
      <c r="J1111" s="2"/>
    </row>
    <row r="1112" spans="1:10" x14ac:dyDescent="0.2">
      <c r="A1112" s="2" t="s">
        <v>12</v>
      </c>
      <c r="B1112" s="3">
        <v>45324.958333333336</v>
      </c>
      <c r="C1112" s="2" t="s">
        <v>13</v>
      </c>
      <c r="D1112" s="2" t="s">
        <v>70</v>
      </c>
      <c r="E1112" s="2" t="s">
        <v>65</v>
      </c>
      <c r="F1112" s="2" t="s">
        <v>16</v>
      </c>
      <c r="G1112" s="2" t="s">
        <v>32</v>
      </c>
      <c r="H1112" s="2">
        <v>2019</v>
      </c>
      <c r="I1112" s="2">
        <v>0</v>
      </c>
      <c r="J1112" s="2"/>
    </row>
    <row r="1113" spans="1:10" x14ac:dyDescent="0.2">
      <c r="A1113" s="2" t="s">
        <v>12</v>
      </c>
      <c r="B1113" s="3">
        <v>45324.958333333336</v>
      </c>
      <c r="C1113" s="2" t="s">
        <v>13</v>
      </c>
      <c r="D1113" s="2" t="s">
        <v>70</v>
      </c>
      <c r="E1113" s="2" t="s">
        <v>65</v>
      </c>
      <c r="F1113" s="2" t="s">
        <v>16</v>
      </c>
      <c r="G1113" s="2" t="s">
        <v>33</v>
      </c>
      <c r="H1113" s="2">
        <v>2019</v>
      </c>
      <c r="I1113" s="2">
        <v>0</v>
      </c>
      <c r="J1113" s="2"/>
    </row>
    <row r="1114" spans="1:10" x14ac:dyDescent="0.2">
      <c r="A1114" s="2" t="s">
        <v>12</v>
      </c>
      <c r="B1114" s="3">
        <v>45324.958333333336</v>
      </c>
      <c r="C1114" s="2" t="s">
        <v>13</v>
      </c>
      <c r="D1114" s="2" t="s">
        <v>70</v>
      </c>
      <c r="E1114" s="2" t="s">
        <v>65</v>
      </c>
      <c r="F1114" s="2" t="s">
        <v>16</v>
      </c>
      <c r="G1114" s="2" t="s">
        <v>34</v>
      </c>
      <c r="H1114" s="2">
        <v>2019</v>
      </c>
      <c r="I1114" s="2">
        <v>0</v>
      </c>
      <c r="J1114" s="2"/>
    </row>
    <row r="1115" spans="1:10" x14ac:dyDescent="0.2">
      <c r="A1115" s="2" t="s">
        <v>12</v>
      </c>
      <c r="B1115" s="3">
        <v>45324.958333333336</v>
      </c>
      <c r="C1115" s="2" t="s">
        <v>13</v>
      </c>
      <c r="D1115" s="2" t="s">
        <v>70</v>
      </c>
      <c r="E1115" s="2" t="s">
        <v>65</v>
      </c>
      <c r="F1115" s="2" t="s">
        <v>16</v>
      </c>
      <c r="G1115" s="2" t="s">
        <v>38</v>
      </c>
      <c r="H1115" s="2">
        <v>2019</v>
      </c>
      <c r="I1115" s="2">
        <v>0</v>
      </c>
      <c r="J1115" s="2"/>
    </row>
    <row r="1116" spans="1:10" x14ac:dyDescent="0.2">
      <c r="A1116" s="2" t="s">
        <v>12</v>
      </c>
      <c r="B1116" s="3">
        <v>45324.958333333336</v>
      </c>
      <c r="C1116" s="2" t="s">
        <v>13</v>
      </c>
      <c r="D1116" s="2" t="s">
        <v>70</v>
      </c>
      <c r="E1116" s="2" t="s">
        <v>65</v>
      </c>
      <c r="F1116" s="2" t="s">
        <v>16</v>
      </c>
      <c r="G1116" s="2" t="s">
        <v>39</v>
      </c>
      <c r="H1116" s="2">
        <v>2019</v>
      </c>
      <c r="I1116" s="2">
        <v>0</v>
      </c>
      <c r="J1116" s="2"/>
    </row>
    <row r="1117" spans="1:10" x14ac:dyDescent="0.2">
      <c r="A1117" s="2" t="s">
        <v>12</v>
      </c>
      <c r="B1117" s="3">
        <v>45324.958333333336</v>
      </c>
      <c r="C1117" s="2" t="s">
        <v>13</v>
      </c>
      <c r="D1117" s="2" t="s">
        <v>70</v>
      </c>
      <c r="E1117" s="2" t="s">
        <v>65</v>
      </c>
      <c r="F1117" s="2" t="s">
        <v>16</v>
      </c>
      <c r="G1117" s="2" t="s">
        <v>40</v>
      </c>
      <c r="H1117" s="2">
        <v>2019</v>
      </c>
      <c r="I1117" s="2">
        <v>0</v>
      </c>
      <c r="J1117" s="2"/>
    </row>
    <row r="1118" spans="1:10" x14ac:dyDescent="0.2">
      <c r="A1118" s="2" t="s">
        <v>12</v>
      </c>
      <c r="B1118" s="3">
        <v>45324.958333333336</v>
      </c>
      <c r="C1118" s="2" t="s">
        <v>13</v>
      </c>
      <c r="D1118" s="2" t="s">
        <v>70</v>
      </c>
      <c r="E1118" s="2" t="s">
        <v>65</v>
      </c>
      <c r="F1118" s="2" t="s">
        <v>16</v>
      </c>
      <c r="G1118" s="2" t="s">
        <v>41</v>
      </c>
      <c r="H1118" s="2">
        <v>2019</v>
      </c>
      <c r="I1118" s="2">
        <v>0</v>
      </c>
      <c r="J1118" s="2"/>
    </row>
    <row r="1119" spans="1:10" x14ac:dyDescent="0.2">
      <c r="A1119" s="2" t="s">
        <v>12</v>
      </c>
      <c r="B1119" s="3">
        <v>45324.958333333336</v>
      </c>
      <c r="C1119" s="2" t="s">
        <v>13</v>
      </c>
      <c r="D1119" s="2" t="s">
        <v>70</v>
      </c>
      <c r="E1119" s="2" t="s">
        <v>65</v>
      </c>
      <c r="F1119" s="2" t="s">
        <v>16</v>
      </c>
      <c r="G1119" s="2" t="s">
        <v>42</v>
      </c>
      <c r="H1119" s="2">
        <v>2019</v>
      </c>
      <c r="I1119" s="2">
        <v>0</v>
      </c>
      <c r="J1119" s="2"/>
    </row>
    <row r="1120" spans="1:10" x14ac:dyDescent="0.2">
      <c r="A1120" s="2" t="s">
        <v>12</v>
      </c>
      <c r="B1120" s="3">
        <v>45324.958333333336</v>
      </c>
      <c r="C1120" s="2" t="s">
        <v>13</v>
      </c>
      <c r="D1120" s="2" t="s">
        <v>70</v>
      </c>
      <c r="E1120" s="2" t="s">
        <v>65</v>
      </c>
      <c r="F1120" s="2" t="s">
        <v>16</v>
      </c>
      <c r="G1120" s="2" t="s">
        <v>43</v>
      </c>
      <c r="H1120" s="2">
        <v>2019</v>
      </c>
      <c r="I1120" s="2">
        <v>0</v>
      </c>
      <c r="J1120" s="2"/>
    </row>
    <row r="1121" spans="1:10" x14ac:dyDescent="0.2">
      <c r="A1121" s="2" t="s">
        <v>12</v>
      </c>
      <c r="B1121" s="3">
        <v>45324.958333333336</v>
      </c>
      <c r="C1121" s="2" t="s">
        <v>13</v>
      </c>
      <c r="D1121" s="2" t="s">
        <v>70</v>
      </c>
      <c r="E1121" s="2" t="s">
        <v>65</v>
      </c>
      <c r="F1121" s="2" t="s">
        <v>16</v>
      </c>
      <c r="G1121" s="2" t="s">
        <v>44</v>
      </c>
      <c r="H1121" s="2">
        <v>2019</v>
      </c>
      <c r="I1121" s="2">
        <v>0</v>
      </c>
      <c r="J1121" s="2"/>
    </row>
    <row r="1122" spans="1:10" x14ac:dyDescent="0.2">
      <c r="A1122" s="2" t="s">
        <v>12</v>
      </c>
      <c r="B1122" s="3">
        <v>45324.958333333336</v>
      </c>
      <c r="C1122" s="2" t="s">
        <v>13</v>
      </c>
      <c r="D1122" s="2" t="s">
        <v>70</v>
      </c>
      <c r="E1122" s="2" t="s">
        <v>65</v>
      </c>
      <c r="F1122" s="2" t="s">
        <v>16</v>
      </c>
      <c r="G1122" s="2" t="s">
        <v>46</v>
      </c>
      <c r="H1122" s="2">
        <v>2019</v>
      </c>
      <c r="I1122" s="2">
        <v>0</v>
      </c>
      <c r="J1122" s="2"/>
    </row>
    <row r="1123" spans="1:10" x14ac:dyDescent="0.2">
      <c r="A1123" s="2" t="s">
        <v>12</v>
      </c>
      <c r="B1123" s="3">
        <v>45324.958333333336</v>
      </c>
      <c r="C1123" s="2" t="s">
        <v>13</v>
      </c>
      <c r="D1123" s="2" t="s">
        <v>70</v>
      </c>
      <c r="E1123" s="2" t="s">
        <v>65</v>
      </c>
      <c r="F1123" s="2" t="s">
        <v>16</v>
      </c>
      <c r="G1123" s="2" t="s">
        <v>47</v>
      </c>
      <c r="H1123" s="2">
        <v>2019</v>
      </c>
      <c r="I1123" s="2">
        <v>0</v>
      </c>
      <c r="J1123" s="2"/>
    </row>
    <row r="1124" spans="1:10" x14ac:dyDescent="0.2">
      <c r="A1124" s="2" t="s">
        <v>12</v>
      </c>
      <c r="B1124" s="3">
        <v>45324.958333333336</v>
      </c>
      <c r="C1124" s="2" t="s">
        <v>13</v>
      </c>
      <c r="D1124" s="2" t="s">
        <v>70</v>
      </c>
      <c r="E1124" s="2" t="s">
        <v>66</v>
      </c>
      <c r="F1124" s="2" t="s">
        <v>16</v>
      </c>
      <c r="G1124" s="2" t="s">
        <v>18</v>
      </c>
      <c r="H1124" s="2">
        <v>2019</v>
      </c>
      <c r="I1124" s="2">
        <v>0</v>
      </c>
      <c r="J1124" s="2"/>
    </row>
    <row r="1125" spans="1:10" x14ac:dyDescent="0.2">
      <c r="A1125" s="2" t="s">
        <v>12</v>
      </c>
      <c r="B1125" s="3">
        <v>45324.958333333336</v>
      </c>
      <c r="C1125" s="2" t="s">
        <v>13</v>
      </c>
      <c r="D1125" s="2" t="s">
        <v>70</v>
      </c>
      <c r="E1125" s="2" t="s">
        <v>66</v>
      </c>
      <c r="F1125" s="2" t="s">
        <v>16</v>
      </c>
      <c r="G1125" s="2" t="s">
        <v>19</v>
      </c>
      <c r="H1125" s="2">
        <v>2019</v>
      </c>
      <c r="I1125" s="2">
        <v>0</v>
      </c>
      <c r="J1125" s="2"/>
    </row>
    <row r="1126" spans="1:10" x14ac:dyDescent="0.2">
      <c r="A1126" s="2" t="s">
        <v>12</v>
      </c>
      <c r="B1126" s="3">
        <v>45324.958333333336</v>
      </c>
      <c r="C1126" s="2" t="s">
        <v>13</v>
      </c>
      <c r="D1126" s="2" t="s">
        <v>70</v>
      </c>
      <c r="E1126" s="2" t="s">
        <v>66</v>
      </c>
      <c r="F1126" s="2" t="s">
        <v>16</v>
      </c>
      <c r="G1126" s="2" t="s">
        <v>20</v>
      </c>
      <c r="H1126" s="2">
        <v>2019</v>
      </c>
      <c r="I1126" s="2">
        <v>0</v>
      </c>
      <c r="J1126" s="2"/>
    </row>
    <row r="1127" spans="1:10" x14ac:dyDescent="0.2">
      <c r="A1127" s="2" t="s">
        <v>12</v>
      </c>
      <c r="B1127" s="3">
        <v>45324.958333333336</v>
      </c>
      <c r="C1127" s="2" t="s">
        <v>13</v>
      </c>
      <c r="D1127" s="2" t="s">
        <v>70</v>
      </c>
      <c r="E1127" s="2" t="s">
        <v>66</v>
      </c>
      <c r="F1127" s="2" t="s">
        <v>16</v>
      </c>
      <c r="G1127" s="2" t="s">
        <v>23</v>
      </c>
      <c r="H1127" s="2">
        <v>2019</v>
      </c>
      <c r="I1127" s="2">
        <v>0</v>
      </c>
      <c r="J1127" s="2"/>
    </row>
    <row r="1128" spans="1:10" x14ac:dyDescent="0.2">
      <c r="A1128" s="2" t="s">
        <v>12</v>
      </c>
      <c r="B1128" s="3">
        <v>45324.958333333336</v>
      </c>
      <c r="C1128" s="2" t="s">
        <v>13</v>
      </c>
      <c r="D1128" s="2" t="s">
        <v>70</v>
      </c>
      <c r="E1128" s="2" t="s">
        <v>66</v>
      </c>
      <c r="F1128" s="2" t="s">
        <v>16</v>
      </c>
      <c r="G1128" s="2" t="s">
        <v>26</v>
      </c>
      <c r="H1128" s="2">
        <v>2019</v>
      </c>
      <c r="I1128" s="2">
        <v>0</v>
      </c>
      <c r="J1128" s="2"/>
    </row>
    <row r="1129" spans="1:10" x14ac:dyDescent="0.2">
      <c r="A1129" s="2" t="s">
        <v>12</v>
      </c>
      <c r="B1129" s="3">
        <v>45324.958333333336</v>
      </c>
      <c r="C1129" s="2" t="s">
        <v>13</v>
      </c>
      <c r="D1129" s="2" t="s">
        <v>70</v>
      </c>
      <c r="E1129" s="2" t="s">
        <v>66</v>
      </c>
      <c r="F1129" s="2" t="s">
        <v>16</v>
      </c>
      <c r="G1129" s="2" t="s">
        <v>28</v>
      </c>
      <c r="H1129" s="2">
        <v>2019</v>
      </c>
      <c r="I1129" s="2">
        <v>0</v>
      </c>
      <c r="J1129" s="2"/>
    </row>
    <row r="1130" spans="1:10" x14ac:dyDescent="0.2">
      <c r="A1130" s="2" t="s">
        <v>12</v>
      </c>
      <c r="B1130" s="3">
        <v>45324.958333333336</v>
      </c>
      <c r="C1130" s="2" t="s">
        <v>13</v>
      </c>
      <c r="D1130" s="2" t="s">
        <v>70</v>
      </c>
      <c r="E1130" s="2" t="s">
        <v>66</v>
      </c>
      <c r="F1130" s="2" t="s">
        <v>16</v>
      </c>
      <c r="G1130" s="2" t="s">
        <v>29</v>
      </c>
      <c r="H1130" s="2">
        <v>2019</v>
      </c>
      <c r="I1130" s="2">
        <v>0</v>
      </c>
      <c r="J1130" s="2"/>
    </row>
    <row r="1131" spans="1:10" x14ac:dyDescent="0.2">
      <c r="A1131" s="2" t="s">
        <v>12</v>
      </c>
      <c r="B1131" s="3">
        <v>45324.958333333336</v>
      </c>
      <c r="C1131" s="2" t="s">
        <v>13</v>
      </c>
      <c r="D1131" s="2" t="s">
        <v>70</v>
      </c>
      <c r="E1131" s="2" t="s">
        <v>66</v>
      </c>
      <c r="F1131" s="2" t="s">
        <v>16</v>
      </c>
      <c r="G1131" s="2" t="s">
        <v>30</v>
      </c>
      <c r="H1131" s="2">
        <v>2019</v>
      </c>
      <c r="I1131" s="2">
        <v>0</v>
      </c>
      <c r="J1131" s="2"/>
    </row>
    <row r="1132" spans="1:10" x14ac:dyDescent="0.2">
      <c r="A1132" s="2" t="s">
        <v>12</v>
      </c>
      <c r="B1132" s="3">
        <v>45324.958333333336</v>
      </c>
      <c r="C1132" s="2" t="s">
        <v>13</v>
      </c>
      <c r="D1132" s="2" t="s">
        <v>70</v>
      </c>
      <c r="E1132" s="2" t="s">
        <v>66</v>
      </c>
      <c r="F1132" s="2" t="s">
        <v>16</v>
      </c>
      <c r="G1132" s="2" t="s">
        <v>32</v>
      </c>
      <c r="H1132" s="2">
        <v>2019</v>
      </c>
      <c r="I1132" s="2">
        <v>0</v>
      </c>
      <c r="J1132" s="2"/>
    </row>
    <row r="1133" spans="1:10" x14ac:dyDescent="0.2">
      <c r="A1133" s="2" t="s">
        <v>12</v>
      </c>
      <c r="B1133" s="3">
        <v>45324.958333333336</v>
      </c>
      <c r="C1133" s="2" t="s">
        <v>13</v>
      </c>
      <c r="D1133" s="2" t="s">
        <v>70</v>
      </c>
      <c r="E1133" s="2" t="s">
        <v>66</v>
      </c>
      <c r="F1133" s="2" t="s">
        <v>16</v>
      </c>
      <c r="G1133" s="2" t="s">
        <v>33</v>
      </c>
      <c r="H1133" s="2">
        <v>2019</v>
      </c>
      <c r="I1133" s="2">
        <v>0</v>
      </c>
      <c r="J1133" s="2"/>
    </row>
    <row r="1134" spans="1:10" x14ac:dyDescent="0.2">
      <c r="A1134" s="2" t="s">
        <v>12</v>
      </c>
      <c r="B1134" s="3">
        <v>45324.958333333336</v>
      </c>
      <c r="C1134" s="2" t="s">
        <v>13</v>
      </c>
      <c r="D1134" s="2" t="s">
        <v>70</v>
      </c>
      <c r="E1134" s="2" t="s">
        <v>66</v>
      </c>
      <c r="F1134" s="2" t="s">
        <v>16</v>
      </c>
      <c r="G1134" s="2" t="s">
        <v>34</v>
      </c>
      <c r="H1134" s="2">
        <v>2019</v>
      </c>
      <c r="I1134" s="2">
        <v>0</v>
      </c>
      <c r="J1134" s="2"/>
    </row>
    <row r="1135" spans="1:10" x14ac:dyDescent="0.2">
      <c r="A1135" s="2" t="s">
        <v>12</v>
      </c>
      <c r="B1135" s="3">
        <v>45324.958333333336</v>
      </c>
      <c r="C1135" s="2" t="s">
        <v>13</v>
      </c>
      <c r="D1135" s="2" t="s">
        <v>70</v>
      </c>
      <c r="E1135" s="2" t="s">
        <v>66</v>
      </c>
      <c r="F1135" s="2" t="s">
        <v>16</v>
      </c>
      <c r="G1135" s="2" t="s">
        <v>38</v>
      </c>
      <c r="H1135" s="2">
        <v>2019</v>
      </c>
      <c r="I1135" s="2">
        <v>0</v>
      </c>
      <c r="J1135" s="2"/>
    </row>
    <row r="1136" spans="1:10" x14ac:dyDescent="0.2">
      <c r="A1136" s="2" t="s">
        <v>12</v>
      </c>
      <c r="B1136" s="3">
        <v>45324.958333333336</v>
      </c>
      <c r="C1136" s="2" t="s">
        <v>13</v>
      </c>
      <c r="D1136" s="2" t="s">
        <v>70</v>
      </c>
      <c r="E1136" s="2" t="s">
        <v>66</v>
      </c>
      <c r="F1136" s="2" t="s">
        <v>16</v>
      </c>
      <c r="G1136" s="2" t="s">
        <v>39</v>
      </c>
      <c r="H1136" s="2">
        <v>2019</v>
      </c>
      <c r="I1136" s="2">
        <v>0</v>
      </c>
      <c r="J1136" s="2"/>
    </row>
    <row r="1137" spans="1:10" x14ac:dyDescent="0.2">
      <c r="A1137" s="2" t="s">
        <v>12</v>
      </c>
      <c r="B1137" s="3">
        <v>45324.958333333336</v>
      </c>
      <c r="C1137" s="2" t="s">
        <v>13</v>
      </c>
      <c r="D1137" s="2" t="s">
        <v>70</v>
      </c>
      <c r="E1137" s="2" t="s">
        <v>66</v>
      </c>
      <c r="F1137" s="2" t="s">
        <v>16</v>
      </c>
      <c r="G1137" s="2" t="s">
        <v>40</v>
      </c>
      <c r="H1137" s="2">
        <v>2019</v>
      </c>
      <c r="I1137" s="2">
        <v>0</v>
      </c>
      <c r="J1137" s="2"/>
    </row>
    <row r="1138" spans="1:10" x14ac:dyDescent="0.2">
      <c r="A1138" s="2" t="s">
        <v>12</v>
      </c>
      <c r="B1138" s="3">
        <v>45324.958333333336</v>
      </c>
      <c r="C1138" s="2" t="s">
        <v>13</v>
      </c>
      <c r="D1138" s="2" t="s">
        <v>70</v>
      </c>
      <c r="E1138" s="2" t="s">
        <v>66</v>
      </c>
      <c r="F1138" s="2" t="s">
        <v>16</v>
      </c>
      <c r="G1138" s="2" t="s">
        <v>41</v>
      </c>
      <c r="H1138" s="2">
        <v>2019</v>
      </c>
      <c r="I1138" s="2">
        <v>0</v>
      </c>
      <c r="J1138" s="2"/>
    </row>
    <row r="1139" spans="1:10" x14ac:dyDescent="0.2">
      <c r="A1139" s="2" t="s">
        <v>12</v>
      </c>
      <c r="B1139" s="3">
        <v>45324.958333333336</v>
      </c>
      <c r="C1139" s="2" t="s">
        <v>13</v>
      </c>
      <c r="D1139" s="2" t="s">
        <v>70</v>
      </c>
      <c r="E1139" s="2" t="s">
        <v>66</v>
      </c>
      <c r="F1139" s="2" t="s">
        <v>16</v>
      </c>
      <c r="G1139" s="2" t="s">
        <v>42</v>
      </c>
      <c r="H1139" s="2">
        <v>2019</v>
      </c>
      <c r="I1139" s="2">
        <v>0</v>
      </c>
      <c r="J1139" s="2"/>
    </row>
    <row r="1140" spans="1:10" x14ac:dyDescent="0.2">
      <c r="A1140" s="2" t="s">
        <v>12</v>
      </c>
      <c r="B1140" s="3">
        <v>45324.958333333336</v>
      </c>
      <c r="C1140" s="2" t="s">
        <v>13</v>
      </c>
      <c r="D1140" s="2" t="s">
        <v>70</v>
      </c>
      <c r="E1140" s="2" t="s">
        <v>66</v>
      </c>
      <c r="F1140" s="2" t="s">
        <v>16</v>
      </c>
      <c r="G1140" s="2" t="s">
        <v>43</v>
      </c>
      <c r="H1140" s="2">
        <v>2019</v>
      </c>
      <c r="I1140" s="2">
        <v>0</v>
      </c>
      <c r="J1140" s="2"/>
    </row>
    <row r="1141" spans="1:10" x14ac:dyDescent="0.2">
      <c r="A1141" s="2" t="s">
        <v>12</v>
      </c>
      <c r="B1141" s="3">
        <v>45324.958333333336</v>
      </c>
      <c r="C1141" s="2" t="s">
        <v>13</v>
      </c>
      <c r="D1141" s="2" t="s">
        <v>70</v>
      </c>
      <c r="E1141" s="2" t="s">
        <v>66</v>
      </c>
      <c r="F1141" s="2" t="s">
        <v>16</v>
      </c>
      <c r="G1141" s="2" t="s">
        <v>44</v>
      </c>
      <c r="H1141" s="2">
        <v>2019</v>
      </c>
      <c r="I1141" s="2">
        <v>0</v>
      </c>
      <c r="J1141" s="2"/>
    </row>
    <row r="1142" spans="1:10" x14ac:dyDescent="0.2">
      <c r="A1142" s="2" t="s">
        <v>12</v>
      </c>
      <c r="B1142" s="3">
        <v>45324.958333333336</v>
      </c>
      <c r="C1142" s="2" t="s">
        <v>13</v>
      </c>
      <c r="D1142" s="2" t="s">
        <v>70</v>
      </c>
      <c r="E1142" s="2" t="s">
        <v>66</v>
      </c>
      <c r="F1142" s="2" t="s">
        <v>16</v>
      </c>
      <c r="G1142" s="2" t="s">
        <v>46</v>
      </c>
      <c r="H1142" s="2">
        <v>2019</v>
      </c>
      <c r="I1142" s="2">
        <v>0</v>
      </c>
      <c r="J1142" s="2"/>
    </row>
    <row r="1143" spans="1:10" x14ac:dyDescent="0.2">
      <c r="A1143" s="2" t="s">
        <v>12</v>
      </c>
      <c r="B1143" s="3">
        <v>45324.958333333336</v>
      </c>
      <c r="C1143" s="2" t="s">
        <v>13</v>
      </c>
      <c r="D1143" s="2" t="s">
        <v>70</v>
      </c>
      <c r="E1143" s="2" t="s">
        <v>66</v>
      </c>
      <c r="F1143" s="2" t="s">
        <v>16</v>
      </c>
      <c r="G1143" s="2" t="s">
        <v>52</v>
      </c>
      <c r="H1143" s="2">
        <v>2019</v>
      </c>
      <c r="I1143" s="2">
        <v>0</v>
      </c>
      <c r="J1143" s="2"/>
    </row>
    <row r="1144" spans="1:10" x14ac:dyDescent="0.2">
      <c r="A1144" s="2" t="s">
        <v>12</v>
      </c>
      <c r="B1144" s="3">
        <v>45324.958333333336</v>
      </c>
      <c r="C1144" s="2" t="s">
        <v>13</v>
      </c>
      <c r="D1144" s="2" t="s">
        <v>70</v>
      </c>
      <c r="E1144" s="2" t="s">
        <v>67</v>
      </c>
      <c r="F1144" s="2" t="s">
        <v>16</v>
      </c>
      <c r="G1144" s="2" t="s">
        <v>18</v>
      </c>
      <c r="H1144" s="2">
        <v>2019</v>
      </c>
      <c r="I1144" s="2">
        <v>8738.4490000000005</v>
      </c>
      <c r="J1144" s="2"/>
    </row>
    <row r="1145" spans="1:10" x14ac:dyDescent="0.2">
      <c r="A1145" s="2" t="s">
        <v>12</v>
      </c>
      <c r="B1145" s="3">
        <v>45324.958333333336</v>
      </c>
      <c r="C1145" s="2" t="s">
        <v>13</v>
      </c>
      <c r="D1145" s="2" t="s">
        <v>70</v>
      </c>
      <c r="E1145" s="2" t="s">
        <v>67</v>
      </c>
      <c r="F1145" s="2" t="s">
        <v>16</v>
      </c>
      <c r="G1145" s="2" t="s">
        <v>19</v>
      </c>
      <c r="H1145" s="2">
        <v>2019</v>
      </c>
      <c r="I1145" s="2">
        <v>0</v>
      </c>
      <c r="J1145" s="2"/>
    </row>
    <row r="1146" spans="1:10" x14ac:dyDescent="0.2">
      <c r="A1146" s="2" t="s">
        <v>12</v>
      </c>
      <c r="B1146" s="3">
        <v>45324.958333333336</v>
      </c>
      <c r="C1146" s="2" t="s">
        <v>13</v>
      </c>
      <c r="D1146" s="2" t="s">
        <v>70</v>
      </c>
      <c r="E1146" s="2" t="s">
        <v>67</v>
      </c>
      <c r="F1146" s="2" t="s">
        <v>16</v>
      </c>
      <c r="G1146" s="2" t="s">
        <v>20</v>
      </c>
      <c r="H1146" s="2">
        <v>2019</v>
      </c>
      <c r="I1146" s="2">
        <v>2003.588</v>
      </c>
      <c r="J1146" s="2"/>
    </row>
    <row r="1147" spans="1:10" x14ac:dyDescent="0.2">
      <c r="A1147" s="2" t="s">
        <v>12</v>
      </c>
      <c r="B1147" s="3">
        <v>45324.958333333336</v>
      </c>
      <c r="C1147" s="2" t="s">
        <v>13</v>
      </c>
      <c r="D1147" s="2" t="s">
        <v>70</v>
      </c>
      <c r="E1147" s="2" t="s">
        <v>67</v>
      </c>
      <c r="F1147" s="2" t="s">
        <v>16</v>
      </c>
      <c r="G1147" s="2" t="s">
        <v>22</v>
      </c>
      <c r="H1147" s="2">
        <v>2019</v>
      </c>
      <c r="I1147" s="2">
        <v>257.55500000000001</v>
      </c>
      <c r="J1147" s="2"/>
    </row>
    <row r="1148" spans="1:10" x14ac:dyDescent="0.2">
      <c r="A1148" s="2" t="s">
        <v>12</v>
      </c>
      <c r="B1148" s="3">
        <v>45324.958333333336</v>
      </c>
      <c r="C1148" s="2" t="s">
        <v>13</v>
      </c>
      <c r="D1148" s="2" t="s">
        <v>70</v>
      </c>
      <c r="E1148" s="2" t="s">
        <v>67</v>
      </c>
      <c r="F1148" s="2" t="s">
        <v>16</v>
      </c>
      <c r="G1148" s="2" t="s">
        <v>23</v>
      </c>
      <c r="H1148" s="2">
        <v>2019</v>
      </c>
      <c r="I1148" s="2">
        <v>4842.75</v>
      </c>
      <c r="J1148" s="2"/>
    </row>
    <row r="1149" spans="1:10" x14ac:dyDescent="0.2">
      <c r="A1149" s="2" t="s">
        <v>12</v>
      </c>
      <c r="B1149" s="3">
        <v>45324.958333333336</v>
      </c>
      <c r="C1149" s="2" t="s">
        <v>13</v>
      </c>
      <c r="D1149" s="2" t="s">
        <v>70</v>
      </c>
      <c r="E1149" s="2" t="s">
        <v>67</v>
      </c>
      <c r="F1149" s="2" t="s">
        <v>16</v>
      </c>
      <c r="G1149" s="2" t="s">
        <v>24</v>
      </c>
      <c r="H1149" s="2">
        <v>2019</v>
      </c>
      <c r="I1149" s="2">
        <v>27747.277999999998</v>
      </c>
      <c r="J1149" s="2"/>
    </row>
    <row r="1150" spans="1:10" x14ac:dyDescent="0.2">
      <c r="A1150" s="2" t="s">
        <v>12</v>
      </c>
      <c r="B1150" s="3">
        <v>45324.958333333336</v>
      </c>
      <c r="C1150" s="2" t="s">
        <v>13</v>
      </c>
      <c r="D1150" s="2" t="s">
        <v>70</v>
      </c>
      <c r="E1150" s="2" t="s">
        <v>67</v>
      </c>
      <c r="F1150" s="2" t="s">
        <v>16</v>
      </c>
      <c r="G1150" s="2" t="s">
        <v>25</v>
      </c>
      <c r="H1150" s="2">
        <v>2019</v>
      </c>
      <c r="I1150" s="2">
        <v>1035.2090000000001</v>
      </c>
      <c r="J1150" s="2"/>
    </row>
    <row r="1151" spans="1:10" x14ac:dyDescent="0.2">
      <c r="A1151" s="2" t="s">
        <v>12</v>
      </c>
      <c r="B1151" s="3">
        <v>45324.958333333336</v>
      </c>
      <c r="C1151" s="2" t="s">
        <v>13</v>
      </c>
      <c r="D1151" s="2" t="s">
        <v>70</v>
      </c>
      <c r="E1151" s="2" t="s">
        <v>67</v>
      </c>
      <c r="F1151" s="2" t="s">
        <v>16</v>
      </c>
      <c r="G1151" s="2" t="s">
        <v>26</v>
      </c>
      <c r="H1151" s="2">
        <v>2019</v>
      </c>
      <c r="I1151" s="2">
        <v>75953.84</v>
      </c>
      <c r="J1151" s="2"/>
    </row>
    <row r="1152" spans="1:10" x14ac:dyDescent="0.2">
      <c r="A1152" s="2" t="s">
        <v>12</v>
      </c>
      <c r="B1152" s="3">
        <v>45324.958333333336</v>
      </c>
      <c r="C1152" s="2" t="s">
        <v>13</v>
      </c>
      <c r="D1152" s="2" t="s">
        <v>70</v>
      </c>
      <c r="E1152" s="2" t="s">
        <v>67</v>
      </c>
      <c r="F1152" s="2" t="s">
        <v>16</v>
      </c>
      <c r="G1152" s="2" t="s">
        <v>28</v>
      </c>
      <c r="H1152" s="2">
        <v>2019</v>
      </c>
      <c r="I1152" s="2">
        <v>0</v>
      </c>
      <c r="J1152" s="2"/>
    </row>
    <row r="1153" spans="1:10" x14ac:dyDescent="0.2">
      <c r="A1153" s="2" t="s">
        <v>12</v>
      </c>
      <c r="B1153" s="3">
        <v>45324.958333333336</v>
      </c>
      <c r="C1153" s="2" t="s">
        <v>13</v>
      </c>
      <c r="D1153" s="2" t="s">
        <v>70</v>
      </c>
      <c r="E1153" s="2" t="s">
        <v>67</v>
      </c>
      <c r="F1153" s="2" t="s">
        <v>16</v>
      </c>
      <c r="G1153" s="2" t="s">
        <v>29</v>
      </c>
      <c r="H1153" s="2">
        <v>2019</v>
      </c>
      <c r="I1153" s="2">
        <v>4521.7539999999999</v>
      </c>
      <c r="J1153" s="2"/>
    </row>
    <row r="1154" spans="1:10" x14ac:dyDescent="0.2">
      <c r="A1154" s="2" t="s">
        <v>12</v>
      </c>
      <c r="B1154" s="3">
        <v>45324.958333333336</v>
      </c>
      <c r="C1154" s="2" t="s">
        <v>13</v>
      </c>
      <c r="D1154" s="2" t="s">
        <v>70</v>
      </c>
      <c r="E1154" s="2" t="s">
        <v>67</v>
      </c>
      <c r="F1154" s="2" t="s">
        <v>16</v>
      </c>
      <c r="G1154" s="2" t="s">
        <v>30</v>
      </c>
      <c r="H1154" s="2">
        <v>2019</v>
      </c>
      <c r="I1154" s="2">
        <v>110383.399</v>
      </c>
      <c r="J1154" s="2"/>
    </row>
    <row r="1155" spans="1:10" x14ac:dyDescent="0.2">
      <c r="A1155" s="2" t="s">
        <v>12</v>
      </c>
      <c r="B1155" s="3">
        <v>45324.958333333336</v>
      </c>
      <c r="C1155" s="2" t="s">
        <v>13</v>
      </c>
      <c r="D1155" s="2" t="s">
        <v>70</v>
      </c>
      <c r="E1155" s="2" t="s">
        <v>67</v>
      </c>
      <c r="F1155" s="2" t="s">
        <v>16</v>
      </c>
      <c r="G1155" s="2" t="s">
        <v>31</v>
      </c>
      <c r="H1155" s="2">
        <v>2019</v>
      </c>
      <c r="I1155" s="2">
        <v>12940.044</v>
      </c>
      <c r="J1155" s="2"/>
    </row>
    <row r="1156" spans="1:10" x14ac:dyDescent="0.2">
      <c r="A1156" s="2" t="s">
        <v>12</v>
      </c>
      <c r="B1156" s="3">
        <v>45324.958333333336</v>
      </c>
      <c r="C1156" s="2" t="s">
        <v>13</v>
      </c>
      <c r="D1156" s="2" t="s">
        <v>70</v>
      </c>
      <c r="E1156" s="2" t="s">
        <v>67</v>
      </c>
      <c r="F1156" s="2" t="s">
        <v>16</v>
      </c>
      <c r="G1156" s="2" t="s">
        <v>32</v>
      </c>
      <c r="H1156" s="2">
        <v>2019</v>
      </c>
      <c r="I1156" s="2">
        <v>0</v>
      </c>
      <c r="J1156" s="2"/>
    </row>
    <row r="1157" spans="1:10" x14ac:dyDescent="0.2">
      <c r="A1157" s="2" t="s">
        <v>12</v>
      </c>
      <c r="B1157" s="3">
        <v>45324.958333333336</v>
      </c>
      <c r="C1157" s="2" t="s">
        <v>13</v>
      </c>
      <c r="D1157" s="2" t="s">
        <v>70</v>
      </c>
      <c r="E1157" s="2" t="s">
        <v>67</v>
      </c>
      <c r="F1157" s="2" t="s">
        <v>16</v>
      </c>
      <c r="G1157" s="2" t="s">
        <v>33</v>
      </c>
      <c r="H1157" s="2">
        <v>2019</v>
      </c>
      <c r="I1157" s="2">
        <v>0</v>
      </c>
      <c r="J1157" s="2"/>
    </row>
    <row r="1158" spans="1:10" x14ac:dyDescent="0.2">
      <c r="A1158" s="2" t="s">
        <v>12</v>
      </c>
      <c r="B1158" s="3">
        <v>45324.958333333336</v>
      </c>
      <c r="C1158" s="2" t="s">
        <v>13</v>
      </c>
      <c r="D1158" s="2" t="s">
        <v>70</v>
      </c>
      <c r="E1158" s="2" t="s">
        <v>67</v>
      </c>
      <c r="F1158" s="2" t="s">
        <v>16</v>
      </c>
      <c r="G1158" s="2" t="s">
        <v>34</v>
      </c>
      <c r="H1158" s="2">
        <v>2019</v>
      </c>
      <c r="I1158" s="2">
        <v>0</v>
      </c>
      <c r="J1158" s="2"/>
    </row>
    <row r="1159" spans="1:10" x14ac:dyDescent="0.2">
      <c r="A1159" s="2" t="s">
        <v>12</v>
      </c>
      <c r="B1159" s="3">
        <v>45324.958333333336</v>
      </c>
      <c r="C1159" s="2" t="s">
        <v>13</v>
      </c>
      <c r="D1159" s="2" t="s">
        <v>70</v>
      </c>
      <c r="E1159" s="2" t="s">
        <v>67</v>
      </c>
      <c r="F1159" s="2" t="s">
        <v>16</v>
      </c>
      <c r="G1159" s="2" t="s">
        <v>36</v>
      </c>
      <c r="H1159" s="2">
        <v>2019</v>
      </c>
      <c r="I1159" s="2">
        <v>1084.5</v>
      </c>
      <c r="J1159" s="2"/>
    </row>
    <row r="1160" spans="1:10" x14ac:dyDescent="0.2">
      <c r="A1160" s="2" t="s">
        <v>12</v>
      </c>
      <c r="B1160" s="3">
        <v>45324.958333333336</v>
      </c>
      <c r="C1160" s="2" t="s">
        <v>13</v>
      </c>
      <c r="D1160" s="2" t="s">
        <v>70</v>
      </c>
      <c r="E1160" s="2" t="s">
        <v>67</v>
      </c>
      <c r="F1160" s="2" t="s">
        <v>16</v>
      </c>
      <c r="G1160" s="2" t="s">
        <v>37</v>
      </c>
      <c r="H1160" s="2">
        <v>2019</v>
      </c>
      <c r="I1160" s="2">
        <v>18029.52</v>
      </c>
      <c r="J1160" s="2"/>
    </row>
    <row r="1161" spans="1:10" x14ac:dyDescent="0.2">
      <c r="A1161" s="2" t="s">
        <v>12</v>
      </c>
      <c r="B1161" s="3">
        <v>45324.958333333336</v>
      </c>
      <c r="C1161" s="2" t="s">
        <v>13</v>
      </c>
      <c r="D1161" s="2" t="s">
        <v>70</v>
      </c>
      <c r="E1161" s="2" t="s">
        <v>67</v>
      </c>
      <c r="F1161" s="2" t="s">
        <v>16</v>
      </c>
      <c r="G1161" s="2" t="s">
        <v>38</v>
      </c>
      <c r="H1161" s="2">
        <v>2019</v>
      </c>
      <c r="I1161" s="2">
        <v>0</v>
      </c>
      <c r="J1161" s="2"/>
    </row>
    <row r="1162" spans="1:10" x14ac:dyDescent="0.2">
      <c r="A1162" s="2" t="s">
        <v>12</v>
      </c>
      <c r="B1162" s="3">
        <v>45324.958333333336</v>
      </c>
      <c r="C1162" s="2" t="s">
        <v>13</v>
      </c>
      <c r="D1162" s="2" t="s">
        <v>70</v>
      </c>
      <c r="E1162" s="2" t="s">
        <v>67</v>
      </c>
      <c r="F1162" s="2" t="s">
        <v>16</v>
      </c>
      <c r="G1162" s="2" t="s">
        <v>39</v>
      </c>
      <c r="H1162" s="2">
        <v>2019</v>
      </c>
      <c r="I1162" s="2">
        <v>0</v>
      </c>
      <c r="J1162" s="2"/>
    </row>
    <row r="1163" spans="1:10" x14ac:dyDescent="0.2">
      <c r="A1163" s="2" t="s">
        <v>12</v>
      </c>
      <c r="B1163" s="3">
        <v>45324.958333333336</v>
      </c>
      <c r="C1163" s="2" t="s">
        <v>13</v>
      </c>
      <c r="D1163" s="2" t="s">
        <v>70</v>
      </c>
      <c r="E1163" s="2" t="s">
        <v>67</v>
      </c>
      <c r="F1163" s="2" t="s">
        <v>16</v>
      </c>
      <c r="G1163" s="2" t="s">
        <v>40</v>
      </c>
      <c r="H1163" s="2">
        <v>2019</v>
      </c>
      <c r="I1163" s="2">
        <v>301.59399999999999</v>
      </c>
      <c r="J1163" s="2"/>
    </row>
    <row r="1164" spans="1:10" x14ac:dyDescent="0.2">
      <c r="A1164" s="2" t="s">
        <v>12</v>
      </c>
      <c r="B1164" s="3">
        <v>45324.958333333336</v>
      </c>
      <c r="C1164" s="2" t="s">
        <v>13</v>
      </c>
      <c r="D1164" s="2" t="s">
        <v>70</v>
      </c>
      <c r="E1164" s="2" t="s">
        <v>67</v>
      </c>
      <c r="F1164" s="2" t="s">
        <v>16</v>
      </c>
      <c r="G1164" s="2" t="s">
        <v>41</v>
      </c>
      <c r="H1164" s="2">
        <v>2019</v>
      </c>
      <c r="I1164" s="2">
        <v>0</v>
      </c>
      <c r="J1164" s="2"/>
    </row>
    <row r="1165" spans="1:10" x14ac:dyDescent="0.2">
      <c r="A1165" s="2" t="s">
        <v>12</v>
      </c>
      <c r="B1165" s="3">
        <v>45324.958333333336</v>
      </c>
      <c r="C1165" s="2" t="s">
        <v>13</v>
      </c>
      <c r="D1165" s="2" t="s">
        <v>70</v>
      </c>
      <c r="E1165" s="2" t="s">
        <v>67</v>
      </c>
      <c r="F1165" s="2" t="s">
        <v>16</v>
      </c>
      <c r="G1165" s="2" t="s">
        <v>42</v>
      </c>
      <c r="H1165" s="2">
        <v>2019</v>
      </c>
      <c r="I1165" s="2">
        <v>0</v>
      </c>
      <c r="J1165" s="2"/>
    </row>
    <row r="1166" spans="1:10" x14ac:dyDescent="0.2">
      <c r="A1166" s="2" t="s">
        <v>12</v>
      </c>
      <c r="B1166" s="3">
        <v>45324.958333333336</v>
      </c>
      <c r="C1166" s="2" t="s">
        <v>13</v>
      </c>
      <c r="D1166" s="2" t="s">
        <v>70</v>
      </c>
      <c r="E1166" s="2" t="s">
        <v>67</v>
      </c>
      <c r="F1166" s="2" t="s">
        <v>16</v>
      </c>
      <c r="G1166" s="2" t="s">
        <v>43</v>
      </c>
      <c r="H1166" s="2">
        <v>2019</v>
      </c>
      <c r="I1166" s="2">
        <v>34.999000000000002</v>
      </c>
      <c r="J1166" s="2"/>
    </row>
    <row r="1167" spans="1:10" x14ac:dyDescent="0.2">
      <c r="A1167" s="2" t="s">
        <v>12</v>
      </c>
      <c r="B1167" s="3">
        <v>45324.958333333336</v>
      </c>
      <c r="C1167" s="2" t="s">
        <v>13</v>
      </c>
      <c r="D1167" s="2" t="s">
        <v>70</v>
      </c>
      <c r="E1167" s="2" t="s">
        <v>67</v>
      </c>
      <c r="F1167" s="2" t="s">
        <v>16</v>
      </c>
      <c r="G1167" s="2" t="s">
        <v>44</v>
      </c>
      <c r="H1167" s="2">
        <v>2019</v>
      </c>
      <c r="I1167" s="2">
        <v>270</v>
      </c>
      <c r="J1167" s="2"/>
    </row>
    <row r="1168" spans="1:10" x14ac:dyDescent="0.2">
      <c r="A1168" s="2" t="s">
        <v>12</v>
      </c>
      <c r="B1168" s="3">
        <v>45324.958333333336</v>
      </c>
      <c r="C1168" s="2" t="s">
        <v>13</v>
      </c>
      <c r="D1168" s="2" t="s">
        <v>70</v>
      </c>
      <c r="E1168" s="2" t="s">
        <v>67</v>
      </c>
      <c r="F1168" s="2" t="s">
        <v>16</v>
      </c>
      <c r="G1168" s="2" t="s">
        <v>45</v>
      </c>
      <c r="H1168" s="2">
        <v>2019</v>
      </c>
      <c r="I1168" s="2">
        <v>1544.8789999999999</v>
      </c>
      <c r="J1168" s="2"/>
    </row>
    <row r="1169" spans="1:10" x14ac:dyDescent="0.2">
      <c r="A1169" s="2" t="s">
        <v>12</v>
      </c>
      <c r="B1169" s="3">
        <v>45324.958333333336</v>
      </c>
      <c r="C1169" s="2" t="s">
        <v>13</v>
      </c>
      <c r="D1169" s="2" t="s">
        <v>70</v>
      </c>
      <c r="E1169" s="2" t="s">
        <v>67</v>
      </c>
      <c r="F1169" s="2" t="s">
        <v>16</v>
      </c>
      <c r="G1169" s="2" t="s">
        <v>46</v>
      </c>
      <c r="H1169" s="2">
        <v>2019</v>
      </c>
      <c r="I1169" s="2">
        <v>0</v>
      </c>
      <c r="J1169" s="2"/>
    </row>
    <row r="1170" spans="1:10" x14ac:dyDescent="0.2">
      <c r="A1170" s="2" t="s">
        <v>12</v>
      </c>
      <c r="B1170" s="3">
        <v>45324.958333333336</v>
      </c>
      <c r="C1170" s="2" t="s">
        <v>13</v>
      </c>
      <c r="D1170" s="2" t="s">
        <v>70</v>
      </c>
      <c r="E1170" s="2" t="s">
        <v>67</v>
      </c>
      <c r="F1170" s="2" t="s">
        <v>16</v>
      </c>
      <c r="G1170" s="2" t="s">
        <v>47</v>
      </c>
      <c r="H1170" s="2">
        <v>2019</v>
      </c>
      <c r="I1170" s="2">
        <v>4.5590000000000002</v>
      </c>
      <c r="J1170" s="2"/>
    </row>
    <row r="1171" spans="1:10" x14ac:dyDescent="0.2">
      <c r="A1171" s="2" t="s">
        <v>12</v>
      </c>
      <c r="B1171" s="3">
        <v>45324.958333333336</v>
      </c>
      <c r="C1171" s="2" t="s">
        <v>13</v>
      </c>
      <c r="D1171" s="2" t="s">
        <v>70</v>
      </c>
      <c r="E1171" s="2" t="s">
        <v>67</v>
      </c>
      <c r="F1171" s="2" t="s">
        <v>16</v>
      </c>
      <c r="G1171" s="2" t="s">
        <v>50</v>
      </c>
      <c r="H1171" s="2">
        <v>2019</v>
      </c>
      <c r="I1171" s="2">
        <v>28551.599999999999</v>
      </c>
      <c r="J1171" s="2"/>
    </row>
    <row r="1172" spans="1:10" x14ac:dyDescent="0.2">
      <c r="A1172" s="2" t="s">
        <v>12</v>
      </c>
      <c r="B1172" s="3">
        <v>45324.958333333336</v>
      </c>
      <c r="C1172" s="2" t="s">
        <v>13</v>
      </c>
      <c r="D1172" s="2" t="s">
        <v>70</v>
      </c>
      <c r="E1172" s="2" t="s">
        <v>67</v>
      </c>
      <c r="F1172" s="2" t="s">
        <v>16</v>
      </c>
      <c r="G1172" s="2" t="s">
        <v>52</v>
      </c>
      <c r="H1172" s="2">
        <v>2019</v>
      </c>
      <c r="I1172" s="2">
        <v>20</v>
      </c>
      <c r="J1172" s="2"/>
    </row>
    <row r="1173" spans="1:10" x14ac:dyDescent="0.2">
      <c r="A1173" s="2" t="s">
        <v>12</v>
      </c>
      <c r="B1173" s="3">
        <v>45324.958333333336</v>
      </c>
      <c r="C1173" s="2" t="s">
        <v>13</v>
      </c>
      <c r="D1173" s="2" t="s">
        <v>70</v>
      </c>
      <c r="E1173" s="2" t="s">
        <v>67</v>
      </c>
      <c r="F1173" s="2" t="s">
        <v>16</v>
      </c>
      <c r="G1173" s="2" t="s">
        <v>53</v>
      </c>
      <c r="H1173" s="2">
        <v>2019</v>
      </c>
      <c r="I1173" s="2">
        <v>254.988</v>
      </c>
      <c r="J1173" s="2"/>
    </row>
    <row r="1174" spans="1:10" x14ac:dyDescent="0.2">
      <c r="A1174" s="2" t="s">
        <v>12</v>
      </c>
      <c r="B1174" s="3">
        <v>45324.958333333336</v>
      </c>
      <c r="C1174" s="2" t="s">
        <v>13</v>
      </c>
      <c r="D1174" s="2" t="s">
        <v>70</v>
      </c>
      <c r="E1174" s="2" t="s">
        <v>67</v>
      </c>
      <c r="F1174" s="2" t="s">
        <v>16</v>
      </c>
      <c r="G1174" s="2" t="s">
        <v>54</v>
      </c>
      <c r="H1174" s="2">
        <v>2019</v>
      </c>
      <c r="I1174" s="2">
        <v>320.94799999999998</v>
      </c>
      <c r="J1174" s="2"/>
    </row>
    <row r="1175" spans="1:10" x14ac:dyDescent="0.2">
      <c r="A1175" s="2" t="s">
        <v>12</v>
      </c>
      <c r="B1175" s="3">
        <v>45324.958333333336</v>
      </c>
      <c r="C1175" s="2" t="s">
        <v>13</v>
      </c>
      <c r="D1175" s="2" t="s">
        <v>71</v>
      </c>
      <c r="E1175" s="2" t="s">
        <v>15</v>
      </c>
      <c r="F1175" s="2" t="s">
        <v>16</v>
      </c>
      <c r="G1175" s="2" t="s">
        <v>17</v>
      </c>
      <c r="H1175" s="2">
        <v>2019</v>
      </c>
      <c r="I1175" s="2">
        <v>1610.2370000000001</v>
      </c>
      <c r="J1175" s="2"/>
    </row>
    <row r="1176" spans="1:10" x14ac:dyDescent="0.2">
      <c r="A1176" s="2" t="s">
        <v>12</v>
      </c>
      <c r="B1176" s="3">
        <v>45324.958333333336</v>
      </c>
      <c r="C1176" s="2" t="s">
        <v>13</v>
      </c>
      <c r="D1176" s="2" t="s">
        <v>71</v>
      </c>
      <c r="E1176" s="2" t="s">
        <v>15</v>
      </c>
      <c r="F1176" s="2" t="s">
        <v>16</v>
      </c>
      <c r="G1176" s="2" t="s">
        <v>18</v>
      </c>
      <c r="H1176" s="2">
        <v>2019</v>
      </c>
      <c r="I1176" s="2">
        <v>30.082000000000001</v>
      </c>
      <c r="J1176" s="2"/>
    </row>
    <row r="1177" spans="1:10" x14ac:dyDescent="0.2">
      <c r="A1177" s="2" t="s">
        <v>12</v>
      </c>
      <c r="B1177" s="3">
        <v>45324.958333333336</v>
      </c>
      <c r="C1177" s="2" t="s">
        <v>13</v>
      </c>
      <c r="D1177" s="2" t="s">
        <v>71</v>
      </c>
      <c r="E1177" s="2" t="s">
        <v>15</v>
      </c>
      <c r="F1177" s="2" t="s">
        <v>16</v>
      </c>
      <c r="G1177" s="2" t="s">
        <v>19</v>
      </c>
      <c r="H1177" s="2">
        <v>2019</v>
      </c>
      <c r="I1177" s="2">
        <v>436.98200000000003</v>
      </c>
      <c r="J1177" s="2"/>
    </row>
    <row r="1178" spans="1:10" x14ac:dyDescent="0.2">
      <c r="A1178" s="2" t="s">
        <v>12</v>
      </c>
      <c r="B1178" s="3">
        <v>45324.958333333336</v>
      </c>
      <c r="C1178" s="2" t="s">
        <v>13</v>
      </c>
      <c r="D1178" s="2" t="s">
        <v>71</v>
      </c>
      <c r="E1178" s="2" t="s">
        <v>15</v>
      </c>
      <c r="F1178" s="2" t="s">
        <v>16</v>
      </c>
      <c r="G1178" s="2" t="s">
        <v>20</v>
      </c>
      <c r="H1178" s="2">
        <v>2019</v>
      </c>
      <c r="I1178" s="2">
        <v>216</v>
      </c>
      <c r="J1178" s="2"/>
    </row>
    <row r="1179" spans="1:10" x14ac:dyDescent="0.2">
      <c r="A1179" s="2" t="s">
        <v>12</v>
      </c>
      <c r="B1179" s="3">
        <v>45324.958333333336</v>
      </c>
      <c r="C1179" s="2" t="s">
        <v>13</v>
      </c>
      <c r="D1179" s="2" t="s">
        <v>71</v>
      </c>
      <c r="E1179" s="2" t="s">
        <v>15</v>
      </c>
      <c r="F1179" s="2" t="s">
        <v>16</v>
      </c>
      <c r="G1179" s="2" t="s">
        <v>21</v>
      </c>
      <c r="H1179" s="2">
        <v>2019</v>
      </c>
      <c r="I1179" s="2">
        <v>430.27600000000001</v>
      </c>
      <c r="J1179" s="2"/>
    </row>
    <row r="1180" spans="1:10" x14ac:dyDescent="0.2">
      <c r="A1180" s="2" t="s">
        <v>12</v>
      </c>
      <c r="B1180" s="3">
        <v>45324.958333333336</v>
      </c>
      <c r="C1180" s="2" t="s">
        <v>13</v>
      </c>
      <c r="D1180" s="2" t="s">
        <v>71</v>
      </c>
      <c r="E1180" s="2" t="s">
        <v>15</v>
      </c>
      <c r="F1180" s="2" t="s">
        <v>16</v>
      </c>
      <c r="G1180" s="2" t="s">
        <v>22</v>
      </c>
      <c r="H1180" s="2">
        <v>2019</v>
      </c>
      <c r="I1180" s="2">
        <v>1594.5229999999999</v>
      </c>
      <c r="J1180" s="2"/>
    </row>
    <row r="1181" spans="1:10" x14ac:dyDescent="0.2">
      <c r="A1181" s="2" t="s">
        <v>12</v>
      </c>
      <c r="B1181" s="3">
        <v>45324.958333333336</v>
      </c>
      <c r="C1181" s="2" t="s">
        <v>13</v>
      </c>
      <c r="D1181" s="2" t="s">
        <v>71</v>
      </c>
      <c r="E1181" s="2" t="s">
        <v>15</v>
      </c>
      <c r="F1181" s="2" t="s">
        <v>16</v>
      </c>
      <c r="G1181" s="2" t="s">
        <v>23</v>
      </c>
      <c r="H1181" s="2">
        <v>2019</v>
      </c>
      <c r="I1181" s="2">
        <v>248</v>
      </c>
      <c r="J1181" s="2"/>
    </row>
    <row r="1182" spans="1:10" x14ac:dyDescent="0.2">
      <c r="A1182" s="2" t="s">
        <v>12</v>
      </c>
      <c r="B1182" s="3">
        <v>45324.958333333336</v>
      </c>
      <c r="C1182" s="2" t="s">
        <v>13</v>
      </c>
      <c r="D1182" s="2" t="s">
        <v>71</v>
      </c>
      <c r="E1182" s="2" t="s">
        <v>15</v>
      </c>
      <c r="F1182" s="2" t="s">
        <v>16</v>
      </c>
      <c r="G1182" s="2" t="s">
        <v>24</v>
      </c>
      <c r="H1182" s="2">
        <v>2019</v>
      </c>
      <c r="I1182" s="2">
        <v>4544.2939999999999</v>
      </c>
      <c r="J1182" s="2"/>
    </row>
    <row r="1183" spans="1:10" x14ac:dyDescent="0.2">
      <c r="A1183" s="2" t="s">
        <v>12</v>
      </c>
      <c r="B1183" s="3">
        <v>45324.958333333336</v>
      </c>
      <c r="C1183" s="2" t="s">
        <v>13</v>
      </c>
      <c r="D1183" s="2" t="s">
        <v>71</v>
      </c>
      <c r="E1183" s="2" t="s">
        <v>15</v>
      </c>
      <c r="F1183" s="2" t="s">
        <v>16</v>
      </c>
      <c r="G1183" s="2" t="s">
        <v>26</v>
      </c>
      <c r="H1183" s="2">
        <v>2019</v>
      </c>
      <c r="I1183" s="2">
        <v>44489.544999999998</v>
      </c>
      <c r="J1183" s="2"/>
    </row>
    <row r="1184" spans="1:10" x14ac:dyDescent="0.2">
      <c r="A1184" s="2" t="s">
        <v>12</v>
      </c>
      <c r="B1184" s="3">
        <v>45324.958333333336</v>
      </c>
      <c r="C1184" s="2" t="s">
        <v>13</v>
      </c>
      <c r="D1184" s="2" t="s">
        <v>71</v>
      </c>
      <c r="E1184" s="2" t="s">
        <v>15</v>
      </c>
      <c r="F1184" s="2" t="s">
        <v>16</v>
      </c>
      <c r="G1184" s="2" t="s">
        <v>28</v>
      </c>
      <c r="H1184" s="2">
        <v>2019</v>
      </c>
      <c r="I1184" s="2">
        <v>8475.7790000000005</v>
      </c>
      <c r="J1184" s="2"/>
    </row>
    <row r="1185" spans="1:10" x14ac:dyDescent="0.2">
      <c r="A1185" s="2" t="s">
        <v>12</v>
      </c>
      <c r="B1185" s="3">
        <v>45324.958333333336</v>
      </c>
      <c r="C1185" s="2" t="s">
        <v>13</v>
      </c>
      <c r="D1185" s="2" t="s">
        <v>71</v>
      </c>
      <c r="E1185" s="2" t="s">
        <v>15</v>
      </c>
      <c r="F1185" s="2" t="s">
        <v>16</v>
      </c>
      <c r="G1185" s="2" t="s">
        <v>29</v>
      </c>
      <c r="H1185" s="2">
        <v>2019</v>
      </c>
      <c r="I1185" s="2">
        <v>6132.9120000000003</v>
      </c>
      <c r="J1185" s="2"/>
    </row>
    <row r="1186" spans="1:10" x14ac:dyDescent="0.2">
      <c r="A1186" s="2" t="s">
        <v>12</v>
      </c>
      <c r="B1186" s="3">
        <v>45324.958333333336</v>
      </c>
      <c r="C1186" s="2" t="s">
        <v>13</v>
      </c>
      <c r="D1186" s="2" t="s">
        <v>71</v>
      </c>
      <c r="E1186" s="2" t="s">
        <v>15</v>
      </c>
      <c r="F1186" s="2" t="s">
        <v>16</v>
      </c>
      <c r="G1186" s="2" t="s">
        <v>30</v>
      </c>
      <c r="H1186" s="2">
        <v>2019</v>
      </c>
      <c r="I1186" s="2">
        <v>46798.981</v>
      </c>
      <c r="J1186" s="2"/>
    </row>
    <row r="1187" spans="1:10" x14ac:dyDescent="0.2">
      <c r="A1187" s="2" t="s">
        <v>12</v>
      </c>
      <c r="B1187" s="3">
        <v>45324.958333333336</v>
      </c>
      <c r="C1187" s="2" t="s">
        <v>13</v>
      </c>
      <c r="D1187" s="2" t="s">
        <v>71</v>
      </c>
      <c r="E1187" s="2" t="s">
        <v>15</v>
      </c>
      <c r="F1187" s="2" t="s">
        <v>16</v>
      </c>
      <c r="G1187" s="2" t="s">
        <v>31</v>
      </c>
      <c r="H1187" s="2">
        <v>2019</v>
      </c>
      <c r="I1187" s="2">
        <v>374.4</v>
      </c>
      <c r="J1187" s="2"/>
    </row>
    <row r="1188" spans="1:10" x14ac:dyDescent="0.2">
      <c r="A1188" s="2" t="s">
        <v>12</v>
      </c>
      <c r="B1188" s="3">
        <v>45324.958333333336</v>
      </c>
      <c r="C1188" s="2" t="s">
        <v>13</v>
      </c>
      <c r="D1188" s="2" t="s">
        <v>71</v>
      </c>
      <c r="E1188" s="2" t="s">
        <v>15</v>
      </c>
      <c r="F1188" s="2" t="s">
        <v>16</v>
      </c>
      <c r="G1188" s="2" t="s">
        <v>32</v>
      </c>
      <c r="H1188" s="2">
        <v>2019</v>
      </c>
      <c r="I1188" s="2">
        <v>7153.4769999999999</v>
      </c>
      <c r="J1188" s="2"/>
    </row>
    <row r="1189" spans="1:10" x14ac:dyDescent="0.2">
      <c r="A1189" s="2" t="s">
        <v>12</v>
      </c>
      <c r="B1189" s="3">
        <v>45324.958333333336</v>
      </c>
      <c r="C1189" s="2" t="s">
        <v>13</v>
      </c>
      <c r="D1189" s="2" t="s">
        <v>71</v>
      </c>
      <c r="E1189" s="2" t="s">
        <v>15</v>
      </c>
      <c r="F1189" s="2" t="s">
        <v>16</v>
      </c>
      <c r="G1189" s="2" t="s">
        <v>33</v>
      </c>
      <c r="H1189" s="2">
        <v>2019</v>
      </c>
      <c r="I1189" s="2">
        <v>192.24</v>
      </c>
      <c r="J1189" s="2"/>
    </row>
    <row r="1190" spans="1:10" x14ac:dyDescent="0.2">
      <c r="A1190" s="2" t="s">
        <v>12</v>
      </c>
      <c r="B1190" s="3">
        <v>45324.958333333336</v>
      </c>
      <c r="C1190" s="2" t="s">
        <v>13</v>
      </c>
      <c r="D1190" s="2" t="s">
        <v>71</v>
      </c>
      <c r="E1190" s="2" t="s">
        <v>15</v>
      </c>
      <c r="F1190" s="2" t="s">
        <v>16</v>
      </c>
      <c r="G1190" s="2" t="s">
        <v>34</v>
      </c>
      <c r="H1190" s="2">
        <v>2019</v>
      </c>
      <c r="I1190" s="2">
        <v>1860.6579999999999</v>
      </c>
      <c r="J1190" s="2"/>
    </row>
    <row r="1191" spans="1:10" x14ac:dyDescent="0.2">
      <c r="A1191" s="2" t="s">
        <v>12</v>
      </c>
      <c r="B1191" s="3">
        <v>45324.958333333336</v>
      </c>
      <c r="C1191" s="2" t="s">
        <v>13</v>
      </c>
      <c r="D1191" s="2" t="s">
        <v>71</v>
      </c>
      <c r="E1191" s="2" t="s">
        <v>15</v>
      </c>
      <c r="F1191" s="2" t="s">
        <v>16</v>
      </c>
      <c r="G1191" s="2" t="s">
        <v>35</v>
      </c>
      <c r="H1191" s="2">
        <v>2019</v>
      </c>
      <c r="I1191" s="2">
        <v>569.40099999999995</v>
      </c>
      <c r="J1191" s="2"/>
    </row>
    <row r="1192" spans="1:10" x14ac:dyDescent="0.2">
      <c r="A1192" s="2" t="s">
        <v>12</v>
      </c>
      <c r="B1192" s="3">
        <v>45324.958333333336</v>
      </c>
      <c r="C1192" s="2" t="s">
        <v>13</v>
      </c>
      <c r="D1192" s="2" t="s">
        <v>71</v>
      </c>
      <c r="E1192" s="2" t="s">
        <v>15</v>
      </c>
      <c r="F1192" s="2" t="s">
        <v>16</v>
      </c>
      <c r="G1192" s="2" t="s">
        <v>37</v>
      </c>
      <c r="H1192" s="2">
        <v>2019</v>
      </c>
      <c r="I1192" s="2">
        <v>11038.45</v>
      </c>
      <c r="J1192" s="2"/>
    </row>
    <row r="1193" spans="1:10" x14ac:dyDescent="0.2">
      <c r="A1193" s="2" t="s">
        <v>12</v>
      </c>
      <c r="B1193" s="3">
        <v>45324.958333333336</v>
      </c>
      <c r="C1193" s="2" t="s">
        <v>13</v>
      </c>
      <c r="D1193" s="2" t="s">
        <v>71</v>
      </c>
      <c r="E1193" s="2" t="s">
        <v>15</v>
      </c>
      <c r="F1193" s="2" t="s">
        <v>16</v>
      </c>
      <c r="G1193" s="2" t="s">
        <v>38</v>
      </c>
      <c r="H1193" s="2">
        <v>2019</v>
      </c>
      <c r="I1193" s="2">
        <v>0</v>
      </c>
      <c r="J1193" s="2"/>
    </row>
    <row r="1194" spans="1:10" x14ac:dyDescent="0.2">
      <c r="A1194" s="2" t="s">
        <v>12</v>
      </c>
      <c r="B1194" s="3">
        <v>45324.958333333336</v>
      </c>
      <c r="C1194" s="2" t="s">
        <v>13</v>
      </c>
      <c r="D1194" s="2" t="s">
        <v>71</v>
      </c>
      <c r="E1194" s="2" t="s">
        <v>15</v>
      </c>
      <c r="F1194" s="2" t="s">
        <v>16</v>
      </c>
      <c r="G1194" s="2" t="s">
        <v>39</v>
      </c>
      <c r="H1194" s="2">
        <v>2019</v>
      </c>
      <c r="I1194" s="2">
        <v>87.811000000000007</v>
      </c>
      <c r="J1194" s="2"/>
    </row>
    <row r="1195" spans="1:10" x14ac:dyDescent="0.2">
      <c r="A1195" s="2" t="s">
        <v>12</v>
      </c>
      <c r="B1195" s="3">
        <v>45324.958333333336</v>
      </c>
      <c r="C1195" s="2" t="s">
        <v>13</v>
      </c>
      <c r="D1195" s="2" t="s">
        <v>71</v>
      </c>
      <c r="E1195" s="2" t="s">
        <v>15</v>
      </c>
      <c r="F1195" s="2" t="s">
        <v>16</v>
      </c>
      <c r="G1195" s="2" t="s">
        <v>40</v>
      </c>
      <c r="H1195" s="2">
        <v>2019</v>
      </c>
      <c r="I1195" s="2">
        <v>0</v>
      </c>
      <c r="J1195" s="2"/>
    </row>
    <row r="1196" spans="1:10" x14ac:dyDescent="0.2">
      <c r="A1196" s="2" t="s">
        <v>12</v>
      </c>
      <c r="B1196" s="3">
        <v>45324.958333333336</v>
      </c>
      <c r="C1196" s="2" t="s">
        <v>13</v>
      </c>
      <c r="D1196" s="2" t="s">
        <v>71</v>
      </c>
      <c r="E1196" s="2" t="s">
        <v>15</v>
      </c>
      <c r="F1196" s="2" t="s">
        <v>16</v>
      </c>
      <c r="G1196" s="2" t="s">
        <v>41</v>
      </c>
      <c r="H1196" s="2">
        <v>2019</v>
      </c>
      <c r="I1196" s="2">
        <v>31.594000000000001</v>
      </c>
      <c r="J1196" s="2"/>
    </row>
    <row r="1197" spans="1:10" x14ac:dyDescent="0.2">
      <c r="A1197" s="2" t="s">
        <v>12</v>
      </c>
      <c r="B1197" s="3">
        <v>45324.958333333336</v>
      </c>
      <c r="C1197" s="2" t="s">
        <v>13</v>
      </c>
      <c r="D1197" s="2" t="s">
        <v>71</v>
      </c>
      <c r="E1197" s="2" t="s">
        <v>15</v>
      </c>
      <c r="F1197" s="2" t="s">
        <v>16</v>
      </c>
      <c r="G1197" s="2" t="s">
        <v>42</v>
      </c>
      <c r="H1197" s="2">
        <v>2019</v>
      </c>
      <c r="I1197" s="2">
        <v>523.44000000000005</v>
      </c>
      <c r="J1197" s="2"/>
    </row>
    <row r="1198" spans="1:10" x14ac:dyDescent="0.2">
      <c r="A1198" s="2" t="s">
        <v>12</v>
      </c>
      <c r="B1198" s="3">
        <v>45324.958333333336</v>
      </c>
      <c r="C1198" s="2" t="s">
        <v>13</v>
      </c>
      <c r="D1198" s="2" t="s">
        <v>71</v>
      </c>
      <c r="E1198" s="2" t="s">
        <v>15</v>
      </c>
      <c r="F1198" s="2" t="s">
        <v>16</v>
      </c>
      <c r="G1198" s="2" t="s">
        <v>43</v>
      </c>
      <c r="H1198" s="2">
        <v>2019</v>
      </c>
      <c r="I1198" s="2">
        <v>497.79700000000003</v>
      </c>
      <c r="J1198" s="2"/>
    </row>
    <row r="1199" spans="1:10" x14ac:dyDescent="0.2">
      <c r="A1199" s="2" t="s">
        <v>12</v>
      </c>
      <c r="B1199" s="3">
        <v>45324.958333333336</v>
      </c>
      <c r="C1199" s="2" t="s">
        <v>13</v>
      </c>
      <c r="D1199" s="2" t="s">
        <v>71</v>
      </c>
      <c r="E1199" s="2" t="s">
        <v>15</v>
      </c>
      <c r="F1199" s="2" t="s">
        <v>16</v>
      </c>
      <c r="G1199" s="2" t="s">
        <v>44</v>
      </c>
      <c r="H1199" s="2">
        <v>2019</v>
      </c>
      <c r="I1199" s="2">
        <v>966.45600000000002</v>
      </c>
      <c r="J1199" s="2"/>
    </row>
    <row r="1200" spans="1:10" x14ac:dyDescent="0.2">
      <c r="A1200" s="2" t="s">
        <v>12</v>
      </c>
      <c r="B1200" s="3">
        <v>45324.958333333336</v>
      </c>
      <c r="C1200" s="2" t="s">
        <v>13</v>
      </c>
      <c r="D1200" s="2" t="s">
        <v>71</v>
      </c>
      <c r="E1200" s="2" t="s">
        <v>15</v>
      </c>
      <c r="F1200" s="2" t="s">
        <v>16</v>
      </c>
      <c r="G1200" s="2" t="s">
        <v>45</v>
      </c>
      <c r="H1200" s="2">
        <v>2019</v>
      </c>
      <c r="I1200" s="2">
        <v>176.95099999999999</v>
      </c>
      <c r="J1200" s="2"/>
    </row>
    <row r="1201" spans="1:10" x14ac:dyDescent="0.2">
      <c r="A1201" s="2" t="s">
        <v>12</v>
      </c>
      <c r="B1201" s="3">
        <v>45324.958333333336</v>
      </c>
      <c r="C1201" s="2" t="s">
        <v>13</v>
      </c>
      <c r="D1201" s="2" t="s">
        <v>71</v>
      </c>
      <c r="E1201" s="2" t="s">
        <v>15</v>
      </c>
      <c r="F1201" s="2" t="s">
        <v>16</v>
      </c>
      <c r="G1201" s="2" t="s">
        <v>46</v>
      </c>
      <c r="H1201" s="2">
        <v>2019</v>
      </c>
      <c r="I1201" s="2">
        <v>0</v>
      </c>
      <c r="J1201" s="2"/>
    </row>
    <row r="1202" spans="1:10" x14ac:dyDescent="0.2">
      <c r="A1202" s="2" t="s">
        <v>12</v>
      </c>
      <c r="B1202" s="3">
        <v>45324.958333333336</v>
      </c>
      <c r="C1202" s="2" t="s">
        <v>13</v>
      </c>
      <c r="D1202" s="2" t="s">
        <v>71</v>
      </c>
      <c r="E1202" s="2" t="s">
        <v>15</v>
      </c>
      <c r="F1202" s="2" t="s">
        <v>16</v>
      </c>
      <c r="G1202" s="2" t="s">
        <v>47</v>
      </c>
      <c r="H1202" s="2">
        <v>2019</v>
      </c>
      <c r="I1202" s="2">
        <v>1047.2619999999999</v>
      </c>
      <c r="J1202" s="2"/>
    </row>
    <row r="1203" spans="1:10" x14ac:dyDescent="0.2">
      <c r="A1203" s="2" t="s">
        <v>12</v>
      </c>
      <c r="B1203" s="3">
        <v>45324.958333333336</v>
      </c>
      <c r="C1203" s="2" t="s">
        <v>13</v>
      </c>
      <c r="D1203" s="2" t="s">
        <v>71</v>
      </c>
      <c r="E1203" s="2" t="s">
        <v>15</v>
      </c>
      <c r="F1203" s="2" t="s">
        <v>16</v>
      </c>
      <c r="G1203" s="2" t="s">
        <v>48</v>
      </c>
      <c r="H1203" s="2">
        <v>2019</v>
      </c>
      <c r="I1203" s="2">
        <v>1061.759</v>
      </c>
      <c r="J1203" s="2"/>
    </row>
    <row r="1204" spans="1:10" x14ac:dyDescent="0.2">
      <c r="A1204" s="2" t="s">
        <v>12</v>
      </c>
      <c r="B1204" s="3">
        <v>45324.958333333336</v>
      </c>
      <c r="C1204" s="2" t="s">
        <v>13</v>
      </c>
      <c r="D1204" s="2" t="s">
        <v>71</v>
      </c>
      <c r="E1204" s="2" t="s">
        <v>15</v>
      </c>
      <c r="F1204" s="2" t="s">
        <v>16</v>
      </c>
      <c r="G1204" s="2" t="s">
        <v>49</v>
      </c>
      <c r="H1204" s="2">
        <v>2019</v>
      </c>
      <c r="I1204" s="2">
        <v>576.29499999999996</v>
      </c>
      <c r="J1204" s="2"/>
    </row>
    <row r="1205" spans="1:10" x14ac:dyDescent="0.2">
      <c r="A1205" s="2" t="s">
        <v>12</v>
      </c>
      <c r="B1205" s="3">
        <v>45324.958333333336</v>
      </c>
      <c r="C1205" s="2" t="s">
        <v>13</v>
      </c>
      <c r="D1205" s="2" t="s">
        <v>71</v>
      </c>
      <c r="E1205" s="2" t="s">
        <v>15</v>
      </c>
      <c r="F1205" s="2" t="s">
        <v>16</v>
      </c>
      <c r="G1205" s="2" t="s">
        <v>51</v>
      </c>
      <c r="H1205" s="2">
        <v>2019</v>
      </c>
      <c r="I1205" s="2">
        <v>335.72500000000002</v>
      </c>
      <c r="J1205" s="2"/>
    </row>
    <row r="1206" spans="1:10" x14ac:dyDescent="0.2">
      <c r="A1206" s="2" t="s">
        <v>12</v>
      </c>
      <c r="B1206" s="3">
        <v>45324.958333333336</v>
      </c>
      <c r="C1206" s="2" t="s">
        <v>13</v>
      </c>
      <c r="D1206" s="2" t="s">
        <v>71</v>
      </c>
      <c r="E1206" s="2" t="s">
        <v>15</v>
      </c>
      <c r="F1206" s="2" t="s">
        <v>16</v>
      </c>
      <c r="G1206" s="2" t="s">
        <v>52</v>
      </c>
      <c r="H1206" s="2">
        <v>2019</v>
      </c>
      <c r="I1206" s="2">
        <v>133.91999999999999</v>
      </c>
      <c r="J1206" s="2"/>
    </row>
    <row r="1207" spans="1:10" x14ac:dyDescent="0.2">
      <c r="A1207" s="2" t="s">
        <v>12</v>
      </c>
      <c r="B1207" s="3">
        <v>45324.958333333336</v>
      </c>
      <c r="C1207" s="2" t="s">
        <v>13</v>
      </c>
      <c r="D1207" s="2" t="s">
        <v>71</v>
      </c>
      <c r="E1207" s="2" t="s">
        <v>15</v>
      </c>
      <c r="F1207" s="2" t="s">
        <v>16</v>
      </c>
      <c r="G1207" s="2" t="s">
        <v>53</v>
      </c>
      <c r="H1207" s="2">
        <v>2019</v>
      </c>
      <c r="I1207" s="2">
        <v>3523.799</v>
      </c>
      <c r="J1207" s="2"/>
    </row>
    <row r="1208" spans="1:10" x14ac:dyDescent="0.2">
      <c r="A1208" s="2" t="s">
        <v>12</v>
      </c>
      <c r="B1208" s="3">
        <v>45324.958333333336</v>
      </c>
      <c r="C1208" s="2" t="s">
        <v>13</v>
      </c>
      <c r="D1208" s="2" t="s">
        <v>71</v>
      </c>
      <c r="E1208" s="2" t="s">
        <v>15</v>
      </c>
      <c r="F1208" s="2" t="s">
        <v>16</v>
      </c>
      <c r="G1208" s="2" t="s">
        <v>54</v>
      </c>
      <c r="H1208" s="2">
        <v>2019</v>
      </c>
      <c r="I1208" s="2">
        <v>928.26700000000005</v>
      </c>
      <c r="J1208" s="2"/>
    </row>
    <row r="1209" spans="1:10" x14ac:dyDescent="0.2">
      <c r="A1209" s="2" t="s">
        <v>12</v>
      </c>
      <c r="B1209" s="3">
        <v>45324.958333333336</v>
      </c>
      <c r="C1209" s="2" t="s">
        <v>13</v>
      </c>
      <c r="D1209" s="2" t="s">
        <v>71</v>
      </c>
      <c r="E1209" s="2" t="s">
        <v>67</v>
      </c>
      <c r="F1209" s="2" t="s">
        <v>16</v>
      </c>
      <c r="G1209" s="2" t="s">
        <v>17</v>
      </c>
      <c r="H1209" s="2">
        <v>2019</v>
      </c>
      <c r="I1209" s="2">
        <v>1610.2370000000001</v>
      </c>
      <c r="J1209" s="2"/>
    </row>
    <row r="1210" spans="1:10" x14ac:dyDescent="0.2">
      <c r="A1210" s="2" t="s">
        <v>12</v>
      </c>
      <c r="B1210" s="3">
        <v>45324.958333333336</v>
      </c>
      <c r="C1210" s="2" t="s">
        <v>13</v>
      </c>
      <c r="D1210" s="2" t="s">
        <v>71</v>
      </c>
      <c r="E1210" s="2" t="s">
        <v>67</v>
      </c>
      <c r="F1210" s="2" t="s">
        <v>16</v>
      </c>
      <c r="G1210" s="2" t="s">
        <v>18</v>
      </c>
      <c r="H1210" s="2">
        <v>2019</v>
      </c>
      <c r="I1210" s="2">
        <v>30.082000000000001</v>
      </c>
      <c r="J1210" s="2"/>
    </row>
    <row r="1211" spans="1:10" x14ac:dyDescent="0.2">
      <c r="A1211" s="2" t="s">
        <v>12</v>
      </c>
      <c r="B1211" s="3">
        <v>45324.958333333336</v>
      </c>
      <c r="C1211" s="2" t="s">
        <v>13</v>
      </c>
      <c r="D1211" s="2" t="s">
        <v>71</v>
      </c>
      <c r="E1211" s="2" t="s">
        <v>67</v>
      </c>
      <c r="F1211" s="2" t="s">
        <v>16</v>
      </c>
      <c r="G1211" s="2" t="s">
        <v>19</v>
      </c>
      <c r="H1211" s="2">
        <v>2019</v>
      </c>
      <c r="I1211" s="2">
        <v>436.98200000000003</v>
      </c>
      <c r="J1211" s="2"/>
    </row>
    <row r="1212" spans="1:10" x14ac:dyDescent="0.2">
      <c r="A1212" s="2" t="s">
        <v>12</v>
      </c>
      <c r="B1212" s="3">
        <v>45324.958333333336</v>
      </c>
      <c r="C1212" s="2" t="s">
        <v>13</v>
      </c>
      <c r="D1212" s="2" t="s">
        <v>71</v>
      </c>
      <c r="E1212" s="2" t="s">
        <v>67</v>
      </c>
      <c r="F1212" s="2" t="s">
        <v>16</v>
      </c>
      <c r="G1212" s="2" t="s">
        <v>20</v>
      </c>
      <c r="H1212" s="2">
        <v>2019</v>
      </c>
      <c r="I1212" s="2">
        <v>216</v>
      </c>
      <c r="J1212" s="2"/>
    </row>
    <row r="1213" spans="1:10" x14ac:dyDescent="0.2">
      <c r="A1213" s="2" t="s">
        <v>12</v>
      </c>
      <c r="B1213" s="3">
        <v>45324.958333333336</v>
      </c>
      <c r="C1213" s="2" t="s">
        <v>13</v>
      </c>
      <c r="D1213" s="2" t="s">
        <v>71</v>
      </c>
      <c r="E1213" s="2" t="s">
        <v>67</v>
      </c>
      <c r="F1213" s="2" t="s">
        <v>16</v>
      </c>
      <c r="G1213" s="2" t="s">
        <v>21</v>
      </c>
      <c r="H1213" s="2">
        <v>2019</v>
      </c>
      <c r="I1213" s="2">
        <v>430.27600000000001</v>
      </c>
      <c r="J1213" s="2"/>
    </row>
    <row r="1214" spans="1:10" x14ac:dyDescent="0.2">
      <c r="A1214" s="2" t="s">
        <v>12</v>
      </c>
      <c r="B1214" s="3">
        <v>45324.958333333336</v>
      </c>
      <c r="C1214" s="2" t="s">
        <v>13</v>
      </c>
      <c r="D1214" s="2" t="s">
        <v>71</v>
      </c>
      <c r="E1214" s="2" t="s">
        <v>67</v>
      </c>
      <c r="F1214" s="2" t="s">
        <v>16</v>
      </c>
      <c r="G1214" s="2" t="s">
        <v>22</v>
      </c>
      <c r="H1214" s="2">
        <v>2019</v>
      </c>
      <c r="I1214" s="2">
        <v>1594.5229999999999</v>
      </c>
      <c r="J1214" s="2"/>
    </row>
    <row r="1215" spans="1:10" x14ac:dyDescent="0.2">
      <c r="A1215" s="2" t="s">
        <v>12</v>
      </c>
      <c r="B1215" s="3">
        <v>45324.958333333336</v>
      </c>
      <c r="C1215" s="2" t="s">
        <v>13</v>
      </c>
      <c r="D1215" s="2" t="s">
        <v>71</v>
      </c>
      <c r="E1215" s="2" t="s">
        <v>67</v>
      </c>
      <c r="F1215" s="2" t="s">
        <v>16</v>
      </c>
      <c r="G1215" s="2" t="s">
        <v>23</v>
      </c>
      <c r="H1215" s="2">
        <v>2019</v>
      </c>
      <c r="I1215" s="2">
        <v>248</v>
      </c>
      <c r="J1215" s="2"/>
    </row>
    <row r="1216" spans="1:10" x14ac:dyDescent="0.2">
      <c r="A1216" s="2" t="s">
        <v>12</v>
      </c>
      <c r="B1216" s="3">
        <v>45324.958333333336</v>
      </c>
      <c r="C1216" s="2" t="s">
        <v>13</v>
      </c>
      <c r="D1216" s="2" t="s">
        <v>71</v>
      </c>
      <c r="E1216" s="2" t="s">
        <v>67</v>
      </c>
      <c r="F1216" s="2" t="s">
        <v>16</v>
      </c>
      <c r="G1216" s="2" t="s">
        <v>24</v>
      </c>
      <c r="H1216" s="2">
        <v>2019</v>
      </c>
      <c r="I1216" s="2">
        <v>4544.2939999999999</v>
      </c>
      <c r="J1216" s="2"/>
    </row>
    <row r="1217" spans="1:10" x14ac:dyDescent="0.2">
      <c r="A1217" s="2" t="s">
        <v>12</v>
      </c>
      <c r="B1217" s="3">
        <v>45324.958333333336</v>
      </c>
      <c r="C1217" s="2" t="s">
        <v>13</v>
      </c>
      <c r="D1217" s="2" t="s">
        <v>71</v>
      </c>
      <c r="E1217" s="2" t="s">
        <v>67</v>
      </c>
      <c r="F1217" s="2" t="s">
        <v>16</v>
      </c>
      <c r="G1217" s="2" t="s">
        <v>26</v>
      </c>
      <c r="H1217" s="2">
        <v>2019</v>
      </c>
      <c r="I1217" s="2">
        <v>44489.544999999998</v>
      </c>
      <c r="J1217" s="2"/>
    </row>
    <row r="1218" spans="1:10" x14ac:dyDescent="0.2">
      <c r="A1218" s="2" t="s">
        <v>12</v>
      </c>
      <c r="B1218" s="3">
        <v>45324.958333333336</v>
      </c>
      <c r="C1218" s="2" t="s">
        <v>13</v>
      </c>
      <c r="D1218" s="2" t="s">
        <v>71</v>
      </c>
      <c r="E1218" s="2" t="s">
        <v>67</v>
      </c>
      <c r="F1218" s="2" t="s">
        <v>16</v>
      </c>
      <c r="G1218" s="2" t="s">
        <v>28</v>
      </c>
      <c r="H1218" s="2">
        <v>2019</v>
      </c>
      <c r="I1218" s="2">
        <v>8475.7790000000005</v>
      </c>
      <c r="J1218" s="2"/>
    </row>
    <row r="1219" spans="1:10" x14ac:dyDescent="0.2">
      <c r="A1219" s="2" t="s">
        <v>12</v>
      </c>
      <c r="B1219" s="3">
        <v>45324.958333333336</v>
      </c>
      <c r="C1219" s="2" t="s">
        <v>13</v>
      </c>
      <c r="D1219" s="2" t="s">
        <v>71</v>
      </c>
      <c r="E1219" s="2" t="s">
        <v>67</v>
      </c>
      <c r="F1219" s="2" t="s">
        <v>16</v>
      </c>
      <c r="G1219" s="2" t="s">
        <v>29</v>
      </c>
      <c r="H1219" s="2">
        <v>2019</v>
      </c>
      <c r="I1219" s="2">
        <v>6132.9120000000003</v>
      </c>
      <c r="J1219" s="2"/>
    </row>
    <row r="1220" spans="1:10" x14ac:dyDescent="0.2">
      <c r="A1220" s="2" t="s">
        <v>12</v>
      </c>
      <c r="B1220" s="3">
        <v>45324.958333333336</v>
      </c>
      <c r="C1220" s="2" t="s">
        <v>13</v>
      </c>
      <c r="D1220" s="2" t="s">
        <v>71</v>
      </c>
      <c r="E1220" s="2" t="s">
        <v>67</v>
      </c>
      <c r="F1220" s="2" t="s">
        <v>16</v>
      </c>
      <c r="G1220" s="2" t="s">
        <v>30</v>
      </c>
      <c r="H1220" s="2">
        <v>2019</v>
      </c>
      <c r="I1220" s="2">
        <v>46798.981</v>
      </c>
      <c r="J1220" s="2"/>
    </row>
    <row r="1221" spans="1:10" x14ac:dyDescent="0.2">
      <c r="A1221" s="2" t="s">
        <v>12</v>
      </c>
      <c r="B1221" s="3">
        <v>45324.958333333336</v>
      </c>
      <c r="C1221" s="2" t="s">
        <v>13</v>
      </c>
      <c r="D1221" s="2" t="s">
        <v>71</v>
      </c>
      <c r="E1221" s="2" t="s">
        <v>67</v>
      </c>
      <c r="F1221" s="2" t="s">
        <v>16</v>
      </c>
      <c r="G1221" s="2" t="s">
        <v>31</v>
      </c>
      <c r="H1221" s="2">
        <v>2019</v>
      </c>
      <c r="I1221" s="2">
        <v>374.4</v>
      </c>
      <c r="J1221" s="2"/>
    </row>
    <row r="1222" spans="1:10" x14ac:dyDescent="0.2">
      <c r="A1222" s="2" t="s">
        <v>12</v>
      </c>
      <c r="B1222" s="3">
        <v>45324.958333333336</v>
      </c>
      <c r="C1222" s="2" t="s">
        <v>13</v>
      </c>
      <c r="D1222" s="2" t="s">
        <v>71</v>
      </c>
      <c r="E1222" s="2" t="s">
        <v>67</v>
      </c>
      <c r="F1222" s="2" t="s">
        <v>16</v>
      </c>
      <c r="G1222" s="2" t="s">
        <v>32</v>
      </c>
      <c r="H1222" s="2">
        <v>2019</v>
      </c>
      <c r="I1222" s="2">
        <v>7153.4769999999999</v>
      </c>
      <c r="J1222" s="2"/>
    </row>
    <row r="1223" spans="1:10" x14ac:dyDescent="0.2">
      <c r="A1223" s="2" t="s">
        <v>12</v>
      </c>
      <c r="B1223" s="3">
        <v>45324.958333333336</v>
      </c>
      <c r="C1223" s="2" t="s">
        <v>13</v>
      </c>
      <c r="D1223" s="2" t="s">
        <v>71</v>
      </c>
      <c r="E1223" s="2" t="s">
        <v>67</v>
      </c>
      <c r="F1223" s="2" t="s">
        <v>16</v>
      </c>
      <c r="G1223" s="2" t="s">
        <v>33</v>
      </c>
      <c r="H1223" s="2">
        <v>2019</v>
      </c>
      <c r="I1223" s="2">
        <v>192.24</v>
      </c>
      <c r="J1223" s="2"/>
    </row>
    <row r="1224" spans="1:10" x14ac:dyDescent="0.2">
      <c r="A1224" s="2" t="s">
        <v>12</v>
      </c>
      <c r="B1224" s="3">
        <v>45324.958333333336</v>
      </c>
      <c r="C1224" s="2" t="s">
        <v>13</v>
      </c>
      <c r="D1224" s="2" t="s">
        <v>71</v>
      </c>
      <c r="E1224" s="2" t="s">
        <v>67</v>
      </c>
      <c r="F1224" s="2" t="s">
        <v>16</v>
      </c>
      <c r="G1224" s="2" t="s">
        <v>34</v>
      </c>
      <c r="H1224" s="2">
        <v>2019</v>
      </c>
      <c r="I1224" s="2">
        <v>1860.6579999999999</v>
      </c>
      <c r="J1224" s="2"/>
    </row>
    <row r="1225" spans="1:10" x14ac:dyDescent="0.2">
      <c r="A1225" s="2" t="s">
        <v>12</v>
      </c>
      <c r="B1225" s="3">
        <v>45324.958333333336</v>
      </c>
      <c r="C1225" s="2" t="s">
        <v>13</v>
      </c>
      <c r="D1225" s="2" t="s">
        <v>71</v>
      </c>
      <c r="E1225" s="2" t="s">
        <v>67</v>
      </c>
      <c r="F1225" s="2" t="s">
        <v>16</v>
      </c>
      <c r="G1225" s="2" t="s">
        <v>35</v>
      </c>
      <c r="H1225" s="2">
        <v>2019</v>
      </c>
      <c r="I1225" s="2">
        <v>569.40099999999995</v>
      </c>
      <c r="J1225" s="2"/>
    </row>
    <row r="1226" spans="1:10" x14ac:dyDescent="0.2">
      <c r="A1226" s="2" t="s">
        <v>12</v>
      </c>
      <c r="B1226" s="3">
        <v>45324.958333333336</v>
      </c>
      <c r="C1226" s="2" t="s">
        <v>13</v>
      </c>
      <c r="D1226" s="2" t="s">
        <v>71</v>
      </c>
      <c r="E1226" s="2" t="s">
        <v>67</v>
      </c>
      <c r="F1226" s="2" t="s">
        <v>16</v>
      </c>
      <c r="G1226" s="2" t="s">
        <v>37</v>
      </c>
      <c r="H1226" s="2">
        <v>2019</v>
      </c>
      <c r="I1226" s="2">
        <v>11038.45</v>
      </c>
      <c r="J1226" s="2"/>
    </row>
    <row r="1227" spans="1:10" x14ac:dyDescent="0.2">
      <c r="A1227" s="2" t="s">
        <v>12</v>
      </c>
      <c r="B1227" s="3">
        <v>45324.958333333336</v>
      </c>
      <c r="C1227" s="2" t="s">
        <v>13</v>
      </c>
      <c r="D1227" s="2" t="s">
        <v>71</v>
      </c>
      <c r="E1227" s="2" t="s">
        <v>67</v>
      </c>
      <c r="F1227" s="2" t="s">
        <v>16</v>
      </c>
      <c r="G1227" s="2" t="s">
        <v>38</v>
      </c>
      <c r="H1227" s="2">
        <v>2019</v>
      </c>
      <c r="I1227" s="2">
        <v>0</v>
      </c>
      <c r="J1227" s="2"/>
    </row>
    <row r="1228" spans="1:10" x14ac:dyDescent="0.2">
      <c r="A1228" s="2" t="s">
        <v>12</v>
      </c>
      <c r="B1228" s="3">
        <v>45324.958333333336</v>
      </c>
      <c r="C1228" s="2" t="s">
        <v>13</v>
      </c>
      <c r="D1228" s="2" t="s">
        <v>71</v>
      </c>
      <c r="E1228" s="2" t="s">
        <v>67</v>
      </c>
      <c r="F1228" s="2" t="s">
        <v>16</v>
      </c>
      <c r="G1228" s="2" t="s">
        <v>39</v>
      </c>
      <c r="H1228" s="2">
        <v>2019</v>
      </c>
      <c r="I1228" s="2">
        <v>87.811000000000007</v>
      </c>
      <c r="J1228" s="2"/>
    </row>
    <row r="1229" spans="1:10" x14ac:dyDescent="0.2">
      <c r="A1229" s="2" t="s">
        <v>12</v>
      </c>
      <c r="B1229" s="3">
        <v>45324.958333333336</v>
      </c>
      <c r="C1229" s="2" t="s">
        <v>13</v>
      </c>
      <c r="D1229" s="2" t="s">
        <v>71</v>
      </c>
      <c r="E1229" s="2" t="s">
        <v>67</v>
      </c>
      <c r="F1229" s="2" t="s">
        <v>16</v>
      </c>
      <c r="G1229" s="2" t="s">
        <v>40</v>
      </c>
      <c r="H1229" s="2">
        <v>2019</v>
      </c>
      <c r="I1229" s="2">
        <v>0</v>
      </c>
      <c r="J1229" s="2"/>
    </row>
    <row r="1230" spans="1:10" x14ac:dyDescent="0.2">
      <c r="A1230" s="2" t="s">
        <v>12</v>
      </c>
      <c r="B1230" s="3">
        <v>45324.958333333336</v>
      </c>
      <c r="C1230" s="2" t="s">
        <v>13</v>
      </c>
      <c r="D1230" s="2" t="s">
        <v>71</v>
      </c>
      <c r="E1230" s="2" t="s">
        <v>67</v>
      </c>
      <c r="F1230" s="2" t="s">
        <v>16</v>
      </c>
      <c r="G1230" s="2" t="s">
        <v>41</v>
      </c>
      <c r="H1230" s="2">
        <v>2019</v>
      </c>
      <c r="I1230" s="2">
        <v>31.594000000000001</v>
      </c>
      <c r="J1230" s="2"/>
    </row>
    <row r="1231" spans="1:10" x14ac:dyDescent="0.2">
      <c r="A1231" s="2" t="s">
        <v>12</v>
      </c>
      <c r="B1231" s="3">
        <v>45324.958333333336</v>
      </c>
      <c r="C1231" s="2" t="s">
        <v>13</v>
      </c>
      <c r="D1231" s="2" t="s">
        <v>71</v>
      </c>
      <c r="E1231" s="2" t="s">
        <v>67</v>
      </c>
      <c r="F1231" s="2" t="s">
        <v>16</v>
      </c>
      <c r="G1231" s="2" t="s">
        <v>42</v>
      </c>
      <c r="H1231" s="2">
        <v>2019</v>
      </c>
      <c r="I1231" s="2">
        <v>523.44000000000005</v>
      </c>
      <c r="J1231" s="2"/>
    </row>
    <row r="1232" spans="1:10" x14ac:dyDescent="0.2">
      <c r="A1232" s="2" t="s">
        <v>12</v>
      </c>
      <c r="B1232" s="3">
        <v>45324.958333333336</v>
      </c>
      <c r="C1232" s="2" t="s">
        <v>13</v>
      </c>
      <c r="D1232" s="2" t="s">
        <v>71</v>
      </c>
      <c r="E1232" s="2" t="s">
        <v>67</v>
      </c>
      <c r="F1232" s="2" t="s">
        <v>16</v>
      </c>
      <c r="G1232" s="2" t="s">
        <v>43</v>
      </c>
      <c r="H1232" s="2">
        <v>2019</v>
      </c>
      <c r="I1232" s="2">
        <v>497.79700000000003</v>
      </c>
      <c r="J1232" s="2"/>
    </row>
    <row r="1233" spans="1:10" x14ac:dyDescent="0.2">
      <c r="A1233" s="2" t="s">
        <v>12</v>
      </c>
      <c r="B1233" s="3">
        <v>45324.958333333336</v>
      </c>
      <c r="C1233" s="2" t="s">
        <v>13</v>
      </c>
      <c r="D1233" s="2" t="s">
        <v>71</v>
      </c>
      <c r="E1233" s="2" t="s">
        <v>67</v>
      </c>
      <c r="F1233" s="2" t="s">
        <v>16</v>
      </c>
      <c r="G1233" s="2" t="s">
        <v>44</v>
      </c>
      <c r="H1233" s="2">
        <v>2019</v>
      </c>
      <c r="I1233" s="2">
        <v>966.45600000000002</v>
      </c>
      <c r="J1233" s="2"/>
    </row>
    <row r="1234" spans="1:10" x14ac:dyDescent="0.2">
      <c r="A1234" s="2" t="s">
        <v>12</v>
      </c>
      <c r="B1234" s="3">
        <v>45324.958333333336</v>
      </c>
      <c r="C1234" s="2" t="s">
        <v>13</v>
      </c>
      <c r="D1234" s="2" t="s">
        <v>71</v>
      </c>
      <c r="E1234" s="2" t="s">
        <v>67</v>
      </c>
      <c r="F1234" s="2" t="s">
        <v>16</v>
      </c>
      <c r="G1234" s="2" t="s">
        <v>45</v>
      </c>
      <c r="H1234" s="2">
        <v>2019</v>
      </c>
      <c r="I1234" s="2">
        <v>176.95099999999999</v>
      </c>
      <c r="J1234" s="2"/>
    </row>
    <row r="1235" spans="1:10" x14ac:dyDescent="0.2">
      <c r="A1235" s="2" t="s">
        <v>12</v>
      </c>
      <c r="B1235" s="3">
        <v>45324.958333333336</v>
      </c>
      <c r="C1235" s="2" t="s">
        <v>13</v>
      </c>
      <c r="D1235" s="2" t="s">
        <v>71</v>
      </c>
      <c r="E1235" s="2" t="s">
        <v>67</v>
      </c>
      <c r="F1235" s="2" t="s">
        <v>16</v>
      </c>
      <c r="G1235" s="2" t="s">
        <v>46</v>
      </c>
      <c r="H1235" s="2">
        <v>2019</v>
      </c>
      <c r="I1235" s="2">
        <v>0</v>
      </c>
      <c r="J1235" s="2"/>
    </row>
    <row r="1236" spans="1:10" x14ac:dyDescent="0.2">
      <c r="A1236" s="2" t="s">
        <v>12</v>
      </c>
      <c r="B1236" s="3">
        <v>45324.958333333336</v>
      </c>
      <c r="C1236" s="2" t="s">
        <v>13</v>
      </c>
      <c r="D1236" s="2" t="s">
        <v>71</v>
      </c>
      <c r="E1236" s="2" t="s">
        <v>67</v>
      </c>
      <c r="F1236" s="2" t="s">
        <v>16</v>
      </c>
      <c r="G1236" s="2" t="s">
        <v>47</v>
      </c>
      <c r="H1236" s="2">
        <v>2019</v>
      </c>
      <c r="I1236" s="2">
        <v>1047.2619999999999</v>
      </c>
      <c r="J1236" s="2"/>
    </row>
    <row r="1237" spans="1:10" x14ac:dyDescent="0.2">
      <c r="A1237" s="2" t="s">
        <v>12</v>
      </c>
      <c r="B1237" s="3">
        <v>45324.958333333336</v>
      </c>
      <c r="C1237" s="2" t="s">
        <v>13</v>
      </c>
      <c r="D1237" s="2" t="s">
        <v>71</v>
      </c>
      <c r="E1237" s="2" t="s">
        <v>67</v>
      </c>
      <c r="F1237" s="2" t="s">
        <v>16</v>
      </c>
      <c r="G1237" s="2" t="s">
        <v>48</v>
      </c>
      <c r="H1237" s="2">
        <v>2019</v>
      </c>
      <c r="I1237" s="2">
        <v>1061.759</v>
      </c>
      <c r="J1237" s="2"/>
    </row>
    <row r="1238" spans="1:10" x14ac:dyDescent="0.2">
      <c r="A1238" s="2" t="s">
        <v>12</v>
      </c>
      <c r="B1238" s="3">
        <v>45324.958333333336</v>
      </c>
      <c r="C1238" s="2" t="s">
        <v>13</v>
      </c>
      <c r="D1238" s="2" t="s">
        <v>71</v>
      </c>
      <c r="E1238" s="2" t="s">
        <v>67</v>
      </c>
      <c r="F1238" s="2" t="s">
        <v>16</v>
      </c>
      <c r="G1238" s="2" t="s">
        <v>49</v>
      </c>
      <c r="H1238" s="2">
        <v>2019</v>
      </c>
      <c r="I1238" s="2">
        <v>576.29499999999996</v>
      </c>
      <c r="J1238" s="2"/>
    </row>
    <row r="1239" spans="1:10" x14ac:dyDescent="0.2">
      <c r="A1239" s="2" t="s">
        <v>12</v>
      </c>
      <c r="B1239" s="3">
        <v>45324.958333333336</v>
      </c>
      <c r="C1239" s="2" t="s">
        <v>13</v>
      </c>
      <c r="D1239" s="2" t="s">
        <v>71</v>
      </c>
      <c r="E1239" s="2" t="s">
        <v>67</v>
      </c>
      <c r="F1239" s="2" t="s">
        <v>16</v>
      </c>
      <c r="G1239" s="2" t="s">
        <v>51</v>
      </c>
      <c r="H1239" s="2">
        <v>2019</v>
      </c>
      <c r="I1239" s="2">
        <v>335.72500000000002</v>
      </c>
      <c r="J1239" s="2"/>
    </row>
    <row r="1240" spans="1:10" x14ac:dyDescent="0.2">
      <c r="A1240" s="2" t="s">
        <v>12</v>
      </c>
      <c r="B1240" s="3">
        <v>45324.958333333336</v>
      </c>
      <c r="C1240" s="2" t="s">
        <v>13</v>
      </c>
      <c r="D1240" s="2" t="s">
        <v>71</v>
      </c>
      <c r="E1240" s="2" t="s">
        <v>67</v>
      </c>
      <c r="F1240" s="2" t="s">
        <v>16</v>
      </c>
      <c r="G1240" s="2" t="s">
        <v>52</v>
      </c>
      <c r="H1240" s="2">
        <v>2019</v>
      </c>
      <c r="I1240" s="2">
        <v>133.91999999999999</v>
      </c>
      <c r="J1240" s="2"/>
    </row>
    <row r="1241" spans="1:10" x14ac:dyDescent="0.2">
      <c r="A1241" s="2" t="s">
        <v>12</v>
      </c>
      <c r="B1241" s="3">
        <v>45324.958333333336</v>
      </c>
      <c r="C1241" s="2" t="s">
        <v>13</v>
      </c>
      <c r="D1241" s="2" t="s">
        <v>71</v>
      </c>
      <c r="E1241" s="2" t="s">
        <v>67</v>
      </c>
      <c r="F1241" s="2" t="s">
        <v>16</v>
      </c>
      <c r="G1241" s="2" t="s">
        <v>53</v>
      </c>
      <c r="H1241" s="2">
        <v>2019</v>
      </c>
      <c r="I1241" s="2">
        <v>3523.799</v>
      </c>
      <c r="J1241" s="2"/>
    </row>
    <row r="1242" spans="1:10" x14ac:dyDescent="0.2">
      <c r="A1242" s="2" t="s">
        <v>12</v>
      </c>
      <c r="B1242" s="3">
        <v>45324.958333333336</v>
      </c>
      <c r="C1242" s="2" t="s">
        <v>13</v>
      </c>
      <c r="D1242" s="2" t="s">
        <v>71</v>
      </c>
      <c r="E1242" s="2" t="s">
        <v>67</v>
      </c>
      <c r="F1242" s="2" t="s">
        <v>16</v>
      </c>
      <c r="G1242" s="2" t="s">
        <v>54</v>
      </c>
      <c r="H1242" s="2">
        <v>2019</v>
      </c>
      <c r="I1242" s="2">
        <v>928.26700000000005</v>
      </c>
      <c r="J1242" s="2"/>
    </row>
    <row r="1243" spans="1:10" x14ac:dyDescent="0.2">
      <c r="A1243" s="2" t="s">
        <v>12</v>
      </c>
      <c r="B1243" s="3">
        <v>45324.958333333336</v>
      </c>
      <c r="C1243" s="2" t="s">
        <v>13</v>
      </c>
      <c r="D1243" s="2" t="s">
        <v>72</v>
      </c>
      <c r="E1243" s="2" t="s">
        <v>15</v>
      </c>
      <c r="F1243" s="2" t="s">
        <v>16</v>
      </c>
      <c r="G1243" s="2" t="s">
        <v>17</v>
      </c>
      <c r="H1243" s="2">
        <v>2019</v>
      </c>
      <c r="I1243" s="2">
        <v>3432.5239999999999</v>
      </c>
      <c r="J1243" s="2"/>
    </row>
    <row r="1244" spans="1:10" x14ac:dyDescent="0.2">
      <c r="A1244" s="2" t="s">
        <v>12</v>
      </c>
      <c r="B1244" s="3">
        <v>45324.958333333336</v>
      </c>
      <c r="C1244" s="2" t="s">
        <v>13</v>
      </c>
      <c r="D1244" s="2" t="s">
        <v>72</v>
      </c>
      <c r="E1244" s="2" t="s">
        <v>15</v>
      </c>
      <c r="F1244" s="2" t="s">
        <v>16</v>
      </c>
      <c r="G1244" s="2" t="s">
        <v>18</v>
      </c>
      <c r="H1244" s="2">
        <v>2019</v>
      </c>
      <c r="I1244" s="2">
        <v>9273.7980000000007</v>
      </c>
      <c r="J1244" s="2"/>
    </row>
    <row r="1245" spans="1:10" x14ac:dyDescent="0.2">
      <c r="A1245" s="2" t="s">
        <v>12</v>
      </c>
      <c r="B1245" s="3">
        <v>45324.958333333336</v>
      </c>
      <c r="C1245" s="2" t="s">
        <v>13</v>
      </c>
      <c r="D1245" s="2" t="s">
        <v>72</v>
      </c>
      <c r="E1245" s="2" t="s">
        <v>15</v>
      </c>
      <c r="F1245" s="2" t="s">
        <v>16</v>
      </c>
      <c r="G1245" s="2" t="s">
        <v>19</v>
      </c>
      <c r="H1245" s="2">
        <v>2019</v>
      </c>
      <c r="I1245" s="2">
        <v>208.21299999999999</v>
      </c>
      <c r="J1245" s="2"/>
    </row>
    <row r="1246" spans="1:10" x14ac:dyDescent="0.2">
      <c r="A1246" s="2" t="s">
        <v>12</v>
      </c>
      <c r="B1246" s="3">
        <v>45324.958333333336</v>
      </c>
      <c r="C1246" s="2" t="s">
        <v>13</v>
      </c>
      <c r="D1246" s="2" t="s">
        <v>72</v>
      </c>
      <c r="E1246" s="2" t="s">
        <v>15</v>
      </c>
      <c r="F1246" s="2" t="s">
        <v>16</v>
      </c>
      <c r="G1246" s="2" t="s">
        <v>20</v>
      </c>
      <c r="H1246" s="2">
        <v>2019</v>
      </c>
      <c r="I1246" s="2">
        <v>7913.16</v>
      </c>
      <c r="J1246" s="2"/>
    </row>
    <row r="1247" spans="1:10" x14ac:dyDescent="0.2">
      <c r="A1247" s="2" t="s">
        <v>12</v>
      </c>
      <c r="B1247" s="3">
        <v>45324.958333333336</v>
      </c>
      <c r="C1247" s="2" t="s">
        <v>13</v>
      </c>
      <c r="D1247" s="2" t="s">
        <v>72</v>
      </c>
      <c r="E1247" s="2" t="s">
        <v>15</v>
      </c>
      <c r="F1247" s="2" t="s">
        <v>16</v>
      </c>
      <c r="G1247" s="2" t="s">
        <v>21</v>
      </c>
      <c r="H1247" s="2">
        <v>2019</v>
      </c>
      <c r="I1247" s="2">
        <v>4459.241</v>
      </c>
      <c r="J1247" s="2"/>
    </row>
    <row r="1248" spans="1:10" x14ac:dyDescent="0.2">
      <c r="A1248" s="2" t="s">
        <v>12</v>
      </c>
      <c r="B1248" s="3">
        <v>45324.958333333336</v>
      </c>
      <c r="C1248" s="2" t="s">
        <v>13</v>
      </c>
      <c r="D1248" s="2" t="s">
        <v>72</v>
      </c>
      <c r="E1248" s="2" t="s">
        <v>15</v>
      </c>
      <c r="F1248" s="2" t="s">
        <v>16</v>
      </c>
      <c r="G1248" s="2" t="s">
        <v>22</v>
      </c>
      <c r="H1248" s="2">
        <v>2019</v>
      </c>
      <c r="I1248" s="2">
        <v>829.15200000000004</v>
      </c>
      <c r="J1248" s="2"/>
    </row>
    <row r="1249" spans="1:10" x14ac:dyDescent="0.2">
      <c r="A1249" s="2" t="s">
        <v>12</v>
      </c>
      <c r="B1249" s="3">
        <v>45324.958333333336</v>
      </c>
      <c r="C1249" s="2" t="s">
        <v>13</v>
      </c>
      <c r="D1249" s="2" t="s">
        <v>72</v>
      </c>
      <c r="E1249" s="2" t="s">
        <v>15</v>
      </c>
      <c r="F1249" s="2" t="s">
        <v>16</v>
      </c>
      <c r="G1249" s="2" t="s">
        <v>23</v>
      </c>
      <c r="H1249" s="2">
        <v>2019</v>
      </c>
      <c r="I1249" s="2">
        <v>10344.6</v>
      </c>
      <c r="J1249" s="2"/>
    </row>
    <row r="1250" spans="1:10" x14ac:dyDescent="0.2">
      <c r="A1250" s="2" t="s">
        <v>12</v>
      </c>
      <c r="B1250" s="3">
        <v>45324.958333333336</v>
      </c>
      <c r="C1250" s="2" t="s">
        <v>13</v>
      </c>
      <c r="D1250" s="2" t="s">
        <v>72</v>
      </c>
      <c r="E1250" s="2" t="s">
        <v>15</v>
      </c>
      <c r="F1250" s="2" t="s">
        <v>16</v>
      </c>
      <c r="G1250" s="2" t="s">
        <v>24</v>
      </c>
      <c r="H1250" s="2">
        <v>2019</v>
      </c>
      <c r="I1250" s="2">
        <v>26861.835999999999</v>
      </c>
      <c r="J1250" s="2"/>
    </row>
    <row r="1251" spans="1:10" x14ac:dyDescent="0.2">
      <c r="A1251" s="2" t="s">
        <v>12</v>
      </c>
      <c r="B1251" s="3">
        <v>45324.958333333336</v>
      </c>
      <c r="C1251" s="2" t="s">
        <v>13</v>
      </c>
      <c r="D1251" s="2" t="s">
        <v>72</v>
      </c>
      <c r="E1251" s="2" t="s">
        <v>15</v>
      </c>
      <c r="F1251" s="2" t="s">
        <v>16</v>
      </c>
      <c r="G1251" s="2" t="s">
        <v>25</v>
      </c>
      <c r="H1251" s="2">
        <v>2019</v>
      </c>
      <c r="I1251" s="2">
        <v>3657.3519999999999</v>
      </c>
      <c r="J1251" s="2"/>
    </row>
    <row r="1252" spans="1:10" x14ac:dyDescent="0.2">
      <c r="A1252" s="2" t="s">
        <v>12</v>
      </c>
      <c r="B1252" s="3">
        <v>45324.958333333336</v>
      </c>
      <c r="C1252" s="2" t="s">
        <v>13</v>
      </c>
      <c r="D1252" s="2" t="s">
        <v>72</v>
      </c>
      <c r="E1252" s="2" t="s">
        <v>15</v>
      </c>
      <c r="F1252" s="2" t="s">
        <v>16</v>
      </c>
      <c r="G1252" s="2" t="s">
        <v>26</v>
      </c>
      <c r="H1252" s="2">
        <v>2019</v>
      </c>
      <c r="I1252" s="2">
        <v>306766.60200000001</v>
      </c>
      <c r="J1252" s="2"/>
    </row>
    <row r="1253" spans="1:10" x14ac:dyDescent="0.2">
      <c r="A1253" s="2" t="s">
        <v>12</v>
      </c>
      <c r="B1253" s="3">
        <v>45324.958333333336</v>
      </c>
      <c r="C1253" s="2" t="s">
        <v>13</v>
      </c>
      <c r="D1253" s="2" t="s">
        <v>72</v>
      </c>
      <c r="E1253" s="2" t="s">
        <v>15</v>
      </c>
      <c r="F1253" s="2" t="s">
        <v>16</v>
      </c>
      <c r="G1253" s="2" t="s">
        <v>27</v>
      </c>
      <c r="H1253" s="2">
        <v>2019</v>
      </c>
      <c r="I1253" s="2">
        <v>1609.6320000000001</v>
      </c>
      <c r="J1253" s="2"/>
    </row>
    <row r="1254" spans="1:10" x14ac:dyDescent="0.2">
      <c r="A1254" s="2" t="s">
        <v>12</v>
      </c>
      <c r="B1254" s="3">
        <v>45324.958333333336</v>
      </c>
      <c r="C1254" s="2" t="s">
        <v>13</v>
      </c>
      <c r="D1254" s="2" t="s">
        <v>72</v>
      </c>
      <c r="E1254" s="2" t="s">
        <v>15</v>
      </c>
      <c r="F1254" s="2" t="s">
        <v>16</v>
      </c>
      <c r="G1254" s="2" t="s">
        <v>28</v>
      </c>
      <c r="H1254" s="2">
        <v>2019</v>
      </c>
      <c r="I1254" s="2">
        <v>2993.8319999999999</v>
      </c>
      <c r="J1254" s="2"/>
    </row>
    <row r="1255" spans="1:10" x14ac:dyDescent="0.2">
      <c r="A1255" s="2" t="s">
        <v>12</v>
      </c>
      <c r="B1255" s="3">
        <v>45324.958333333336</v>
      </c>
      <c r="C1255" s="2" t="s">
        <v>13</v>
      </c>
      <c r="D1255" s="2" t="s">
        <v>72</v>
      </c>
      <c r="E1255" s="2" t="s">
        <v>15</v>
      </c>
      <c r="F1255" s="2" t="s">
        <v>16</v>
      </c>
      <c r="G1255" s="2" t="s">
        <v>29</v>
      </c>
      <c r="H1255" s="2">
        <v>2019</v>
      </c>
      <c r="I1255" s="2">
        <v>19350.895</v>
      </c>
      <c r="J1255" s="2"/>
    </row>
    <row r="1256" spans="1:10" x14ac:dyDescent="0.2">
      <c r="A1256" s="2" t="s">
        <v>12</v>
      </c>
      <c r="B1256" s="3">
        <v>45324.958333333336</v>
      </c>
      <c r="C1256" s="2" t="s">
        <v>13</v>
      </c>
      <c r="D1256" s="2" t="s">
        <v>72</v>
      </c>
      <c r="E1256" s="2" t="s">
        <v>15</v>
      </c>
      <c r="F1256" s="2" t="s">
        <v>16</v>
      </c>
      <c r="G1256" s="2" t="s">
        <v>30</v>
      </c>
      <c r="H1256" s="2">
        <v>2019</v>
      </c>
      <c r="I1256" s="2">
        <v>381753.96500000003</v>
      </c>
      <c r="J1256" s="2"/>
    </row>
    <row r="1257" spans="1:10" x14ac:dyDescent="0.2">
      <c r="A1257" s="2" t="s">
        <v>12</v>
      </c>
      <c r="B1257" s="3">
        <v>45324.958333333336</v>
      </c>
      <c r="C1257" s="2" t="s">
        <v>13</v>
      </c>
      <c r="D1257" s="2" t="s">
        <v>72</v>
      </c>
      <c r="E1257" s="2" t="s">
        <v>15</v>
      </c>
      <c r="F1257" s="2" t="s">
        <v>16</v>
      </c>
      <c r="G1257" s="2" t="s">
        <v>31</v>
      </c>
      <c r="H1257" s="2">
        <v>2019</v>
      </c>
      <c r="I1257" s="2">
        <v>37072.800000000003</v>
      </c>
      <c r="J1257" s="2"/>
    </row>
    <row r="1258" spans="1:10" x14ac:dyDescent="0.2">
      <c r="A1258" s="2" t="s">
        <v>12</v>
      </c>
      <c r="B1258" s="3">
        <v>45324.958333333336</v>
      </c>
      <c r="C1258" s="2" t="s">
        <v>13</v>
      </c>
      <c r="D1258" s="2" t="s">
        <v>72</v>
      </c>
      <c r="E1258" s="2" t="s">
        <v>15</v>
      </c>
      <c r="F1258" s="2" t="s">
        <v>16</v>
      </c>
      <c r="G1258" s="2" t="s">
        <v>32</v>
      </c>
      <c r="H1258" s="2">
        <v>2019</v>
      </c>
      <c r="I1258" s="2">
        <v>177627.584</v>
      </c>
      <c r="J1258" s="2"/>
    </row>
    <row r="1259" spans="1:10" x14ac:dyDescent="0.2">
      <c r="A1259" s="2" t="s">
        <v>12</v>
      </c>
      <c r="B1259" s="3">
        <v>45324.958333333336</v>
      </c>
      <c r="C1259" s="2" t="s">
        <v>13</v>
      </c>
      <c r="D1259" s="2" t="s">
        <v>72</v>
      </c>
      <c r="E1259" s="2" t="s">
        <v>15</v>
      </c>
      <c r="F1259" s="2" t="s">
        <v>16</v>
      </c>
      <c r="G1259" s="2" t="s">
        <v>33</v>
      </c>
      <c r="H1259" s="2">
        <v>2019</v>
      </c>
      <c r="I1259" s="2">
        <v>611.28</v>
      </c>
      <c r="J1259" s="2"/>
    </row>
    <row r="1260" spans="1:10" x14ac:dyDescent="0.2">
      <c r="A1260" s="2" t="s">
        <v>12</v>
      </c>
      <c r="B1260" s="3">
        <v>45324.958333333336</v>
      </c>
      <c r="C1260" s="2" t="s">
        <v>13</v>
      </c>
      <c r="D1260" s="2" t="s">
        <v>72</v>
      </c>
      <c r="E1260" s="2" t="s">
        <v>15</v>
      </c>
      <c r="F1260" s="2" t="s">
        <v>16</v>
      </c>
      <c r="G1260" s="2" t="s">
        <v>34</v>
      </c>
      <c r="H1260" s="2">
        <v>2019</v>
      </c>
      <c r="I1260" s="2">
        <v>887.16899999999998</v>
      </c>
      <c r="J1260" s="2"/>
    </row>
    <row r="1261" spans="1:10" x14ac:dyDescent="0.2">
      <c r="A1261" s="2" t="s">
        <v>12</v>
      </c>
      <c r="B1261" s="3">
        <v>45324.958333333336</v>
      </c>
      <c r="C1261" s="2" t="s">
        <v>13</v>
      </c>
      <c r="D1261" s="2" t="s">
        <v>72</v>
      </c>
      <c r="E1261" s="2" t="s">
        <v>15</v>
      </c>
      <c r="F1261" s="2" t="s">
        <v>16</v>
      </c>
      <c r="G1261" s="2" t="s">
        <v>35</v>
      </c>
      <c r="H1261" s="2">
        <v>2019</v>
      </c>
      <c r="I1261" s="2">
        <v>1407.4849999999999</v>
      </c>
      <c r="J1261" s="2"/>
    </row>
    <row r="1262" spans="1:10" x14ac:dyDescent="0.2">
      <c r="A1262" s="2" t="s">
        <v>12</v>
      </c>
      <c r="B1262" s="3">
        <v>45324.958333333336</v>
      </c>
      <c r="C1262" s="2" t="s">
        <v>13</v>
      </c>
      <c r="D1262" s="2" t="s">
        <v>72</v>
      </c>
      <c r="E1262" s="2" t="s">
        <v>15</v>
      </c>
      <c r="F1262" s="2" t="s">
        <v>16</v>
      </c>
      <c r="G1262" s="2" t="s">
        <v>36</v>
      </c>
      <c r="H1262" s="2">
        <v>2019</v>
      </c>
      <c r="I1262" s="2">
        <v>2757.0059999999999</v>
      </c>
      <c r="J1262" s="2"/>
    </row>
    <row r="1263" spans="1:10" x14ac:dyDescent="0.2">
      <c r="A1263" s="2" t="s">
        <v>12</v>
      </c>
      <c r="B1263" s="3">
        <v>45324.958333333336</v>
      </c>
      <c r="C1263" s="2" t="s">
        <v>13</v>
      </c>
      <c r="D1263" s="2" t="s">
        <v>72</v>
      </c>
      <c r="E1263" s="2" t="s">
        <v>15</v>
      </c>
      <c r="F1263" s="2" t="s">
        <v>16</v>
      </c>
      <c r="G1263" s="2" t="s">
        <v>37</v>
      </c>
      <c r="H1263" s="2">
        <v>2019</v>
      </c>
      <c r="I1263" s="2">
        <v>3659.2060000000001</v>
      </c>
      <c r="J1263" s="2"/>
    </row>
    <row r="1264" spans="1:10" x14ac:dyDescent="0.2">
      <c r="A1264" s="2" t="s">
        <v>12</v>
      </c>
      <c r="B1264" s="3">
        <v>45324.958333333336</v>
      </c>
      <c r="C1264" s="2" t="s">
        <v>13</v>
      </c>
      <c r="D1264" s="2" t="s">
        <v>72</v>
      </c>
      <c r="E1264" s="2" t="s">
        <v>15</v>
      </c>
      <c r="F1264" s="2" t="s">
        <v>16</v>
      </c>
      <c r="G1264" s="2" t="s">
        <v>38</v>
      </c>
      <c r="H1264" s="2">
        <v>2019</v>
      </c>
      <c r="I1264" s="2">
        <v>587.16</v>
      </c>
      <c r="J1264" s="2"/>
    </row>
    <row r="1265" spans="1:10" x14ac:dyDescent="0.2">
      <c r="A1265" s="2" t="s">
        <v>12</v>
      </c>
      <c r="B1265" s="3">
        <v>45324.958333333336</v>
      </c>
      <c r="C1265" s="2" t="s">
        <v>13</v>
      </c>
      <c r="D1265" s="2" t="s">
        <v>72</v>
      </c>
      <c r="E1265" s="2" t="s">
        <v>15</v>
      </c>
      <c r="F1265" s="2" t="s">
        <v>16</v>
      </c>
      <c r="G1265" s="2" t="s">
        <v>39</v>
      </c>
      <c r="H1265" s="2">
        <v>2019</v>
      </c>
      <c r="I1265" s="2">
        <v>538.12099999999998</v>
      </c>
      <c r="J1265" s="2"/>
    </row>
    <row r="1266" spans="1:10" x14ac:dyDescent="0.2">
      <c r="A1266" s="2" t="s">
        <v>12</v>
      </c>
      <c r="B1266" s="3">
        <v>45324.958333333336</v>
      </c>
      <c r="C1266" s="2" t="s">
        <v>13</v>
      </c>
      <c r="D1266" s="2" t="s">
        <v>72</v>
      </c>
      <c r="E1266" s="2" t="s">
        <v>15</v>
      </c>
      <c r="F1266" s="2" t="s">
        <v>16</v>
      </c>
      <c r="G1266" s="2" t="s">
        <v>40</v>
      </c>
      <c r="H1266" s="2">
        <v>2019</v>
      </c>
      <c r="I1266" s="2">
        <v>243.81399999999999</v>
      </c>
      <c r="J1266" s="2"/>
    </row>
    <row r="1267" spans="1:10" x14ac:dyDescent="0.2">
      <c r="A1267" s="2" t="s">
        <v>12</v>
      </c>
      <c r="B1267" s="3">
        <v>45324.958333333336</v>
      </c>
      <c r="C1267" s="2" t="s">
        <v>13</v>
      </c>
      <c r="D1267" s="2" t="s">
        <v>72</v>
      </c>
      <c r="E1267" s="2" t="s">
        <v>15</v>
      </c>
      <c r="F1267" s="2" t="s">
        <v>16</v>
      </c>
      <c r="G1267" s="2" t="s">
        <v>41</v>
      </c>
      <c r="H1267" s="2">
        <v>2019</v>
      </c>
      <c r="I1267" s="2">
        <v>187.05199999999999</v>
      </c>
      <c r="J1267" s="2"/>
    </row>
    <row r="1268" spans="1:10" x14ac:dyDescent="0.2">
      <c r="A1268" s="2" t="s">
        <v>12</v>
      </c>
      <c r="B1268" s="3">
        <v>45324.958333333336</v>
      </c>
      <c r="C1268" s="2" t="s">
        <v>13</v>
      </c>
      <c r="D1268" s="2" t="s">
        <v>72</v>
      </c>
      <c r="E1268" s="2" t="s">
        <v>15</v>
      </c>
      <c r="F1268" s="2" t="s">
        <v>16</v>
      </c>
      <c r="G1268" s="2" t="s">
        <v>42</v>
      </c>
      <c r="H1268" s="2">
        <v>2019</v>
      </c>
      <c r="I1268" s="2">
        <v>5112.72</v>
      </c>
      <c r="J1268" s="2"/>
    </row>
    <row r="1269" spans="1:10" x14ac:dyDescent="0.2">
      <c r="A1269" s="2" t="s">
        <v>12</v>
      </c>
      <c r="B1269" s="3">
        <v>45324.958333333336</v>
      </c>
      <c r="C1269" s="2" t="s">
        <v>13</v>
      </c>
      <c r="D1269" s="2" t="s">
        <v>72</v>
      </c>
      <c r="E1269" s="2" t="s">
        <v>15</v>
      </c>
      <c r="F1269" s="2" t="s">
        <v>16</v>
      </c>
      <c r="G1269" s="2" t="s">
        <v>43</v>
      </c>
      <c r="H1269" s="2">
        <v>2019</v>
      </c>
      <c r="I1269" s="2">
        <v>262.303</v>
      </c>
      <c r="J1269" s="2"/>
    </row>
    <row r="1270" spans="1:10" x14ac:dyDescent="0.2">
      <c r="A1270" s="2" t="s">
        <v>12</v>
      </c>
      <c r="B1270" s="3">
        <v>45324.958333333336</v>
      </c>
      <c r="C1270" s="2" t="s">
        <v>13</v>
      </c>
      <c r="D1270" s="2" t="s">
        <v>72</v>
      </c>
      <c r="E1270" s="2" t="s">
        <v>15</v>
      </c>
      <c r="F1270" s="2" t="s">
        <v>16</v>
      </c>
      <c r="G1270" s="2" t="s">
        <v>44</v>
      </c>
      <c r="H1270" s="2">
        <v>2019</v>
      </c>
      <c r="I1270" s="2">
        <v>6134.68</v>
      </c>
      <c r="J1270" s="2"/>
    </row>
    <row r="1271" spans="1:10" x14ac:dyDescent="0.2">
      <c r="A1271" s="2" t="s">
        <v>12</v>
      </c>
      <c r="B1271" s="3">
        <v>45324.958333333336</v>
      </c>
      <c r="C1271" s="2" t="s">
        <v>13</v>
      </c>
      <c r="D1271" s="2" t="s">
        <v>72</v>
      </c>
      <c r="E1271" s="2" t="s">
        <v>15</v>
      </c>
      <c r="F1271" s="2" t="s">
        <v>16</v>
      </c>
      <c r="G1271" s="2" t="s">
        <v>45</v>
      </c>
      <c r="H1271" s="2">
        <v>2019</v>
      </c>
      <c r="I1271" s="2">
        <v>80308.145000000004</v>
      </c>
      <c r="J1271" s="2"/>
    </row>
    <row r="1272" spans="1:10" x14ac:dyDescent="0.2">
      <c r="A1272" s="2" t="s">
        <v>12</v>
      </c>
      <c r="B1272" s="3">
        <v>45324.958333333336</v>
      </c>
      <c r="C1272" s="2" t="s">
        <v>13</v>
      </c>
      <c r="D1272" s="2" t="s">
        <v>72</v>
      </c>
      <c r="E1272" s="2" t="s">
        <v>15</v>
      </c>
      <c r="F1272" s="2" t="s">
        <v>16</v>
      </c>
      <c r="G1272" s="2" t="s">
        <v>46</v>
      </c>
      <c r="H1272" s="2">
        <v>2019</v>
      </c>
      <c r="I1272" s="2">
        <v>4698.0429999999997</v>
      </c>
      <c r="J1272" s="2"/>
    </row>
    <row r="1273" spans="1:10" x14ac:dyDescent="0.2">
      <c r="A1273" s="2" t="s">
        <v>12</v>
      </c>
      <c r="B1273" s="3">
        <v>45324.958333333336</v>
      </c>
      <c r="C1273" s="2" t="s">
        <v>13</v>
      </c>
      <c r="D1273" s="2" t="s">
        <v>72</v>
      </c>
      <c r="E1273" s="2" t="s">
        <v>15</v>
      </c>
      <c r="F1273" s="2" t="s">
        <v>16</v>
      </c>
      <c r="G1273" s="2" t="s">
        <v>47</v>
      </c>
      <c r="H1273" s="2">
        <v>2019</v>
      </c>
      <c r="I1273" s="2">
        <v>1951.7149999999999</v>
      </c>
      <c r="J1273" s="2"/>
    </row>
    <row r="1274" spans="1:10" x14ac:dyDescent="0.2">
      <c r="A1274" s="2" t="s">
        <v>12</v>
      </c>
      <c r="B1274" s="3">
        <v>45324.958333333336</v>
      </c>
      <c r="C1274" s="2" t="s">
        <v>13</v>
      </c>
      <c r="D1274" s="2" t="s">
        <v>72</v>
      </c>
      <c r="E1274" s="2" t="s">
        <v>15</v>
      </c>
      <c r="F1274" s="2" t="s">
        <v>16</v>
      </c>
      <c r="G1274" s="2" t="s">
        <v>48</v>
      </c>
      <c r="H1274" s="2">
        <v>2019</v>
      </c>
      <c r="I1274" s="2">
        <v>402.24200000000002</v>
      </c>
      <c r="J1274" s="2"/>
    </row>
    <row r="1275" spans="1:10" x14ac:dyDescent="0.2">
      <c r="A1275" s="2" t="s">
        <v>12</v>
      </c>
      <c r="B1275" s="3">
        <v>45324.958333333336</v>
      </c>
      <c r="C1275" s="2" t="s">
        <v>13</v>
      </c>
      <c r="D1275" s="2" t="s">
        <v>72</v>
      </c>
      <c r="E1275" s="2" t="s">
        <v>15</v>
      </c>
      <c r="F1275" s="2" t="s">
        <v>16</v>
      </c>
      <c r="G1275" s="2" t="s">
        <v>49</v>
      </c>
      <c r="H1275" s="2">
        <v>2019</v>
      </c>
      <c r="I1275" s="2">
        <v>5859</v>
      </c>
      <c r="J1275" s="2"/>
    </row>
    <row r="1276" spans="1:10" x14ac:dyDescent="0.2">
      <c r="A1276" s="2" t="s">
        <v>12</v>
      </c>
      <c r="B1276" s="3">
        <v>45324.958333333336</v>
      </c>
      <c r="C1276" s="2" t="s">
        <v>13</v>
      </c>
      <c r="D1276" s="2" t="s">
        <v>72</v>
      </c>
      <c r="E1276" s="2" t="s">
        <v>15</v>
      </c>
      <c r="F1276" s="2" t="s">
        <v>16</v>
      </c>
      <c r="G1276" s="2" t="s">
        <v>50</v>
      </c>
      <c r="H1276" s="2">
        <v>2019</v>
      </c>
      <c r="I1276" s="2">
        <v>50018.400000000001</v>
      </c>
      <c r="J1276" s="2"/>
    </row>
    <row r="1277" spans="1:10" x14ac:dyDescent="0.2">
      <c r="A1277" s="2" t="s">
        <v>12</v>
      </c>
      <c r="B1277" s="3">
        <v>45324.958333333336</v>
      </c>
      <c r="C1277" s="2" t="s">
        <v>13</v>
      </c>
      <c r="D1277" s="2" t="s">
        <v>72</v>
      </c>
      <c r="E1277" s="2" t="s">
        <v>15</v>
      </c>
      <c r="F1277" s="2" t="s">
        <v>16</v>
      </c>
      <c r="G1277" s="2" t="s">
        <v>51</v>
      </c>
      <c r="H1277" s="2">
        <v>2019</v>
      </c>
      <c r="I1277" s="2">
        <v>1773.94</v>
      </c>
      <c r="J1277" s="2"/>
    </row>
    <row r="1278" spans="1:10" x14ac:dyDescent="0.2">
      <c r="A1278" s="2" t="s">
        <v>12</v>
      </c>
      <c r="B1278" s="3">
        <v>45324.958333333336</v>
      </c>
      <c r="C1278" s="2" t="s">
        <v>13</v>
      </c>
      <c r="D1278" s="2" t="s">
        <v>72</v>
      </c>
      <c r="E1278" s="2" t="s">
        <v>15</v>
      </c>
      <c r="F1278" s="2" t="s">
        <v>16</v>
      </c>
      <c r="G1278" s="2" t="s">
        <v>52</v>
      </c>
      <c r="H1278" s="2">
        <v>2019</v>
      </c>
      <c r="I1278" s="2">
        <v>4438.8</v>
      </c>
      <c r="J1278" s="2"/>
    </row>
    <row r="1279" spans="1:10" x14ac:dyDescent="0.2">
      <c r="A1279" s="2" t="s">
        <v>12</v>
      </c>
      <c r="B1279" s="3">
        <v>45324.958333333336</v>
      </c>
      <c r="C1279" s="2" t="s">
        <v>13</v>
      </c>
      <c r="D1279" s="2" t="s">
        <v>72</v>
      </c>
      <c r="E1279" s="2" t="s">
        <v>15</v>
      </c>
      <c r="F1279" s="2" t="s">
        <v>16</v>
      </c>
      <c r="G1279" s="2" t="s">
        <v>53</v>
      </c>
      <c r="H1279" s="2">
        <v>2019</v>
      </c>
      <c r="I1279" s="2">
        <v>6603.1809999999996</v>
      </c>
      <c r="J1279" s="2"/>
    </row>
    <row r="1280" spans="1:10" x14ac:dyDescent="0.2">
      <c r="A1280" s="2" t="s">
        <v>12</v>
      </c>
      <c r="B1280" s="3">
        <v>45324.958333333336</v>
      </c>
      <c r="C1280" s="2" t="s">
        <v>13</v>
      </c>
      <c r="D1280" s="2" t="s">
        <v>72</v>
      </c>
      <c r="E1280" s="2" t="s">
        <v>15</v>
      </c>
      <c r="F1280" s="2" t="s">
        <v>16</v>
      </c>
      <c r="G1280" s="2" t="s">
        <v>54</v>
      </c>
      <c r="H1280" s="2">
        <v>2019</v>
      </c>
      <c r="I1280" s="2">
        <v>1885.41</v>
      </c>
      <c r="J1280" s="2"/>
    </row>
    <row r="1281" spans="1:10" x14ac:dyDescent="0.2">
      <c r="A1281" s="2" t="s">
        <v>12</v>
      </c>
      <c r="B1281" s="3">
        <v>45324.958333333336</v>
      </c>
      <c r="C1281" s="2" t="s">
        <v>13</v>
      </c>
      <c r="D1281" s="2" t="s">
        <v>72</v>
      </c>
      <c r="E1281" s="2" t="s">
        <v>55</v>
      </c>
      <c r="F1281" s="2" t="s">
        <v>16</v>
      </c>
      <c r="G1281" s="2" t="s">
        <v>18</v>
      </c>
      <c r="H1281" s="2">
        <v>2019</v>
      </c>
      <c r="I1281" s="2">
        <v>52792.211000000003</v>
      </c>
      <c r="J1281" s="2"/>
    </row>
    <row r="1282" spans="1:10" x14ac:dyDescent="0.2">
      <c r="A1282" s="2" t="s">
        <v>12</v>
      </c>
      <c r="B1282" s="3">
        <v>45324.958333333336</v>
      </c>
      <c r="C1282" s="2" t="s">
        <v>13</v>
      </c>
      <c r="D1282" s="2" t="s">
        <v>72</v>
      </c>
      <c r="E1282" s="2" t="s">
        <v>55</v>
      </c>
      <c r="F1282" s="2" t="s">
        <v>16</v>
      </c>
      <c r="G1282" s="2" t="s">
        <v>19</v>
      </c>
      <c r="H1282" s="2">
        <v>2019</v>
      </c>
      <c r="I1282" s="2">
        <v>1141.143</v>
      </c>
      <c r="J1282" s="2"/>
    </row>
    <row r="1283" spans="1:10" x14ac:dyDescent="0.2">
      <c r="A1283" s="2" t="s">
        <v>12</v>
      </c>
      <c r="B1283" s="3">
        <v>45324.958333333336</v>
      </c>
      <c r="C1283" s="2" t="s">
        <v>13</v>
      </c>
      <c r="D1283" s="2" t="s">
        <v>72</v>
      </c>
      <c r="E1283" s="2" t="s">
        <v>55</v>
      </c>
      <c r="F1283" s="2" t="s">
        <v>16</v>
      </c>
      <c r="G1283" s="2" t="s">
        <v>20</v>
      </c>
      <c r="H1283" s="2">
        <v>2019</v>
      </c>
      <c r="I1283" s="2">
        <v>114358.59</v>
      </c>
      <c r="J1283" s="2"/>
    </row>
    <row r="1284" spans="1:10" x14ac:dyDescent="0.2">
      <c r="A1284" s="2" t="s">
        <v>12</v>
      </c>
      <c r="B1284" s="3">
        <v>45324.958333333336</v>
      </c>
      <c r="C1284" s="2" t="s">
        <v>13</v>
      </c>
      <c r="D1284" s="2" t="s">
        <v>72</v>
      </c>
      <c r="E1284" s="2" t="s">
        <v>55</v>
      </c>
      <c r="F1284" s="2" t="s">
        <v>16</v>
      </c>
      <c r="G1284" s="2" t="s">
        <v>21</v>
      </c>
      <c r="H1284" s="2">
        <v>2019</v>
      </c>
      <c r="I1284" s="2">
        <v>2637.6350000000002</v>
      </c>
      <c r="J1284" s="2"/>
    </row>
    <row r="1285" spans="1:10" x14ac:dyDescent="0.2">
      <c r="A1285" s="2" t="s">
        <v>12</v>
      </c>
      <c r="B1285" s="3">
        <v>45324.958333333336</v>
      </c>
      <c r="C1285" s="2" t="s">
        <v>13</v>
      </c>
      <c r="D1285" s="2" t="s">
        <v>72</v>
      </c>
      <c r="E1285" s="2" t="s">
        <v>55</v>
      </c>
      <c r="F1285" s="2" t="s">
        <v>16</v>
      </c>
      <c r="G1285" s="2" t="s">
        <v>23</v>
      </c>
      <c r="H1285" s="2">
        <v>2019</v>
      </c>
      <c r="I1285" s="2">
        <v>49363.438999999998</v>
      </c>
      <c r="J1285" s="2"/>
    </row>
    <row r="1286" spans="1:10" x14ac:dyDescent="0.2">
      <c r="A1286" s="2" t="s">
        <v>12</v>
      </c>
      <c r="B1286" s="3">
        <v>45324.958333333336</v>
      </c>
      <c r="C1286" s="2" t="s">
        <v>13</v>
      </c>
      <c r="D1286" s="2" t="s">
        <v>72</v>
      </c>
      <c r="E1286" s="2" t="s">
        <v>55</v>
      </c>
      <c r="F1286" s="2" t="s">
        <v>16</v>
      </c>
      <c r="G1286" s="2" t="s">
        <v>24</v>
      </c>
      <c r="H1286" s="2">
        <v>2019</v>
      </c>
      <c r="I1286" s="2">
        <v>733740.78899999999</v>
      </c>
      <c r="J1286" s="2"/>
    </row>
    <row r="1287" spans="1:10" x14ac:dyDescent="0.2">
      <c r="A1287" s="2" t="s">
        <v>12</v>
      </c>
      <c r="B1287" s="3">
        <v>45324.958333333336</v>
      </c>
      <c r="C1287" s="2" t="s">
        <v>13</v>
      </c>
      <c r="D1287" s="2" t="s">
        <v>72</v>
      </c>
      <c r="E1287" s="2" t="s">
        <v>55</v>
      </c>
      <c r="F1287" s="2" t="s">
        <v>16</v>
      </c>
      <c r="G1287" s="2" t="s">
        <v>25</v>
      </c>
      <c r="H1287" s="2">
        <v>2019</v>
      </c>
      <c r="I1287" s="2">
        <v>18640.972000000002</v>
      </c>
      <c r="J1287" s="2"/>
    </row>
    <row r="1288" spans="1:10" x14ac:dyDescent="0.2">
      <c r="A1288" s="2" t="s">
        <v>12</v>
      </c>
      <c r="B1288" s="3">
        <v>45324.958333333336</v>
      </c>
      <c r="C1288" s="2" t="s">
        <v>13</v>
      </c>
      <c r="D1288" s="2" t="s">
        <v>72</v>
      </c>
      <c r="E1288" s="2" t="s">
        <v>55</v>
      </c>
      <c r="F1288" s="2" t="s">
        <v>16</v>
      </c>
      <c r="G1288" s="2" t="s">
        <v>26</v>
      </c>
      <c r="H1288" s="2">
        <v>2019</v>
      </c>
      <c r="I1288" s="2">
        <v>2192134.0180000002</v>
      </c>
      <c r="J1288" s="2"/>
    </row>
    <row r="1289" spans="1:10" x14ac:dyDescent="0.2">
      <c r="A1289" s="2" t="s">
        <v>12</v>
      </c>
      <c r="B1289" s="3">
        <v>45324.958333333336</v>
      </c>
      <c r="C1289" s="2" t="s">
        <v>13</v>
      </c>
      <c r="D1289" s="2" t="s">
        <v>72</v>
      </c>
      <c r="E1289" s="2" t="s">
        <v>55</v>
      </c>
      <c r="F1289" s="2" t="s">
        <v>16</v>
      </c>
      <c r="G1289" s="2" t="s">
        <v>27</v>
      </c>
      <c r="H1289" s="2">
        <v>2019</v>
      </c>
      <c r="I1289" s="2">
        <v>1771.6389999999999</v>
      </c>
      <c r="J1289" s="2"/>
    </row>
    <row r="1290" spans="1:10" x14ac:dyDescent="0.2">
      <c r="A1290" s="2" t="s">
        <v>12</v>
      </c>
      <c r="B1290" s="3">
        <v>45324.958333333336</v>
      </c>
      <c r="C1290" s="2" t="s">
        <v>13</v>
      </c>
      <c r="D1290" s="2" t="s">
        <v>72</v>
      </c>
      <c r="E1290" s="2" t="s">
        <v>55</v>
      </c>
      <c r="F1290" s="2" t="s">
        <v>16</v>
      </c>
      <c r="G1290" s="2" t="s">
        <v>28</v>
      </c>
      <c r="H1290" s="2">
        <v>2019</v>
      </c>
      <c r="I1290" s="2">
        <v>15515.679</v>
      </c>
      <c r="J1290" s="2"/>
    </row>
    <row r="1291" spans="1:10" x14ac:dyDescent="0.2">
      <c r="A1291" s="2" t="s">
        <v>12</v>
      </c>
      <c r="B1291" s="3">
        <v>45324.958333333336</v>
      </c>
      <c r="C1291" s="2" t="s">
        <v>13</v>
      </c>
      <c r="D1291" s="2" t="s">
        <v>72</v>
      </c>
      <c r="E1291" s="2" t="s">
        <v>55</v>
      </c>
      <c r="F1291" s="2" t="s">
        <v>16</v>
      </c>
      <c r="G1291" s="2" t="s">
        <v>29</v>
      </c>
      <c r="H1291" s="2">
        <v>2019</v>
      </c>
      <c r="I1291" s="2">
        <v>67037.13</v>
      </c>
      <c r="J1291" s="2"/>
    </row>
    <row r="1292" spans="1:10" x14ac:dyDescent="0.2">
      <c r="A1292" s="2" t="s">
        <v>12</v>
      </c>
      <c r="B1292" s="3">
        <v>45324.958333333336</v>
      </c>
      <c r="C1292" s="2" t="s">
        <v>13</v>
      </c>
      <c r="D1292" s="2" t="s">
        <v>72</v>
      </c>
      <c r="E1292" s="2" t="s">
        <v>55</v>
      </c>
      <c r="F1292" s="2" t="s">
        <v>16</v>
      </c>
      <c r="G1292" s="2" t="s">
        <v>30</v>
      </c>
      <c r="H1292" s="2">
        <v>2019</v>
      </c>
      <c r="I1292" s="2">
        <v>2503021.4679999999</v>
      </c>
      <c r="J1292" s="2"/>
    </row>
    <row r="1293" spans="1:10" x14ac:dyDescent="0.2">
      <c r="A1293" s="2" t="s">
        <v>12</v>
      </c>
      <c r="B1293" s="3">
        <v>45324.958333333336</v>
      </c>
      <c r="C1293" s="2" t="s">
        <v>13</v>
      </c>
      <c r="D1293" s="2" t="s">
        <v>72</v>
      </c>
      <c r="E1293" s="2" t="s">
        <v>55</v>
      </c>
      <c r="F1293" s="2" t="s">
        <v>16</v>
      </c>
      <c r="G1293" s="2" t="s">
        <v>31</v>
      </c>
      <c r="H1293" s="2">
        <v>2019</v>
      </c>
      <c r="I1293" s="2">
        <v>886.5</v>
      </c>
      <c r="J1293" s="2"/>
    </row>
    <row r="1294" spans="1:10" x14ac:dyDescent="0.2">
      <c r="A1294" s="2" t="s">
        <v>12</v>
      </c>
      <c r="B1294" s="3">
        <v>45324.958333333336</v>
      </c>
      <c r="C1294" s="2" t="s">
        <v>13</v>
      </c>
      <c r="D1294" s="2" t="s">
        <v>72</v>
      </c>
      <c r="E1294" s="2" t="s">
        <v>55</v>
      </c>
      <c r="F1294" s="2" t="s">
        <v>16</v>
      </c>
      <c r="G1294" s="2" t="s">
        <v>32</v>
      </c>
      <c r="H1294" s="2">
        <v>2019</v>
      </c>
      <c r="I1294" s="2">
        <v>391422.10800000001</v>
      </c>
      <c r="J1294" s="2"/>
    </row>
    <row r="1295" spans="1:10" x14ac:dyDescent="0.2">
      <c r="A1295" s="2" t="s">
        <v>12</v>
      </c>
      <c r="B1295" s="3">
        <v>45324.958333333336</v>
      </c>
      <c r="C1295" s="2" t="s">
        <v>13</v>
      </c>
      <c r="D1295" s="2" t="s">
        <v>72</v>
      </c>
      <c r="E1295" s="2" t="s">
        <v>55</v>
      </c>
      <c r="F1295" s="2" t="s">
        <v>16</v>
      </c>
      <c r="G1295" s="2" t="s">
        <v>33</v>
      </c>
      <c r="H1295" s="2">
        <v>2019</v>
      </c>
      <c r="I1295" s="2">
        <v>20867.350999999999</v>
      </c>
      <c r="J1295" s="2"/>
    </row>
    <row r="1296" spans="1:10" x14ac:dyDescent="0.2">
      <c r="A1296" s="2" t="s">
        <v>12</v>
      </c>
      <c r="B1296" s="3">
        <v>45324.958333333336</v>
      </c>
      <c r="C1296" s="2" t="s">
        <v>13</v>
      </c>
      <c r="D1296" s="2" t="s">
        <v>72</v>
      </c>
      <c r="E1296" s="2" t="s">
        <v>55</v>
      </c>
      <c r="F1296" s="2" t="s">
        <v>16</v>
      </c>
      <c r="G1296" s="2" t="s">
        <v>34</v>
      </c>
      <c r="H1296" s="2">
        <v>2019</v>
      </c>
      <c r="I1296" s="2">
        <v>14475.536</v>
      </c>
      <c r="J1296" s="2"/>
    </row>
    <row r="1297" spans="1:10" x14ac:dyDescent="0.2">
      <c r="A1297" s="2" t="s">
        <v>12</v>
      </c>
      <c r="B1297" s="3">
        <v>45324.958333333336</v>
      </c>
      <c r="C1297" s="2" t="s">
        <v>13</v>
      </c>
      <c r="D1297" s="2" t="s">
        <v>72</v>
      </c>
      <c r="E1297" s="2" t="s">
        <v>55</v>
      </c>
      <c r="F1297" s="2" t="s">
        <v>16</v>
      </c>
      <c r="G1297" s="2" t="s">
        <v>35</v>
      </c>
      <c r="H1297" s="2">
        <v>2019</v>
      </c>
      <c r="I1297" s="2">
        <v>96839.86</v>
      </c>
      <c r="J1297" s="2"/>
    </row>
    <row r="1298" spans="1:10" x14ac:dyDescent="0.2">
      <c r="A1298" s="2" t="s">
        <v>12</v>
      </c>
      <c r="B1298" s="3">
        <v>45324.958333333336</v>
      </c>
      <c r="C1298" s="2" t="s">
        <v>13</v>
      </c>
      <c r="D1298" s="2" t="s">
        <v>72</v>
      </c>
      <c r="E1298" s="2" t="s">
        <v>55</v>
      </c>
      <c r="F1298" s="2" t="s">
        <v>16</v>
      </c>
      <c r="G1298" s="2" t="s">
        <v>36</v>
      </c>
      <c r="H1298" s="2">
        <v>2019</v>
      </c>
      <c r="I1298" s="2">
        <v>17493.756000000001</v>
      </c>
      <c r="J1298" s="2"/>
    </row>
    <row r="1299" spans="1:10" x14ac:dyDescent="0.2">
      <c r="A1299" s="2" t="s">
        <v>12</v>
      </c>
      <c r="B1299" s="3">
        <v>45324.958333333336</v>
      </c>
      <c r="C1299" s="2" t="s">
        <v>13</v>
      </c>
      <c r="D1299" s="2" t="s">
        <v>72</v>
      </c>
      <c r="E1299" s="2" t="s">
        <v>55</v>
      </c>
      <c r="F1299" s="2" t="s">
        <v>16</v>
      </c>
      <c r="G1299" s="2" t="s">
        <v>37</v>
      </c>
      <c r="H1299" s="2">
        <v>2019</v>
      </c>
      <c r="I1299" s="2">
        <v>514048.67</v>
      </c>
      <c r="J1299" s="2"/>
    </row>
    <row r="1300" spans="1:10" x14ac:dyDescent="0.2">
      <c r="A1300" s="2" t="s">
        <v>12</v>
      </c>
      <c r="B1300" s="3">
        <v>45324.958333333336</v>
      </c>
      <c r="C1300" s="2" t="s">
        <v>13</v>
      </c>
      <c r="D1300" s="2" t="s">
        <v>72</v>
      </c>
      <c r="E1300" s="2" t="s">
        <v>55</v>
      </c>
      <c r="F1300" s="2" t="s">
        <v>16</v>
      </c>
      <c r="G1300" s="2" t="s">
        <v>38</v>
      </c>
      <c r="H1300" s="2">
        <v>2019</v>
      </c>
      <c r="I1300" s="2">
        <v>4491.99</v>
      </c>
      <c r="J1300" s="2"/>
    </row>
    <row r="1301" spans="1:10" x14ac:dyDescent="0.2">
      <c r="A1301" s="2" t="s">
        <v>12</v>
      </c>
      <c r="B1301" s="3">
        <v>45324.958333333336</v>
      </c>
      <c r="C1301" s="2" t="s">
        <v>13</v>
      </c>
      <c r="D1301" s="2" t="s">
        <v>72</v>
      </c>
      <c r="E1301" s="2" t="s">
        <v>55</v>
      </c>
      <c r="F1301" s="2" t="s">
        <v>16</v>
      </c>
      <c r="G1301" s="2" t="s">
        <v>39</v>
      </c>
      <c r="H1301" s="2">
        <v>2019</v>
      </c>
      <c r="I1301" s="2">
        <v>9101.9940000000006</v>
      </c>
      <c r="J1301" s="2"/>
    </row>
    <row r="1302" spans="1:10" x14ac:dyDescent="0.2">
      <c r="A1302" s="2" t="s">
        <v>12</v>
      </c>
      <c r="B1302" s="3">
        <v>45324.958333333336</v>
      </c>
      <c r="C1302" s="2" t="s">
        <v>13</v>
      </c>
      <c r="D1302" s="2" t="s">
        <v>72</v>
      </c>
      <c r="E1302" s="2" t="s">
        <v>55</v>
      </c>
      <c r="F1302" s="2" t="s">
        <v>16</v>
      </c>
      <c r="G1302" s="2" t="s">
        <v>40</v>
      </c>
      <c r="H1302" s="2">
        <v>2019</v>
      </c>
      <c r="I1302" s="2">
        <v>2417.335</v>
      </c>
      <c r="J1302" s="2"/>
    </row>
    <row r="1303" spans="1:10" x14ac:dyDescent="0.2">
      <c r="A1303" s="2" t="s">
        <v>12</v>
      </c>
      <c r="B1303" s="3">
        <v>45324.958333333336</v>
      </c>
      <c r="C1303" s="2" t="s">
        <v>13</v>
      </c>
      <c r="D1303" s="2" t="s">
        <v>72</v>
      </c>
      <c r="E1303" s="2" t="s">
        <v>55</v>
      </c>
      <c r="F1303" s="2" t="s">
        <v>16</v>
      </c>
      <c r="G1303" s="2" t="s">
        <v>41</v>
      </c>
      <c r="H1303" s="2">
        <v>2019</v>
      </c>
      <c r="I1303" s="2">
        <v>6308.1880000000001</v>
      </c>
      <c r="J1303" s="2"/>
    </row>
    <row r="1304" spans="1:10" x14ac:dyDescent="0.2">
      <c r="A1304" s="2" t="s">
        <v>12</v>
      </c>
      <c r="B1304" s="3">
        <v>45324.958333333336</v>
      </c>
      <c r="C1304" s="2" t="s">
        <v>13</v>
      </c>
      <c r="D1304" s="2" t="s">
        <v>72</v>
      </c>
      <c r="E1304" s="2" t="s">
        <v>55</v>
      </c>
      <c r="F1304" s="2" t="s">
        <v>16</v>
      </c>
      <c r="G1304" s="2" t="s">
        <v>42</v>
      </c>
      <c r="H1304" s="2">
        <v>2019</v>
      </c>
      <c r="I1304" s="2">
        <v>7.56</v>
      </c>
      <c r="J1304" s="2"/>
    </row>
    <row r="1305" spans="1:10" x14ac:dyDescent="0.2">
      <c r="A1305" s="2" t="s">
        <v>12</v>
      </c>
      <c r="B1305" s="3">
        <v>45324.958333333336</v>
      </c>
      <c r="C1305" s="2" t="s">
        <v>13</v>
      </c>
      <c r="D1305" s="2" t="s">
        <v>72</v>
      </c>
      <c r="E1305" s="2" t="s">
        <v>55</v>
      </c>
      <c r="F1305" s="2" t="s">
        <v>16</v>
      </c>
      <c r="G1305" s="2" t="s">
        <v>43</v>
      </c>
      <c r="H1305" s="2">
        <v>2019</v>
      </c>
      <c r="I1305" s="2">
        <v>0</v>
      </c>
      <c r="J1305" s="2"/>
    </row>
    <row r="1306" spans="1:10" x14ac:dyDescent="0.2">
      <c r="A1306" s="2" t="s">
        <v>12</v>
      </c>
      <c r="B1306" s="3">
        <v>45324.958333333336</v>
      </c>
      <c r="C1306" s="2" t="s">
        <v>13</v>
      </c>
      <c r="D1306" s="2" t="s">
        <v>72</v>
      </c>
      <c r="E1306" s="2" t="s">
        <v>55</v>
      </c>
      <c r="F1306" s="2" t="s">
        <v>16</v>
      </c>
      <c r="G1306" s="2" t="s">
        <v>44</v>
      </c>
      <c r="H1306" s="2">
        <v>2019</v>
      </c>
      <c r="I1306" s="2">
        <v>210870.72399999999</v>
      </c>
      <c r="J1306" s="2"/>
    </row>
    <row r="1307" spans="1:10" x14ac:dyDescent="0.2">
      <c r="A1307" s="2" t="s">
        <v>12</v>
      </c>
      <c r="B1307" s="3">
        <v>45324.958333333336</v>
      </c>
      <c r="C1307" s="2" t="s">
        <v>13</v>
      </c>
      <c r="D1307" s="2" t="s">
        <v>72</v>
      </c>
      <c r="E1307" s="2" t="s">
        <v>55</v>
      </c>
      <c r="F1307" s="2" t="s">
        <v>16</v>
      </c>
      <c r="G1307" s="2" t="s">
        <v>45</v>
      </c>
      <c r="H1307" s="2">
        <v>2019</v>
      </c>
      <c r="I1307" s="2">
        <v>64.808000000000007</v>
      </c>
      <c r="J1307" s="2"/>
    </row>
    <row r="1308" spans="1:10" x14ac:dyDescent="0.2">
      <c r="A1308" s="2" t="s">
        <v>12</v>
      </c>
      <c r="B1308" s="3">
        <v>45324.958333333336</v>
      </c>
      <c r="C1308" s="2" t="s">
        <v>13</v>
      </c>
      <c r="D1308" s="2" t="s">
        <v>72</v>
      </c>
      <c r="E1308" s="2" t="s">
        <v>55</v>
      </c>
      <c r="F1308" s="2" t="s">
        <v>16</v>
      </c>
      <c r="G1308" s="2" t="s">
        <v>46</v>
      </c>
      <c r="H1308" s="2">
        <v>2019</v>
      </c>
      <c r="I1308" s="2">
        <v>81408.453999999998</v>
      </c>
      <c r="J1308" s="2"/>
    </row>
    <row r="1309" spans="1:10" x14ac:dyDescent="0.2">
      <c r="A1309" s="2" t="s">
        <v>12</v>
      </c>
      <c r="B1309" s="3">
        <v>45324.958333333336</v>
      </c>
      <c r="C1309" s="2" t="s">
        <v>13</v>
      </c>
      <c r="D1309" s="2" t="s">
        <v>72</v>
      </c>
      <c r="E1309" s="2" t="s">
        <v>55</v>
      </c>
      <c r="F1309" s="2" t="s">
        <v>16</v>
      </c>
      <c r="G1309" s="2" t="s">
        <v>47</v>
      </c>
      <c r="H1309" s="2">
        <v>2019</v>
      </c>
      <c r="I1309" s="2">
        <v>666.43899999999996</v>
      </c>
      <c r="J1309" s="2"/>
    </row>
    <row r="1310" spans="1:10" x14ac:dyDescent="0.2">
      <c r="A1310" s="2" t="s">
        <v>12</v>
      </c>
      <c r="B1310" s="3">
        <v>45324.958333333336</v>
      </c>
      <c r="C1310" s="2" t="s">
        <v>13</v>
      </c>
      <c r="D1310" s="2" t="s">
        <v>72</v>
      </c>
      <c r="E1310" s="2" t="s">
        <v>55</v>
      </c>
      <c r="F1310" s="2" t="s">
        <v>16</v>
      </c>
      <c r="G1310" s="2" t="s">
        <v>48</v>
      </c>
      <c r="H1310" s="2">
        <v>2019</v>
      </c>
      <c r="I1310" s="2">
        <v>61390.49</v>
      </c>
      <c r="J1310" s="2"/>
    </row>
    <row r="1311" spans="1:10" x14ac:dyDescent="0.2">
      <c r="A1311" s="2" t="s">
        <v>12</v>
      </c>
      <c r="B1311" s="3">
        <v>45324.958333333336</v>
      </c>
      <c r="C1311" s="2" t="s">
        <v>13</v>
      </c>
      <c r="D1311" s="2" t="s">
        <v>72</v>
      </c>
      <c r="E1311" s="2" t="s">
        <v>55</v>
      </c>
      <c r="F1311" s="2" t="s">
        <v>16</v>
      </c>
      <c r="G1311" s="2" t="s">
        <v>49</v>
      </c>
      <c r="H1311" s="2">
        <v>2019</v>
      </c>
      <c r="I1311" s="2">
        <v>7902.6689999999999</v>
      </c>
      <c r="J1311" s="2"/>
    </row>
    <row r="1312" spans="1:10" x14ac:dyDescent="0.2">
      <c r="A1312" s="2" t="s">
        <v>12</v>
      </c>
      <c r="B1312" s="3">
        <v>45324.958333333336</v>
      </c>
      <c r="C1312" s="2" t="s">
        <v>13</v>
      </c>
      <c r="D1312" s="2" t="s">
        <v>72</v>
      </c>
      <c r="E1312" s="2" t="s">
        <v>55</v>
      </c>
      <c r="F1312" s="2" t="s">
        <v>16</v>
      </c>
      <c r="G1312" s="2" t="s">
        <v>50</v>
      </c>
      <c r="H1312" s="2">
        <v>2019</v>
      </c>
      <c r="I1312" s="2">
        <v>606.6</v>
      </c>
      <c r="J1312" s="2"/>
    </row>
    <row r="1313" spans="1:10" x14ac:dyDescent="0.2">
      <c r="A1313" s="2" t="s">
        <v>12</v>
      </c>
      <c r="B1313" s="3">
        <v>45324.958333333336</v>
      </c>
      <c r="C1313" s="2" t="s">
        <v>13</v>
      </c>
      <c r="D1313" s="2" t="s">
        <v>72</v>
      </c>
      <c r="E1313" s="2" t="s">
        <v>55</v>
      </c>
      <c r="F1313" s="2" t="s">
        <v>16</v>
      </c>
      <c r="G1313" s="2" t="s">
        <v>51</v>
      </c>
      <c r="H1313" s="2">
        <v>2019</v>
      </c>
      <c r="I1313" s="2">
        <v>3180.558</v>
      </c>
      <c r="J1313" s="2"/>
    </row>
    <row r="1314" spans="1:10" x14ac:dyDescent="0.2">
      <c r="A1314" s="2" t="s">
        <v>12</v>
      </c>
      <c r="B1314" s="3">
        <v>45324.958333333336</v>
      </c>
      <c r="C1314" s="2" t="s">
        <v>13</v>
      </c>
      <c r="D1314" s="2" t="s">
        <v>72</v>
      </c>
      <c r="E1314" s="2" t="s">
        <v>55</v>
      </c>
      <c r="F1314" s="2" t="s">
        <v>16</v>
      </c>
      <c r="G1314" s="2" t="s">
        <v>52</v>
      </c>
      <c r="H1314" s="2">
        <v>2019</v>
      </c>
      <c r="I1314" s="2">
        <v>37862.370000000003</v>
      </c>
      <c r="J1314" s="2"/>
    </row>
    <row r="1315" spans="1:10" x14ac:dyDescent="0.2">
      <c r="A1315" s="2" t="s">
        <v>12</v>
      </c>
      <c r="B1315" s="3">
        <v>45324.958333333336</v>
      </c>
      <c r="C1315" s="2" t="s">
        <v>13</v>
      </c>
      <c r="D1315" s="2" t="s">
        <v>72</v>
      </c>
      <c r="E1315" s="2" t="s">
        <v>55</v>
      </c>
      <c r="F1315" s="2" t="s">
        <v>16</v>
      </c>
      <c r="G1315" s="2" t="s">
        <v>53</v>
      </c>
      <c r="H1315" s="2">
        <v>2019</v>
      </c>
      <c r="I1315" s="2">
        <v>164574.26</v>
      </c>
      <c r="J1315" s="2"/>
    </row>
    <row r="1316" spans="1:10" x14ac:dyDescent="0.2">
      <c r="A1316" s="2" t="s">
        <v>12</v>
      </c>
      <c r="B1316" s="3">
        <v>45324.958333333336</v>
      </c>
      <c r="C1316" s="2" t="s">
        <v>13</v>
      </c>
      <c r="D1316" s="2" t="s">
        <v>72</v>
      </c>
      <c r="E1316" s="2" t="s">
        <v>56</v>
      </c>
      <c r="F1316" s="2" t="s">
        <v>16</v>
      </c>
      <c r="G1316" s="2" t="s">
        <v>53</v>
      </c>
      <c r="H1316" s="2">
        <v>2019</v>
      </c>
      <c r="I1316" s="2">
        <v>115</v>
      </c>
      <c r="J1316" s="2"/>
    </row>
    <row r="1317" spans="1:10" x14ac:dyDescent="0.2">
      <c r="A1317" s="2" t="s">
        <v>12</v>
      </c>
      <c r="B1317" s="3">
        <v>45324.958333333336</v>
      </c>
      <c r="C1317" s="2" t="s">
        <v>13</v>
      </c>
      <c r="D1317" s="2" t="s">
        <v>72</v>
      </c>
      <c r="E1317" s="2" t="s">
        <v>57</v>
      </c>
      <c r="F1317" s="2" t="s">
        <v>16</v>
      </c>
      <c r="G1317" s="2" t="s">
        <v>18</v>
      </c>
      <c r="H1317" s="2">
        <v>2019</v>
      </c>
      <c r="I1317" s="2">
        <v>27803.442999999999</v>
      </c>
      <c r="J1317" s="2"/>
    </row>
    <row r="1318" spans="1:10" x14ac:dyDescent="0.2">
      <c r="A1318" s="2" t="s">
        <v>12</v>
      </c>
      <c r="B1318" s="3">
        <v>45324.958333333336</v>
      </c>
      <c r="C1318" s="2" t="s">
        <v>13</v>
      </c>
      <c r="D1318" s="2" t="s">
        <v>72</v>
      </c>
      <c r="E1318" s="2" t="s">
        <v>57</v>
      </c>
      <c r="F1318" s="2" t="s">
        <v>16</v>
      </c>
      <c r="G1318" s="2" t="s">
        <v>19</v>
      </c>
      <c r="H1318" s="2">
        <v>2019</v>
      </c>
      <c r="I1318" s="2">
        <v>3901</v>
      </c>
      <c r="J1318" s="2"/>
    </row>
    <row r="1319" spans="1:10" x14ac:dyDescent="0.2">
      <c r="A1319" s="2" t="s">
        <v>12</v>
      </c>
      <c r="B1319" s="3">
        <v>45324.958333333336</v>
      </c>
      <c r="C1319" s="2" t="s">
        <v>13</v>
      </c>
      <c r="D1319" s="2" t="s">
        <v>72</v>
      </c>
      <c r="E1319" s="2" t="s">
        <v>57</v>
      </c>
      <c r="F1319" s="2" t="s">
        <v>16</v>
      </c>
      <c r="G1319" s="2" t="s">
        <v>20</v>
      </c>
      <c r="H1319" s="2">
        <v>2019</v>
      </c>
      <c r="I1319" s="2">
        <v>531.70000000000005</v>
      </c>
      <c r="J1319" s="2"/>
    </row>
    <row r="1320" spans="1:10" x14ac:dyDescent="0.2">
      <c r="A1320" s="2" t="s">
        <v>12</v>
      </c>
      <c r="B1320" s="3">
        <v>45324.958333333336</v>
      </c>
      <c r="C1320" s="2" t="s">
        <v>13</v>
      </c>
      <c r="D1320" s="2" t="s">
        <v>72</v>
      </c>
      <c r="E1320" s="2" t="s">
        <v>57</v>
      </c>
      <c r="F1320" s="2" t="s">
        <v>16</v>
      </c>
      <c r="G1320" s="2" t="s">
        <v>21</v>
      </c>
      <c r="H1320" s="2">
        <v>2019</v>
      </c>
      <c r="I1320" s="2">
        <v>7684.8379999999997</v>
      </c>
      <c r="J1320" s="2"/>
    </row>
    <row r="1321" spans="1:10" x14ac:dyDescent="0.2">
      <c r="A1321" s="2" t="s">
        <v>12</v>
      </c>
      <c r="B1321" s="3">
        <v>45324.958333333336</v>
      </c>
      <c r="C1321" s="2" t="s">
        <v>13</v>
      </c>
      <c r="D1321" s="2" t="s">
        <v>72</v>
      </c>
      <c r="E1321" s="2" t="s">
        <v>57</v>
      </c>
      <c r="F1321" s="2" t="s">
        <v>16</v>
      </c>
      <c r="G1321" s="2" t="s">
        <v>23</v>
      </c>
      <c r="H1321" s="2">
        <v>2019</v>
      </c>
      <c r="I1321" s="2">
        <v>27421.021000000001</v>
      </c>
      <c r="J1321" s="2"/>
    </row>
    <row r="1322" spans="1:10" x14ac:dyDescent="0.2">
      <c r="A1322" s="2" t="s">
        <v>12</v>
      </c>
      <c r="B1322" s="3">
        <v>45324.958333333336</v>
      </c>
      <c r="C1322" s="2" t="s">
        <v>13</v>
      </c>
      <c r="D1322" s="2" t="s">
        <v>72</v>
      </c>
      <c r="E1322" s="2" t="s">
        <v>57</v>
      </c>
      <c r="F1322" s="2" t="s">
        <v>16</v>
      </c>
      <c r="G1322" s="2" t="s">
        <v>24</v>
      </c>
      <c r="H1322" s="2">
        <v>2019</v>
      </c>
      <c r="I1322" s="2">
        <v>151130.13</v>
      </c>
      <c r="J1322" s="2"/>
    </row>
    <row r="1323" spans="1:10" x14ac:dyDescent="0.2">
      <c r="A1323" s="2" t="s">
        <v>12</v>
      </c>
      <c r="B1323" s="3">
        <v>45324.958333333336</v>
      </c>
      <c r="C1323" s="2" t="s">
        <v>13</v>
      </c>
      <c r="D1323" s="2" t="s">
        <v>72</v>
      </c>
      <c r="E1323" s="2" t="s">
        <v>57</v>
      </c>
      <c r="F1323" s="2" t="s">
        <v>16</v>
      </c>
      <c r="G1323" s="2" t="s">
        <v>25</v>
      </c>
      <c r="H1323" s="2">
        <v>2019</v>
      </c>
      <c r="I1323" s="2">
        <v>42525.59</v>
      </c>
      <c r="J1323" s="2"/>
    </row>
    <row r="1324" spans="1:10" x14ac:dyDescent="0.2">
      <c r="A1324" s="2" t="s">
        <v>12</v>
      </c>
      <c r="B1324" s="3">
        <v>45324.958333333336</v>
      </c>
      <c r="C1324" s="2" t="s">
        <v>13</v>
      </c>
      <c r="D1324" s="2" t="s">
        <v>72</v>
      </c>
      <c r="E1324" s="2" t="s">
        <v>57</v>
      </c>
      <c r="F1324" s="2" t="s">
        <v>16</v>
      </c>
      <c r="G1324" s="2" t="s">
        <v>26</v>
      </c>
      <c r="H1324" s="2">
        <v>2019</v>
      </c>
      <c r="I1324" s="2">
        <v>369165.64299999998</v>
      </c>
      <c r="J1324" s="2"/>
    </row>
    <row r="1325" spans="1:10" x14ac:dyDescent="0.2">
      <c r="A1325" s="2" t="s">
        <v>12</v>
      </c>
      <c r="B1325" s="3">
        <v>45324.958333333336</v>
      </c>
      <c r="C1325" s="2" t="s">
        <v>13</v>
      </c>
      <c r="D1325" s="2" t="s">
        <v>72</v>
      </c>
      <c r="E1325" s="2" t="s">
        <v>57</v>
      </c>
      <c r="F1325" s="2" t="s">
        <v>16</v>
      </c>
      <c r="G1325" s="2" t="s">
        <v>27</v>
      </c>
      <c r="H1325" s="2">
        <v>2019</v>
      </c>
      <c r="I1325" s="2">
        <v>10863.843999999999</v>
      </c>
      <c r="J1325" s="2"/>
    </row>
    <row r="1326" spans="1:10" x14ac:dyDescent="0.2">
      <c r="A1326" s="2" t="s">
        <v>12</v>
      </c>
      <c r="B1326" s="3">
        <v>45324.958333333336</v>
      </c>
      <c r="C1326" s="2" t="s">
        <v>13</v>
      </c>
      <c r="D1326" s="2" t="s">
        <v>72</v>
      </c>
      <c r="E1326" s="2" t="s">
        <v>57</v>
      </c>
      <c r="F1326" s="2" t="s">
        <v>16</v>
      </c>
      <c r="G1326" s="2" t="s">
        <v>28</v>
      </c>
      <c r="H1326" s="2">
        <v>2019</v>
      </c>
      <c r="I1326" s="2">
        <v>2067.1480000000001</v>
      </c>
      <c r="J1326" s="2"/>
    </row>
    <row r="1327" spans="1:10" x14ac:dyDescent="0.2">
      <c r="A1327" s="2" t="s">
        <v>12</v>
      </c>
      <c r="B1327" s="3">
        <v>45324.958333333336</v>
      </c>
      <c r="C1327" s="2" t="s">
        <v>13</v>
      </c>
      <c r="D1327" s="2" t="s">
        <v>72</v>
      </c>
      <c r="E1327" s="2" t="s">
        <v>57</v>
      </c>
      <c r="F1327" s="2" t="s">
        <v>16</v>
      </c>
      <c r="G1327" s="2" t="s">
        <v>29</v>
      </c>
      <c r="H1327" s="2">
        <v>2019</v>
      </c>
      <c r="I1327" s="2">
        <v>0</v>
      </c>
      <c r="J1327" s="2"/>
    </row>
    <row r="1328" spans="1:10" x14ac:dyDescent="0.2">
      <c r="A1328" s="2" t="s">
        <v>12</v>
      </c>
      <c r="B1328" s="3">
        <v>45324.958333333336</v>
      </c>
      <c r="C1328" s="2" t="s">
        <v>13</v>
      </c>
      <c r="D1328" s="2" t="s">
        <v>72</v>
      </c>
      <c r="E1328" s="2" t="s">
        <v>57</v>
      </c>
      <c r="F1328" s="2" t="s">
        <v>16</v>
      </c>
      <c r="G1328" s="2" t="s">
        <v>30</v>
      </c>
      <c r="H1328" s="2">
        <v>2019</v>
      </c>
      <c r="I1328" s="2">
        <v>676004.18</v>
      </c>
      <c r="J1328" s="2"/>
    </row>
    <row r="1329" spans="1:10" x14ac:dyDescent="0.2">
      <c r="A1329" s="2" t="s">
        <v>12</v>
      </c>
      <c r="B1329" s="3">
        <v>45324.958333333336</v>
      </c>
      <c r="C1329" s="2" t="s">
        <v>13</v>
      </c>
      <c r="D1329" s="2" t="s">
        <v>72</v>
      </c>
      <c r="E1329" s="2" t="s">
        <v>57</v>
      </c>
      <c r="F1329" s="2" t="s">
        <v>16</v>
      </c>
      <c r="G1329" s="2" t="s">
        <v>31</v>
      </c>
      <c r="H1329" s="2">
        <v>2019</v>
      </c>
      <c r="I1329" s="2">
        <v>46622</v>
      </c>
      <c r="J1329" s="2"/>
    </row>
    <row r="1330" spans="1:10" x14ac:dyDescent="0.2">
      <c r="A1330" s="2" t="s">
        <v>12</v>
      </c>
      <c r="B1330" s="3">
        <v>45324.958333333336</v>
      </c>
      <c r="C1330" s="2" t="s">
        <v>13</v>
      </c>
      <c r="D1330" s="2" t="s">
        <v>72</v>
      </c>
      <c r="E1330" s="2" t="s">
        <v>57</v>
      </c>
      <c r="F1330" s="2" t="s">
        <v>16</v>
      </c>
      <c r="G1330" s="2" t="s">
        <v>32</v>
      </c>
      <c r="H1330" s="2">
        <v>2019</v>
      </c>
      <c r="I1330" s="2">
        <v>41499.161</v>
      </c>
      <c r="J1330" s="2"/>
    </row>
    <row r="1331" spans="1:10" x14ac:dyDescent="0.2">
      <c r="A1331" s="2" t="s">
        <v>12</v>
      </c>
      <c r="B1331" s="3">
        <v>45324.958333333336</v>
      </c>
      <c r="C1331" s="2" t="s">
        <v>13</v>
      </c>
      <c r="D1331" s="2" t="s">
        <v>72</v>
      </c>
      <c r="E1331" s="2" t="s">
        <v>57</v>
      </c>
      <c r="F1331" s="2" t="s">
        <v>16</v>
      </c>
      <c r="G1331" s="2" t="s">
        <v>33</v>
      </c>
      <c r="H1331" s="2">
        <v>2019</v>
      </c>
      <c r="I1331" s="2">
        <v>0</v>
      </c>
      <c r="J1331" s="2"/>
    </row>
    <row r="1332" spans="1:10" x14ac:dyDescent="0.2">
      <c r="A1332" s="2" t="s">
        <v>12</v>
      </c>
      <c r="B1332" s="3">
        <v>45324.958333333336</v>
      </c>
      <c r="C1332" s="2" t="s">
        <v>13</v>
      </c>
      <c r="D1332" s="2" t="s">
        <v>72</v>
      </c>
      <c r="E1332" s="2" t="s">
        <v>57</v>
      </c>
      <c r="F1332" s="2" t="s">
        <v>16</v>
      </c>
      <c r="G1332" s="2" t="s">
        <v>34</v>
      </c>
      <c r="H1332" s="2">
        <v>2019</v>
      </c>
      <c r="I1332" s="2">
        <v>4274.8149999999996</v>
      </c>
      <c r="J1332" s="2"/>
    </row>
    <row r="1333" spans="1:10" x14ac:dyDescent="0.2">
      <c r="A1333" s="2" t="s">
        <v>12</v>
      </c>
      <c r="B1333" s="3">
        <v>45324.958333333336</v>
      </c>
      <c r="C1333" s="2" t="s">
        <v>13</v>
      </c>
      <c r="D1333" s="2" t="s">
        <v>72</v>
      </c>
      <c r="E1333" s="2" t="s">
        <v>57</v>
      </c>
      <c r="F1333" s="2" t="s">
        <v>16</v>
      </c>
      <c r="G1333" s="2" t="s">
        <v>35</v>
      </c>
      <c r="H1333" s="2">
        <v>2019</v>
      </c>
      <c r="I1333" s="2">
        <v>14064</v>
      </c>
      <c r="J1333" s="2"/>
    </row>
    <row r="1334" spans="1:10" x14ac:dyDescent="0.2">
      <c r="A1334" s="2" t="s">
        <v>12</v>
      </c>
      <c r="B1334" s="3">
        <v>45324.958333333336</v>
      </c>
      <c r="C1334" s="2" t="s">
        <v>13</v>
      </c>
      <c r="D1334" s="2" t="s">
        <v>72</v>
      </c>
      <c r="E1334" s="2" t="s">
        <v>57</v>
      </c>
      <c r="F1334" s="2" t="s">
        <v>16</v>
      </c>
      <c r="G1334" s="2" t="s">
        <v>37</v>
      </c>
      <c r="H1334" s="2">
        <v>2019</v>
      </c>
      <c r="I1334" s="2">
        <v>32444.231</v>
      </c>
      <c r="J1334" s="2"/>
    </row>
    <row r="1335" spans="1:10" x14ac:dyDescent="0.2">
      <c r="A1335" s="2" t="s">
        <v>12</v>
      </c>
      <c r="B1335" s="3">
        <v>45324.958333333336</v>
      </c>
      <c r="C1335" s="2" t="s">
        <v>13</v>
      </c>
      <c r="D1335" s="2" t="s">
        <v>72</v>
      </c>
      <c r="E1335" s="2" t="s">
        <v>57</v>
      </c>
      <c r="F1335" s="2" t="s">
        <v>16</v>
      </c>
      <c r="G1335" s="2" t="s">
        <v>38</v>
      </c>
      <c r="H1335" s="2">
        <v>2019</v>
      </c>
      <c r="I1335" s="2">
        <v>15953</v>
      </c>
      <c r="J1335" s="2"/>
    </row>
    <row r="1336" spans="1:10" x14ac:dyDescent="0.2">
      <c r="A1336" s="2" t="s">
        <v>12</v>
      </c>
      <c r="B1336" s="3">
        <v>45324.958333333336</v>
      </c>
      <c r="C1336" s="2" t="s">
        <v>13</v>
      </c>
      <c r="D1336" s="2" t="s">
        <v>72</v>
      </c>
      <c r="E1336" s="2" t="s">
        <v>57</v>
      </c>
      <c r="F1336" s="2" t="s">
        <v>16</v>
      </c>
      <c r="G1336" s="2" t="s">
        <v>39</v>
      </c>
      <c r="H1336" s="2">
        <v>2019</v>
      </c>
      <c r="I1336" s="2">
        <v>0</v>
      </c>
      <c r="J1336" s="2"/>
    </row>
    <row r="1337" spans="1:10" x14ac:dyDescent="0.2">
      <c r="A1337" s="2" t="s">
        <v>12</v>
      </c>
      <c r="B1337" s="3">
        <v>45324.958333333336</v>
      </c>
      <c r="C1337" s="2" t="s">
        <v>13</v>
      </c>
      <c r="D1337" s="2" t="s">
        <v>72</v>
      </c>
      <c r="E1337" s="2" t="s">
        <v>57</v>
      </c>
      <c r="F1337" s="2" t="s">
        <v>16</v>
      </c>
      <c r="G1337" s="2" t="s">
        <v>40</v>
      </c>
      <c r="H1337" s="2">
        <v>2019</v>
      </c>
      <c r="I1337" s="2">
        <v>11193.166999999999</v>
      </c>
      <c r="J1337" s="2"/>
    </row>
    <row r="1338" spans="1:10" x14ac:dyDescent="0.2">
      <c r="A1338" s="2" t="s">
        <v>12</v>
      </c>
      <c r="B1338" s="3">
        <v>45324.958333333336</v>
      </c>
      <c r="C1338" s="2" t="s">
        <v>13</v>
      </c>
      <c r="D1338" s="2" t="s">
        <v>72</v>
      </c>
      <c r="E1338" s="2" t="s">
        <v>57</v>
      </c>
      <c r="F1338" s="2" t="s">
        <v>16</v>
      </c>
      <c r="G1338" s="2" t="s">
        <v>41</v>
      </c>
      <c r="H1338" s="2">
        <v>2019</v>
      </c>
      <c r="I1338" s="2">
        <v>3968.6979999999999</v>
      </c>
      <c r="J1338" s="2"/>
    </row>
    <row r="1339" spans="1:10" x14ac:dyDescent="0.2">
      <c r="A1339" s="2" t="s">
        <v>12</v>
      </c>
      <c r="B1339" s="3">
        <v>45324.958333333336</v>
      </c>
      <c r="C1339" s="2" t="s">
        <v>13</v>
      </c>
      <c r="D1339" s="2" t="s">
        <v>72</v>
      </c>
      <c r="E1339" s="2" t="s">
        <v>57</v>
      </c>
      <c r="F1339" s="2" t="s">
        <v>16</v>
      </c>
      <c r="G1339" s="2" t="s">
        <v>42</v>
      </c>
      <c r="H1339" s="2">
        <v>2019</v>
      </c>
      <c r="I1339" s="2">
        <v>1319</v>
      </c>
      <c r="J1339" s="2"/>
    </row>
    <row r="1340" spans="1:10" x14ac:dyDescent="0.2">
      <c r="A1340" s="2" t="s">
        <v>12</v>
      </c>
      <c r="B1340" s="3">
        <v>45324.958333333336</v>
      </c>
      <c r="C1340" s="2" t="s">
        <v>13</v>
      </c>
      <c r="D1340" s="2" t="s">
        <v>72</v>
      </c>
      <c r="E1340" s="2" t="s">
        <v>57</v>
      </c>
      <c r="F1340" s="2" t="s">
        <v>16</v>
      </c>
      <c r="G1340" s="2" t="s">
        <v>43</v>
      </c>
      <c r="H1340" s="2">
        <v>2019</v>
      </c>
      <c r="I1340" s="2">
        <v>0</v>
      </c>
      <c r="J1340" s="2"/>
    </row>
    <row r="1341" spans="1:10" x14ac:dyDescent="0.2">
      <c r="A1341" s="2" t="s">
        <v>12</v>
      </c>
      <c r="B1341" s="3">
        <v>45324.958333333336</v>
      </c>
      <c r="C1341" s="2" t="s">
        <v>13</v>
      </c>
      <c r="D1341" s="2" t="s">
        <v>72</v>
      </c>
      <c r="E1341" s="2" t="s">
        <v>57</v>
      </c>
      <c r="F1341" s="2" t="s">
        <v>16</v>
      </c>
      <c r="G1341" s="2" t="s">
        <v>44</v>
      </c>
      <c r="H1341" s="2">
        <v>2019</v>
      </c>
      <c r="I1341" s="2">
        <v>8229.7880000000005</v>
      </c>
      <c r="J1341" s="2"/>
    </row>
    <row r="1342" spans="1:10" x14ac:dyDescent="0.2">
      <c r="A1342" s="2" t="s">
        <v>12</v>
      </c>
      <c r="B1342" s="3">
        <v>45324.958333333336</v>
      </c>
      <c r="C1342" s="2" t="s">
        <v>13</v>
      </c>
      <c r="D1342" s="2" t="s">
        <v>72</v>
      </c>
      <c r="E1342" s="2" t="s">
        <v>57</v>
      </c>
      <c r="F1342" s="2" t="s">
        <v>16</v>
      </c>
      <c r="G1342" s="2" t="s">
        <v>45</v>
      </c>
      <c r="H1342" s="2">
        <v>2019</v>
      </c>
      <c r="I1342" s="2">
        <v>4459.3829999999998</v>
      </c>
      <c r="J1342" s="2"/>
    </row>
    <row r="1343" spans="1:10" x14ac:dyDescent="0.2">
      <c r="A1343" s="2" t="s">
        <v>12</v>
      </c>
      <c r="B1343" s="3">
        <v>45324.958333333336</v>
      </c>
      <c r="C1343" s="2" t="s">
        <v>13</v>
      </c>
      <c r="D1343" s="2" t="s">
        <v>72</v>
      </c>
      <c r="E1343" s="2" t="s">
        <v>57</v>
      </c>
      <c r="F1343" s="2" t="s">
        <v>16</v>
      </c>
      <c r="G1343" s="2" t="s">
        <v>46</v>
      </c>
      <c r="H1343" s="2">
        <v>2019</v>
      </c>
      <c r="I1343" s="2">
        <v>102250</v>
      </c>
      <c r="J1343" s="2"/>
    </row>
    <row r="1344" spans="1:10" x14ac:dyDescent="0.2">
      <c r="A1344" s="2" t="s">
        <v>12</v>
      </c>
      <c r="B1344" s="3">
        <v>45324.958333333336</v>
      </c>
      <c r="C1344" s="2" t="s">
        <v>13</v>
      </c>
      <c r="D1344" s="2" t="s">
        <v>72</v>
      </c>
      <c r="E1344" s="2" t="s">
        <v>57</v>
      </c>
      <c r="F1344" s="2" t="s">
        <v>16</v>
      </c>
      <c r="G1344" s="2" t="s">
        <v>47</v>
      </c>
      <c r="H1344" s="2">
        <v>2019</v>
      </c>
      <c r="I1344" s="2">
        <v>36</v>
      </c>
      <c r="J1344" s="2"/>
    </row>
    <row r="1345" spans="1:10" x14ac:dyDescent="0.2">
      <c r="A1345" s="2" t="s">
        <v>12</v>
      </c>
      <c r="B1345" s="3">
        <v>45324.958333333336</v>
      </c>
      <c r="C1345" s="2" t="s">
        <v>13</v>
      </c>
      <c r="D1345" s="2" t="s">
        <v>72</v>
      </c>
      <c r="E1345" s="2" t="s">
        <v>57</v>
      </c>
      <c r="F1345" s="2" t="s">
        <v>16</v>
      </c>
      <c r="G1345" s="2" t="s">
        <v>48</v>
      </c>
      <c r="H1345" s="2">
        <v>2019</v>
      </c>
      <c r="I1345" s="2">
        <v>29485.088</v>
      </c>
      <c r="J1345" s="2"/>
    </row>
    <row r="1346" spans="1:10" x14ac:dyDescent="0.2">
      <c r="A1346" s="2" t="s">
        <v>12</v>
      </c>
      <c r="B1346" s="3">
        <v>45324.958333333336</v>
      </c>
      <c r="C1346" s="2" t="s">
        <v>13</v>
      </c>
      <c r="D1346" s="2" t="s">
        <v>72</v>
      </c>
      <c r="E1346" s="2" t="s">
        <v>57</v>
      </c>
      <c r="F1346" s="2" t="s">
        <v>16</v>
      </c>
      <c r="G1346" s="2" t="s">
        <v>49</v>
      </c>
      <c r="H1346" s="2">
        <v>2019</v>
      </c>
      <c r="I1346" s="2">
        <v>15351.957</v>
      </c>
      <c r="J1346" s="2"/>
    </row>
    <row r="1347" spans="1:10" x14ac:dyDescent="0.2">
      <c r="A1347" s="2" t="s">
        <v>12</v>
      </c>
      <c r="B1347" s="3">
        <v>45324.958333333336</v>
      </c>
      <c r="C1347" s="2" t="s">
        <v>13</v>
      </c>
      <c r="D1347" s="2" t="s">
        <v>72</v>
      </c>
      <c r="E1347" s="2" t="s">
        <v>57</v>
      </c>
      <c r="F1347" s="2" t="s">
        <v>16</v>
      </c>
      <c r="G1347" s="2" t="s">
        <v>50</v>
      </c>
      <c r="H1347" s="2">
        <v>2019</v>
      </c>
      <c r="I1347" s="2">
        <v>83408</v>
      </c>
      <c r="J1347" s="2"/>
    </row>
    <row r="1348" spans="1:10" x14ac:dyDescent="0.2">
      <c r="A1348" s="2" t="s">
        <v>12</v>
      </c>
      <c r="B1348" s="3">
        <v>45324.958333333336</v>
      </c>
      <c r="C1348" s="2" t="s">
        <v>13</v>
      </c>
      <c r="D1348" s="2" t="s">
        <v>72</v>
      </c>
      <c r="E1348" s="2" t="s">
        <v>57</v>
      </c>
      <c r="F1348" s="2" t="s">
        <v>16</v>
      </c>
      <c r="G1348" s="2" t="s">
        <v>51</v>
      </c>
      <c r="H1348" s="2">
        <v>2019</v>
      </c>
      <c r="I1348" s="2">
        <v>2538.5459999999998</v>
      </c>
      <c r="J1348" s="2"/>
    </row>
    <row r="1349" spans="1:10" x14ac:dyDescent="0.2">
      <c r="A1349" s="2" t="s">
        <v>12</v>
      </c>
      <c r="B1349" s="3">
        <v>45324.958333333336</v>
      </c>
      <c r="C1349" s="2" t="s">
        <v>13</v>
      </c>
      <c r="D1349" s="2" t="s">
        <v>72</v>
      </c>
      <c r="E1349" s="2" t="s">
        <v>57</v>
      </c>
      <c r="F1349" s="2" t="s">
        <v>16</v>
      </c>
      <c r="G1349" s="2" t="s">
        <v>52</v>
      </c>
      <c r="H1349" s="2">
        <v>2019</v>
      </c>
      <c r="I1349" s="2">
        <v>13978.67</v>
      </c>
      <c r="J1349" s="2"/>
    </row>
    <row r="1350" spans="1:10" x14ac:dyDescent="0.2">
      <c r="A1350" s="2" t="s">
        <v>12</v>
      </c>
      <c r="B1350" s="3">
        <v>45324.958333333336</v>
      </c>
      <c r="C1350" s="2" t="s">
        <v>13</v>
      </c>
      <c r="D1350" s="2" t="s">
        <v>72</v>
      </c>
      <c r="E1350" s="2" t="s">
        <v>57</v>
      </c>
      <c r="F1350" s="2" t="s">
        <v>16</v>
      </c>
      <c r="G1350" s="2" t="s">
        <v>53</v>
      </c>
      <c r="H1350" s="2">
        <v>2019</v>
      </c>
      <c r="I1350" s="2">
        <v>52324.383999999998</v>
      </c>
      <c r="J1350" s="2"/>
    </row>
    <row r="1351" spans="1:10" x14ac:dyDescent="0.2">
      <c r="A1351" s="2" t="s">
        <v>12</v>
      </c>
      <c r="B1351" s="3">
        <v>45324.958333333336</v>
      </c>
      <c r="C1351" s="2" t="s">
        <v>13</v>
      </c>
      <c r="D1351" s="2" t="s">
        <v>72</v>
      </c>
      <c r="E1351" s="2" t="s">
        <v>57</v>
      </c>
      <c r="F1351" s="2" t="s">
        <v>16</v>
      </c>
      <c r="G1351" s="2" t="s">
        <v>54</v>
      </c>
      <c r="H1351" s="2">
        <v>2019</v>
      </c>
      <c r="I1351" s="2">
        <v>401.214</v>
      </c>
      <c r="J1351" s="2"/>
    </row>
    <row r="1352" spans="1:10" x14ac:dyDescent="0.2">
      <c r="A1352" s="2" t="s">
        <v>12</v>
      </c>
      <c r="B1352" s="3">
        <v>45324.958333333336</v>
      </c>
      <c r="C1352" s="2" t="s">
        <v>13</v>
      </c>
      <c r="D1352" s="2" t="s">
        <v>72</v>
      </c>
      <c r="E1352" s="2" t="s">
        <v>58</v>
      </c>
      <c r="F1352" s="2" t="s">
        <v>16</v>
      </c>
      <c r="G1352" s="2" t="s">
        <v>17</v>
      </c>
      <c r="H1352" s="2">
        <v>2019</v>
      </c>
      <c r="I1352" s="2">
        <v>1408.5419999999999</v>
      </c>
      <c r="J1352" s="2"/>
    </row>
    <row r="1353" spans="1:10" x14ac:dyDescent="0.2">
      <c r="A1353" s="2" t="s">
        <v>12</v>
      </c>
      <c r="B1353" s="3">
        <v>45324.958333333336</v>
      </c>
      <c r="C1353" s="2" t="s">
        <v>13</v>
      </c>
      <c r="D1353" s="2" t="s">
        <v>72</v>
      </c>
      <c r="E1353" s="2" t="s">
        <v>58</v>
      </c>
      <c r="F1353" s="2" t="s">
        <v>16</v>
      </c>
      <c r="G1353" s="2" t="s">
        <v>18</v>
      </c>
      <c r="H1353" s="2">
        <v>2019</v>
      </c>
      <c r="I1353" s="2">
        <v>34923.017999999996</v>
      </c>
      <c r="J1353" s="2"/>
    </row>
    <row r="1354" spans="1:10" x14ac:dyDescent="0.2">
      <c r="A1354" s="2" t="s">
        <v>12</v>
      </c>
      <c r="B1354" s="3">
        <v>45324.958333333336</v>
      </c>
      <c r="C1354" s="2" t="s">
        <v>13</v>
      </c>
      <c r="D1354" s="2" t="s">
        <v>72</v>
      </c>
      <c r="E1354" s="2" t="s">
        <v>58</v>
      </c>
      <c r="F1354" s="2" t="s">
        <v>16</v>
      </c>
      <c r="G1354" s="2" t="s">
        <v>19</v>
      </c>
      <c r="H1354" s="2">
        <v>2019</v>
      </c>
      <c r="I1354" s="2">
        <v>455.03199999999998</v>
      </c>
      <c r="J1354" s="2"/>
    </row>
    <row r="1355" spans="1:10" x14ac:dyDescent="0.2">
      <c r="A1355" s="2" t="s">
        <v>12</v>
      </c>
      <c r="B1355" s="3">
        <v>45324.958333333336</v>
      </c>
      <c r="C1355" s="2" t="s">
        <v>13</v>
      </c>
      <c r="D1355" s="2" t="s">
        <v>72</v>
      </c>
      <c r="E1355" s="2" t="s">
        <v>58</v>
      </c>
      <c r="F1355" s="2" t="s">
        <v>16</v>
      </c>
      <c r="G1355" s="2" t="s">
        <v>20</v>
      </c>
      <c r="H1355" s="2">
        <v>2019</v>
      </c>
      <c r="I1355" s="2">
        <v>89153.142999999996</v>
      </c>
      <c r="J1355" s="2"/>
    </row>
    <row r="1356" spans="1:10" x14ac:dyDescent="0.2">
      <c r="A1356" s="2" t="s">
        <v>12</v>
      </c>
      <c r="B1356" s="3">
        <v>45324.958333333336</v>
      </c>
      <c r="C1356" s="2" t="s">
        <v>13</v>
      </c>
      <c r="D1356" s="2" t="s">
        <v>72</v>
      </c>
      <c r="E1356" s="2" t="s">
        <v>58</v>
      </c>
      <c r="F1356" s="2" t="s">
        <v>16</v>
      </c>
      <c r="G1356" s="2" t="s">
        <v>21</v>
      </c>
      <c r="H1356" s="2">
        <v>2019</v>
      </c>
      <c r="I1356" s="2">
        <v>35.878</v>
      </c>
      <c r="J1356" s="2"/>
    </row>
    <row r="1357" spans="1:10" x14ac:dyDescent="0.2">
      <c r="A1357" s="2" t="s">
        <v>12</v>
      </c>
      <c r="B1357" s="3">
        <v>45324.958333333336</v>
      </c>
      <c r="C1357" s="2" t="s">
        <v>13</v>
      </c>
      <c r="D1357" s="2" t="s">
        <v>72</v>
      </c>
      <c r="E1357" s="2" t="s">
        <v>58</v>
      </c>
      <c r="F1357" s="2" t="s">
        <v>16</v>
      </c>
      <c r="G1357" s="2" t="s">
        <v>22</v>
      </c>
      <c r="H1357" s="2">
        <v>2019</v>
      </c>
      <c r="I1357" s="2">
        <v>3560.192</v>
      </c>
      <c r="J1357" s="2"/>
    </row>
    <row r="1358" spans="1:10" x14ac:dyDescent="0.2">
      <c r="A1358" s="2" t="s">
        <v>12</v>
      </c>
      <c r="B1358" s="3">
        <v>45324.958333333336</v>
      </c>
      <c r="C1358" s="2" t="s">
        <v>13</v>
      </c>
      <c r="D1358" s="2" t="s">
        <v>72</v>
      </c>
      <c r="E1358" s="2" t="s">
        <v>58</v>
      </c>
      <c r="F1358" s="2" t="s">
        <v>16</v>
      </c>
      <c r="G1358" s="2" t="s">
        <v>23</v>
      </c>
      <c r="H1358" s="2">
        <v>2019</v>
      </c>
      <c r="I1358" s="2">
        <v>1495.3969999999999</v>
      </c>
      <c r="J1358" s="2"/>
    </row>
    <row r="1359" spans="1:10" x14ac:dyDescent="0.2">
      <c r="A1359" s="2" t="s">
        <v>12</v>
      </c>
      <c r="B1359" s="3">
        <v>45324.958333333336</v>
      </c>
      <c r="C1359" s="2" t="s">
        <v>13</v>
      </c>
      <c r="D1359" s="2" t="s">
        <v>72</v>
      </c>
      <c r="E1359" s="2" t="s">
        <v>58</v>
      </c>
      <c r="F1359" s="2" t="s">
        <v>16</v>
      </c>
      <c r="G1359" s="2" t="s">
        <v>24</v>
      </c>
      <c r="H1359" s="2">
        <v>2019</v>
      </c>
      <c r="I1359" s="2">
        <v>414975.97600000002</v>
      </c>
      <c r="J1359" s="2"/>
    </row>
    <row r="1360" spans="1:10" x14ac:dyDescent="0.2">
      <c r="A1360" s="2" t="s">
        <v>12</v>
      </c>
      <c r="B1360" s="3">
        <v>45324.958333333336</v>
      </c>
      <c r="C1360" s="2" t="s">
        <v>13</v>
      </c>
      <c r="D1360" s="2" t="s">
        <v>72</v>
      </c>
      <c r="E1360" s="2" t="s">
        <v>58</v>
      </c>
      <c r="F1360" s="2" t="s">
        <v>16</v>
      </c>
      <c r="G1360" s="2" t="s">
        <v>25</v>
      </c>
      <c r="H1360" s="2">
        <v>2019</v>
      </c>
      <c r="I1360" s="2">
        <v>4067.9009999999998</v>
      </c>
      <c r="J1360" s="2"/>
    </row>
    <row r="1361" spans="1:10" x14ac:dyDescent="0.2">
      <c r="A1361" s="2" t="s">
        <v>12</v>
      </c>
      <c r="B1361" s="3">
        <v>45324.958333333336</v>
      </c>
      <c r="C1361" s="2" t="s">
        <v>13</v>
      </c>
      <c r="D1361" s="2" t="s">
        <v>72</v>
      </c>
      <c r="E1361" s="2" t="s">
        <v>58</v>
      </c>
      <c r="F1361" s="2" t="s">
        <v>16</v>
      </c>
      <c r="G1361" s="2" t="s">
        <v>26</v>
      </c>
      <c r="H1361" s="2">
        <v>2019</v>
      </c>
      <c r="I1361" s="2">
        <v>929142.375</v>
      </c>
      <c r="J1361" s="2"/>
    </row>
    <row r="1362" spans="1:10" x14ac:dyDescent="0.2">
      <c r="A1362" s="2" t="s">
        <v>12</v>
      </c>
      <c r="B1362" s="3">
        <v>45324.958333333336</v>
      </c>
      <c r="C1362" s="2" t="s">
        <v>13</v>
      </c>
      <c r="D1362" s="2" t="s">
        <v>72</v>
      </c>
      <c r="E1362" s="2" t="s">
        <v>58</v>
      </c>
      <c r="F1362" s="2" t="s">
        <v>16</v>
      </c>
      <c r="G1362" s="2" t="s">
        <v>27</v>
      </c>
      <c r="H1362" s="2">
        <v>2019</v>
      </c>
      <c r="I1362" s="2">
        <v>79.02</v>
      </c>
      <c r="J1362" s="2"/>
    </row>
    <row r="1363" spans="1:10" x14ac:dyDescent="0.2">
      <c r="A1363" s="2" t="s">
        <v>12</v>
      </c>
      <c r="B1363" s="3">
        <v>45324.958333333336</v>
      </c>
      <c r="C1363" s="2" t="s">
        <v>13</v>
      </c>
      <c r="D1363" s="2" t="s">
        <v>72</v>
      </c>
      <c r="E1363" s="2" t="s">
        <v>58</v>
      </c>
      <c r="F1363" s="2" t="s">
        <v>16</v>
      </c>
      <c r="G1363" s="2" t="s">
        <v>28</v>
      </c>
      <c r="H1363" s="2">
        <v>2019</v>
      </c>
      <c r="I1363" s="2">
        <v>45171.588000000003</v>
      </c>
      <c r="J1363" s="2"/>
    </row>
    <row r="1364" spans="1:10" x14ac:dyDescent="0.2">
      <c r="A1364" s="2" t="s">
        <v>12</v>
      </c>
      <c r="B1364" s="3">
        <v>45324.958333333336</v>
      </c>
      <c r="C1364" s="2" t="s">
        <v>13</v>
      </c>
      <c r="D1364" s="2" t="s">
        <v>72</v>
      </c>
      <c r="E1364" s="2" t="s">
        <v>58</v>
      </c>
      <c r="F1364" s="2" t="s">
        <v>16</v>
      </c>
      <c r="G1364" s="2" t="s">
        <v>29</v>
      </c>
      <c r="H1364" s="2">
        <v>2019</v>
      </c>
      <c r="I1364" s="2">
        <v>69572.741999999998</v>
      </c>
      <c r="J1364" s="2"/>
    </row>
    <row r="1365" spans="1:10" x14ac:dyDescent="0.2">
      <c r="A1365" s="2" t="s">
        <v>12</v>
      </c>
      <c r="B1365" s="3">
        <v>45324.958333333336</v>
      </c>
      <c r="C1365" s="2" t="s">
        <v>13</v>
      </c>
      <c r="D1365" s="2" t="s">
        <v>72</v>
      </c>
      <c r="E1365" s="2" t="s">
        <v>58</v>
      </c>
      <c r="F1365" s="2" t="s">
        <v>16</v>
      </c>
      <c r="G1365" s="2" t="s">
        <v>30</v>
      </c>
      <c r="H1365" s="2">
        <v>2019</v>
      </c>
      <c r="I1365" s="2">
        <v>945687.91200000001</v>
      </c>
      <c r="J1365" s="2"/>
    </row>
    <row r="1366" spans="1:10" x14ac:dyDescent="0.2">
      <c r="A1366" s="2" t="s">
        <v>12</v>
      </c>
      <c r="B1366" s="3">
        <v>45324.958333333336</v>
      </c>
      <c r="C1366" s="2" t="s">
        <v>13</v>
      </c>
      <c r="D1366" s="2" t="s">
        <v>72</v>
      </c>
      <c r="E1366" s="2" t="s">
        <v>58</v>
      </c>
      <c r="F1366" s="2" t="s">
        <v>16</v>
      </c>
      <c r="G1366" s="2" t="s">
        <v>31</v>
      </c>
      <c r="H1366" s="2">
        <v>2019</v>
      </c>
      <c r="I1366" s="2">
        <v>8524.098</v>
      </c>
      <c r="J1366" s="2"/>
    </row>
    <row r="1367" spans="1:10" x14ac:dyDescent="0.2">
      <c r="A1367" s="2" t="s">
        <v>12</v>
      </c>
      <c r="B1367" s="3">
        <v>45324.958333333336</v>
      </c>
      <c r="C1367" s="2" t="s">
        <v>13</v>
      </c>
      <c r="D1367" s="2" t="s">
        <v>72</v>
      </c>
      <c r="E1367" s="2" t="s">
        <v>58</v>
      </c>
      <c r="F1367" s="2" t="s">
        <v>16</v>
      </c>
      <c r="G1367" s="2" t="s">
        <v>32</v>
      </c>
      <c r="H1367" s="2">
        <v>2019</v>
      </c>
      <c r="I1367" s="2">
        <v>143620.16500000001</v>
      </c>
      <c r="J1367" s="2"/>
    </row>
    <row r="1368" spans="1:10" x14ac:dyDescent="0.2">
      <c r="A1368" s="2" t="s">
        <v>12</v>
      </c>
      <c r="B1368" s="3">
        <v>45324.958333333336</v>
      </c>
      <c r="C1368" s="2" t="s">
        <v>13</v>
      </c>
      <c r="D1368" s="2" t="s">
        <v>72</v>
      </c>
      <c r="E1368" s="2" t="s">
        <v>58</v>
      </c>
      <c r="F1368" s="2" t="s">
        <v>16</v>
      </c>
      <c r="G1368" s="2" t="s">
        <v>33</v>
      </c>
      <c r="H1368" s="2">
        <v>2019</v>
      </c>
      <c r="I1368" s="2">
        <v>0</v>
      </c>
      <c r="J1368" s="2"/>
    </row>
    <row r="1369" spans="1:10" x14ac:dyDescent="0.2">
      <c r="A1369" s="2" t="s">
        <v>12</v>
      </c>
      <c r="B1369" s="3">
        <v>45324.958333333336</v>
      </c>
      <c r="C1369" s="2" t="s">
        <v>13</v>
      </c>
      <c r="D1369" s="2" t="s">
        <v>72</v>
      </c>
      <c r="E1369" s="2" t="s">
        <v>58</v>
      </c>
      <c r="F1369" s="2" t="s">
        <v>16</v>
      </c>
      <c r="G1369" s="2" t="s">
        <v>34</v>
      </c>
      <c r="H1369" s="2">
        <v>2019</v>
      </c>
      <c r="I1369" s="2">
        <v>2321.3150000000001</v>
      </c>
      <c r="J1369" s="2"/>
    </row>
    <row r="1370" spans="1:10" x14ac:dyDescent="0.2">
      <c r="A1370" s="2" t="s">
        <v>12</v>
      </c>
      <c r="B1370" s="3">
        <v>45324.958333333336</v>
      </c>
      <c r="C1370" s="2" t="s">
        <v>13</v>
      </c>
      <c r="D1370" s="2" t="s">
        <v>72</v>
      </c>
      <c r="E1370" s="2" t="s">
        <v>58</v>
      </c>
      <c r="F1370" s="2" t="s">
        <v>16</v>
      </c>
      <c r="G1370" s="2" t="s">
        <v>35</v>
      </c>
      <c r="H1370" s="2">
        <v>2019</v>
      </c>
      <c r="I1370" s="2">
        <v>393.80500000000001</v>
      </c>
      <c r="J1370" s="2"/>
    </row>
    <row r="1371" spans="1:10" x14ac:dyDescent="0.2">
      <c r="A1371" s="2" t="s">
        <v>12</v>
      </c>
      <c r="B1371" s="3">
        <v>45324.958333333336</v>
      </c>
      <c r="C1371" s="2" t="s">
        <v>13</v>
      </c>
      <c r="D1371" s="2" t="s">
        <v>72</v>
      </c>
      <c r="E1371" s="2" t="s">
        <v>58</v>
      </c>
      <c r="F1371" s="2" t="s">
        <v>16</v>
      </c>
      <c r="G1371" s="2" t="s">
        <v>36</v>
      </c>
      <c r="H1371" s="2">
        <v>2019</v>
      </c>
      <c r="I1371" s="2">
        <v>40785.427000000003</v>
      </c>
      <c r="J1371" s="2"/>
    </row>
    <row r="1372" spans="1:10" x14ac:dyDescent="0.2">
      <c r="A1372" s="2" t="s">
        <v>12</v>
      </c>
      <c r="B1372" s="3">
        <v>45324.958333333336</v>
      </c>
      <c r="C1372" s="2" t="s">
        <v>13</v>
      </c>
      <c r="D1372" s="2" t="s">
        <v>72</v>
      </c>
      <c r="E1372" s="2" t="s">
        <v>58</v>
      </c>
      <c r="F1372" s="2" t="s">
        <v>16</v>
      </c>
      <c r="G1372" s="2" t="s">
        <v>37</v>
      </c>
      <c r="H1372" s="2">
        <v>2019</v>
      </c>
      <c r="I1372" s="2">
        <v>62090.14</v>
      </c>
      <c r="J1372" s="2"/>
    </row>
    <row r="1373" spans="1:10" x14ac:dyDescent="0.2">
      <c r="A1373" s="2" t="s">
        <v>12</v>
      </c>
      <c r="B1373" s="3">
        <v>45324.958333333336</v>
      </c>
      <c r="C1373" s="2" t="s">
        <v>13</v>
      </c>
      <c r="D1373" s="2" t="s">
        <v>72</v>
      </c>
      <c r="E1373" s="2" t="s">
        <v>58</v>
      </c>
      <c r="F1373" s="2" t="s">
        <v>16</v>
      </c>
      <c r="G1373" s="2" t="s">
        <v>38</v>
      </c>
      <c r="H1373" s="2">
        <v>2019</v>
      </c>
      <c r="I1373" s="2">
        <v>768.90899999999999</v>
      </c>
      <c r="J1373" s="2"/>
    </row>
    <row r="1374" spans="1:10" x14ac:dyDescent="0.2">
      <c r="A1374" s="2" t="s">
        <v>12</v>
      </c>
      <c r="B1374" s="3">
        <v>45324.958333333336</v>
      </c>
      <c r="C1374" s="2" t="s">
        <v>13</v>
      </c>
      <c r="D1374" s="2" t="s">
        <v>72</v>
      </c>
      <c r="E1374" s="2" t="s">
        <v>58</v>
      </c>
      <c r="F1374" s="2" t="s">
        <v>16</v>
      </c>
      <c r="G1374" s="2" t="s">
        <v>39</v>
      </c>
      <c r="H1374" s="2">
        <v>2019</v>
      </c>
      <c r="I1374" s="2">
        <v>4470.6440000000002</v>
      </c>
      <c r="J1374" s="2"/>
    </row>
    <row r="1375" spans="1:10" x14ac:dyDescent="0.2">
      <c r="A1375" s="2" t="s">
        <v>12</v>
      </c>
      <c r="B1375" s="3">
        <v>45324.958333333336</v>
      </c>
      <c r="C1375" s="2" t="s">
        <v>13</v>
      </c>
      <c r="D1375" s="2" t="s">
        <v>72</v>
      </c>
      <c r="E1375" s="2" t="s">
        <v>58</v>
      </c>
      <c r="F1375" s="2" t="s">
        <v>16</v>
      </c>
      <c r="G1375" s="2" t="s">
        <v>40</v>
      </c>
      <c r="H1375" s="2">
        <v>2019</v>
      </c>
      <c r="I1375" s="2">
        <v>1009.01</v>
      </c>
      <c r="J1375" s="2"/>
    </row>
    <row r="1376" spans="1:10" x14ac:dyDescent="0.2">
      <c r="A1376" s="2" t="s">
        <v>12</v>
      </c>
      <c r="B1376" s="3">
        <v>45324.958333333336</v>
      </c>
      <c r="C1376" s="2" t="s">
        <v>13</v>
      </c>
      <c r="D1376" s="2" t="s">
        <v>72</v>
      </c>
      <c r="E1376" s="2" t="s">
        <v>58</v>
      </c>
      <c r="F1376" s="2" t="s">
        <v>16</v>
      </c>
      <c r="G1376" s="2" t="s">
        <v>41</v>
      </c>
      <c r="H1376" s="2">
        <v>2019</v>
      </c>
      <c r="I1376" s="2">
        <v>0</v>
      </c>
      <c r="J1376" s="2"/>
    </row>
    <row r="1377" spans="1:10" x14ac:dyDescent="0.2">
      <c r="A1377" s="2" t="s">
        <v>12</v>
      </c>
      <c r="B1377" s="3">
        <v>45324.958333333336</v>
      </c>
      <c r="C1377" s="2" t="s">
        <v>13</v>
      </c>
      <c r="D1377" s="2" t="s">
        <v>72</v>
      </c>
      <c r="E1377" s="2" t="s">
        <v>58</v>
      </c>
      <c r="F1377" s="2" t="s">
        <v>16</v>
      </c>
      <c r="G1377" s="2" t="s">
        <v>42</v>
      </c>
      <c r="H1377" s="2">
        <v>2019</v>
      </c>
      <c r="I1377" s="2">
        <v>186.71799999999999</v>
      </c>
      <c r="J1377" s="2"/>
    </row>
    <row r="1378" spans="1:10" x14ac:dyDescent="0.2">
      <c r="A1378" s="2" t="s">
        <v>12</v>
      </c>
      <c r="B1378" s="3">
        <v>45324.958333333336</v>
      </c>
      <c r="C1378" s="2" t="s">
        <v>13</v>
      </c>
      <c r="D1378" s="2" t="s">
        <v>72</v>
      </c>
      <c r="E1378" s="2" t="s">
        <v>58</v>
      </c>
      <c r="F1378" s="2" t="s">
        <v>16</v>
      </c>
      <c r="G1378" s="2" t="s">
        <v>43</v>
      </c>
      <c r="H1378" s="2">
        <v>2019</v>
      </c>
      <c r="I1378" s="2">
        <v>196.054</v>
      </c>
      <c r="J1378" s="2"/>
    </row>
    <row r="1379" spans="1:10" x14ac:dyDescent="0.2">
      <c r="A1379" s="2" t="s">
        <v>12</v>
      </c>
      <c r="B1379" s="3">
        <v>45324.958333333336</v>
      </c>
      <c r="C1379" s="2" t="s">
        <v>13</v>
      </c>
      <c r="D1379" s="2" t="s">
        <v>72</v>
      </c>
      <c r="E1379" s="2" t="s">
        <v>58</v>
      </c>
      <c r="F1379" s="2" t="s">
        <v>16</v>
      </c>
      <c r="G1379" s="2" t="s">
        <v>44</v>
      </c>
      <c r="H1379" s="2">
        <v>2019</v>
      </c>
      <c r="I1379" s="2">
        <v>1508.797</v>
      </c>
      <c r="J1379" s="2"/>
    </row>
    <row r="1380" spans="1:10" x14ac:dyDescent="0.2">
      <c r="A1380" s="2" t="s">
        <v>12</v>
      </c>
      <c r="B1380" s="3">
        <v>45324.958333333336</v>
      </c>
      <c r="C1380" s="2" t="s">
        <v>13</v>
      </c>
      <c r="D1380" s="2" t="s">
        <v>72</v>
      </c>
      <c r="E1380" s="2" t="s">
        <v>58</v>
      </c>
      <c r="F1380" s="2" t="s">
        <v>16</v>
      </c>
      <c r="G1380" s="2" t="s">
        <v>45</v>
      </c>
      <c r="H1380" s="2">
        <v>2019</v>
      </c>
      <c r="I1380" s="2">
        <v>591.16200000000003</v>
      </c>
      <c r="J1380" s="2"/>
    </row>
    <row r="1381" spans="1:10" x14ac:dyDescent="0.2">
      <c r="A1381" s="2" t="s">
        <v>12</v>
      </c>
      <c r="B1381" s="3">
        <v>45324.958333333336</v>
      </c>
      <c r="C1381" s="2" t="s">
        <v>13</v>
      </c>
      <c r="D1381" s="2" t="s">
        <v>72</v>
      </c>
      <c r="E1381" s="2" t="s">
        <v>58</v>
      </c>
      <c r="F1381" s="2" t="s">
        <v>16</v>
      </c>
      <c r="G1381" s="2" t="s">
        <v>46</v>
      </c>
      <c r="H1381" s="2">
        <v>2019</v>
      </c>
      <c r="I1381" s="2">
        <v>3562.4160000000002</v>
      </c>
      <c r="J1381" s="2"/>
    </row>
    <row r="1382" spans="1:10" x14ac:dyDescent="0.2">
      <c r="A1382" s="2" t="s">
        <v>12</v>
      </c>
      <c r="B1382" s="3">
        <v>45324.958333333336</v>
      </c>
      <c r="C1382" s="2" t="s">
        <v>13</v>
      </c>
      <c r="D1382" s="2" t="s">
        <v>72</v>
      </c>
      <c r="E1382" s="2" t="s">
        <v>58</v>
      </c>
      <c r="F1382" s="2" t="s">
        <v>16</v>
      </c>
      <c r="G1382" s="2" t="s">
        <v>47</v>
      </c>
      <c r="H1382" s="2">
        <v>2019</v>
      </c>
      <c r="I1382" s="2">
        <v>2126.59</v>
      </c>
      <c r="J1382" s="2"/>
    </row>
    <row r="1383" spans="1:10" x14ac:dyDescent="0.2">
      <c r="A1383" s="2" t="s">
        <v>12</v>
      </c>
      <c r="B1383" s="3">
        <v>45324.958333333336</v>
      </c>
      <c r="C1383" s="2" t="s">
        <v>13</v>
      </c>
      <c r="D1383" s="2" t="s">
        <v>72</v>
      </c>
      <c r="E1383" s="2" t="s">
        <v>58</v>
      </c>
      <c r="F1383" s="2" t="s">
        <v>16</v>
      </c>
      <c r="G1383" s="2" t="s">
        <v>48</v>
      </c>
      <c r="H1383" s="2">
        <v>2019</v>
      </c>
      <c r="I1383" s="2">
        <v>18.725999999999999</v>
      </c>
      <c r="J1383" s="2"/>
    </row>
    <row r="1384" spans="1:10" x14ac:dyDescent="0.2">
      <c r="A1384" s="2" t="s">
        <v>12</v>
      </c>
      <c r="B1384" s="3">
        <v>45324.958333333336</v>
      </c>
      <c r="C1384" s="2" t="s">
        <v>13</v>
      </c>
      <c r="D1384" s="2" t="s">
        <v>72</v>
      </c>
      <c r="E1384" s="2" t="s">
        <v>58</v>
      </c>
      <c r="F1384" s="2" t="s">
        <v>16</v>
      </c>
      <c r="G1384" s="2" t="s">
        <v>49</v>
      </c>
      <c r="H1384" s="2">
        <v>2019</v>
      </c>
      <c r="I1384" s="2">
        <v>1534.816</v>
      </c>
      <c r="J1384" s="2"/>
    </row>
    <row r="1385" spans="1:10" x14ac:dyDescent="0.2">
      <c r="A1385" s="2" t="s">
        <v>12</v>
      </c>
      <c r="B1385" s="3">
        <v>45324.958333333336</v>
      </c>
      <c r="C1385" s="2" t="s">
        <v>13</v>
      </c>
      <c r="D1385" s="2" t="s">
        <v>72</v>
      </c>
      <c r="E1385" s="2" t="s">
        <v>58</v>
      </c>
      <c r="F1385" s="2" t="s">
        <v>16</v>
      </c>
      <c r="G1385" s="2" t="s">
        <v>50</v>
      </c>
      <c r="H1385" s="2">
        <v>2019</v>
      </c>
      <c r="I1385" s="2">
        <v>6971.415</v>
      </c>
      <c r="J1385" s="2"/>
    </row>
    <row r="1386" spans="1:10" x14ac:dyDescent="0.2">
      <c r="A1386" s="2" t="s">
        <v>12</v>
      </c>
      <c r="B1386" s="3">
        <v>45324.958333333336</v>
      </c>
      <c r="C1386" s="2" t="s">
        <v>13</v>
      </c>
      <c r="D1386" s="2" t="s">
        <v>72</v>
      </c>
      <c r="E1386" s="2" t="s">
        <v>58</v>
      </c>
      <c r="F1386" s="2" t="s">
        <v>16</v>
      </c>
      <c r="G1386" s="2" t="s">
        <v>51</v>
      </c>
      <c r="H1386" s="2">
        <v>2019</v>
      </c>
      <c r="I1386" s="2">
        <v>4096.9459999999999</v>
      </c>
      <c r="J1386" s="2"/>
    </row>
    <row r="1387" spans="1:10" x14ac:dyDescent="0.2">
      <c r="A1387" s="2" t="s">
        <v>12</v>
      </c>
      <c r="B1387" s="3">
        <v>45324.958333333336</v>
      </c>
      <c r="C1387" s="2" t="s">
        <v>13</v>
      </c>
      <c r="D1387" s="2" t="s">
        <v>72</v>
      </c>
      <c r="E1387" s="2" t="s">
        <v>58</v>
      </c>
      <c r="F1387" s="2" t="s">
        <v>16</v>
      </c>
      <c r="G1387" s="2" t="s">
        <v>52</v>
      </c>
      <c r="H1387" s="2">
        <v>2019</v>
      </c>
      <c r="I1387" s="2">
        <v>188.6</v>
      </c>
      <c r="J1387" s="2"/>
    </row>
    <row r="1388" spans="1:10" x14ac:dyDescent="0.2">
      <c r="A1388" s="2" t="s">
        <v>12</v>
      </c>
      <c r="B1388" s="3">
        <v>45324.958333333336</v>
      </c>
      <c r="C1388" s="2" t="s">
        <v>13</v>
      </c>
      <c r="D1388" s="2" t="s">
        <v>72</v>
      </c>
      <c r="E1388" s="2" t="s">
        <v>58</v>
      </c>
      <c r="F1388" s="2" t="s">
        <v>16</v>
      </c>
      <c r="G1388" s="2" t="s">
        <v>53</v>
      </c>
      <c r="H1388" s="2">
        <v>2019</v>
      </c>
      <c r="I1388" s="2">
        <v>115</v>
      </c>
      <c r="J1388" s="2"/>
    </row>
    <row r="1389" spans="1:10" x14ac:dyDescent="0.2">
      <c r="A1389" s="2" t="s">
        <v>12</v>
      </c>
      <c r="B1389" s="3">
        <v>45324.958333333336</v>
      </c>
      <c r="C1389" s="2" t="s">
        <v>13</v>
      </c>
      <c r="D1389" s="2" t="s">
        <v>72</v>
      </c>
      <c r="E1389" s="2" t="s">
        <v>58</v>
      </c>
      <c r="F1389" s="2" t="s">
        <v>16</v>
      </c>
      <c r="G1389" s="2" t="s">
        <v>54</v>
      </c>
      <c r="H1389" s="2">
        <v>2019</v>
      </c>
      <c r="I1389" s="2">
        <v>233.68</v>
      </c>
      <c r="J1389" s="2"/>
    </row>
    <row r="1390" spans="1:10" x14ac:dyDescent="0.2">
      <c r="A1390" s="2" t="s">
        <v>12</v>
      </c>
      <c r="B1390" s="3">
        <v>45324.958333333336</v>
      </c>
      <c r="C1390" s="2" t="s">
        <v>13</v>
      </c>
      <c r="D1390" s="2" t="s">
        <v>72</v>
      </c>
      <c r="E1390" s="2" t="s">
        <v>59</v>
      </c>
      <c r="F1390" s="2" t="s">
        <v>16</v>
      </c>
      <c r="G1390" s="2" t="s">
        <v>18</v>
      </c>
      <c r="H1390" s="2">
        <v>2019</v>
      </c>
      <c r="I1390" s="2">
        <v>0</v>
      </c>
      <c r="J1390" s="2"/>
    </row>
    <row r="1391" spans="1:10" x14ac:dyDescent="0.2">
      <c r="A1391" s="2" t="s">
        <v>12</v>
      </c>
      <c r="B1391" s="3">
        <v>45324.958333333336</v>
      </c>
      <c r="C1391" s="2" t="s">
        <v>13</v>
      </c>
      <c r="D1391" s="2" t="s">
        <v>72</v>
      </c>
      <c r="E1391" s="2" t="s">
        <v>59</v>
      </c>
      <c r="F1391" s="2" t="s">
        <v>16</v>
      </c>
      <c r="G1391" s="2" t="s">
        <v>19</v>
      </c>
      <c r="H1391" s="2">
        <v>2019</v>
      </c>
      <c r="I1391" s="2">
        <v>0</v>
      </c>
      <c r="J1391" s="2"/>
    </row>
    <row r="1392" spans="1:10" x14ac:dyDescent="0.2">
      <c r="A1392" s="2" t="s">
        <v>12</v>
      </c>
      <c r="B1392" s="3">
        <v>45324.958333333336</v>
      </c>
      <c r="C1392" s="2" t="s">
        <v>13</v>
      </c>
      <c r="D1392" s="2" t="s">
        <v>72</v>
      </c>
      <c r="E1392" s="2" t="s">
        <v>59</v>
      </c>
      <c r="F1392" s="2" t="s">
        <v>16</v>
      </c>
      <c r="G1392" s="2" t="s">
        <v>20</v>
      </c>
      <c r="H1392" s="2">
        <v>2019</v>
      </c>
      <c r="I1392" s="2">
        <v>954.6</v>
      </c>
      <c r="J1392" s="2"/>
    </row>
    <row r="1393" spans="1:10" x14ac:dyDescent="0.2">
      <c r="A1393" s="2" t="s">
        <v>12</v>
      </c>
      <c r="B1393" s="3">
        <v>45324.958333333336</v>
      </c>
      <c r="C1393" s="2" t="s">
        <v>13</v>
      </c>
      <c r="D1393" s="2" t="s">
        <v>72</v>
      </c>
      <c r="E1393" s="2" t="s">
        <v>59</v>
      </c>
      <c r="F1393" s="2" t="s">
        <v>16</v>
      </c>
      <c r="G1393" s="2" t="s">
        <v>22</v>
      </c>
      <c r="H1393" s="2">
        <v>2019</v>
      </c>
      <c r="I1393" s="2">
        <v>522.44600000000003</v>
      </c>
      <c r="J1393" s="2"/>
    </row>
    <row r="1394" spans="1:10" x14ac:dyDescent="0.2">
      <c r="A1394" s="2" t="s">
        <v>12</v>
      </c>
      <c r="B1394" s="3">
        <v>45324.958333333336</v>
      </c>
      <c r="C1394" s="2" t="s">
        <v>13</v>
      </c>
      <c r="D1394" s="2" t="s">
        <v>72</v>
      </c>
      <c r="E1394" s="2" t="s">
        <v>59</v>
      </c>
      <c r="F1394" s="2" t="s">
        <v>16</v>
      </c>
      <c r="G1394" s="2" t="s">
        <v>23</v>
      </c>
      <c r="H1394" s="2">
        <v>2019</v>
      </c>
      <c r="I1394" s="2">
        <v>0</v>
      </c>
      <c r="J1394" s="2"/>
    </row>
    <row r="1395" spans="1:10" x14ac:dyDescent="0.2">
      <c r="A1395" s="2" t="s">
        <v>12</v>
      </c>
      <c r="B1395" s="3">
        <v>45324.958333333336</v>
      </c>
      <c r="C1395" s="2" t="s">
        <v>13</v>
      </c>
      <c r="D1395" s="2" t="s">
        <v>72</v>
      </c>
      <c r="E1395" s="2" t="s">
        <v>59</v>
      </c>
      <c r="F1395" s="2" t="s">
        <v>16</v>
      </c>
      <c r="G1395" s="2" t="s">
        <v>25</v>
      </c>
      <c r="H1395" s="2">
        <v>2019</v>
      </c>
      <c r="I1395" s="2">
        <v>84.956000000000003</v>
      </c>
      <c r="J1395" s="2"/>
    </row>
    <row r="1396" spans="1:10" x14ac:dyDescent="0.2">
      <c r="A1396" s="2" t="s">
        <v>12</v>
      </c>
      <c r="B1396" s="3">
        <v>45324.958333333336</v>
      </c>
      <c r="C1396" s="2" t="s">
        <v>13</v>
      </c>
      <c r="D1396" s="2" t="s">
        <v>72</v>
      </c>
      <c r="E1396" s="2" t="s">
        <v>59</v>
      </c>
      <c r="F1396" s="2" t="s">
        <v>16</v>
      </c>
      <c r="G1396" s="2" t="s">
        <v>26</v>
      </c>
      <c r="H1396" s="2">
        <v>2019</v>
      </c>
      <c r="I1396" s="2">
        <v>36420.756999999998</v>
      </c>
      <c r="J1396" s="2"/>
    </row>
    <row r="1397" spans="1:10" x14ac:dyDescent="0.2">
      <c r="A1397" s="2" t="s">
        <v>12</v>
      </c>
      <c r="B1397" s="3">
        <v>45324.958333333336</v>
      </c>
      <c r="C1397" s="2" t="s">
        <v>13</v>
      </c>
      <c r="D1397" s="2" t="s">
        <v>72</v>
      </c>
      <c r="E1397" s="2" t="s">
        <v>59</v>
      </c>
      <c r="F1397" s="2" t="s">
        <v>16</v>
      </c>
      <c r="G1397" s="2" t="s">
        <v>28</v>
      </c>
      <c r="H1397" s="2">
        <v>2019</v>
      </c>
      <c r="I1397" s="2">
        <v>129</v>
      </c>
      <c r="J1397" s="2"/>
    </row>
    <row r="1398" spans="1:10" x14ac:dyDescent="0.2">
      <c r="A1398" s="2" t="s">
        <v>12</v>
      </c>
      <c r="B1398" s="3">
        <v>45324.958333333336</v>
      </c>
      <c r="C1398" s="2" t="s">
        <v>13</v>
      </c>
      <c r="D1398" s="2" t="s">
        <v>72</v>
      </c>
      <c r="E1398" s="2" t="s">
        <v>59</v>
      </c>
      <c r="F1398" s="2" t="s">
        <v>16</v>
      </c>
      <c r="G1398" s="2" t="s">
        <v>29</v>
      </c>
      <c r="H1398" s="2">
        <v>2019</v>
      </c>
      <c r="I1398" s="2">
        <v>0</v>
      </c>
      <c r="J1398" s="2"/>
    </row>
    <row r="1399" spans="1:10" x14ac:dyDescent="0.2">
      <c r="A1399" s="2" t="s">
        <v>12</v>
      </c>
      <c r="B1399" s="3">
        <v>45324.958333333336</v>
      </c>
      <c r="C1399" s="2" t="s">
        <v>13</v>
      </c>
      <c r="D1399" s="2" t="s">
        <v>72</v>
      </c>
      <c r="E1399" s="2" t="s">
        <v>59</v>
      </c>
      <c r="F1399" s="2" t="s">
        <v>16</v>
      </c>
      <c r="G1399" s="2" t="s">
        <v>30</v>
      </c>
      <c r="H1399" s="2">
        <v>2019</v>
      </c>
      <c r="I1399" s="2">
        <v>36505.713000000003</v>
      </c>
      <c r="J1399" s="2"/>
    </row>
    <row r="1400" spans="1:10" x14ac:dyDescent="0.2">
      <c r="A1400" s="2" t="s">
        <v>12</v>
      </c>
      <c r="B1400" s="3">
        <v>45324.958333333336</v>
      </c>
      <c r="C1400" s="2" t="s">
        <v>13</v>
      </c>
      <c r="D1400" s="2" t="s">
        <v>72</v>
      </c>
      <c r="E1400" s="2" t="s">
        <v>59</v>
      </c>
      <c r="F1400" s="2" t="s">
        <v>16</v>
      </c>
      <c r="G1400" s="2" t="s">
        <v>32</v>
      </c>
      <c r="H1400" s="2">
        <v>2019</v>
      </c>
      <c r="I1400" s="2">
        <v>7281.6610000000001</v>
      </c>
      <c r="J1400" s="2"/>
    </row>
    <row r="1401" spans="1:10" x14ac:dyDescent="0.2">
      <c r="A1401" s="2" t="s">
        <v>12</v>
      </c>
      <c r="B1401" s="3">
        <v>45324.958333333336</v>
      </c>
      <c r="C1401" s="2" t="s">
        <v>13</v>
      </c>
      <c r="D1401" s="2" t="s">
        <v>72</v>
      </c>
      <c r="E1401" s="2" t="s">
        <v>59</v>
      </c>
      <c r="F1401" s="2" t="s">
        <v>16</v>
      </c>
      <c r="G1401" s="2" t="s">
        <v>33</v>
      </c>
      <c r="H1401" s="2">
        <v>2019</v>
      </c>
      <c r="I1401" s="2">
        <v>0</v>
      </c>
      <c r="J1401" s="2"/>
    </row>
    <row r="1402" spans="1:10" x14ac:dyDescent="0.2">
      <c r="A1402" s="2" t="s">
        <v>12</v>
      </c>
      <c r="B1402" s="3">
        <v>45324.958333333336</v>
      </c>
      <c r="C1402" s="2" t="s">
        <v>13</v>
      </c>
      <c r="D1402" s="2" t="s">
        <v>72</v>
      </c>
      <c r="E1402" s="2" t="s">
        <v>59</v>
      </c>
      <c r="F1402" s="2" t="s">
        <v>16</v>
      </c>
      <c r="G1402" s="2" t="s">
        <v>34</v>
      </c>
      <c r="H1402" s="2">
        <v>2019</v>
      </c>
      <c r="I1402" s="2">
        <v>0</v>
      </c>
      <c r="J1402" s="2"/>
    </row>
    <row r="1403" spans="1:10" x14ac:dyDescent="0.2">
      <c r="A1403" s="2" t="s">
        <v>12</v>
      </c>
      <c r="B1403" s="3">
        <v>45324.958333333336</v>
      </c>
      <c r="C1403" s="2" t="s">
        <v>13</v>
      </c>
      <c r="D1403" s="2" t="s">
        <v>72</v>
      </c>
      <c r="E1403" s="2" t="s">
        <v>59</v>
      </c>
      <c r="F1403" s="2" t="s">
        <v>16</v>
      </c>
      <c r="G1403" s="2" t="s">
        <v>36</v>
      </c>
      <c r="H1403" s="2">
        <v>2019</v>
      </c>
      <c r="I1403" s="2">
        <v>27183.635999999999</v>
      </c>
      <c r="J1403" s="2"/>
    </row>
    <row r="1404" spans="1:10" x14ac:dyDescent="0.2">
      <c r="A1404" s="2" t="s">
        <v>12</v>
      </c>
      <c r="B1404" s="3">
        <v>45324.958333333336</v>
      </c>
      <c r="C1404" s="2" t="s">
        <v>13</v>
      </c>
      <c r="D1404" s="2" t="s">
        <v>72</v>
      </c>
      <c r="E1404" s="2" t="s">
        <v>59</v>
      </c>
      <c r="F1404" s="2" t="s">
        <v>16</v>
      </c>
      <c r="G1404" s="2" t="s">
        <v>37</v>
      </c>
      <c r="H1404" s="2">
        <v>2019</v>
      </c>
      <c r="I1404" s="2">
        <v>86</v>
      </c>
      <c r="J1404" s="2"/>
    </row>
    <row r="1405" spans="1:10" x14ac:dyDescent="0.2">
      <c r="A1405" s="2" t="s">
        <v>12</v>
      </c>
      <c r="B1405" s="3">
        <v>45324.958333333336</v>
      </c>
      <c r="C1405" s="2" t="s">
        <v>13</v>
      </c>
      <c r="D1405" s="2" t="s">
        <v>72</v>
      </c>
      <c r="E1405" s="2" t="s">
        <v>59</v>
      </c>
      <c r="F1405" s="2" t="s">
        <v>16</v>
      </c>
      <c r="G1405" s="2" t="s">
        <v>38</v>
      </c>
      <c r="H1405" s="2">
        <v>2019</v>
      </c>
      <c r="I1405" s="2">
        <v>0</v>
      </c>
      <c r="J1405" s="2"/>
    </row>
    <row r="1406" spans="1:10" x14ac:dyDescent="0.2">
      <c r="A1406" s="2" t="s">
        <v>12</v>
      </c>
      <c r="B1406" s="3">
        <v>45324.958333333336</v>
      </c>
      <c r="C1406" s="2" t="s">
        <v>13</v>
      </c>
      <c r="D1406" s="2" t="s">
        <v>72</v>
      </c>
      <c r="E1406" s="2" t="s">
        <v>59</v>
      </c>
      <c r="F1406" s="2" t="s">
        <v>16</v>
      </c>
      <c r="G1406" s="2" t="s">
        <v>39</v>
      </c>
      <c r="H1406" s="2">
        <v>2019</v>
      </c>
      <c r="I1406" s="2">
        <v>28.338999999999999</v>
      </c>
      <c r="J1406" s="2"/>
    </row>
    <row r="1407" spans="1:10" x14ac:dyDescent="0.2">
      <c r="A1407" s="2" t="s">
        <v>12</v>
      </c>
      <c r="B1407" s="3">
        <v>45324.958333333336</v>
      </c>
      <c r="C1407" s="2" t="s">
        <v>13</v>
      </c>
      <c r="D1407" s="2" t="s">
        <v>72</v>
      </c>
      <c r="E1407" s="2" t="s">
        <v>59</v>
      </c>
      <c r="F1407" s="2" t="s">
        <v>16</v>
      </c>
      <c r="G1407" s="2" t="s">
        <v>40</v>
      </c>
      <c r="H1407" s="2">
        <v>2019</v>
      </c>
      <c r="I1407" s="2">
        <v>0</v>
      </c>
      <c r="J1407" s="2"/>
    </row>
    <row r="1408" spans="1:10" x14ac:dyDescent="0.2">
      <c r="A1408" s="2" t="s">
        <v>12</v>
      </c>
      <c r="B1408" s="3">
        <v>45324.958333333336</v>
      </c>
      <c r="C1408" s="2" t="s">
        <v>13</v>
      </c>
      <c r="D1408" s="2" t="s">
        <v>72</v>
      </c>
      <c r="E1408" s="2" t="s">
        <v>59</v>
      </c>
      <c r="F1408" s="2" t="s">
        <v>16</v>
      </c>
      <c r="G1408" s="2" t="s">
        <v>41</v>
      </c>
      <c r="H1408" s="2">
        <v>2019</v>
      </c>
      <c r="I1408" s="2">
        <v>0</v>
      </c>
      <c r="J1408" s="2"/>
    </row>
    <row r="1409" spans="1:10" x14ac:dyDescent="0.2">
      <c r="A1409" s="2" t="s">
        <v>12</v>
      </c>
      <c r="B1409" s="3">
        <v>45324.958333333336</v>
      </c>
      <c r="C1409" s="2" t="s">
        <v>13</v>
      </c>
      <c r="D1409" s="2" t="s">
        <v>72</v>
      </c>
      <c r="E1409" s="2" t="s">
        <v>59</v>
      </c>
      <c r="F1409" s="2" t="s">
        <v>16</v>
      </c>
      <c r="G1409" s="2" t="s">
        <v>42</v>
      </c>
      <c r="H1409" s="2">
        <v>2019</v>
      </c>
      <c r="I1409" s="2">
        <v>0</v>
      </c>
      <c r="J1409" s="2"/>
    </row>
    <row r="1410" spans="1:10" x14ac:dyDescent="0.2">
      <c r="A1410" s="2" t="s">
        <v>12</v>
      </c>
      <c r="B1410" s="3">
        <v>45324.958333333336</v>
      </c>
      <c r="C1410" s="2" t="s">
        <v>13</v>
      </c>
      <c r="D1410" s="2" t="s">
        <v>72</v>
      </c>
      <c r="E1410" s="2" t="s">
        <v>59</v>
      </c>
      <c r="F1410" s="2" t="s">
        <v>16</v>
      </c>
      <c r="G1410" s="2" t="s">
        <v>43</v>
      </c>
      <c r="H1410" s="2">
        <v>2019</v>
      </c>
      <c r="I1410" s="2">
        <v>0</v>
      </c>
      <c r="J1410" s="2"/>
    </row>
    <row r="1411" spans="1:10" x14ac:dyDescent="0.2">
      <c r="A1411" s="2" t="s">
        <v>12</v>
      </c>
      <c r="B1411" s="3">
        <v>45324.958333333336</v>
      </c>
      <c r="C1411" s="2" t="s">
        <v>13</v>
      </c>
      <c r="D1411" s="2" t="s">
        <v>72</v>
      </c>
      <c r="E1411" s="2" t="s">
        <v>59</v>
      </c>
      <c r="F1411" s="2" t="s">
        <v>16</v>
      </c>
      <c r="G1411" s="2" t="s">
        <v>44</v>
      </c>
      <c r="H1411" s="2">
        <v>2019</v>
      </c>
      <c r="I1411" s="2">
        <v>235.07499999999999</v>
      </c>
      <c r="J1411" s="2"/>
    </row>
    <row r="1412" spans="1:10" x14ac:dyDescent="0.2">
      <c r="A1412" s="2" t="s">
        <v>12</v>
      </c>
      <c r="B1412" s="3">
        <v>45324.958333333336</v>
      </c>
      <c r="C1412" s="2" t="s">
        <v>13</v>
      </c>
      <c r="D1412" s="2" t="s">
        <v>72</v>
      </c>
      <c r="E1412" s="2" t="s">
        <v>59</v>
      </c>
      <c r="F1412" s="2" t="s">
        <v>16</v>
      </c>
      <c r="G1412" s="2" t="s">
        <v>45</v>
      </c>
      <c r="H1412" s="2">
        <v>2019</v>
      </c>
      <c r="I1412" s="2">
        <v>24.265000000000001</v>
      </c>
      <c r="J1412" s="2"/>
    </row>
    <row r="1413" spans="1:10" x14ac:dyDescent="0.2">
      <c r="A1413" s="2" t="s">
        <v>12</v>
      </c>
      <c r="B1413" s="3">
        <v>45324.958333333336</v>
      </c>
      <c r="C1413" s="2" t="s">
        <v>13</v>
      </c>
      <c r="D1413" s="2" t="s">
        <v>72</v>
      </c>
      <c r="E1413" s="2" t="s">
        <v>59</v>
      </c>
      <c r="F1413" s="2" t="s">
        <v>16</v>
      </c>
      <c r="G1413" s="2" t="s">
        <v>46</v>
      </c>
      <c r="H1413" s="2">
        <v>2019</v>
      </c>
      <c r="I1413" s="2">
        <v>0</v>
      </c>
      <c r="J1413" s="2"/>
    </row>
    <row r="1414" spans="1:10" x14ac:dyDescent="0.2">
      <c r="A1414" s="2" t="s">
        <v>12</v>
      </c>
      <c r="B1414" s="3">
        <v>45324.958333333336</v>
      </c>
      <c r="C1414" s="2" t="s">
        <v>13</v>
      </c>
      <c r="D1414" s="2" t="s">
        <v>72</v>
      </c>
      <c r="E1414" s="2" t="s">
        <v>59</v>
      </c>
      <c r="F1414" s="2" t="s">
        <v>16</v>
      </c>
      <c r="G1414" s="2" t="s">
        <v>47</v>
      </c>
      <c r="H1414" s="2">
        <v>2019</v>
      </c>
      <c r="I1414" s="2">
        <v>0</v>
      </c>
      <c r="J1414" s="2"/>
    </row>
    <row r="1415" spans="1:10" x14ac:dyDescent="0.2">
      <c r="A1415" s="2" t="s">
        <v>12</v>
      </c>
      <c r="B1415" s="3">
        <v>45324.958333333336</v>
      </c>
      <c r="C1415" s="2" t="s">
        <v>13</v>
      </c>
      <c r="D1415" s="2" t="s">
        <v>72</v>
      </c>
      <c r="E1415" s="2" t="s">
        <v>60</v>
      </c>
      <c r="F1415" s="2" t="s">
        <v>16</v>
      </c>
      <c r="G1415" s="2" t="s">
        <v>18</v>
      </c>
      <c r="H1415" s="2">
        <v>2019</v>
      </c>
      <c r="I1415" s="2">
        <v>33787.108</v>
      </c>
      <c r="J1415" s="2"/>
    </row>
    <row r="1416" spans="1:10" x14ac:dyDescent="0.2">
      <c r="A1416" s="2" t="s">
        <v>12</v>
      </c>
      <c r="B1416" s="3">
        <v>45324.958333333336</v>
      </c>
      <c r="C1416" s="2" t="s">
        <v>13</v>
      </c>
      <c r="D1416" s="2" t="s">
        <v>72</v>
      </c>
      <c r="E1416" s="2" t="s">
        <v>60</v>
      </c>
      <c r="F1416" s="2" t="s">
        <v>16</v>
      </c>
      <c r="G1416" s="2" t="s">
        <v>19</v>
      </c>
      <c r="H1416" s="2">
        <v>2019</v>
      </c>
      <c r="I1416" s="2">
        <v>394.76900000000001</v>
      </c>
      <c r="J1416" s="2"/>
    </row>
    <row r="1417" spans="1:10" x14ac:dyDescent="0.2">
      <c r="A1417" s="2" t="s">
        <v>12</v>
      </c>
      <c r="B1417" s="3">
        <v>45324.958333333336</v>
      </c>
      <c r="C1417" s="2" t="s">
        <v>13</v>
      </c>
      <c r="D1417" s="2" t="s">
        <v>72</v>
      </c>
      <c r="E1417" s="2" t="s">
        <v>60</v>
      </c>
      <c r="F1417" s="2" t="s">
        <v>16</v>
      </c>
      <c r="G1417" s="2" t="s">
        <v>20</v>
      </c>
      <c r="H1417" s="2">
        <v>2019</v>
      </c>
      <c r="I1417" s="2">
        <v>83346.899999999994</v>
      </c>
      <c r="J1417" s="2"/>
    </row>
    <row r="1418" spans="1:10" x14ac:dyDescent="0.2">
      <c r="A1418" s="2" t="s">
        <v>12</v>
      </c>
      <c r="B1418" s="3">
        <v>45324.958333333336</v>
      </c>
      <c r="C1418" s="2" t="s">
        <v>13</v>
      </c>
      <c r="D1418" s="2" t="s">
        <v>72</v>
      </c>
      <c r="E1418" s="2" t="s">
        <v>60</v>
      </c>
      <c r="F1418" s="2" t="s">
        <v>16</v>
      </c>
      <c r="G1418" s="2" t="s">
        <v>21</v>
      </c>
      <c r="H1418" s="2">
        <v>2019</v>
      </c>
      <c r="I1418" s="2">
        <v>12.521000000000001</v>
      </c>
      <c r="J1418" s="2"/>
    </row>
    <row r="1419" spans="1:10" x14ac:dyDescent="0.2">
      <c r="A1419" s="2" t="s">
        <v>12</v>
      </c>
      <c r="B1419" s="3">
        <v>45324.958333333336</v>
      </c>
      <c r="C1419" s="2" t="s">
        <v>13</v>
      </c>
      <c r="D1419" s="2" t="s">
        <v>72</v>
      </c>
      <c r="E1419" s="2" t="s">
        <v>60</v>
      </c>
      <c r="F1419" s="2" t="s">
        <v>16</v>
      </c>
      <c r="G1419" s="2" t="s">
        <v>22</v>
      </c>
      <c r="H1419" s="2">
        <v>2019</v>
      </c>
      <c r="I1419" s="2">
        <v>2338.8560000000002</v>
      </c>
      <c r="J1419" s="2"/>
    </row>
    <row r="1420" spans="1:10" x14ac:dyDescent="0.2">
      <c r="A1420" s="2" t="s">
        <v>12</v>
      </c>
      <c r="B1420" s="3">
        <v>45324.958333333336</v>
      </c>
      <c r="C1420" s="2" t="s">
        <v>13</v>
      </c>
      <c r="D1420" s="2" t="s">
        <v>72</v>
      </c>
      <c r="E1420" s="2" t="s">
        <v>60</v>
      </c>
      <c r="F1420" s="2" t="s">
        <v>16</v>
      </c>
      <c r="G1420" s="2" t="s">
        <v>23</v>
      </c>
      <c r="H1420" s="2">
        <v>2019</v>
      </c>
      <c r="I1420" s="2">
        <v>0</v>
      </c>
      <c r="J1420" s="2"/>
    </row>
    <row r="1421" spans="1:10" x14ac:dyDescent="0.2">
      <c r="A1421" s="2" t="s">
        <v>12</v>
      </c>
      <c r="B1421" s="3">
        <v>45324.958333333336</v>
      </c>
      <c r="C1421" s="2" t="s">
        <v>13</v>
      </c>
      <c r="D1421" s="2" t="s">
        <v>72</v>
      </c>
      <c r="E1421" s="2" t="s">
        <v>60</v>
      </c>
      <c r="F1421" s="2" t="s">
        <v>16</v>
      </c>
      <c r="G1421" s="2" t="s">
        <v>24</v>
      </c>
      <c r="H1421" s="2">
        <v>2019</v>
      </c>
      <c r="I1421" s="2">
        <v>387191.38199999998</v>
      </c>
      <c r="J1421" s="2"/>
    </row>
    <row r="1422" spans="1:10" x14ac:dyDescent="0.2">
      <c r="A1422" s="2" t="s">
        <v>12</v>
      </c>
      <c r="B1422" s="3">
        <v>45324.958333333336</v>
      </c>
      <c r="C1422" s="2" t="s">
        <v>13</v>
      </c>
      <c r="D1422" s="2" t="s">
        <v>72</v>
      </c>
      <c r="E1422" s="2" t="s">
        <v>60</v>
      </c>
      <c r="F1422" s="2" t="s">
        <v>16</v>
      </c>
      <c r="G1422" s="2" t="s">
        <v>25</v>
      </c>
      <c r="H1422" s="2">
        <v>2019</v>
      </c>
      <c r="I1422" s="2">
        <v>3632.404</v>
      </c>
      <c r="J1422" s="2"/>
    </row>
    <row r="1423" spans="1:10" x14ac:dyDescent="0.2">
      <c r="A1423" s="2" t="s">
        <v>12</v>
      </c>
      <c r="B1423" s="3">
        <v>45324.958333333336</v>
      </c>
      <c r="C1423" s="2" t="s">
        <v>13</v>
      </c>
      <c r="D1423" s="2" t="s">
        <v>72</v>
      </c>
      <c r="E1423" s="2" t="s">
        <v>60</v>
      </c>
      <c r="F1423" s="2" t="s">
        <v>16</v>
      </c>
      <c r="G1423" s="2" t="s">
        <v>26</v>
      </c>
      <c r="H1423" s="2">
        <v>2019</v>
      </c>
      <c r="I1423" s="2">
        <v>795515.8</v>
      </c>
      <c r="J1423" s="2"/>
    </row>
    <row r="1424" spans="1:10" x14ac:dyDescent="0.2">
      <c r="A1424" s="2" t="s">
        <v>12</v>
      </c>
      <c r="B1424" s="3">
        <v>45324.958333333336</v>
      </c>
      <c r="C1424" s="2" t="s">
        <v>13</v>
      </c>
      <c r="D1424" s="2" t="s">
        <v>72</v>
      </c>
      <c r="E1424" s="2" t="s">
        <v>60</v>
      </c>
      <c r="F1424" s="2" t="s">
        <v>16</v>
      </c>
      <c r="G1424" s="2" t="s">
        <v>27</v>
      </c>
      <c r="H1424" s="2">
        <v>2019</v>
      </c>
      <c r="I1424" s="2">
        <v>76.14</v>
      </c>
      <c r="J1424" s="2"/>
    </row>
    <row r="1425" spans="1:10" x14ac:dyDescent="0.2">
      <c r="A1425" s="2" t="s">
        <v>12</v>
      </c>
      <c r="B1425" s="3">
        <v>45324.958333333336</v>
      </c>
      <c r="C1425" s="2" t="s">
        <v>13</v>
      </c>
      <c r="D1425" s="2" t="s">
        <v>72</v>
      </c>
      <c r="E1425" s="2" t="s">
        <v>60</v>
      </c>
      <c r="F1425" s="2" t="s">
        <v>16</v>
      </c>
      <c r="G1425" s="2" t="s">
        <v>28</v>
      </c>
      <c r="H1425" s="2">
        <v>2019</v>
      </c>
      <c r="I1425" s="2">
        <v>42886.995999999999</v>
      </c>
      <c r="J1425" s="2"/>
    </row>
    <row r="1426" spans="1:10" x14ac:dyDescent="0.2">
      <c r="A1426" s="2" t="s">
        <v>12</v>
      </c>
      <c r="B1426" s="3">
        <v>45324.958333333336</v>
      </c>
      <c r="C1426" s="2" t="s">
        <v>13</v>
      </c>
      <c r="D1426" s="2" t="s">
        <v>72</v>
      </c>
      <c r="E1426" s="2" t="s">
        <v>60</v>
      </c>
      <c r="F1426" s="2" t="s">
        <v>16</v>
      </c>
      <c r="G1426" s="2" t="s">
        <v>29</v>
      </c>
      <c r="H1426" s="2">
        <v>2019</v>
      </c>
      <c r="I1426" s="2">
        <v>57330.544999999998</v>
      </c>
      <c r="J1426" s="2"/>
    </row>
    <row r="1427" spans="1:10" x14ac:dyDescent="0.2">
      <c r="A1427" s="2" t="s">
        <v>12</v>
      </c>
      <c r="B1427" s="3">
        <v>45324.958333333336</v>
      </c>
      <c r="C1427" s="2" t="s">
        <v>13</v>
      </c>
      <c r="D1427" s="2" t="s">
        <v>72</v>
      </c>
      <c r="E1427" s="2" t="s">
        <v>60</v>
      </c>
      <c r="F1427" s="2" t="s">
        <v>16</v>
      </c>
      <c r="G1427" s="2" t="s">
        <v>30</v>
      </c>
      <c r="H1427" s="2">
        <v>2019</v>
      </c>
      <c r="I1427" s="2">
        <v>804400.29099999997</v>
      </c>
      <c r="J1427" s="2"/>
    </row>
    <row r="1428" spans="1:10" x14ac:dyDescent="0.2">
      <c r="A1428" s="2" t="s">
        <v>12</v>
      </c>
      <c r="B1428" s="3">
        <v>45324.958333333336</v>
      </c>
      <c r="C1428" s="2" t="s">
        <v>13</v>
      </c>
      <c r="D1428" s="2" t="s">
        <v>72</v>
      </c>
      <c r="E1428" s="2" t="s">
        <v>60</v>
      </c>
      <c r="F1428" s="2" t="s">
        <v>16</v>
      </c>
      <c r="G1428" s="2" t="s">
        <v>31</v>
      </c>
      <c r="H1428" s="2">
        <v>2019</v>
      </c>
      <c r="I1428" s="2">
        <v>8510.4</v>
      </c>
      <c r="J1428" s="2"/>
    </row>
    <row r="1429" spans="1:10" x14ac:dyDescent="0.2">
      <c r="A1429" s="2" t="s">
        <v>12</v>
      </c>
      <c r="B1429" s="3">
        <v>45324.958333333336</v>
      </c>
      <c r="C1429" s="2" t="s">
        <v>13</v>
      </c>
      <c r="D1429" s="2" t="s">
        <v>72</v>
      </c>
      <c r="E1429" s="2" t="s">
        <v>60</v>
      </c>
      <c r="F1429" s="2" t="s">
        <v>16</v>
      </c>
      <c r="G1429" s="2" t="s">
        <v>32</v>
      </c>
      <c r="H1429" s="2">
        <v>2019</v>
      </c>
      <c r="I1429" s="2">
        <v>123773.59699999999</v>
      </c>
      <c r="J1429" s="2"/>
    </row>
    <row r="1430" spans="1:10" x14ac:dyDescent="0.2">
      <c r="A1430" s="2" t="s">
        <v>12</v>
      </c>
      <c r="B1430" s="3">
        <v>45324.958333333336</v>
      </c>
      <c r="C1430" s="2" t="s">
        <v>13</v>
      </c>
      <c r="D1430" s="2" t="s">
        <v>72</v>
      </c>
      <c r="E1430" s="2" t="s">
        <v>60</v>
      </c>
      <c r="F1430" s="2" t="s">
        <v>16</v>
      </c>
      <c r="G1430" s="2" t="s">
        <v>33</v>
      </c>
      <c r="H1430" s="2">
        <v>2019</v>
      </c>
      <c r="I1430" s="2">
        <v>0</v>
      </c>
      <c r="J1430" s="2"/>
    </row>
    <row r="1431" spans="1:10" x14ac:dyDescent="0.2">
      <c r="A1431" s="2" t="s">
        <v>12</v>
      </c>
      <c r="B1431" s="3">
        <v>45324.958333333336</v>
      </c>
      <c r="C1431" s="2" t="s">
        <v>13</v>
      </c>
      <c r="D1431" s="2" t="s">
        <v>72</v>
      </c>
      <c r="E1431" s="2" t="s">
        <v>60</v>
      </c>
      <c r="F1431" s="2" t="s">
        <v>16</v>
      </c>
      <c r="G1431" s="2" t="s">
        <v>34</v>
      </c>
      <c r="H1431" s="2">
        <v>2019</v>
      </c>
      <c r="I1431" s="2">
        <v>2059.0569999999998</v>
      </c>
      <c r="J1431" s="2"/>
    </row>
    <row r="1432" spans="1:10" x14ac:dyDescent="0.2">
      <c r="A1432" s="2" t="s">
        <v>12</v>
      </c>
      <c r="B1432" s="3">
        <v>45324.958333333336</v>
      </c>
      <c r="C1432" s="2" t="s">
        <v>13</v>
      </c>
      <c r="D1432" s="2" t="s">
        <v>72</v>
      </c>
      <c r="E1432" s="2" t="s">
        <v>60</v>
      </c>
      <c r="F1432" s="2" t="s">
        <v>16</v>
      </c>
      <c r="G1432" s="2" t="s">
        <v>36</v>
      </c>
      <c r="H1432" s="2">
        <v>2019</v>
      </c>
      <c r="I1432" s="2">
        <v>11127.971</v>
      </c>
      <c r="J1432" s="2"/>
    </row>
    <row r="1433" spans="1:10" x14ac:dyDescent="0.2">
      <c r="A1433" s="2" t="s">
        <v>12</v>
      </c>
      <c r="B1433" s="3">
        <v>45324.958333333336</v>
      </c>
      <c r="C1433" s="2" t="s">
        <v>13</v>
      </c>
      <c r="D1433" s="2" t="s">
        <v>72</v>
      </c>
      <c r="E1433" s="2" t="s">
        <v>60</v>
      </c>
      <c r="F1433" s="2" t="s">
        <v>16</v>
      </c>
      <c r="G1433" s="2" t="s">
        <v>37</v>
      </c>
      <c r="H1433" s="2">
        <v>2019</v>
      </c>
      <c r="I1433" s="2">
        <v>31926.526999999998</v>
      </c>
      <c r="J1433" s="2"/>
    </row>
    <row r="1434" spans="1:10" x14ac:dyDescent="0.2">
      <c r="A1434" s="2" t="s">
        <v>12</v>
      </c>
      <c r="B1434" s="3">
        <v>45324.958333333336</v>
      </c>
      <c r="C1434" s="2" t="s">
        <v>13</v>
      </c>
      <c r="D1434" s="2" t="s">
        <v>72</v>
      </c>
      <c r="E1434" s="2" t="s">
        <v>60</v>
      </c>
      <c r="F1434" s="2" t="s">
        <v>16</v>
      </c>
      <c r="G1434" s="2" t="s">
        <v>38</v>
      </c>
      <c r="H1434" s="2">
        <v>2019</v>
      </c>
      <c r="I1434" s="2">
        <v>686.928</v>
      </c>
      <c r="J1434" s="2"/>
    </row>
    <row r="1435" spans="1:10" x14ac:dyDescent="0.2">
      <c r="A1435" s="2" t="s">
        <v>12</v>
      </c>
      <c r="B1435" s="3">
        <v>45324.958333333336</v>
      </c>
      <c r="C1435" s="2" t="s">
        <v>13</v>
      </c>
      <c r="D1435" s="2" t="s">
        <v>72</v>
      </c>
      <c r="E1435" s="2" t="s">
        <v>60</v>
      </c>
      <c r="F1435" s="2" t="s">
        <v>16</v>
      </c>
      <c r="G1435" s="2" t="s">
        <v>39</v>
      </c>
      <c r="H1435" s="2">
        <v>2019</v>
      </c>
      <c r="I1435" s="2">
        <v>4436.8779999999997</v>
      </c>
      <c r="J1435" s="2"/>
    </row>
    <row r="1436" spans="1:10" x14ac:dyDescent="0.2">
      <c r="A1436" s="2" t="s">
        <v>12</v>
      </c>
      <c r="B1436" s="3">
        <v>45324.958333333336</v>
      </c>
      <c r="C1436" s="2" t="s">
        <v>13</v>
      </c>
      <c r="D1436" s="2" t="s">
        <v>72</v>
      </c>
      <c r="E1436" s="2" t="s">
        <v>60</v>
      </c>
      <c r="F1436" s="2" t="s">
        <v>16</v>
      </c>
      <c r="G1436" s="2" t="s">
        <v>40</v>
      </c>
      <c r="H1436" s="2">
        <v>2019</v>
      </c>
      <c r="I1436" s="2">
        <v>959.84900000000005</v>
      </c>
      <c r="J1436" s="2"/>
    </row>
    <row r="1437" spans="1:10" x14ac:dyDescent="0.2">
      <c r="A1437" s="2" t="s">
        <v>12</v>
      </c>
      <c r="B1437" s="3">
        <v>45324.958333333336</v>
      </c>
      <c r="C1437" s="2" t="s">
        <v>13</v>
      </c>
      <c r="D1437" s="2" t="s">
        <v>72</v>
      </c>
      <c r="E1437" s="2" t="s">
        <v>60</v>
      </c>
      <c r="F1437" s="2" t="s">
        <v>16</v>
      </c>
      <c r="G1437" s="2" t="s">
        <v>41</v>
      </c>
      <c r="H1437" s="2">
        <v>2019</v>
      </c>
      <c r="I1437" s="2">
        <v>0</v>
      </c>
      <c r="J1437" s="2"/>
    </row>
    <row r="1438" spans="1:10" x14ac:dyDescent="0.2">
      <c r="A1438" s="2" t="s">
        <v>12</v>
      </c>
      <c r="B1438" s="3">
        <v>45324.958333333336</v>
      </c>
      <c r="C1438" s="2" t="s">
        <v>13</v>
      </c>
      <c r="D1438" s="2" t="s">
        <v>72</v>
      </c>
      <c r="E1438" s="2" t="s">
        <v>60</v>
      </c>
      <c r="F1438" s="2" t="s">
        <v>16</v>
      </c>
      <c r="G1438" s="2" t="s">
        <v>42</v>
      </c>
      <c r="H1438" s="2">
        <v>2019</v>
      </c>
      <c r="I1438" s="2">
        <v>172.96</v>
      </c>
      <c r="J1438" s="2"/>
    </row>
    <row r="1439" spans="1:10" x14ac:dyDescent="0.2">
      <c r="A1439" s="2" t="s">
        <v>12</v>
      </c>
      <c r="B1439" s="3">
        <v>45324.958333333336</v>
      </c>
      <c r="C1439" s="2" t="s">
        <v>13</v>
      </c>
      <c r="D1439" s="2" t="s">
        <v>72</v>
      </c>
      <c r="E1439" s="2" t="s">
        <v>60</v>
      </c>
      <c r="F1439" s="2" t="s">
        <v>16</v>
      </c>
      <c r="G1439" s="2" t="s">
        <v>43</v>
      </c>
      <c r="H1439" s="2">
        <v>2019</v>
      </c>
      <c r="I1439" s="2">
        <v>6.5789999999999997</v>
      </c>
      <c r="J1439" s="2"/>
    </row>
    <row r="1440" spans="1:10" x14ac:dyDescent="0.2">
      <c r="A1440" s="2" t="s">
        <v>12</v>
      </c>
      <c r="B1440" s="3">
        <v>45324.958333333336</v>
      </c>
      <c r="C1440" s="2" t="s">
        <v>13</v>
      </c>
      <c r="D1440" s="2" t="s">
        <v>72</v>
      </c>
      <c r="E1440" s="2" t="s">
        <v>60</v>
      </c>
      <c r="F1440" s="2" t="s">
        <v>16</v>
      </c>
      <c r="G1440" s="2" t="s">
        <v>44</v>
      </c>
      <c r="H1440" s="2">
        <v>2019</v>
      </c>
      <c r="I1440" s="2">
        <v>301.82600000000002</v>
      </c>
      <c r="J1440" s="2"/>
    </row>
    <row r="1441" spans="1:10" x14ac:dyDescent="0.2">
      <c r="A1441" s="2" t="s">
        <v>12</v>
      </c>
      <c r="B1441" s="3">
        <v>45324.958333333336</v>
      </c>
      <c r="C1441" s="2" t="s">
        <v>13</v>
      </c>
      <c r="D1441" s="2" t="s">
        <v>72</v>
      </c>
      <c r="E1441" s="2" t="s">
        <v>60</v>
      </c>
      <c r="F1441" s="2" t="s">
        <v>16</v>
      </c>
      <c r="G1441" s="2" t="s">
        <v>45</v>
      </c>
      <c r="H1441" s="2">
        <v>2019</v>
      </c>
      <c r="I1441" s="2">
        <v>377.47</v>
      </c>
      <c r="J1441" s="2"/>
    </row>
    <row r="1442" spans="1:10" x14ac:dyDescent="0.2">
      <c r="A1442" s="2" t="s">
        <v>12</v>
      </c>
      <c r="B1442" s="3">
        <v>45324.958333333336</v>
      </c>
      <c r="C1442" s="2" t="s">
        <v>13</v>
      </c>
      <c r="D1442" s="2" t="s">
        <v>72</v>
      </c>
      <c r="E1442" s="2" t="s">
        <v>60</v>
      </c>
      <c r="F1442" s="2" t="s">
        <v>16</v>
      </c>
      <c r="G1442" s="2" t="s">
        <v>46</v>
      </c>
      <c r="H1442" s="2">
        <v>2019</v>
      </c>
      <c r="I1442" s="2">
        <v>2451</v>
      </c>
      <c r="J1442" s="2"/>
    </row>
    <row r="1443" spans="1:10" x14ac:dyDescent="0.2">
      <c r="A1443" s="2" t="s">
        <v>12</v>
      </c>
      <c r="B1443" s="3">
        <v>45324.958333333336</v>
      </c>
      <c r="C1443" s="2" t="s">
        <v>13</v>
      </c>
      <c r="D1443" s="2" t="s">
        <v>72</v>
      </c>
      <c r="E1443" s="2" t="s">
        <v>60</v>
      </c>
      <c r="F1443" s="2" t="s">
        <v>16</v>
      </c>
      <c r="G1443" s="2" t="s">
        <v>47</v>
      </c>
      <c r="H1443" s="2">
        <v>2019</v>
      </c>
      <c r="I1443" s="2">
        <v>1165.28</v>
      </c>
      <c r="J1443" s="2"/>
    </row>
    <row r="1444" spans="1:10" x14ac:dyDescent="0.2">
      <c r="A1444" s="2" t="s">
        <v>12</v>
      </c>
      <c r="B1444" s="3">
        <v>45324.958333333336</v>
      </c>
      <c r="C1444" s="2" t="s">
        <v>13</v>
      </c>
      <c r="D1444" s="2" t="s">
        <v>72</v>
      </c>
      <c r="E1444" s="2" t="s">
        <v>60</v>
      </c>
      <c r="F1444" s="2" t="s">
        <v>16</v>
      </c>
      <c r="G1444" s="2" t="s">
        <v>50</v>
      </c>
      <c r="H1444" s="2">
        <v>2019</v>
      </c>
      <c r="I1444" s="2">
        <v>2788.5659999999998</v>
      </c>
      <c r="J1444" s="2"/>
    </row>
    <row r="1445" spans="1:10" x14ac:dyDescent="0.2">
      <c r="A1445" s="2" t="s">
        <v>12</v>
      </c>
      <c r="B1445" s="3">
        <v>45324.958333333336</v>
      </c>
      <c r="C1445" s="2" t="s">
        <v>13</v>
      </c>
      <c r="D1445" s="2" t="s">
        <v>72</v>
      </c>
      <c r="E1445" s="2" t="s">
        <v>60</v>
      </c>
      <c r="F1445" s="2" t="s">
        <v>16</v>
      </c>
      <c r="G1445" s="2" t="s">
        <v>51</v>
      </c>
      <c r="H1445" s="2">
        <v>2019</v>
      </c>
      <c r="I1445" s="2">
        <v>3602.98</v>
      </c>
      <c r="J1445" s="2"/>
    </row>
    <row r="1446" spans="1:10" x14ac:dyDescent="0.2">
      <c r="A1446" s="2" t="s">
        <v>12</v>
      </c>
      <c r="B1446" s="3">
        <v>45324.958333333336</v>
      </c>
      <c r="C1446" s="2" t="s">
        <v>13</v>
      </c>
      <c r="D1446" s="2" t="s">
        <v>72</v>
      </c>
      <c r="E1446" s="2" t="s">
        <v>61</v>
      </c>
      <c r="F1446" s="2" t="s">
        <v>16</v>
      </c>
      <c r="G1446" s="2" t="s">
        <v>17</v>
      </c>
      <c r="H1446" s="2">
        <v>2019</v>
      </c>
      <c r="I1446" s="2">
        <v>1997.059</v>
      </c>
      <c r="J1446" s="2"/>
    </row>
    <row r="1447" spans="1:10" x14ac:dyDescent="0.2">
      <c r="A1447" s="2" t="s">
        <v>12</v>
      </c>
      <c r="B1447" s="3">
        <v>45324.958333333336</v>
      </c>
      <c r="C1447" s="2" t="s">
        <v>13</v>
      </c>
      <c r="D1447" s="2" t="s">
        <v>72</v>
      </c>
      <c r="E1447" s="2" t="s">
        <v>61</v>
      </c>
      <c r="F1447" s="2" t="s">
        <v>16</v>
      </c>
      <c r="G1447" s="2" t="s">
        <v>18</v>
      </c>
      <c r="H1447" s="2">
        <v>2019</v>
      </c>
      <c r="I1447" s="2">
        <v>62839.298000000003</v>
      </c>
      <c r="J1447" s="2"/>
    </row>
    <row r="1448" spans="1:10" x14ac:dyDescent="0.2">
      <c r="A1448" s="2" t="s">
        <v>12</v>
      </c>
      <c r="B1448" s="3">
        <v>45324.958333333336</v>
      </c>
      <c r="C1448" s="2" t="s">
        <v>13</v>
      </c>
      <c r="D1448" s="2" t="s">
        <v>72</v>
      </c>
      <c r="E1448" s="2" t="s">
        <v>61</v>
      </c>
      <c r="F1448" s="2" t="s">
        <v>16</v>
      </c>
      <c r="G1448" s="2" t="s">
        <v>19</v>
      </c>
      <c r="H1448" s="2">
        <v>2019</v>
      </c>
      <c r="I1448" s="2">
        <v>42609.497000000003</v>
      </c>
      <c r="J1448" s="2"/>
    </row>
    <row r="1449" spans="1:10" x14ac:dyDescent="0.2">
      <c r="A1449" s="2" t="s">
        <v>12</v>
      </c>
      <c r="B1449" s="3">
        <v>45324.958333333336</v>
      </c>
      <c r="C1449" s="2" t="s">
        <v>13</v>
      </c>
      <c r="D1449" s="2" t="s">
        <v>72</v>
      </c>
      <c r="E1449" s="2" t="s">
        <v>61</v>
      </c>
      <c r="F1449" s="2" t="s">
        <v>16</v>
      </c>
      <c r="G1449" s="2" t="s">
        <v>20</v>
      </c>
      <c r="H1449" s="2">
        <v>2019</v>
      </c>
      <c r="I1449" s="2">
        <v>23114.5</v>
      </c>
      <c r="J1449" s="2"/>
    </row>
    <row r="1450" spans="1:10" x14ac:dyDescent="0.2">
      <c r="A1450" s="2" t="s">
        <v>12</v>
      </c>
      <c r="B1450" s="3">
        <v>45324.958333333336</v>
      </c>
      <c r="C1450" s="2" t="s">
        <v>13</v>
      </c>
      <c r="D1450" s="2" t="s">
        <v>72</v>
      </c>
      <c r="E1450" s="2" t="s">
        <v>61</v>
      </c>
      <c r="F1450" s="2" t="s">
        <v>16</v>
      </c>
      <c r="G1450" s="2" t="s">
        <v>21</v>
      </c>
      <c r="H1450" s="2">
        <v>2019</v>
      </c>
      <c r="I1450" s="2">
        <v>28214.352999999999</v>
      </c>
      <c r="J1450" s="2"/>
    </row>
    <row r="1451" spans="1:10" x14ac:dyDescent="0.2">
      <c r="A1451" s="2" t="s">
        <v>12</v>
      </c>
      <c r="B1451" s="3">
        <v>45324.958333333336</v>
      </c>
      <c r="C1451" s="2" t="s">
        <v>13</v>
      </c>
      <c r="D1451" s="2" t="s">
        <v>72</v>
      </c>
      <c r="E1451" s="2" t="s">
        <v>61</v>
      </c>
      <c r="F1451" s="2" t="s">
        <v>16</v>
      </c>
      <c r="G1451" s="2" t="s">
        <v>22</v>
      </c>
      <c r="H1451" s="2">
        <v>2019</v>
      </c>
      <c r="I1451" s="2">
        <v>637.31600000000003</v>
      </c>
      <c r="J1451" s="2"/>
    </row>
    <row r="1452" spans="1:10" x14ac:dyDescent="0.2">
      <c r="A1452" s="2" t="s">
        <v>12</v>
      </c>
      <c r="B1452" s="3">
        <v>45324.958333333336</v>
      </c>
      <c r="C1452" s="2" t="s">
        <v>13</v>
      </c>
      <c r="D1452" s="2" t="s">
        <v>72</v>
      </c>
      <c r="E1452" s="2" t="s">
        <v>61</v>
      </c>
      <c r="F1452" s="2" t="s">
        <v>16</v>
      </c>
      <c r="G1452" s="2" t="s">
        <v>23</v>
      </c>
      <c r="H1452" s="2">
        <v>2019</v>
      </c>
      <c r="I1452" s="2">
        <v>80089.505999999994</v>
      </c>
      <c r="J1452" s="2"/>
    </row>
    <row r="1453" spans="1:10" x14ac:dyDescent="0.2">
      <c r="A1453" s="2" t="s">
        <v>12</v>
      </c>
      <c r="B1453" s="3">
        <v>45324.958333333336</v>
      </c>
      <c r="C1453" s="2" t="s">
        <v>13</v>
      </c>
      <c r="D1453" s="2" t="s">
        <v>72</v>
      </c>
      <c r="E1453" s="2" t="s">
        <v>61</v>
      </c>
      <c r="F1453" s="2" t="s">
        <v>16</v>
      </c>
      <c r="G1453" s="2" t="s">
        <v>24</v>
      </c>
      <c r="H1453" s="2">
        <v>2019</v>
      </c>
      <c r="I1453" s="2">
        <v>220279.954</v>
      </c>
      <c r="J1453" s="2"/>
    </row>
    <row r="1454" spans="1:10" x14ac:dyDescent="0.2">
      <c r="A1454" s="2" t="s">
        <v>12</v>
      </c>
      <c r="B1454" s="3">
        <v>45324.958333333336</v>
      </c>
      <c r="C1454" s="2" t="s">
        <v>13</v>
      </c>
      <c r="D1454" s="2" t="s">
        <v>72</v>
      </c>
      <c r="E1454" s="2" t="s">
        <v>61</v>
      </c>
      <c r="F1454" s="2" t="s">
        <v>16</v>
      </c>
      <c r="G1454" s="2" t="s">
        <v>25</v>
      </c>
      <c r="H1454" s="2">
        <v>2019</v>
      </c>
      <c r="I1454" s="2">
        <v>32979.298999999999</v>
      </c>
      <c r="J1454" s="2"/>
    </row>
    <row r="1455" spans="1:10" x14ac:dyDescent="0.2">
      <c r="A1455" s="2" t="s">
        <v>12</v>
      </c>
      <c r="B1455" s="3">
        <v>45324.958333333336</v>
      </c>
      <c r="C1455" s="2" t="s">
        <v>13</v>
      </c>
      <c r="D1455" s="2" t="s">
        <v>72</v>
      </c>
      <c r="E1455" s="2" t="s">
        <v>61</v>
      </c>
      <c r="F1455" s="2" t="s">
        <v>16</v>
      </c>
      <c r="G1455" s="2" t="s">
        <v>26</v>
      </c>
      <c r="H1455" s="2">
        <v>2019</v>
      </c>
      <c r="I1455" s="2">
        <v>1132466.659</v>
      </c>
      <c r="J1455" s="2"/>
    </row>
    <row r="1456" spans="1:10" x14ac:dyDescent="0.2">
      <c r="A1456" s="2" t="s">
        <v>12</v>
      </c>
      <c r="B1456" s="3">
        <v>45324.958333333336</v>
      </c>
      <c r="C1456" s="2" t="s">
        <v>13</v>
      </c>
      <c r="D1456" s="2" t="s">
        <v>72</v>
      </c>
      <c r="E1456" s="2" t="s">
        <v>61</v>
      </c>
      <c r="F1456" s="2" t="s">
        <v>16</v>
      </c>
      <c r="G1456" s="2" t="s">
        <v>27</v>
      </c>
      <c r="H1456" s="2">
        <v>2019</v>
      </c>
      <c r="I1456" s="2">
        <v>14753.138000000001</v>
      </c>
      <c r="J1456" s="2"/>
    </row>
    <row r="1457" spans="1:10" x14ac:dyDescent="0.2">
      <c r="A1457" s="2" t="s">
        <v>12</v>
      </c>
      <c r="B1457" s="3">
        <v>45324.958333333336</v>
      </c>
      <c r="C1457" s="2" t="s">
        <v>13</v>
      </c>
      <c r="D1457" s="2" t="s">
        <v>72</v>
      </c>
      <c r="E1457" s="2" t="s">
        <v>61</v>
      </c>
      <c r="F1457" s="2" t="s">
        <v>16</v>
      </c>
      <c r="G1457" s="2" t="s">
        <v>28</v>
      </c>
      <c r="H1457" s="2">
        <v>2019</v>
      </c>
      <c r="I1457" s="2">
        <v>25242.606</v>
      </c>
      <c r="J1457" s="2"/>
    </row>
    <row r="1458" spans="1:10" x14ac:dyDescent="0.2">
      <c r="A1458" s="2" t="s">
        <v>12</v>
      </c>
      <c r="B1458" s="3">
        <v>45324.958333333336</v>
      </c>
      <c r="C1458" s="2" t="s">
        <v>13</v>
      </c>
      <c r="D1458" s="2" t="s">
        <v>72</v>
      </c>
      <c r="E1458" s="2" t="s">
        <v>61</v>
      </c>
      <c r="F1458" s="2" t="s">
        <v>16</v>
      </c>
      <c r="G1458" s="2" t="s">
        <v>29</v>
      </c>
      <c r="H1458" s="2">
        <v>2019</v>
      </c>
      <c r="I1458" s="2">
        <v>74082.97</v>
      </c>
      <c r="J1458" s="2"/>
    </row>
    <row r="1459" spans="1:10" x14ac:dyDescent="0.2">
      <c r="A1459" s="2" t="s">
        <v>12</v>
      </c>
      <c r="B1459" s="3">
        <v>45324.958333333336</v>
      </c>
      <c r="C1459" s="2" t="s">
        <v>13</v>
      </c>
      <c r="D1459" s="2" t="s">
        <v>72</v>
      </c>
      <c r="E1459" s="2" t="s">
        <v>61</v>
      </c>
      <c r="F1459" s="2" t="s">
        <v>16</v>
      </c>
      <c r="G1459" s="2" t="s">
        <v>30</v>
      </c>
      <c r="H1459" s="2">
        <v>2019</v>
      </c>
      <c r="I1459" s="2">
        <v>1660086.72</v>
      </c>
      <c r="J1459" s="2"/>
    </row>
    <row r="1460" spans="1:10" x14ac:dyDescent="0.2">
      <c r="A1460" s="2" t="s">
        <v>12</v>
      </c>
      <c r="B1460" s="3">
        <v>45324.958333333336</v>
      </c>
      <c r="C1460" s="2" t="s">
        <v>13</v>
      </c>
      <c r="D1460" s="2" t="s">
        <v>72</v>
      </c>
      <c r="E1460" s="2" t="s">
        <v>61</v>
      </c>
      <c r="F1460" s="2" t="s">
        <v>16</v>
      </c>
      <c r="G1460" s="2" t="s">
        <v>31</v>
      </c>
      <c r="H1460" s="2">
        <v>2019</v>
      </c>
      <c r="I1460" s="2">
        <v>43351</v>
      </c>
      <c r="J1460" s="2"/>
    </row>
    <row r="1461" spans="1:10" x14ac:dyDescent="0.2">
      <c r="A1461" s="2" t="s">
        <v>12</v>
      </c>
      <c r="B1461" s="3">
        <v>45324.958333333336</v>
      </c>
      <c r="C1461" s="2" t="s">
        <v>13</v>
      </c>
      <c r="D1461" s="2" t="s">
        <v>72</v>
      </c>
      <c r="E1461" s="2" t="s">
        <v>61</v>
      </c>
      <c r="F1461" s="2" t="s">
        <v>16</v>
      </c>
      <c r="G1461" s="2" t="s">
        <v>32</v>
      </c>
      <c r="H1461" s="2">
        <v>2019</v>
      </c>
      <c r="I1461" s="2">
        <v>266843.87</v>
      </c>
      <c r="J1461" s="2"/>
    </row>
    <row r="1462" spans="1:10" x14ac:dyDescent="0.2">
      <c r="A1462" s="2" t="s">
        <v>12</v>
      </c>
      <c r="B1462" s="3">
        <v>45324.958333333336</v>
      </c>
      <c r="C1462" s="2" t="s">
        <v>13</v>
      </c>
      <c r="D1462" s="2" t="s">
        <v>72</v>
      </c>
      <c r="E1462" s="2" t="s">
        <v>61</v>
      </c>
      <c r="F1462" s="2" t="s">
        <v>16</v>
      </c>
      <c r="G1462" s="2" t="s">
        <v>33</v>
      </c>
      <c r="H1462" s="2">
        <v>2019</v>
      </c>
      <c r="I1462" s="2">
        <v>8986.5439999999999</v>
      </c>
      <c r="J1462" s="2"/>
    </row>
    <row r="1463" spans="1:10" x14ac:dyDescent="0.2">
      <c r="A1463" s="2" t="s">
        <v>12</v>
      </c>
      <c r="B1463" s="3">
        <v>45324.958333333336</v>
      </c>
      <c r="C1463" s="2" t="s">
        <v>13</v>
      </c>
      <c r="D1463" s="2" t="s">
        <v>72</v>
      </c>
      <c r="E1463" s="2" t="s">
        <v>61</v>
      </c>
      <c r="F1463" s="2" t="s">
        <v>16</v>
      </c>
      <c r="G1463" s="2" t="s">
        <v>34</v>
      </c>
      <c r="H1463" s="2">
        <v>2019</v>
      </c>
      <c r="I1463" s="2">
        <v>40629.495000000003</v>
      </c>
      <c r="J1463" s="2"/>
    </row>
    <row r="1464" spans="1:10" x14ac:dyDescent="0.2">
      <c r="A1464" s="2" t="s">
        <v>12</v>
      </c>
      <c r="B1464" s="3">
        <v>45324.958333333336</v>
      </c>
      <c r="C1464" s="2" t="s">
        <v>13</v>
      </c>
      <c r="D1464" s="2" t="s">
        <v>72</v>
      </c>
      <c r="E1464" s="2" t="s">
        <v>61</v>
      </c>
      <c r="F1464" s="2" t="s">
        <v>16</v>
      </c>
      <c r="G1464" s="2" t="s">
        <v>35</v>
      </c>
      <c r="H1464" s="2">
        <v>2019</v>
      </c>
      <c r="I1464" s="2">
        <v>51966.832999999999</v>
      </c>
      <c r="J1464" s="2"/>
    </row>
    <row r="1465" spans="1:10" x14ac:dyDescent="0.2">
      <c r="A1465" s="2" t="s">
        <v>12</v>
      </c>
      <c r="B1465" s="3">
        <v>45324.958333333336</v>
      </c>
      <c r="C1465" s="2" t="s">
        <v>13</v>
      </c>
      <c r="D1465" s="2" t="s">
        <v>72</v>
      </c>
      <c r="E1465" s="2" t="s">
        <v>61</v>
      </c>
      <c r="F1465" s="2" t="s">
        <v>16</v>
      </c>
      <c r="G1465" s="2" t="s">
        <v>36</v>
      </c>
      <c r="H1465" s="2">
        <v>2019</v>
      </c>
      <c r="I1465" s="2">
        <v>907.56200000000001</v>
      </c>
      <c r="J1465" s="2"/>
    </row>
    <row r="1466" spans="1:10" x14ac:dyDescent="0.2">
      <c r="A1466" s="2" t="s">
        <v>12</v>
      </c>
      <c r="B1466" s="3">
        <v>45324.958333333336</v>
      </c>
      <c r="C1466" s="2" t="s">
        <v>13</v>
      </c>
      <c r="D1466" s="2" t="s">
        <v>72</v>
      </c>
      <c r="E1466" s="2" t="s">
        <v>61</v>
      </c>
      <c r="F1466" s="2" t="s">
        <v>16</v>
      </c>
      <c r="G1466" s="2" t="s">
        <v>37</v>
      </c>
      <c r="H1466" s="2">
        <v>2019</v>
      </c>
      <c r="I1466" s="2">
        <v>247890.677</v>
      </c>
      <c r="J1466" s="2"/>
    </row>
    <row r="1467" spans="1:10" x14ac:dyDescent="0.2">
      <c r="A1467" s="2" t="s">
        <v>12</v>
      </c>
      <c r="B1467" s="3">
        <v>45324.958333333336</v>
      </c>
      <c r="C1467" s="2" t="s">
        <v>13</v>
      </c>
      <c r="D1467" s="2" t="s">
        <v>72</v>
      </c>
      <c r="E1467" s="2" t="s">
        <v>61</v>
      </c>
      <c r="F1467" s="2" t="s">
        <v>16</v>
      </c>
      <c r="G1467" s="2" t="s">
        <v>38</v>
      </c>
      <c r="H1467" s="2">
        <v>2019</v>
      </c>
      <c r="I1467" s="2">
        <v>18081</v>
      </c>
      <c r="J1467" s="2"/>
    </row>
    <row r="1468" spans="1:10" x14ac:dyDescent="0.2">
      <c r="A1468" s="2" t="s">
        <v>12</v>
      </c>
      <c r="B1468" s="3">
        <v>45324.958333333336</v>
      </c>
      <c r="C1468" s="2" t="s">
        <v>13</v>
      </c>
      <c r="D1468" s="2" t="s">
        <v>72</v>
      </c>
      <c r="E1468" s="2" t="s">
        <v>61</v>
      </c>
      <c r="F1468" s="2" t="s">
        <v>16</v>
      </c>
      <c r="G1468" s="2" t="s">
        <v>39</v>
      </c>
      <c r="H1468" s="2">
        <v>2019</v>
      </c>
      <c r="I1468" s="2">
        <v>610.38800000000003</v>
      </c>
      <c r="J1468" s="2"/>
    </row>
    <row r="1469" spans="1:10" x14ac:dyDescent="0.2">
      <c r="A1469" s="2" t="s">
        <v>12</v>
      </c>
      <c r="B1469" s="3">
        <v>45324.958333333336</v>
      </c>
      <c r="C1469" s="2" t="s">
        <v>13</v>
      </c>
      <c r="D1469" s="2" t="s">
        <v>72</v>
      </c>
      <c r="E1469" s="2" t="s">
        <v>61</v>
      </c>
      <c r="F1469" s="2" t="s">
        <v>16</v>
      </c>
      <c r="G1469" s="2" t="s">
        <v>40</v>
      </c>
      <c r="H1469" s="2">
        <v>2019</v>
      </c>
      <c r="I1469" s="2">
        <v>17608.98</v>
      </c>
      <c r="J1469" s="2"/>
    </row>
    <row r="1470" spans="1:10" x14ac:dyDescent="0.2">
      <c r="A1470" s="2" t="s">
        <v>12</v>
      </c>
      <c r="B1470" s="3">
        <v>45324.958333333336</v>
      </c>
      <c r="C1470" s="2" t="s">
        <v>13</v>
      </c>
      <c r="D1470" s="2" t="s">
        <v>72</v>
      </c>
      <c r="E1470" s="2" t="s">
        <v>61</v>
      </c>
      <c r="F1470" s="2" t="s">
        <v>16</v>
      </c>
      <c r="G1470" s="2" t="s">
        <v>41</v>
      </c>
      <c r="H1470" s="2">
        <v>2019</v>
      </c>
      <c r="I1470" s="2">
        <v>22868.881000000001</v>
      </c>
      <c r="J1470" s="2"/>
    </row>
    <row r="1471" spans="1:10" x14ac:dyDescent="0.2">
      <c r="A1471" s="2" t="s">
        <v>12</v>
      </c>
      <c r="B1471" s="3">
        <v>45324.958333333336</v>
      </c>
      <c r="C1471" s="2" t="s">
        <v>13</v>
      </c>
      <c r="D1471" s="2" t="s">
        <v>72</v>
      </c>
      <c r="E1471" s="2" t="s">
        <v>61</v>
      </c>
      <c r="F1471" s="2" t="s">
        <v>16</v>
      </c>
      <c r="G1471" s="2" t="s">
        <v>42</v>
      </c>
      <c r="H1471" s="2">
        <v>2019</v>
      </c>
      <c r="I1471" s="2">
        <v>7663.3159999999998</v>
      </c>
      <c r="J1471" s="2"/>
    </row>
    <row r="1472" spans="1:10" x14ac:dyDescent="0.2">
      <c r="A1472" s="2" t="s">
        <v>12</v>
      </c>
      <c r="B1472" s="3">
        <v>45324.958333333336</v>
      </c>
      <c r="C1472" s="2" t="s">
        <v>13</v>
      </c>
      <c r="D1472" s="2" t="s">
        <v>72</v>
      </c>
      <c r="E1472" s="2" t="s">
        <v>61</v>
      </c>
      <c r="F1472" s="2" t="s">
        <v>16</v>
      </c>
      <c r="G1472" s="2" t="s">
        <v>43</v>
      </c>
      <c r="H1472" s="2">
        <v>2019</v>
      </c>
      <c r="I1472" s="2">
        <v>70.091999999999999</v>
      </c>
      <c r="J1472" s="2"/>
    </row>
    <row r="1473" spans="1:10" x14ac:dyDescent="0.2">
      <c r="A1473" s="2" t="s">
        <v>12</v>
      </c>
      <c r="B1473" s="3">
        <v>45324.958333333336</v>
      </c>
      <c r="C1473" s="2" t="s">
        <v>13</v>
      </c>
      <c r="D1473" s="2" t="s">
        <v>72</v>
      </c>
      <c r="E1473" s="2" t="s">
        <v>61</v>
      </c>
      <c r="F1473" s="2" t="s">
        <v>16</v>
      </c>
      <c r="G1473" s="2" t="s">
        <v>44</v>
      </c>
      <c r="H1473" s="2">
        <v>2019</v>
      </c>
      <c r="I1473" s="2">
        <v>16008.369000000001</v>
      </c>
      <c r="J1473" s="2"/>
    </row>
    <row r="1474" spans="1:10" x14ac:dyDescent="0.2">
      <c r="A1474" s="2" t="s">
        <v>12</v>
      </c>
      <c r="B1474" s="3">
        <v>45324.958333333336</v>
      </c>
      <c r="C1474" s="2" t="s">
        <v>13</v>
      </c>
      <c r="D1474" s="2" t="s">
        <v>72</v>
      </c>
      <c r="E1474" s="2" t="s">
        <v>61</v>
      </c>
      <c r="F1474" s="2" t="s">
        <v>16</v>
      </c>
      <c r="G1474" s="2" t="s">
        <v>45</v>
      </c>
      <c r="H1474" s="2">
        <v>2019</v>
      </c>
      <c r="I1474" s="2">
        <v>19519.244999999999</v>
      </c>
      <c r="J1474" s="2"/>
    </row>
    <row r="1475" spans="1:10" x14ac:dyDescent="0.2">
      <c r="A1475" s="2" t="s">
        <v>12</v>
      </c>
      <c r="B1475" s="3">
        <v>45324.958333333336</v>
      </c>
      <c r="C1475" s="2" t="s">
        <v>13</v>
      </c>
      <c r="D1475" s="2" t="s">
        <v>72</v>
      </c>
      <c r="E1475" s="2" t="s">
        <v>61</v>
      </c>
      <c r="F1475" s="2" t="s">
        <v>16</v>
      </c>
      <c r="G1475" s="2" t="s">
        <v>46</v>
      </c>
      <c r="H1475" s="2">
        <v>2019</v>
      </c>
      <c r="I1475" s="2">
        <v>196916.649</v>
      </c>
      <c r="J1475" s="2"/>
    </row>
    <row r="1476" spans="1:10" x14ac:dyDescent="0.2">
      <c r="A1476" s="2" t="s">
        <v>12</v>
      </c>
      <c r="B1476" s="3">
        <v>45324.958333333336</v>
      </c>
      <c r="C1476" s="2" t="s">
        <v>13</v>
      </c>
      <c r="D1476" s="2" t="s">
        <v>72</v>
      </c>
      <c r="E1476" s="2" t="s">
        <v>61</v>
      </c>
      <c r="F1476" s="2" t="s">
        <v>16</v>
      </c>
      <c r="G1476" s="2" t="s">
        <v>47</v>
      </c>
      <c r="H1476" s="2">
        <v>2019</v>
      </c>
      <c r="I1476" s="2">
        <v>22274.3</v>
      </c>
      <c r="J1476" s="2"/>
    </row>
    <row r="1477" spans="1:10" x14ac:dyDescent="0.2">
      <c r="A1477" s="2" t="s">
        <v>12</v>
      </c>
      <c r="B1477" s="3">
        <v>45324.958333333336</v>
      </c>
      <c r="C1477" s="2" t="s">
        <v>13</v>
      </c>
      <c r="D1477" s="2" t="s">
        <v>72</v>
      </c>
      <c r="E1477" s="2" t="s">
        <v>61</v>
      </c>
      <c r="F1477" s="2" t="s">
        <v>16</v>
      </c>
      <c r="G1477" s="2" t="s">
        <v>48</v>
      </c>
      <c r="H1477" s="2">
        <v>2019</v>
      </c>
      <c r="I1477" s="2">
        <v>109107.421</v>
      </c>
      <c r="J1477" s="2"/>
    </row>
    <row r="1478" spans="1:10" x14ac:dyDescent="0.2">
      <c r="A1478" s="2" t="s">
        <v>12</v>
      </c>
      <c r="B1478" s="3">
        <v>45324.958333333336</v>
      </c>
      <c r="C1478" s="2" t="s">
        <v>13</v>
      </c>
      <c r="D1478" s="2" t="s">
        <v>72</v>
      </c>
      <c r="E1478" s="2" t="s">
        <v>61</v>
      </c>
      <c r="F1478" s="2" t="s">
        <v>16</v>
      </c>
      <c r="G1478" s="2" t="s">
        <v>49</v>
      </c>
      <c r="H1478" s="2">
        <v>2019</v>
      </c>
      <c r="I1478" s="2">
        <v>33592.116999999998</v>
      </c>
      <c r="J1478" s="2"/>
    </row>
    <row r="1479" spans="1:10" x14ac:dyDescent="0.2">
      <c r="A1479" s="2" t="s">
        <v>12</v>
      </c>
      <c r="B1479" s="3">
        <v>45324.958333333336</v>
      </c>
      <c r="C1479" s="2" t="s">
        <v>13</v>
      </c>
      <c r="D1479" s="2" t="s">
        <v>72</v>
      </c>
      <c r="E1479" s="2" t="s">
        <v>61</v>
      </c>
      <c r="F1479" s="2" t="s">
        <v>16</v>
      </c>
      <c r="G1479" s="2" t="s">
        <v>50</v>
      </c>
      <c r="H1479" s="2">
        <v>2019</v>
      </c>
      <c r="I1479" s="2">
        <v>28346</v>
      </c>
      <c r="J1479" s="2"/>
    </row>
    <row r="1480" spans="1:10" x14ac:dyDescent="0.2">
      <c r="A1480" s="2" t="s">
        <v>12</v>
      </c>
      <c r="B1480" s="3">
        <v>45324.958333333336</v>
      </c>
      <c r="C1480" s="2" t="s">
        <v>13</v>
      </c>
      <c r="D1480" s="2" t="s">
        <v>72</v>
      </c>
      <c r="E1480" s="2" t="s">
        <v>61</v>
      </c>
      <c r="F1480" s="2" t="s">
        <v>16</v>
      </c>
      <c r="G1480" s="2" t="s">
        <v>51</v>
      </c>
      <c r="H1480" s="2">
        <v>2019</v>
      </c>
      <c r="I1480" s="2">
        <v>15046.044</v>
      </c>
      <c r="J1480" s="2"/>
    </row>
    <row r="1481" spans="1:10" x14ac:dyDescent="0.2">
      <c r="A1481" s="2" t="s">
        <v>12</v>
      </c>
      <c r="B1481" s="3">
        <v>45324.958333333336</v>
      </c>
      <c r="C1481" s="2" t="s">
        <v>13</v>
      </c>
      <c r="D1481" s="2" t="s">
        <v>72</v>
      </c>
      <c r="E1481" s="2" t="s">
        <v>61</v>
      </c>
      <c r="F1481" s="2" t="s">
        <v>16</v>
      </c>
      <c r="G1481" s="2" t="s">
        <v>52</v>
      </c>
      <c r="H1481" s="2">
        <v>2019</v>
      </c>
      <c r="I1481" s="2">
        <v>22195.1</v>
      </c>
      <c r="J1481" s="2"/>
    </row>
    <row r="1482" spans="1:10" x14ac:dyDescent="0.2">
      <c r="A1482" s="2" t="s">
        <v>12</v>
      </c>
      <c r="B1482" s="3">
        <v>45324.958333333336</v>
      </c>
      <c r="C1482" s="2" t="s">
        <v>13</v>
      </c>
      <c r="D1482" s="2" t="s">
        <v>72</v>
      </c>
      <c r="E1482" s="2" t="s">
        <v>61</v>
      </c>
      <c r="F1482" s="2" t="s">
        <v>16</v>
      </c>
      <c r="G1482" s="2" t="s">
        <v>53</v>
      </c>
      <c r="H1482" s="2">
        <v>2019</v>
      </c>
      <c r="I1482" s="2">
        <v>75043.107999999993</v>
      </c>
      <c r="J1482" s="2"/>
    </row>
    <row r="1483" spans="1:10" x14ac:dyDescent="0.2">
      <c r="A1483" s="2" t="s">
        <v>12</v>
      </c>
      <c r="B1483" s="3">
        <v>45324.958333333336</v>
      </c>
      <c r="C1483" s="2" t="s">
        <v>13</v>
      </c>
      <c r="D1483" s="2" t="s">
        <v>72</v>
      </c>
      <c r="E1483" s="2" t="s">
        <v>61</v>
      </c>
      <c r="F1483" s="2" t="s">
        <v>16</v>
      </c>
      <c r="G1483" s="2" t="s">
        <v>54</v>
      </c>
      <c r="H1483" s="2">
        <v>2019</v>
      </c>
      <c r="I1483" s="2">
        <v>14468.84</v>
      </c>
      <c r="J1483" s="2"/>
    </row>
    <row r="1484" spans="1:10" x14ac:dyDescent="0.2">
      <c r="A1484" s="2" t="s">
        <v>12</v>
      </c>
      <c r="B1484" s="3">
        <v>45324.958333333336</v>
      </c>
      <c r="C1484" s="2" t="s">
        <v>13</v>
      </c>
      <c r="D1484" s="2" t="s">
        <v>72</v>
      </c>
      <c r="E1484" s="2" t="s">
        <v>62</v>
      </c>
      <c r="F1484" s="2" t="s">
        <v>16</v>
      </c>
      <c r="G1484" s="2" t="s">
        <v>18</v>
      </c>
      <c r="H1484" s="2">
        <v>2019</v>
      </c>
      <c r="I1484" s="2">
        <v>0</v>
      </c>
      <c r="J1484" s="2"/>
    </row>
    <row r="1485" spans="1:10" x14ac:dyDescent="0.2">
      <c r="A1485" s="2" t="s">
        <v>12</v>
      </c>
      <c r="B1485" s="3">
        <v>45324.958333333336</v>
      </c>
      <c r="C1485" s="2" t="s">
        <v>13</v>
      </c>
      <c r="D1485" s="2" t="s">
        <v>72</v>
      </c>
      <c r="E1485" s="2" t="s">
        <v>62</v>
      </c>
      <c r="F1485" s="2" t="s">
        <v>16</v>
      </c>
      <c r="G1485" s="2" t="s">
        <v>19</v>
      </c>
      <c r="H1485" s="2">
        <v>2019</v>
      </c>
      <c r="I1485" s="2">
        <v>0</v>
      </c>
      <c r="J1485" s="2"/>
    </row>
    <row r="1486" spans="1:10" x14ac:dyDescent="0.2">
      <c r="A1486" s="2" t="s">
        <v>12</v>
      </c>
      <c r="B1486" s="3">
        <v>45324.958333333336</v>
      </c>
      <c r="C1486" s="2" t="s">
        <v>13</v>
      </c>
      <c r="D1486" s="2" t="s">
        <v>72</v>
      </c>
      <c r="E1486" s="2" t="s">
        <v>62</v>
      </c>
      <c r="F1486" s="2" t="s">
        <v>16</v>
      </c>
      <c r="G1486" s="2" t="s">
        <v>20</v>
      </c>
      <c r="H1486" s="2">
        <v>2019</v>
      </c>
      <c r="I1486" s="2">
        <v>0</v>
      </c>
      <c r="J1486" s="2"/>
    </row>
    <row r="1487" spans="1:10" x14ac:dyDescent="0.2">
      <c r="A1487" s="2" t="s">
        <v>12</v>
      </c>
      <c r="B1487" s="3">
        <v>45324.958333333336</v>
      </c>
      <c r="C1487" s="2" t="s">
        <v>13</v>
      </c>
      <c r="D1487" s="2" t="s">
        <v>72</v>
      </c>
      <c r="E1487" s="2" t="s">
        <v>62</v>
      </c>
      <c r="F1487" s="2" t="s">
        <v>16</v>
      </c>
      <c r="G1487" s="2" t="s">
        <v>23</v>
      </c>
      <c r="H1487" s="2">
        <v>2019</v>
      </c>
      <c r="I1487" s="2">
        <v>0</v>
      </c>
      <c r="J1487" s="2"/>
    </row>
    <row r="1488" spans="1:10" x14ac:dyDescent="0.2">
      <c r="A1488" s="2" t="s">
        <v>12</v>
      </c>
      <c r="B1488" s="3">
        <v>45324.958333333336</v>
      </c>
      <c r="C1488" s="2" t="s">
        <v>13</v>
      </c>
      <c r="D1488" s="2" t="s">
        <v>72</v>
      </c>
      <c r="E1488" s="2" t="s">
        <v>62</v>
      </c>
      <c r="F1488" s="2" t="s">
        <v>16</v>
      </c>
      <c r="G1488" s="2" t="s">
        <v>24</v>
      </c>
      <c r="H1488" s="2">
        <v>2019</v>
      </c>
      <c r="I1488" s="2">
        <v>10718.245999999999</v>
      </c>
      <c r="J1488" s="2"/>
    </row>
    <row r="1489" spans="1:10" x14ac:dyDescent="0.2">
      <c r="A1489" s="2" t="s">
        <v>12</v>
      </c>
      <c r="B1489" s="3">
        <v>45324.958333333336</v>
      </c>
      <c r="C1489" s="2" t="s">
        <v>13</v>
      </c>
      <c r="D1489" s="2" t="s">
        <v>72</v>
      </c>
      <c r="E1489" s="2" t="s">
        <v>62</v>
      </c>
      <c r="F1489" s="2" t="s">
        <v>16</v>
      </c>
      <c r="G1489" s="2" t="s">
        <v>26</v>
      </c>
      <c r="H1489" s="2">
        <v>2019</v>
      </c>
      <c r="I1489" s="2">
        <v>10718.245999999999</v>
      </c>
      <c r="J1489" s="2"/>
    </row>
    <row r="1490" spans="1:10" x14ac:dyDescent="0.2">
      <c r="A1490" s="2" t="s">
        <v>12</v>
      </c>
      <c r="B1490" s="3">
        <v>45324.958333333336</v>
      </c>
      <c r="C1490" s="2" t="s">
        <v>13</v>
      </c>
      <c r="D1490" s="2" t="s">
        <v>72</v>
      </c>
      <c r="E1490" s="2" t="s">
        <v>62</v>
      </c>
      <c r="F1490" s="2" t="s">
        <v>16</v>
      </c>
      <c r="G1490" s="2" t="s">
        <v>28</v>
      </c>
      <c r="H1490" s="2">
        <v>2019</v>
      </c>
      <c r="I1490" s="2">
        <v>0</v>
      </c>
      <c r="J1490" s="2"/>
    </row>
    <row r="1491" spans="1:10" x14ac:dyDescent="0.2">
      <c r="A1491" s="2" t="s">
        <v>12</v>
      </c>
      <c r="B1491" s="3">
        <v>45324.958333333336</v>
      </c>
      <c r="C1491" s="2" t="s">
        <v>13</v>
      </c>
      <c r="D1491" s="2" t="s">
        <v>72</v>
      </c>
      <c r="E1491" s="2" t="s">
        <v>62</v>
      </c>
      <c r="F1491" s="2" t="s">
        <v>16</v>
      </c>
      <c r="G1491" s="2" t="s">
        <v>29</v>
      </c>
      <c r="H1491" s="2">
        <v>2019</v>
      </c>
      <c r="I1491" s="2">
        <v>0</v>
      </c>
      <c r="J1491" s="2"/>
    </row>
    <row r="1492" spans="1:10" x14ac:dyDescent="0.2">
      <c r="A1492" s="2" t="s">
        <v>12</v>
      </c>
      <c r="B1492" s="3">
        <v>45324.958333333336</v>
      </c>
      <c r="C1492" s="2" t="s">
        <v>13</v>
      </c>
      <c r="D1492" s="2" t="s">
        <v>72</v>
      </c>
      <c r="E1492" s="2" t="s">
        <v>62</v>
      </c>
      <c r="F1492" s="2" t="s">
        <v>16</v>
      </c>
      <c r="G1492" s="2" t="s">
        <v>30</v>
      </c>
      <c r="H1492" s="2">
        <v>2019</v>
      </c>
      <c r="I1492" s="2">
        <v>11672.245999999999</v>
      </c>
      <c r="J1492" s="2"/>
    </row>
    <row r="1493" spans="1:10" x14ac:dyDescent="0.2">
      <c r="A1493" s="2" t="s">
        <v>12</v>
      </c>
      <c r="B1493" s="3">
        <v>45324.958333333336</v>
      </c>
      <c r="C1493" s="2" t="s">
        <v>13</v>
      </c>
      <c r="D1493" s="2" t="s">
        <v>72</v>
      </c>
      <c r="E1493" s="2" t="s">
        <v>62</v>
      </c>
      <c r="F1493" s="2" t="s">
        <v>16</v>
      </c>
      <c r="G1493" s="2" t="s">
        <v>32</v>
      </c>
      <c r="H1493" s="2">
        <v>2019</v>
      </c>
      <c r="I1493" s="2">
        <v>0</v>
      </c>
      <c r="J1493" s="2"/>
    </row>
    <row r="1494" spans="1:10" x14ac:dyDescent="0.2">
      <c r="A1494" s="2" t="s">
        <v>12</v>
      </c>
      <c r="B1494" s="3">
        <v>45324.958333333336</v>
      </c>
      <c r="C1494" s="2" t="s">
        <v>13</v>
      </c>
      <c r="D1494" s="2" t="s">
        <v>72</v>
      </c>
      <c r="E1494" s="2" t="s">
        <v>62</v>
      </c>
      <c r="F1494" s="2" t="s">
        <v>16</v>
      </c>
      <c r="G1494" s="2" t="s">
        <v>33</v>
      </c>
      <c r="H1494" s="2">
        <v>2019</v>
      </c>
      <c r="I1494" s="2">
        <v>0</v>
      </c>
      <c r="J1494" s="2"/>
    </row>
    <row r="1495" spans="1:10" x14ac:dyDescent="0.2">
      <c r="A1495" s="2" t="s">
        <v>12</v>
      </c>
      <c r="B1495" s="3">
        <v>45324.958333333336</v>
      </c>
      <c r="C1495" s="2" t="s">
        <v>13</v>
      </c>
      <c r="D1495" s="2" t="s">
        <v>72</v>
      </c>
      <c r="E1495" s="2" t="s">
        <v>62</v>
      </c>
      <c r="F1495" s="2" t="s">
        <v>16</v>
      </c>
      <c r="G1495" s="2" t="s">
        <v>34</v>
      </c>
      <c r="H1495" s="2">
        <v>2019</v>
      </c>
      <c r="I1495" s="2">
        <v>0</v>
      </c>
      <c r="J1495" s="2"/>
    </row>
    <row r="1496" spans="1:10" x14ac:dyDescent="0.2">
      <c r="A1496" s="2" t="s">
        <v>12</v>
      </c>
      <c r="B1496" s="3">
        <v>45324.958333333336</v>
      </c>
      <c r="C1496" s="2" t="s">
        <v>13</v>
      </c>
      <c r="D1496" s="2" t="s">
        <v>72</v>
      </c>
      <c r="E1496" s="2" t="s">
        <v>62</v>
      </c>
      <c r="F1496" s="2" t="s">
        <v>16</v>
      </c>
      <c r="G1496" s="2" t="s">
        <v>37</v>
      </c>
      <c r="H1496" s="2">
        <v>2019</v>
      </c>
      <c r="I1496" s="2">
        <v>0</v>
      </c>
      <c r="J1496" s="2"/>
    </row>
    <row r="1497" spans="1:10" x14ac:dyDescent="0.2">
      <c r="A1497" s="2" t="s">
        <v>12</v>
      </c>
      <c r="B1497" s="3">
        <v>45324.958333333336</v>
      </c>
      <c r="C1497" s="2" t="s">
        <v>13</v>
      </c>
      <c r="D1497" s="2" t="s">
        <v>72</v>
      </c>
      <c r="E1497" s="2" t="s">
        <v>62</v>
      </c>
      <c r="F1497" s="2" t="s">
        <v>16</v>
      </c>
      <c r="G1497" s="2" t="s">
        <v>38</v>
      </c>
      <c r="H1497" s="2">
        <v>2019</v>
      </c>
      <c r="I1497" s="2">
        <v>0</v>
      </c>
      <c r="J1497" s="2"/>
    </row>
    <row r="1498" spans="1:10" x14ac:dyDescent="0.2">
      <c r="A1498" s="2" t="s">
        <v>12</v>
      </c>
      <c r="B1498" s="3">
        <v>45324.958333333336</v>
      </c>
      <c r="C1498" s="2" t="s">
        <v>13</v>
      </c>
      <c r="D1498" s="2" t="s">
        <v>72</v>
      </c>
      <c r="E1498" s="2" t="s">
        <v>62</v>
      </c>
      <c r="F1498" s="2" t="s">
        <v>16</v>
      </c>
      <c r="G1498" s="2" t="s">
        <v>39</v>
      </c>
      <c r="H1498" s="2">
        <v>2019</v>
      </c>
      <c r="I1498" s="2">
        <v>0</v>
      </c>
      <c r="J1498" s="2"/>
    </row>
    <row r="1499" spans="1:10" x14ac:dyDescent="0.2">
      <c r="A1499" s="2" t="s">
        <v>12</v>
      </c>
      <c r="B1499" s="3">
        <v>45324.958333333336</v>
      </c>
      <c r="C1499" s="2" t="s">
        <v>13</v>
      </c>
      <c r="D1499" s="2" t="s">
        <v>72</v>
      </c>
      <c r="E1499" s="2" t="s">
        <v>62</v>
      </c>
      <c r="F1499" s="2" t="s">
        <v>16</v>
      </c>
      <c r="G1499" s="2" t="s">
        <v>40</v>
      </c>
      <c r="H1499" s="2">
        <v>2019</v>
      </c>
      <c r="I1499" s="2">
        <v>0</v>
      </c>
      <c r="J1499" s="2"/>
    </row>
    <row r="1500" spans="1:10" x14ac:dyDescent="0.2">
      <c r="A1500" s="2" t="s">
        <v>12</v>
      </c>
      <c r="B1500" s="3">
        <v>45324.958333333336</v>
      </c>
      <c r="C1500" s="2" t="s">
        <v>13</v>
      </c>
      <c r="D1500" s="2" t="s">
        <v>72</v>
      </c>
      <c r="E1500" s="2" t="s">
        <v>62</v>
      </c>
      <c r="F1500" s="2" t="s">
        <v>16</v>
      </c>
      <c r="G1500" s="2" t="s">
        <v>41</v>
      </c>
      <c r="H1500" s="2">
        <v>2019</v>
      </c>
      <c r="I1500" s="2">
        <v>0</v>
      </c>
      <c r="J1500" s="2"/>
    </row>
    <row r="1501" spans="1:10" x14ac:dyDescent="0.2">
      <c r="A1501" s="2" t="s">
        <v>12</v>
      </c>
      <c r="B1501" s="3">
        <v>45324.958333333336</v>
      </c>
      <c r="C1501" s="2" t="s">
        <v>13</v>
      </c>
      <c r="D1501" s="2" t="s">
        <v>72</v>
      </c>
      <c r="E1501" s="2" t="s">
        <v>62</v>
      </c>
      <c r="F1501" s="2" t="s">
        <v>16</v>
      </c>
      <c r="G1501" s="2" t="s">
        <v>42</v>
      </c>
      <c r="H1501" s="2">
        <v>2019</v>
      </c>
      <c r="I1501" s="2">
        <v>0</v>
      </c>
      <c r="J1501" s="2"/>
    </row>
    <row r="1502" spans="1:10" x14ac:dyDescent="0.2">
      <c r="A1502" s="2" t="s">
        <v>12</v>
      </c>
      <c r="B1502" s="3">
        <v>45324.958333333336</v>
      </c>
      <c r="C1502" s="2" t="s">
        <v>13</v>
      </c>
      <c r="D1502" s="2" t="s">
        <v>72</v>
      </c>
      <c r="E1502" s="2" t="s">
        <v>62</v>
      </c>
      <c r="F1502" s="2" t="s">
        <v>16</v>
      </c>
      <c r="G1502" s="2" t="s">
        <v>43</v>
      </c>
      <c r="H1502" s="2">
        <v>2019</v>
      </c>
      <c r="I1502" s="2">
        <v>0</v>
      </c>
      <c r="J1502" s="2"/>
    </row>
    <row r="1503" spans="1:10" x14ac:dyDescent="0.2">
      <c r="A1503" s="2" t="s">
        <v>12</v>
      </c>
      <c r="B1503" s="3">
        <v>45324.958333333336</v>
      </c>
      <c r="C1503" s="2" t="s">
        <v>13</v>
      </c>
      <c r="D1503" s="2" t="s">
        <v>72</v>
      </c>
      <c r="E1503" s="2" t="s">
        <v>62</v>
      </c>
      <c r="F1503" s="2" t="s">
        <v>16</v>
      </c>
      <c r="G1503" s="2" t="s">
        <v>44</v>
      </c>
      <c r="H1503" s="2">
        <v>2019</v>
      </c>
      <c r="I1503" s="2">
        <v>0</v>
      </c>
      <c r="J1503" s="2"/>
    </row>
    <row r="1504" spans="1:10" x14ac:dyDescent="0.2">
      <c r="A1504" s="2" t="s">
        <v>12</v>
      </c>
      <c r="B1504" s="3">
        <v>45324.958333333336</v>
      </c>
      <c r="C1504" s="2" t="s">
        <v>13</v>
      </c>
      <c r="D1504" s="2" t="s">
        <v>72</v>
      </c>
      <c r="E1504" s="2" t="s">
        <v>62</v>
      </c>
      <c r="F1504" s="2" t="s">
        <v>16</v>
      </c>
      <c r="G1504" s="2" t="s">
        <v>45</v>
      </c>
      <c r="H1504" s="2">
        <v>2019</v>
      </c>
      <c r="I1504" s="2">
        <v>0</v>
      </c>
      <c r="J1504" s="2"/>
    </row>
    <row r="1505" spans="1:10" x14ac:dyDescent="0.2">
      <c r="A1505" s="2" t="s">
        <v>12</v>
      </c>
      <c r="B1505" s="3">
        <v>45324.958333333336</v>
      </c>
      <c r="C1505" s="2" t="s">
        <v>13</v>
      </c>
      <c r="D1505" s="2" t="s">
        <v>72</v>
      </c>
      <c r="E1505" s="2" t="s">
        <v>62</v>
      </c>
      <c r="F1505" s="2" t="s">
        <v>16</v>
      </c>
      <c r="G1505" s="2" t="s">
        <v>46</v>
      </c>
      <c r="H1505" s="2">
        <v>2019</v>
      </c>
      <c r="I1505" s="2">
        <v>0</v>
      </c>
      <c r="J1505" s="2"/>
    </row>
    <row r="1506" spans="1:10" x14ac:dyDescent="0.2">
      <c r="A1506" s="2" t="s">
        <v>12</v>
      </c>
      <c r="B1506" s="3">
        <v>45324.958333333336</v>
      </c>
      <c r="C1506" s="2" t="s">
        <v>13</v>
      </c>
      <c r="D1506" s="2" t="s">
        <v>72</v>
      </c>
      <c r="E1506" s="2" t="s">
        <v>62</v>
      </c>
      <c r="F1506" s="2" t="s">
        <v>16</v>
      </c>
      <c r="G1506" s="2" t="s">
        <v>47</v>
      </c>
      <c r="H1506" s="2">
        <v>2019</v>
      </c>
      <c r="I1506" s="2">
        <v>0</v>
      </c>
      <c r="J1506" s="2"/>
    </row>
    <row r="1507" spans="1:10" x14ac:dyDescent="0.2">
      <c r="A1507" s="2" t="s">
        <v>12</v>
      </c>
      <c r="B1507" s="3">
        <v>45324.958333333336</v>
      </c>
      <c r="C1507" s="2" t="s">
        <v>13</v>
      </c>
      <c r="D1507" s="2" t="s">
        <v>72</v>
      </c>
      <c r="E1507" s="2" t="s">
        <v>62</v>
      </c>
      <c r="F1507" s="2" t="s">
        <v>16</v>
      </c>
      <c r="G1507" s="2" t="s">
        <v>50</v>
      </c>
      <c r="H1507" s="2">
        <v>2019</v>
      </c>
      <c r="I1507" s="2">
        <v>954</v>
      </c>
      <c r="J1507" s="2"/>
    </row>
    <row r="1508" spans="1:10" x14ac:dyDescent="0.2">
      <c r="A1508" s="2" t="s">
        <v>12</v>
      </c>
      <c r="B1508" s="3">
        <v>45324.958333333336</v>
      </c>
      <c r="C1508" s="2" t="s">
        <v>13</v>
      </c>
      <c r="D1508" s="2" t="s">
        <v>72</v>
      </c>
      <c r="E1508" s="2" t="s">
        <v>62</v>
      </c>
      <c r="F1508" s="2" t="s">
        <v>16</v>
      </c>
      <c r="G1508" s="2" t="s">
        <v>52</v>
      </c>
      <c r="H1508" s="2">
        <v>2019</v>
      </c>
      <c r="I1508" s="2">
        <v>0</v>
      </c>
      <c r="J1508" s="2"/>
    </row>
    <row r="1509" spans="1:10" x14ac:dyDescent="0.2">
      <c r="A1509" s="2" t="s">
        <v>12</v>
      </c>
      <c r="B1509" s="3">
        <v>45324.958333333336</v>
      </c>
      <c r="C1509" s="2" t="s">
        <v>13</v>
      </c>
      <c r="D1509" s="2" t="s">
        <v>72</v>
      </c>
      <c r="E1509" s="2" t="s">
        <v>63</v>
      </c>
      <c r="F1509" s="2" t="s">
        <v>16</v>
      </c>
      <c r="G1509" s="2" t="s">
        <v>17</v>
      </c>
      <c r="H1509" s="2">
        <v>2019</v>
      </c>
      <c r="I1509" s="2">
        <v>1997.059</v>
      </c>
      <c r="J1509" s="2"/>
    </row>
    <row r="1510" spans="1:10" x14ac:dyDescent="0.2">
      <c r="A1510" s="2" t="s">
        <v>12</v>
      </c>
      <c r="B1510" s="3">
        <v>45324.958333333336</v>
      </c>
      <c r="C1510" s="2" t="s">
        <v>13</v>
      </c>
      <c r="D1510" s="2" t="s">
        <v>72</v>
      </c>
      <c r="E1510" s="2" t="s">
        <v>63</v>
      </c>
      <c r="F1510" s="2" t="s">
        <v>16</v>
      </c>
      <c r="G1510" s="2" t="s">
        <v>18</v>
      </c>
      <c r="H1510" s="2">
        <v>2019</v>
      </c>
      <c r="I1510" s="2">
        <v>69177.328999999998</v>
      </c>
      <c r="J1510" s="2"/>
    </row>
    <row r="1511" spans="1:10" x14ac:dyDescent="0.2">
      <c r="A1511" s="2" t="s">
        <v>12</v>
      </c>
      <c r="B1511" s="3">
        <v>45324.958333333336</v>
      </c>
      <c r="C1511" s="2" t="s">
        <v>13</v>
      </c>
      <c r="D1511" s="2" t="s">
        <v>72</v>
      </c>
      <c r="E1511" s="2" t="s">
        <v>63</v>
      </c>
      <c r="F1511" s="2" t="s">
        <v>16</v>
      </c>
      <c r="G1511" s="2" t="s">
        <v>19</v>
      </c>
      <c r="H1511" s="2">
        <v>2019</v>
      </c>
      <c r="I1511" s="2">
        <v>42990.423999999999</v>
      </c>
      <c r="J1511" s="2"/>
    </row>
    <row r="1512" spans="1:10" x14ac:dyDescent="0.2">
      <c r="A1512" s="2" t="s">
        <v>12</v>
      </c>
      <c r="B1512" s="3">
        <v>45324.958333333336</v>
      </c>
      <c r="C1512" s="2" t="s">
        <v>13</v>
      </c>
      <c r="D1512" s="2" t="s">
        <v>72</v>
      </c>
      <c r="E1512" s="2" t="s">
        <v>63</v>
      </c>
      <c r="F1512" s="2" t="s">
        <v>16</v>
      </c>
      <c r="G1512" s="2" t="s">
        <v>20</v>
      </c>
      <c r="H1512" s="2">
        <v>2019</v>
      </c>
      <c r="I1512" s="2">
        <v>26746.2</v>
      </c>
      <c r="J1512" s="2"/>
    </row>
    <row r="1513" spans="1:10" x14ac:dyDescent="0.2">
      <c r="A1513" s="2" t="s">
        <v>12</v>
      </c>
      <c r="B1513" s="3">
        <v>45324.958333333336</v>
      </c>
      <c r="C1513" s="2" t="s">
        <v>13</v>
      </c>
      <c r="D1513" s="2" t="s">
        <v>72</v>
      </c>
      <c r="E1513" s="2" t="s">
        <v>63</v>
      </c>
      <c r="F1513" s="2" t="s">
        <v>16</v>
      </c>
      <c r="G1513" s="2" t="s">
        <v>21</v>
      </c>
      <c r="H1513" s="2">
        <v>2019</v>
      </c>
      <c r="I1513" s="2">
        <v>28214.352999999999</v>
      </c>
      <c r="J1513" s="2"/>
    </row>
    <row r="1514" spans="1:10" x14ac:dyDescent="0.2">
      <c r="A1514" s="2" t="s">
        <v>12</v>
      </c>
      <c r="B1514" s="3">
        <v>45324.958333333336</v>
      </c>
      <c r="C1514" s="2" t="s">
        <v>13</v>
      </c>
      <c r="D1514" s="2" t="s">
        <v>72</v>
      </c>
      <c r="E1514" s="2" t="s">
        <v>63</v>
      </c>
      <c r="F1514" s="2" t="s">
        <v>16</v>
      </c>
      <c r="G1514" s="2" t="s">
        <v>22</v>
      </c>
      <c r="H1514" s="2">
        <v>2019</v>
      </c>
      <c r="I1514" s="2">
        <v>1174.472</v>
      </c>
      <c r="J1514" s="2"/>
    </row>
    <row r="1515" spans="1:10" x14ac:dyDescent="0.2">
      <c r="A1515" s="2" t="s">
        <v>12</v>
      </c>
      <c r="B1515" s="3">
        <v>45324.958333333336</v>
      </c>
      <c r="C1515" s="2" t="s">
        <v>13</v>
      </c>
      <c r="D1515" s="2" t="s">
        <v>72</v>
      </c>
      <c r="E1515" s="2" t="s">
        <v>63</v>
      </c>
      <c r="F1515" s="2" t="s">
        <v>16</v>
      </c>
      <c r="G1515" s="2" t="s">
        <v>23</v>
      </c>
      <c r="H1515" s="2">
        <v>2019</v>
      </c>
      <c r="I1515" s="2">
        <v>84351.797999999995</v>
      </c>
      <c r="J1515" s="2"/>
    </row>
    <row r="1516" spans="1:10" x14ac:dyDescent="0.2">
      <c r="A1516" s="2" t="s">
        <v>12</v>
      </c>
      <c r="B1516" s="3">
        <v>45324.958333333336</v>
      </c>
      <c r="C1516" s="2" t="s">
        <v>13</v>
      </c>
      <c r="D1516" s="2" t="s">
        <v>72</v>
      </c>
      <c r="E1516" s="2" t="s">
        <v>63</v>
      </c>
      <c r="F1516" s="2" t="s">
        <v>16</v>
      </c>
      <c r="G1516" s="2" t="s">
        <v>24</v>
      </c>
      <c r="H1516" s="2">
        <v>2019</v>
      </c>
      <c r="I1516" s="2">
        <v>279606.63900000002</v>
      </c>
      <c r="J1516" s="2"/>
    </row>
    <row r="1517" spans="1:10" x14ac:dyDescent="0.2">
      <c r="A1517" s="2" t="s">
        <v>12</v>
      </c>
      <c r="B1517" s="3">
        <v>45324.958333333336</v>
      </c>
      <c r="C1517" s="2" t="s">
        <v>13</v>
      </c>
      <c r="D1517" s="2" t="s">
        <v>72</v>
      </c>
      <c r="E1517" s="2" t="s">
        <v>63</v>
      </c>
      <c r="F1517" s="2" t="s">
        <v>16</v>
      </c>
      <c r="G1517" s="2" t="s">
        <v>25</v>
      </c>
      <c r="H1517" s="2">
        <v>2019</v>
      </c>
      <c r="I1517" s="2">
        <v>41173.17</v>
      </c>
      <c r="J1517" s="2"/>
    </row>
    <row r="1518" spans="1:10" x14ac:dyDescent="0.2">
      <c r="A1518" s="2" t="s">
        <v>12</v>
      </c>
      <c r="B1518" s="3">
        <v>45324.958333333336</v>
      </c>
      <c r="C1518" s="2" t="s">
        <v>13</v>
      </c>
      <c r="D1518" s="2" t="s">
        <v>72</v>
      </c>
      <c r="E1518" s="2" t="s">
        <v>63</v>
      </c>
      <c r="F1518" s="2" t="s">
        <v>16</v>
      </c>
      <c r="G1518" s="2" t="s">
        <v>26</v>
      </c>
      <c r="H1518" s="2">
        <v>2019</v>
      </c>
      <c r="I1518" s="2">
        <v>1351692.8659999999</v>
      </c>
      <c r="J1518" s="2"/>
    </row>
    <row r="1519" spans="1:10" x14ac:dyDescent="0.2">
      <c r="A1519" s="2" t="s">
        <v>12</v>
      </c>
      <c r="B1519" s="3">
        <v>45324.958333333336</v>
      </c>
      <c r="C1519" s="2" t="s">
        <v>13</v>
      </c>
      <c r="D1519" s="2" t="s">
        <v>72</v>
      </c>
      <c r="E1519" s="2" t="s">
        <v>63</v>
      </c>
      <c r="F1519" s="2" t="s">
        <v>16</v>
      </c>
      <c r="G1519" s="2" t="s">
        <v>27</v>
      </c>
      <c r="H1519" s="2">
        <v>2019</v>
      </c>
      <c r="I1519" s="2">
        <v>14753.138000000001</v>
      </c>
      <c r="J1519" s="2"/>
    </row>
    <row r="1520" spans="1:10" x14ac:dyDescent="0.2">
      <c r="A1520" s="2" t="s">
        <v>12</v>
      </c>
      <c r="B1520" s="3">
        <v>45324.958333333336</v>
      </c>
      <c r="C1520" s="2" t="s">
        <v>13</v>
      </c>
      <c r="D1520" s="2" t="s">
        <v>72</v>
      </c>
      <c r="E1520" s="2" t="s">
        <v>63</v>
      </c>
      <c r="F1520" s="2" t="s">
        <v>16</v>
      </c>
      <c r="G1520" s="2" t="s">
        <v>28</v>
      </c>
      <c r="H1520" s="2">
        <v>2019</v>
      </c>
      <c r="I1520" s="2">
        <v>28702.905999999999</v>
      </c>
      <c r="J1520" s="2"/>
    </row>
    <row r="1521" spans="1:10" x14ac:dyDescent="0.2">
      <c r="A1521" s="2" t="s">
        <v>12</v>
      </c>
      <c r="B1521" s="3">
        <v>45324.958333333336</v>
      </c>
      <c r="C1521" s="2" t="s">
        <v>13</v>
      </c>
      <c r="D1521" s="2" t="s">
        <v>72</v>
      </c>
      <c r="E1521" s="2" t="s">
        <v>63</v>
      </c>
      <c r="F1521" s="2" t="s">
        <v>16</v>
      </c>
      <c r="G1521" s="2" t="s">
        <v>29</v>
      </c>
      <c r="H1521" s="2">
        <v>2019</v>
      </c>
      <c r="I1521" s="2">
        <v>79866.937999999995</v>
      </c>
      <c r="J1521" s="2"/>
    </row>
    <row r="1522" spans="1:10" x14ac:dyDescent="0.2">
      <c r="A1522" s="2" t="s">
        <v>12</v>
      </c>
      <c r="B1522" s="3">
        <v>45324.958333333336</v>
      </c>
      <c r="C1522" s="2" t="s">
        <v>13</v>
      </c>
      <c r="D1522" s="2" t="s">
        <v>72</v>
      </c>
      <c r="E1522" s="2" t="s">
        <v>63</v>
      </c>
      <c r="F1522" s="2" t="s">
        <v>16</v>
      </c>
      <c r="G1522" s="2" t="s">
        <v>30</v>
      </c>
      <c r="H1522" s="2">
        <v>2019</v>
      </c>
      <c r="I1522" s="2">
        <v>1900729.223</v>
      </c>
      <c r="J1522" s="2"/>
    </row>
    <row r="1523" spans="1:10" x14ac:dyDescent="0.2">
      <c r="A1523" s="2" t="s">
        <v>12</v>
      </c>
      <c r="B1523" s="3">
        <v>45324.958333333336</v>
      </c>
      <c r="C1523" s="2" t="s">
        <v>13</v>
      </c>
      <c r="D1523" s="2" t="s">
        <v>72</v>
      </c>
      <c r="E1523" s="2" t="s">
        <v>63</v>
      </c>
      <c r="F1523" s="2" t="s">
        <v>16</v>
      </c>
      <c r="G1523" s="2" t="s">
        <v>31</v>
      </c>
      <c r="H1523" s="2">
        <v>2019</v>
      </c>
      <c r="I1523" s="2">
        <v>62634</v>
      </c>
      <c r="J1523" s="2"/>
    </row>
    <row r="1524" spans="1:10" x14ac:dyDescent="0.2">
      <c r="A1524" s="2" t="s">
        <v>12</v>
      </c>
      <c r="B1524" s="3">
        <v>45324.958333333336</v>
      </c>
      <c r="C1524" s="2" t="s">
        <v>13</v>
      </c>
      <c r="D1524" s="2" t="s">
        <v>72</v>
      </c>
      <c r="E1524" s="2" t="s">
        <v>63</v>
      </c>
      <c r="F1524" s="2" t="s">
        <v>16</v>
      </c>
      <c r="G1524" s="2" t="s">
        <v>32</v>
      </c>
      <c r="H1524" s="2">
        <v>2019</v>
      </c>
      <c r="I1524" s="2">
        <v>363433.08</v>
      </c>
      <c r="J1524" s="2"/>
    </row>
    <row r="1525" spans="1:10" x14ac:dyDescent="0.2">
      <c r="A1525" s="2" t="s">
        <v>12</v>
      </c>
      <c r="B1525" s="3">
        <v>45324.958333333336</v>
      </c>
      <c r="C1525" s="2" t="s">
        <v>13</v>
      </c>
      <c r="D1525" s="2" t="s">
        <v>72</v>
      </c>
      <c r="E1525" s="2" t="s">
        <v>63</v>
      </c>
      <c r="F1525" s="2" t="s">
        <v>16</v>
      </c>
      <c r="G1525" s="2" t="s">
        <v>33</v>
      </c>
      <c r="H1525" s="2">
        <v>2019</v>
      </c>
      <c r="I1525" s="2">
        <v>8986.5439999999999</v>
      </c>
      <c r="J1525" s="2"/>
    </row>
    <row r="1526" spans="1:10" x14ac:dyDescent="0.2">
      <c r="A1526" s="2" t="s">
        <v>12</v>
      </c>
      <c r="B1526" s="3">
        <v>45324.958333333336</v>
      </c>
      <c r="C1526" s="2" t="s">
        <v>13</v>
      </c>
      <c r="D1526" s="2" t="s">
        <v>72</v>
      </c>
      <c r="E1526" s="2" t="s">
        <v>63</v>
      </c>
      <c r="F1526" s="2" t="s">
        <v>16</v>
      </c>
      <c r="G1526" s="2" t="s">
        <v>34</v>
      </c>
      <c r="H1526" s="2">
        <v>2019</v>
      </c>
      <c r="I1526" s="2">
        <v>41255.735000000001</v>
      </c>
      <c r="J1526" s="2"/>
    </row>
    <row r="1527" spans="1:10" x14ac:dyDescent="0.2">
      <c r="A1527" s="2" t="s">
        <v>12</v>
      </c>
      <c r="B1527" s="3">
        <v>45324.958333333336</v>
      </c>
      <c r="C1527" s="2" t="s">
        <v>13</v>
      </c>
      <c r="D1527" s="2" t="s">
        <v>72</v>
      </c>
      <c r="E1527" s="2" t="s">
        <v>63</v>
      </c>
      <c r="F1527" s="2" t="s">
        <v>16</v>
      </c>
      <c r="G1527" s="2" t="s">
        <v>35</v>
      </c>
      <c r="H1527" s="2">
        <v>2019</v>
      </c>
      <c r="I1527" s="2">
        <v>52355.832999999999</v>
      </c>
      <c r="J1527" s="2"/>
    </row>
    <row r="1528" spans="1:10" x14ac:dyDescent="0.2">
      <c r="A1528" s="2" t="s">
        <v>12</v>
      </c>
      <c r="B1528" s="3">
        <v>45324.958333333336</v>
      </c>
      <c r="C1528" s="2" t="s">
        <v>13</v>
      </c>
      <c r="D1528" s="2" t="s">
        <v>72</v>
      </c>
      <c r="E1528" s="2" t="s">
        <v>63</v>
      </c>
      <c r="F1528" s="2" t="s">
        <v>16</v>
      </c>
      <c r="G1528" s="2" t="s">
        <v>36</v>
      </c>
      <c r="H1528" s="2">
        <v>2019</v>
      </c>
      <c r="I1528" s="2">
        <v>1735.9169999999999</v>
      </c>
      <c r="J1528" s="2"/>
    </row>
    <row r="1529" spans="1:10" x14ac:dyDescent="0.2">
      <c r="A1529" s="2" t="s">
        <v>12</v>
      </c>
      <c r="B1529" s="3">
        <v>45324.958333333336</v>
      </c>
      <c r="C1529" s="2" t="s">
        <v>13</v>
      </c>
      <c r="D1529" s="2" t="s">
        <v>72</v>
      </c>
      <c r="E1529" s="2" t="s">
        <v>63</v>
      </c>
      <c r="F1529" s="2" t="s">
        <v>16</v>
      </c>
      <c r="G1529" s="2" t="s">
        <v>37</v>
      </c>
      <c r="H1529" s="2">
        <v>2019</v>
      </c>
      <c r="I1529" s="2">
        <v>252376.36600000001</v>
      </c>
      <c r="J1529" s="2"/>
    </row>
    <row r="1530" spans="1:10" x14ac:dyDescent="0.2">
      <c r="A1530" s="2" t="s">
        <v>12</v>
      </c>
      <c r="B1530" s="3">
        <v>45324.958333333336</v>
      </c>
      <c r="C1530" s="2" t="s">
        <v>13</v>
      </c>
      <c r="D1530" s="2" t="s">
        <v>72</v>
      </c>
      <c r="E1530" s="2" t="s">
        <v>63</v>
      </c>
      <c r="F1530" s="2" t="s">
        <v>16</v>
      </c>
      <c r="G1530" s="2" t="s">
        <v>38</v>
      </c>
      <c r="H1530" s="2">
        <v>2019</v>
      </c>
      <c r="I1530" s="2">
        <v>18931</v>
      </c>
      <c r="J1530" s="2"/>
    </row>
    <row r="1531" spans="1:10" x14ac:dyDescent="0.2">
      <c r="A1531" s="2" t="s">
        <v>12</v>
      </c>
      <c r="B1531" s="3">
        <v>45324.958333333336</v>
      </c>
      <c r="C1531" s="2" t="s">
        <v>13</v>
      </c>
      <c r="D1531" s="2" t="s">
        <v>72</v>
      </c>
      <c r="E1531" s="2" t="s">
        <v>63</v>
      </c>
      <c r="F1531" s="2" t="s">
        <v>16</v>
      </c>
      <c r="G1531" s="2" t="s">
        <v>39</v>
      </c>
      <c r="H1531" s="2">
        <v>2019</v>
      </c>
      <c r="I1531" s="2">
        <v>771.73199999999997</v>
      </c>
      <c r="J1531" s="2"/>
    </row>
    <row r="1532" spans="1:10" x14ac:dyDescent="0.2">
      <c r="A1532" s="2" t="s">
        <v>12</v>
      </c>
      <c r="B1532" s="3">
        <v>45324.958333333336</v>
      </c>
      <c r="C1532" s="2" t="s">
        <v>13</v>
      </c>
      <c r="D1532" s="2" t="s">
        <v>72</v>
      </c>
      <c r="E1532" s="2" t="s">
        <v>63</v>
      </c>
      <c r="F1532" s="2" t="s">
        <v>16</v>
      </c>
      <c r="G1532" s="2" t="s">
        <v>40</v>
      </c>
      <c r="H1532" s="2">
        <v>2019</v>
      </c>
      <c r="I1532" s="2">
        <v>17608.98</v>
      </c>
      <c r="J1532" s="2"/>
    </row>
    <row r="1533" spans="1:10" x14ac:dyDescent="0.2">
      <c r="A1533" s="2" t="s">
        <v>12</v>
      </c>
      <c r="B1533" s="3">
        <v>45324.958333333336</v>
      </c>
      <c r="C1533" s="2" t="s">
        <v>13</v>
      </c>
      <c r="D1533" s="2" t="s">
        <v>72</v>
      </c>
      <c r="E1533" s="2" t="s">
        <v>63</v>
      </c>
      <c r="F1533" s="2" t="s">
        <v>16</v>
      </c>
      <c r="G1533" s="2" t="s">
        <v>41</v>
      </c>
      <c r="H1533" s="2">
        <v>2019</v>
      </c>
      <c r="I1533" s="2">
        <v>22868.881000000001</v>
      </c>
      <c r="J1533" s="2"/>
    </row>
    <row r="1534" spans="1:10" x14ac:dyDescent="0.2">
      <c r="A1534" s="2" t="s">
        <v>12</v>
      </c>
      <c r="B1534" s="3">
        <v>45324.958333333336</v>
      </c>
      <c r="C1534" s="2" t="s">
        <v>13</v>
      </c>
      <c r="D1534" s="2" t="s">
        <v>72</v>
      </c>
      <c r="E1534" s="2" t="s">
        <v>63</v>
      </c>
      <c r="F1534" s="2" t="s">
        <v>16</v>
      </c>
      <c r="G1534" s="2" t="s">
        <v>42</v>
      </c>
      <c r="H1534" s="2">
        <v>2019</v>
      </c>
      <c r="I1534" s="2">
        <v>7663.3159999999998</v>
      </c>
      <c r="J1534" s="2"/>
    </row>
    <row r="1535" spans="1:10" x14ac:dyDescent="0.2">
      <c r="A1535" s="2" t="s">
        <v>12</v>
      </c>
      <c r="B1535" s="3">
        <v>45324.958333333336</v>
      </c>
      <c r="C1535" s="2" t="s">
        <v>13</v>
      </c>
      <c r="D1535" s="2" t="s">
        <v>72</v>
      </c>
      <c r="E1535" s="2" t="s">
        <v>63</v>
      </c>
      <c r="F1535" s="2" t="s">
        <v>16</v>
      </c>
      <c r="G1535" s="2" t="s">
        <v>43</v>
      </c>
      <c r="H1535" s="2">
        <v>2019</v>
      </c>
      <c r="I1535" s="2">
        <v>410.73399999999998</v>
      </c>
      <c r="J1535" s="2"/>
    </row>
    <row r="1536" spans="1:10" x14ac:dyDescent="0.2">
      <c r="A1536" s="2" t="s">
        <v>12</v>
      </c>
      <c r="B1536" s="3">
        <v>45324.958333333336</v>
      </c>
      <c r="C1536" s="2" t="s">
        <v>13</v>
      </c>
      <c r="D1536" s="2" t="s">
        <v>72</v>
      </c>
      <c r="E1536" s="2" t="s">
        <v>63</v>
      </c>
      <c r="F1536" s="2" t="s">
        <v>16</v>
      </c>
      <c r="G1536" s="2" t="s">
        <v>44</v>
      </c>
      <c r="H1536" s="2">
        <v>2019</v>
      </c>
      <c r="I1536" s="2">
        <v>20528.665000000001</v>
      </c>
      <c r="J1536" s="2"/>
    </row>
    <row r="1537" spans="1:10" x14ac:dyDescent="0.2">
      <c r="A1537" s="2" t="s">
        <v>12</v>
      </c>
      <c r="B1537" s="3">
        <v>45324.958333333336</v>
      </c>
      <c r="C1537" s="2" t="s">
        <v>13</v>
      </c>
      <c r="D1537" s="2" t="s">
        <v>72</v>
      </c>
      <c r="E1537" s="2" t="s">
        <v>63</v>
      </c>
      <c r="F1537" s="2" t="s">
        <v>16</v>
      </c>
      <c r="G1537" s="2" t="s">
        <v>45</v>
      </c>
      <c r="H1537" s="2">
        <v>2019</v>
      </c>
      <c r="I1537" s="2">
        <v>40512.461000000003</v>
      </c>
      <c r="J1537" s="2"/>
    </row>
    <row r="1538" spans="1:10" x14ac:dyDescent="0.2">
      <c r="A1538" s="2" t="s">
        <v>12</v>
      </c>
      <c r="B1538" s="3">
        <v>45324.958333333336</v>
      </c>
      <c r="C1538" s="2" t="s">
        <v>13</v>
      </c>
      <c r="D1538" s="2" t="s">
        <v>72</v>
      </c>
      <c r="E1538" s="2" t="s">
        <v>63</v>
      </c>
      <c r="F1538" s="2" t="s">
        <v>16</v>
      </c>
      <c r="G1538" s="2" t="s">
        <v>46</v>
      </c>
      <c r="H1538" s="2">
        <v>2019</v>
      </c>
      <c r="I1538" s="2">
        <v>203988.64499999999</v>
      </c>
      <c r="J1538" s="2"/>
    </row>
    <row r="1539" spans="1:10" x14ac:dyDescent="0.2">
      <c r="A1539" s="2" t="s">
        <v>12</v>
      </c>
      <c r="B1539" s="3">
        <v>45324.958333333336</v>
      </c>
      <c r="C1539" s="2" t="s">
        <v>13</v>
      </c>
      <c r="D1539" s="2" t="s">
        <v>72</v>
      </c>
      <c r="E1539" s="2" t="s">
        <v>63</v>
      </c>
      <c r="F1539" s="2" t="s">
        <v>16</v>
      </c>
      <c r="G1539" s="2" t="s">
        <v>47</v>
      </c>
      <c r="H1539" s="2">
        <v>2019</v>
      </c>
      <c r="I1539" s="2">
        <v>32469.24</v>
      </c>
      <c r="J1539" s="2"/>
    </row>
    <row r="1540" spans="1:10" x14ac:dyDescent="0.2">
      <c r="A1540" s="2" t="s">
        <v>12</v>
      </c>
      <c r="B1540" s="3">
        <v>45324.958333333336</v>
      </c>
      <c r="C1540" s="2" t="s">
        <v>13</v>
      </c>
      <c r="D1540" s="2" t="s">
        <v>72</v>
      </c>
      <c r="E1540" s="2" t="s">
        <v>63</v>
      </c>
      <c r="F1540" s="2" t="s">
        <v>16</v>
      </c>
      <c r="G1540" s="2" t="s">
        <v>48</v>
      </c>
      <c r="H1540" s="2">
        <v>2019</v>
      </c>
      <c r="I1540" s="2">
        <v>109256.558</v>
      </c>
      <c r="J1540" s="2"/>
    </row>
    <row r="1541" spans="1:10" x14ac:dyDescent="0.2">
      <c r="A1541" s="2" t="s">
        <v>12</v>
      </c>
      <c r="B1541" s="3">
        <v>45324.958333333336</v>
      </c>
      <c r="C1541" s="2" t="s">
        <v>13</v>
      </c>
      <c r="D1541" s="2" t="s">
        <v>72</v>
      </c>
      <c r="E1541" s="2" t="s">
        <v>63</v>
      </c>
      <c r="F1541" s="2" t="s">
        <v>16</v>
      </c>
      <c r="G1541" s="2" t="s">
        <v>49</v>
      </c>
      <c r="H1541" s="2">
        <v>2019</v>
      </c>
      <c r="I1541" s="2">
        <v>33593.608999999997</v>
      </c>
      <c r="J1541" s="2"/>
    </row>
    <row r="1542" spans="1:10" x14ac:dyDescent="0.2">
      <c r="A1542" s="2" t="s">
        <v>12</v>
      </c>
      <c r="B1542" s="3">
        <v>45324.958333333336</v>
      </c>
      <c r="C1542" s="2" t="s">
        <v>13</v>
      </c>
      <c r="D1542" s="2" t="s">
        <v>72</v>
      </c>
      <c r="E1542" s="2" t="s">
        <v>63</v>
      </c>
      <c r="F1542" s="2" t="s">
        <v>16</v>
      </c>
      <c r="G1542" s="2" t="s">
        <v>50</v>
      </c>
      <c r="H1542" s="2">
        <v>2019</v>
      </c>
      <c r="I1542" s="2">
        <v>29696</v>
      </c>
      <c r="J1542" s="2"/>
    </row>
    <row r="1543" spans="1:10" x14ac:dyDescent="0.2">
      <c r="A1543" s="2" t="s">
        <v>12</v>
      </c>
      <c r="B1543" s="3">
        <v>45324.958333333336</v>
      </c>
      <c r="C1543" s="2" t="s">
        <v>13</v>
      </c>
      <c r="D1543" s="2" t="s">
        <v>72</v>
      </c>
      <c r="E1543" s="2" t="s">
        <v>63</v>
      </c>
      <c r="F1543" s="2" t="s">
        <v>16</v>
      </c>
      <c r="G1543" s="2" t="s">
        <v>51</v>
      </c>
      <c r="H1543" s="2">
        <v>2019</v>
      </c>
      <c r="I1543" s="2">
        <v>16097.106</v>
      </c>
      <c r="J1543" s="2"/>
    </row>
    <row r="1544" spans="1:10" x14ac:dyDescent="0.2">
      <c r="A1544" s="2" t="s">
        <v>12</v>
      </c>
      <c r="B1544" s="3">
        <v>45324.958333333336</v>
      </c>
      <c r="C1544" s="2" t="s">
        <v>13</v>
      </c>
      <c r="D1544" s="2" t="s">
        <v>72</v>
      </c>
      <c r="E1544" s="2" t="s">
        <v>63</v>
      </c>
      <c r="F1544" s="2" t="s">
        <v>16</v>
      </c>
      <c r="G1544" s="2" t="s">
        <v>52</v>
      </c>
      <c r="H1544" s="2">
        <v>2019</v>
      </c>
      <c r="I1544" s="2">
        <v>23412.69</v>
      </c>
      <c r="J1544" s="2"/>
    </row>
    <row r="1545" spans="1:10" x14ac:dyDescent="0.2">
      <c r="A1545" s="2" t="s">
        <v>12</v>
      </c>
      <c r="B1545" s="3">
        <v>45324.958333333336</v>
      </c>
      <c r="C1545" s="2" t="s">
        <v>13</v>
      </c>
      <c r="D1545" s="2" t="s">
        <v>72</v>
      </c>
      <c r="E1545" s="2" t="s">
        <v>63</v>
      </c>
      <c r="F1545" s="2" t="s">
        <v>16</v>
      </c>
      <c r="G1545" s="2" t="s">
        <v>53</v>
      </c>
      <c r="H1545" s="2">
        <v>2019</v>
      </c>
      <c r="I1545" s="2">
        <v>75550.596999999994</v>
      </c>
      <c r="J1545" s="2"/>
    </row>
    <row r="1546" spans="1:10" x14ac:dyDescent="0.2">
      <c r="A1546" s="2" t="s">
        <v>12</v>
      </c>
      <c r="B1546" s="3">
        <v>45324.958333333336</v>
      </c>
      <c r="C1546" s="2" t="s">
        <v>13</v>
      </c>
      <c r="D1546" s="2" t="s">
        <v>72</v>
      </c>
      <c r="E1546" s="2" t="s">
        <v>63</v>
      </c>
      <c r="F1546" s="2" t="s">
        <v>16</v>
      </c>
      <c r="G1546" s="2" t="s">
        <v>54</v>
      </c>
      <c r="H1546" s="2">
        <v>2019</v>
      </c>
      <c r="I1546" s="2">
        <v>14473.200999999999</v>
      </c>
      <c r="J1546" s="2"/>
    </row>
    <row r="1547" spans="1:10" x14ac:dyDescent="0.2">
      <c r="A1547" s="2" t="s">
        <v>12</v>
      </c>
      <c r="B1547" s="3">
        <v>45324.958333333336</v>
      </c>
      <c r="C1547" s="2" t="s">
        <v>13</v>
      </c>
      <c r="D1547" s="2" t="s">
        <v>72</v>
      </c>
      <c r="E1547" s="2" t="s">
        <v>64</v>
      </c>
      <c r="F1547" s="2" t="s">
        <v>16</v>
      </c>
      <c r="G1547" s="2" t="s">
        <v>18</v>
      </c>
      <c r="H1547" s="2">
        <v>2019</v>
      </c>
      <c r="I1547" s="2">
        <v>1572.13</v>
      </c>
      <c r="J1547" s="2"/>
    </row>
    <row r="1548" spans="1:10" x14ac:dyDescent="0.2">
      <c r="A1548" s="2" t="s">
        <v>12</v>
      </c>
      <c r="B1548" s="3">
        <v>45324.958333333336</v>
      </c>
      <c r="C1548" s="2" t="s">
        <v>13</v>
      </c>
      <c r="D1548" s="2" t="s">
        <v>72</v>
      </c>
      <c r="E1548" s="2" t="s">
        <v>64</v>
      </c>
      <c r="F1548" s="2" t="s">
        <v>16</v>
      </c>
      <c r="G1548" s="2" t="s">
        <v>19</v>
      </c>
      <c r="H1548" s="2">
        <v>2019</v>
      </c>
      <c r="I1548" s="2">
        <v>0</v>
      </c>
      <c r="J1548" s="2"/>
    </row>
    <row r="1549" spans="1:10" x14ac:dyDescent="0.2">
      <c r="A1549" s="2" t="s">
        <v>12</v>
      </c>
      <c r="B1549" s="3">
        <v>45324.958333333336</v>
      </c>
      <c r="C1549" s="2" t="s">
        <v>13</v>
      </c>
      <c r="D1549" s="2" t="s">
        <v>72</v>
      </c>
      <c r="E1549" s="2" t="s">
        <v>64</v>
      </c>
      <c r="F1549" s="2" t="s">
        <v>16</v>
      </c>
      <c r="G1549" s="2" t="s">
        <v>20</v>
      </c>
      <c r="H1549" s="2">
        <v>2019</v>
      </c>
      <c r="I1549" s="2">
        <v>189.8</v>
      </c>
      <c r="J1549" s="2"/>
    </row>
    <row r="1550" spans="1:10" x14ac:dyDescent="0.2">
      <c r="A1550" s="2" t="s">
        <v>12</v>
      </c>
      <c r="B1550" s="3">
        <v>45324.958333333336</v>
      </c>
      <c r="C1550" s="2" t="s">
        <v>13</v>
      </c>
      <c r="D1550" s="2" t="s">
        <v>72</v>
      </c>
      <c r="E1550" s="2" t="s">
        <v>64</v>
      </c>
      <c r="F1550" s="2" t="s">
        <v>16</v>
      </c>
      <c r="G1550" s="2" t="s">
        <v>23</v>
      </c>
      <c r="H1550" s="2">
        <v>2019</v>
      </c>
      <c r="I1550" s="2">
        <v>82.924999999999997</v>
      </c>
      <c r="J1550" s="2"/>
    </row>
    <row r="1551" spans="1:10" x14ac:dyDescent="0.2">
      <c r="A1551" s="2" t="s">
        <v>12</v>
      </c>
      <c r="B1551" s="3">
        <v>45324.958333333336</v>
      </c>
      <c r="C1551" s="2" t="s">
        <v>13</v>
      </c>
      <c r="D1551" s="2" t="s">
        <v>72</v>
      </c>
      <c r="E1551" s="2" t="s">
        <v>64</v>
      </c>
      <c r="F1551" s="2" t="s">
        <v>16</v>
      </c>
      <c r="G1551" s="2" t="s">
        <v>24</v>
      </c>
      <c r="H1551" s="2">
        <v>2019</v>
      </c>
      <c r="I1551" s="2">
        <v>3826.6410000000001</v>
      </c>
      <c r="J1551" s="2"/>
    </row>
    <row r="1552" spans="1:10" x14ac:dyDescent="0.2">
      <c r="A1552" s="2" t="s">
        <v>12</v>
      </c>
      <c r="B1552" s="3">
        <v>45324.958333333336</v>
      </c>
      <c r="C1552" s="2" t="s">
        <v>13</v>
      </c>
      <c r="D1552" s="2" t="s">
        <v>72</v>
      </c>
      <c r="E1552" s="2" t="s">
        <v>64</v>
      </c>
      <c r="F1552" s="2" t="s">
        <v>16</v>
      </c>
      <c r="G1552" s="2" t="s">
        <v>25</v>
      </c>
      <c r="H1552" s="2">
        <v>2019</v>
      </c>
      <c r="I1552" s="2">
        <v>484.71699999999998</v>
      </c>
      <c r="J1552" s="2"/>
    </row>
    <row r="1553" spans="1:10" x14ac:dyDescent="0.2">
      <c r="A1553" s="2" t="s">
        <v>12</v>
      </c>
      <c r="B1553" s="3">
        <v>45324.958333333336</v>
      </c>
      <c r="C1553" s="2" t="s">
        <v>13</v>
      </c>
      <c r="D1553" s="2" t="s">
        <v>72</v>
      </c>
      <c r="E1553" s="2" t="s">
        <v>64</v>
      </c>
      <c r="F1553" s="2" t="s">
        <v>16</v>
      </c>
      <c r="G1553" s="2" t="s">
        <v>26</v>
      </c>
      <c r="H1553" s="2">
        <v>2019</v>
      </c>
      <c r="I1553" s="2">
        <v>8045.3950000000004</v>
      </c>
      <c r="J1553" s="2"/>
    </row>
    <row r="1554" spans="1:10" x14ac:dyDescent="0.2">
      <c r="A1554" s="2" t="s">
        <v>12</v>
      </c>
      <c r="B1554" s="3">
        <v>45324.958333333336</v>
      </c>
      <c r="C1554" s="2" t="s">
        <v>13</v>
      </c>
      <c r="D1554" s="2" t="s">
        <v>72</v>
      </c>
      <c r="E1554" s="2" t="s">
        <v>64</v>
      </c>
      <c r="F1554" s="2" t="s">
        <v>16</v>
      </c>
      <c r="G1554" s="2" t="s">
        <v>28</v>
      </c>
      <c r="H1554" s="2">
        <v>2019</v>
      </c>
      <c r="I1554" s="2">
        <v>431.3</v>
      </c>
      <c r="J1554" s="2"/>
    </row>
    <row r="1555" spans="1:10" x14ac:dyDescent="0.2">
      <c r="A1555" s="2" t="s">
        <v>12</v>
      </c>
      <c r="B1555" s="3">
        <v>45324.958333333336</v>
      </c>
      <c r="C1555" s="2" t="s">
        <v>13</v>
      </c>
      <c r="D1555" s="2" t="s">
        <v>72</v>
      </c>
      <c r="E1555" s="2" t="s">
        <v>64</v>
      </c>
      <c r="F1555" s="2" t="s">
        <v>16</v>
      </c>
      <c r="G1555" s="2" t="s">
        <v>29</v>
      </c>
      <c r="H1555" s="2">
        <v>2019</v>
      </c>
      <c r="I1555" s="2">
        <v>787.38900000000001</v>
      </c>
      <c r="J1555" s="2"/>
    </row>
    <row r="1556" spans="1:10" x14ac:dyDescent="0.2">
      <c r="A1556" s="2" t="s">
        <v>12</v>
      </c>
      <c r="B1556" s="3">
        <v>45324.958333333336</v>
      </c>
      <c r="C1556" s="2" t="s">
        <v>13</v>
      </c>
      <c r="D1556" s="2" t="s">
        <v>72</v>
      </c>
      <c r="E1556" s="2" t="s">
        <v>64</v>
      </c>
      <c r="F1556" s="2" t="s">
        <v>16</v>
      </c>
      <c r="G1556" s="2" t="s">
        <v>30</v>
      </c>
      <c r="H1556" s="2">
        <v>2019</v>
      </c>
      <c r="I1556" s="2">
        <v>9147.0220000000008</v>
      </c>
      <c r="J1556" s="2"/>
    </row>
    <row r="1557" spans="1:10" x14ac:dyDescent="0.2">
      <c r="A1557" s="2" t="s">
        <v>12</v>
      </c>
      <c r="B1557" s="3">
        <v>45324.958333333336</v>
      </c>
      <c r="C1557" s="2" t="s">
        <v>13</v>
      </c>
      <c r="D1557" s="2" t="s">
        <v>72</v>
      </c>
      <c r="E1557" s="2" t="s">
        <v>64</v>
      </c>
      <c r="F1557" s="2" t="s">
        <v>16</v>
      </c>
      <c r="G1557" s="2" t="s">
        <v>31</v>
      </c>
      <c r="H1557" s="2">
        <v>2019</v>
      </c>
      <c r="I1557" s="2">
        <v>91</v>
      </c>
      <c r="J1557" s="2"/>
    </row>
    <row r="1558" spans="1:10" x14ac:dyDescent="0.2">
      <c r="A1558" s="2" t="s">
        <v>12</v>
      </c>
      <c r="B1558" s="3">
        <v>45324.958333333336</v>
      </c>
      <c r="C1558" s="2" t="s">
        <v>13</v>
      </c>
      <c r="D1558" s="2" t="s">
        <v>72</v>
      </c>
      <c r="E1558" s="2" t="s">
        <v>64</v>
      </c>
      <c r="F1558" s="2" t="s">
        <v>16</v>
      </c>
      <c r="G1558" s="2" t="s">
        <v>32</v>
      </c>
      <c r="H1558" s="2">
        <v>2019</v>
      </c>
      <c r="I1558" s="2">
        <v>595.024</v>
      </c>
      <c r="J1558" s="2"/>
    </row>
    <row r="1559" spans="1:10" x14ac:dyDescent="0.2">
      <c r="A1559" s="2" t="s">
        <v>12</v>
      </c>
      <c r="B1559" s="3">
        <v>45324.958333333336</v>
      </c>
      <c r="C1559" s="2" t="s">
        <v>13</v>
      </c>
      <c r="D1559" s="2" t="s">
        <v>72</v>
      </c>
      <c r="E1559" s="2" t="s">
        <v>64</v>
      </c>
      <c r="F1559" s="2" t="s">
        <v>16</v>
      </c>
      <c r="G1559" s="2" t="s">
        <v>33</v>
      </c>
      <c r="H1559" s="2">
        <v>2019</v>
      </c>
      <c r="I1559" s="2">
        <v>0</v>
      </c>
      <c r="J1559" s="2"/>
    </row>
    <row r="1560" spans="1:10" x14ac:dyDescent="0.2">
      <c r="A1560" s="2" t="s">
        <v>12</v>
      </c>
      <c r="B1560" s="3">
        <v>45324.958333333336</v>
      </c>
      <c r="C1560" s="2" t="s">
        <v>13</v>
      </c>
      <c r="D1560" s="2" t="s">
        <v>72</v>
      </c>
      <c r="E1560" s="2" t="s">
        <v>64</v>
      </c>
      <c r="F1560" s="2" t="s">
        <v>16</v>
      </c>
      <c r="G1560" s="2" t="s">
        <v>34</v>
      </c>
      <c r="H1560" s="2">
        <v>2019</v>
      </c>
      <c r="I1560" s="2">
        <v>22.64</v>
      </c>
      <c r="J1560" s="2"/>
    </row>
    <row r="1561" spans="1:10" x14ac:dyDescent="0.2">
      <c r="A1561" s="2" t="s">
        <v>12</v>
      </c>
      <c r="B1561" s="3">
        <v>45324.958333333336</v>
      </c>
      <c r="C1561" s="2" t="s">
        <v>13</v>
      </c>
      <c r="D1561" s="2" t="s">
        <v>72</v>
      </c>
      <c r="E1561" s="2" t="s">
        <v>64</v>
      </c>
      <c r="F1561" s="2" t="s">
        <v>16</v>
      </c>
      <c r="G1561" s="2" t="s">
        <v>36</v>
      </c>
      <c r="H1561" s="2">
        <v>2019</v>
      </c>
      <c r="I1561" s="2">
        <v>17.181000000000001</v>
      </c>
      <c r="J1561" s="2"/>
    </row>
    <row r="1562" spans="1:10" x14ac:dyDescent="0.2">
      <c r="A1562" s="2" t="s">
        <v>12</v>
      </c>
      <c r="B1562" s="3">
        <v>45324.958333333336</v>
      </c>
      <c r="C1562" s="2" t="s">
        <v>13</v>
      </c>
      <c r="D1562" s="2" t="s">
        <v>72</v>
      </c>
      <c r="E1562" s="2" t="s">
        <v>64</v>
      </c>
      <c r="F1562" s="2" t="s">
        <v>16</v>
      </c>
      <c r="G1562" s="2" t="s">
        <v>37</v>
      </c>
      <c r="H1562" s="2">
        <v>2019</v>
      </c>
      <c r="I1562" s="2">
        <v>421.16500000000002</v>
      </c>
      <c r="J1562" s="2"/>
    </row>
    <row r="1563" spans="1:10" x14ac:dyDescent="0.2">
      <c r="A1563" s="2" t="s">
        <v>12</v>
      </c>
      <c r="B1563" s="3">
        <v>45324.958333333336</v>
      </c>
      <c r="C1563" s="2" t="s">
        <v>13</v>
      </c>
      <c r="D1563" s="2" t="s">
        <v>72</v>
      </c>
      <c r="E1563" s="2" t="s">
        <v>64</v>
      </c>
      <c r="F1563" s="2" t="s">
        <v>16</v>
      </c>
      <c r="G1563" s="2" t="s">
        <v>38</v>
      </c>
      <c r="H1563" s="2">
        <v>2019</v>
      </c>
      <c r="I1563" s="2">
        <v>0</v>
      </c>
      <c r="J1563" s="2"/>
    </row>
    <row r="1564" spans="1:10" x14ac:dyDescent="0.2">
      <c r="A1564" s="2" t="s">
        <v>12</v>
      </c>
      <c r="B1564" s="3">
        <v>45324.958333333336</v>
      </c>
      <c r="C1564" s="2" t="s">
        <v>13</v>
      </c>
      <c r="D1564" s="2" t="s">
        <v>72</v>
      </c>
      <c r="E1564" s="2" t="s">
        <v>64</v>
      </c>
      <c r="F1564" s="2" t="s">
        <v>16</v>
      </c>
      <c r="G1564" s="2" t="s">
        <v>39</v>
      </c>
      <c r="H1564" s="2">
        <v>2019</v>
      </c>
      <c r="I1564" s="2">
        <v>0</v>
      </c>
      <c r="J1564" s="2"/>
    </row>
    <row r="1565" spans="1:10" x14ac:dyDescent="0.2">
      <c r="A1565" s="2" t="s">
        <v>12</v>
      </c>
      <c r="B1565" s="3">
        <v>45324.958333333336</v>
      </c>
      <c r="C1565" s="2" t="s">
        <v>13</v>
      </c>
      <c r="D1565" s="2" t="s">
        <v>72</v>
      </c>
      <c r="E1565" s="2" t="s">
        <v>64</v>
      </c>
      <c r="F1565" s="2" t="s">
        <v>16</v>
      </c>
      <c r="G1565" s="2" t="s">
        <v>40</v>
      </c>
      <c r="H1565" s="2">
        <v>2019</v>
      </c>
      <c r="I1565" s="2">
        <v>0</v>
      </c>
      <c r="J1565" s="2"/>
    </row>
    <row r="1566" spans="1:10" x14ac:dyDescent="0.2">
      <c r="A1566" s="2" t="s">
        <v>12</v>
      </c>
      <c r="B1566" s="3">
        <v>45324.958333333336</v>
      </c>
      <c r="C1566" s="2" t="s">
        <v>13</v>
      </c>
      <c r="D1566" s="2" t="s">
        <v>72</v>
      </c>
      <c r="E1566" s="2" t="s">
        <v>64</v>
      </c>
      <c r="F1566" s="2" t="s">
        <v>16</v>
      </c>
      <c r="G1566" s="2" t="s">
        <v>41</v>
      </c>
      <c r="H1566" s="2">
        <v>2019</v>
      </c>
      <c r="I1566" s="2">
        <v>0</v>
      </c>
      <c r="J1566" s="2"/>
    </row>
    <row r="1567" spans="1:10" x14ac:dyDescent="0.2">
      <c r="A1567" s="2" t="s">
        <v>12</v>
      </c>
      <c r="B1567" s="3">
        <v>45324.958333333336</v>
      </c>
      <c r="C1567" s="2" t="s">
        <v>13</v>
      </c>
      <c r="D1567" s="2" t="s">
        <v>72</v>
      </c>
      <c r="E1567" s="2" t="s">
        <v>64</v>
      </c>
      <c r="F1567" s="2" t="s">
        <v>16</v>
      </c>
      <c r="G1567" s="2" t="s">
        <v>42</v>
      </c>
      <c r="H1567" s="2">
        <v>2019</v>
      </c>
      <c r="I1567" s="2">
        <v>0</v>
      </c>
      <c r="J1567" s="2"/>
    </row>
    <row r="1568" spans="1:10" x14ac:dyDescent="0.2">
      <c r="A1568" s="2" t="s">
        <v>12</v>
      </c>
      <c r="B1568" s="3">
        <v>45324.958333333336</v>
      </c>
      <c r="C1568" s="2" t="s">
        <v>13</v>
      </c>
      <c r="D1568" s="2" t="s">
        <v>72</v>
      </c>
      <c r="E1568" s="2" t="s">
        <v>64</v>
      </c>
      <c r="F1568" s="2" t="s">
        <v>16</v>
      </c>
      <c r="G1568" s="2" t="s">
        <v>43</v>
      </c>
      <c r="H1568" s="2">
        <v>2019</v>
      </c>
      <c r="I1568" s="2">
        <v>0</v>
      </c>
      <c r="J1568" s="2"/>
    </row>
    <row r="1569" spans="1:10" x14ac:dyDescent="0.2">
      <c r="A1569" s="2" t="s">
        <v>12</v>
      </c>
      <c r="B1569" s="3">
        <v>45324.958333333336</v>
      </c>
      <c r="C1569" s="2" t="s">
        <v>13</v>
      </c>
      <c r="D1569" s="2" t="s">
        <v>72</v>
      </c>
      <c r="E1569" s="2" t="s">
        <v>64</v>
      </c>
      <c r="F1569" s="2" t="s">
        <v>16</v>
      </c>
      <c r="G1569" s="2" t="s">
        <v>44</v>
      </c>
      <c r="H1569" s="2">
        <v>2019</v>
      </c>
      <c r="I1569" s="2">
        <v>0</v>
      </c>
      <c r="J1569" s="2"/>
    </row>
    <row r="1570" spans="1:10" x14ac:dyDescent="0.2">
      <c r="A1570" s="2" t="s">
        <v>12</v>
      </c>
      <c r="B1570" s="3">
        <v>45324.958333333336</v>
      </c>
      <c r="C1570" s="2" t="s">
        <v>13</v>
      </c>
      <c r="D1570" s="2" t="s">
        <v>72</v>
      </c>
      <c r="E1570" s="2" t="s">
        <v>64</v>
      </c>
      <c r="F1570" s="2" t="s">
        <v>16</v>
      </c>
      <c r="G1570" s="2" t="s">
        <v>45</v>
      </c>
      <c r="H1570" s="2">
        <v>2019</v>
      </c>
      <c r="I1570" s="2">
        <v>0</v>
      </c>
      <c r="J1570" s="2"/>
    </row>
    <row r="1571" spans="1:10" x14ac:dyDescent="0.2">
      <c r="A1571" s="2" t="s">
        <v>12</v>
      </c>
      <c r="B1571" s="3">
        <v>45324.958333333336</v>
      </c>
      <c r="C1571" s="2" t="s">
        <v>13</v>
      </c>
      <c r="D1571" s="2" t="s">
        <v>72</v>
      </c>
      <c r="E1571" s="2" t="s">
        <v>64</v>
      </c>
      <c r="F1571" s="2" t="s">
        <v>16</v>
      </c>
      <c r="G1571" s="2" t="s">
        <v>46</v>
      </c>
      <c r="H1571" s="2">
        <v>2019</v>
      </c>
      <c r="I1571" s="2">
        <v>137.98500000000001</v>
      </c>
      <c r="J1571" s="2"/>
    </row>
    <row r="1572" spans="1:10" x14ac:dyDescent="0.2">
      <c r="A1572" s="2" t="s">
        <v>12</v>
      </c>
      <c r="B1572" s="3">
        <v>45324.958333333336</v>
      </c>
      <c r="C1572" s="2" t="s">
        <v>13</v>
      </c>
      <c r="D1572" s="2" t="s">
        <v>72</v>
      </c>
      <c r="E1572" s="2" t="s">
        <v>64</v>
      </c>
      <c r="F1572" s="2" t="s">
        <v>16</v>
      </c>
      <c r="G1572" s="2" t="s">
        <v>47</v>
      </c>
      <c r="H1572" s="2">
        <v>2019</v>
      </c>
      <c r="I1572" s="2">
        <v>67.760000000000005</v>
      </c>
      <c r="J1572" s="2"/>
    </row>
    <row r="1573" spans="1:10" x14ac:dyDescent="0.2">
      <c r="A1573" s="2" t="s">
        <v>12</v>
      </c>
      <c r="B1573" s="3">
        <v>45324.958333333336</v>
      </c>
      <c r="C1573" s="2" t="s">
        <v>13</v>
      </c>
      <c r="D1573" s="2" t="s">
        <v>72</v>
      </c>
      <c r="E1573" s="2" t="s">
        <v>64</v>
      </c>
      <c r="F1573" s="2" t="s">
        <v>16</v>
      </c>
      <c r="G1573" s="2" t="s">
        <v>50</v>
      </c>
      <c r="H1573" s="2">
        <v>2019</v>
      </c>
      <c r="I1573" s="2">
        <v>396</v>
      </c>
      <c r="J1573" s="2"/>
    </row>
    <row r="1574" spans="1:10" x14ac:dyDescent="0.2">
      <c r="A1574" s="2" t="s">
        <v>12</v>
      </c>
      <c r="B1574" s="3">
        <v>45324.958333333336</v>
      </c>
      <c r="C1574" s="2" t="s">
        <v>13</v>
      </c>
      <c r="D1574" s="2" t="s">
        <v>72</v>
      </c>
      <c r="E1574" s="2" t="s">
        <v>64</v>
      </c>
      <c r="F1574" s="2" t="s">
        <v>16</v>
      </c>
      <c r="G1574" s="2" t="s">
        <v>51</v>
      </c>
      <c r="H1574" s="2">
        <v>2019</v>
      </c>
      <c r="I1574" s="2">
        <v>9.3650000000000002</v>
      </c>
      <c r="J1574" s="2"/>
    </row>
    <row r="1575" spans="1:10" x14ac:dyDescent="0.2">
      <c r="A1575" s="2" t="s">
        <v>12</v>
      </c>
      <c r="B1575" s="3">
        <v>45324.958333333336</v>
      </c>
      <c r="C1575" s="2" t="s">
        <v>13</v>
      </c>
      <c r="D1575" s="2" t="s">
        <v>72</v>
      </c>
      <c r="E1575" s="2" t="s">
        <v>64</v>
      </c>
      <c r="F1575" s="2" t="s">
        <v>16</v>
      </c>
      <c r="G1575" s="2" t="s">
        <v>52</v>
      </c>
      <c r="H1575" s="2">
        <v>2019</v>
      </c>
      <c r="I1575" s="2">
        <v>14</v>
      </c>
      <c r="J1575" s="2"/>
    </row>
    <row r="1576" spans="1:10" x14ac:dyDescent="0.2">
      <c r="A1576" s="2" t="s">
        <v>12</v>
      </c>
      <c r="B1576" s="3">
        <v>45324.958333333336</v>
      </c>
      <c r="C1576" s="2" t="s">
        <v>13</v>
      </c>
      <c r="D1576" s="2" t="s">
        <v>72</v>
      </c>
      <c r="E1576" s="2" t="s">
        <v>64</v>
      </c>
      <c r="F1576" s="2" t="s">
        <v>16</v>
      </c>
      <c r="G1576" s="2" t="s">
        <v>54</v>
      </c>
      <c r="H1576" s="2">
        <v>2019</v>
      </c>
      <c r="I1576" s="2">
        <v>4.3609999999999998</v>
      </c>
      <c r="J1576" s="2"/>
    </row>
    <row r="1577" spans="1:10" x14ac:dyDescent="0.2">
      <c r="A1577" s="2" t="s">
        <v>12</v>
      </c>
      <c r="B1577" s="3">
        <v>45324.958333333336</v>
      </c>
      <c r="C1577" s="2" t="s">
        <v>13</v>
      </c>
      <c r="D1577" s="2" t="s">
        <v>72</v>
      </c>
      <c r="E1577" s="2" t="s">
        <v>65</v>
      </c>
      <c r="F1577" s="2" t="s">
        <v>16</v>
      </c>
      <c r="G1577" s="2" t="s">
        <v>18</v>
      </c>
      <c r="H1577" s="2">
        <v>2019</v>
      </c>
      <c r="I1577" s="2">
        <v>4269.9089999999997</v>
      </c>
      <c r="J1577" s="2"/>
    </row>
    <row r="1578" spans="1:10" x14ac:dyDescent="0.2">
      <c r="A1578" s="2" t="s">
        <v>12</v>
      </c>
      <c r="B1578" s="3">
        <v>45324.958333333336</v>
      </c>
      <c r="C1578" s="2" t="s">
        <v>13</v>
      </c>
      <c r="D1578" s="2" t="s">
        <v>72</v>
      </c>
      <c r="E1578" s="2" t="s">
        <v>65</v>
      </c>
      <c r="F1578" s="2" t="s">
        <v>16</v>
      </c>
      <c r="G1578" s="2" t="s">
        <v>19</v>
      </c>
      <c r="H1578" s="2">
        <v>2019</v>
      </c>
      <c r="I1578" s="2">
        <v>0</v>
      </c>
      <c r="J1578" s="2"/>
    </row>
    <row r="1579" spans="1:10" x14ac:dyDescent="0.2">
      <c r="A1579" s="2" t="s">
        <v>12</v>
      </c>
      <c r="B1579" s="3">
        <v>45324.958333333336</v>
      </c>
      <c r="C1579" s="2" t="s">
        <v>13</v>
      </c>
      <c r="D1579" s="2" t="s">
        <v>72</v>
      </c>
      <c r="E1579" s="2" t="s">
        <v>65</v>
      </c>
      <c r="F1579" s="2" t="s">
        <v>16</v>
      </c>
      <c r="G1579" s="2" t="s">
        <v>20</v>
      </c>
      <c r="H1579" s="2">
        <v>2019</v>
      </c>
      <c r="I1579" s="2">
        <v>3438.1</v>
      </c>
      <c r="J1579" s="2"/>
    </row>
    <row r="1580" spans="1:10" x14ac:dyDescent="0.2">
      <c r="A1580" s="2" t="s">
        <v>12</v>
      </c>
      <c r="B1580" s="3">
        <v>45324.958333333336</v>
      </c>
      <c r="C1580" s="2" t="s">
        <v>13</v>
      </c>
      <c r="D1580" s="2" t="s">
        <v>72</v>
      </c>
      <c r="E1580" s="2" t="s">
        <v>65</v>
      </c>
      <c r="F1580" s="2" t="s">
        <v>16</v>
      </c>
      <c r="G1580" s="2" t="s">
        <v>22</v>
      </c>
      <c r="H1580" s="2">
        <v>2019</v>
      </c>
      <c r="I1580" s="2">
        <v>537.15599999999995</v>
      </c>
      <c r="J1580" s="2"/>
    </row>
    <row r="1581" spans="1:10" x14ac:dyDescent="0.2">
      <c r="A1581" s="2" t="s">
        <v>12</v>
      </c>
      <c r="B1581" s="3">
        <v>45324.958333333336</v>
      </c>
      <c r="C1581" s="2" t="s">
        <v>13</v>
      </c>
      <c r="D1581" s="2" t="s">
        <v>72</v>
      </c>
      <c r="E1581" s="2" t="s">
        <v>65</v>
      </c>
      <c r="F1581" s="2" t="s">
        <v>16</v>
      </c>
      <c r="G1581" s="2" t="s">
        <v>23</v>
      </c>
      <c r="H1581" s="2">
        <v>2019</v>
      </c>
      <c r="I1581" s="2">
        <v>4179.3670000000002</v>
      </c>
      <c r="J1581" s="2"/>
    </row>
    <row r="1582" spans="1:10" x14ac:dyDescent="0.2">
      <c r="A1582" s="2" t="s">
        <v>12</v>
      </c>
      <c r="B1582" s="3">
        <v>45324.958333333336</v>
      </c>
      <c r="C1582" s="2" t="s">
        <v>13</v>
      </c>
      <c r="D1582" s="2" t="s">
        <v>72</v>
      </c>
      <c r="E1582" s="2" t="s">
        <v>65</v>
      </c>
      <c r="F1582" s="2" t="s">
        <v>16</v>
      </c>
      <c r="G1582" s="2" t="s">
        <v>24</v>
      </c>
      <c r="H1582" s="2">
        <v>2019</v>
      </c>
      <c r="I1582" s="2">
        <v>43736.42</v>
      </c>
      <c r="J1582" s="2"/>
    </row>
    <row r="1583" spans="1:10" x14ac:dyDescent="0.2">
      <c r="A1583" s="2" t="s">
        <v>12</v>
      </c>
      <c r="B1583" s="3">
        <v>45324.958333333336</v>
      </c>
      <c r="C1583" s="2" t="s">
        <v>13</v>
      </c>
      <c r="D1583" s="2" t="s">
        <v>72</v>
      </c>
      <c r="E1583" s="2" t="s">
        <v>65</v>
      </c>
      <c r="F1583" s="2" t="s">
        <v>16</v>
      </c>
      <c r="G1583" s="2" t="s">
        <v>25</v>
      </c>
      <c r="H1583" s="2">
        <v>2019</v>
      </c>
      <c r="I1583" s="2">
        <v>7709.1639999999998</v>
      </c>
      <c r="J1583" s="2"/>
    </row>
    <row r="1584" spans="1:10" x14ac:dyDescent="0.2">
      <c r="A1584" s="2" t="s">
        <v>12</v>
      </c>
      <c r="B1584" s="3">
        <v>45324.958333333336</v>
      </c>
      <c r="C1584" s="2" t="s">
        <v>13</v>
      </c>
      <c r="D1584" s="2" t="s">
        <v>72</v>
      </c>
      <c r="E1584" s="2" t="s">
        <v>65</v>
      </c>
      <c r="F1584" s="2" t="s">
        <v>16</v>
      </c>
      <c r="G1584" s="2" t="s">
        <v>26</v>
      </c>
      <c r="H1584" s="2">
        <v>2019</v>
      </c>
      <c r="I1584" s="2">
        <v>198412.55600000001</v>
      </c>
      <c r="J1584" s="2"/>
    </row>
    <row r="1585" spans="1:10" x14ac:dyDescent="0.2">
      <c r="A1585" s="2" t="s">
        <v>12</v>
      </c>
      <c r="B1585" s="3">
        <v>45324.958333333336</v>
      </c>
      <c r="C1585" s="2" t="s">
        <v>13</v>
      </c>
      <c r="D1585" s="2" t="s">
        <v>72</v>
      </c>
      <c r="E1585" s="2" t="s">
        <v>65</v>
      </c>
      <c r="F1585" s="2" t="s">
        <v>16</v>
      </c>
      <c r="G1585" s="2" t="s">
        <v>28</v>
      </c>
      <c r="H1585" s="2">
        <v>2019</v>
      </c>
      <c r="I1585" s="2">
        <v>3029</v>
      </c>
      <c r="J1585" s="2"/>
    </row>
    <row r="1586" spans="1:10" x14ac:dyDescent="0.2">
      <c r="A1586" s="2" t="s">
        <v>12</v>
      </c>
      <c r="B1586" s="3">
        <v>45324.958333333336</v>
      </c>
      <c r="C1586" s="2" t="s">
        <v>13</v>
      </c>
      <c r="D1586" s="2" t="s">
        <v>72</v>
      </c>
      <c r="E1586" s="2" t="s">
        <v>65</v>
      </c>
      <c r="F1586" s="2" t="s">
        <v>16</v>
      </c>
      <c r="G1586" s="2" t="s">
        <v>29</v>
      </c>
      <c r="H1586" s="2">
        <v>2019</v>
      </c>
      <c r="I1586" s="2">
        <v>4561.6819999999998</v>
      </c>
      <c r="J1586" s="2"/>
    </row>
    <row r="1587" spans="1:10" x14ac:dyDescent="0.2">
      <c r="A1587" s="2" t="s">
        <v>12</v>
      </c>
      <c r="B1587" s="3">
        <v>45324.958333333336</v>
      </c>
      <c r="C1587" s="2" t="s">
        <v>13</v>
      </c>
      <c r="D1587" s="2" t="s">
        <v>72</v>
      </c>
      <c r="E1587" s="2" t="s">
        <v>65</v>
      </c>
      <c r="F1587" s="2" t="s">
        <v>16</v>
      </c>
      <c r="G1587" s="2" t="s">
        <v>30</v>
      </c>
      <c r="H1587" s="2">
        <v>2019</v>
      </c>
      <c r="I1587" s="2">
        <v>217624.098</v>
      </c>
      <c r="J1587" s="2"/>
    </row>
    <row r="1588" spans="1:10" x14ac:dyDescent="0.2">
      <c r="A1588" s="2" t="s">
        <v>12</v>
      </c>
      <c r="B1588" s="3">
        <v>45324.958333333336</v>
      </c>
      <c r="C1588" s="2" t="s">
        <v>13</v>
      </c>
      <c r="D1588" s="2" t="s">
        <v>72</v>
      </c>
      <c r="E1588" s="2" t="s">
        <v>65</v>
      </c>
      <c r="F1588" s="2" t="s">
        <v>16</v>
      </c>
      <c r="G1588" s="2" t="s">
        <v>31</v>
      </c>
      <c r="H1588" s="2">
        <v>2019</v>
      </c>
      <c r="I1588" s="2">
        <v>19192</v>
      </c>
      <c r="J1588" s="2"/>
    </row>
    <row r="1589" spans="1:10" x14ac:dyDescent="0.2">
      <c r="A1589" s="2" t="s">
        <v>12</v>
      </c>
      <c r="B1589" s="3">
        <v>45324.958333333336</v>
      </c>
      <c r="C1589" s="2" t="s">
        <v>13</v>
      </c>
      <c r="D1589" s="2" t="s">
        <v>72</v>
      </c>
      <c r="E1589" s="2" t="s">
        <v>65</v>
      </c>
      <c r="F1589" s="2" t="s">
        <v>16</v>
      </c>
      <c r="G1589" s="2" t="s">
        <v>32</v>
      </c>
      <c r="H1589" s="2">
        <v>2019</v>
      </c>
      <c r="I1589" s="2">
        <v>95994.186000000002</v>
      </c>
      <c r="J1589" s="2"/>
    </row>
    <row r="1590" spans="1:10" x14ac:dyDescent="0.2">
      <c r="A1590" s="2" t="s">
        <v>12</v>
      </c>
      <c r="B1590" s="3">
        <v>45324.958333333336</v>
      </c>
      <c r="C1590" s="2" t="s">
        <v>13</v>
      </c>
      <c r="D1590" s="2" t="s">
        <v>72</v>
      </c>
      <c r="E1590" s="2" t="s">
        <v>65</v>
      </c>
      <c r="F1590" s="2" t="s">
        <v>16</v>
      </c>
      <c r="G1590" s="2" t="s">
        <v>33</v>
      </c>
      <c r="H1590" s="2">
        <v>2019</v>
      </c>
      <c r="I1590" s="2">
        <v>0</v>
      </c>
      <c r="J1590" s="2"/>
    </row>
    <row r="1591" spans="1:10" x14ac:dyDescent="0.2">
      <c r="A1591" s="2" t="s">
        <v>12</v>
      </c>
      <c r="B1591" s="3">
        <v>45324.958333333336</v>
      </c>
      <c r="C1591" s="2" t="s">
        <v>13</v>
      </c>
      <c r="D1591" s="2" t="s">
        <v>72</v>
      </c>
      <c r="E1591" s="2" t="s">
        <v>65</v>
      </c>
      <c r="F1591" s="2" t="s">
        <v>16</v>
      </c>
      <c r="G1591" s="2" t="s">
        <v>34</v>
      </c>
      <c r="H1591" s="2">
        <v>2019</v>
      </c>
      <c r="I1591" s="2">
        <v>603.6</v>
      </c>
      <c r="J1591" s="2"/>
    </row>
    <row r="1592" spans="1:10" x14ac:dyDescent="0.2">
      <c r="A1592" s="2" t="s">
        <v>12</v>
      </c>
      <c r="B1592" s="3">
        <v>45324.958333333336</v>
      </c>
      <c r="C1592" s="2" t="s">
        <v>13</v>
      </c>
      <c r="D1592" s="2" t="s">
        <v>72</v>
      </c>
      <c r="E1592" s="2" t="s">
        <v>65</v>
      </c>
      <c r="F1592" s="2" t="s">
        <v>16</v>
      </c>
      <c r="G1592" s="2" t="s">
        <v>35</v>
      </c>
      <c r="H1592" s="2">
        <v>2019</v>
      </c>
      <c r="I1592" s="2">
        <v>389</v>
      </c>
      <c r="J1592" s="2"/>
    </row>
    <row r="1593" spans="1:10" x14ac:dyDescent="0.2">
      <c r="A1593" s="2" t="s">
        <v>12</v>
      </c>
      <c r="B1593" s="3">
        <v>45324.958333333336</v>
      </c>
      <c r="C1593" s="2" t="s">
        <v>13</v>
      </c>
      <c r="D1593" s="2" t="s">
        <v>72</v>
      </c>
      <c r="E1593" s="2" t="s">
        <v>65</v>
      </c>
      <c r="F1593" s="2" t="s">
        <v>16</v>
      </c>
      <c r="G1593" s="2" t="s">
        <v>36</v>
      </c>
      <c r="H1593" s="2">
        <v>2019</v>
      </c>
      <c r="I1593" s="2">
        <v>811.17499999999995</v>
      </c>
      <c r="J1593" s="2"/>
    </row>
    <row r="1594" spans="1:10" x14ac:dyDescent="0.2">
      <c r="A1594" s="2" t="s">
        <v>12</v>
      </c>
      <c r="B1594" s="3">
        <v>45324.958333333336</v>
      </c>
      <c r="C1594" s="2" t="s">
        <v>13</v>
      </c>
      <c r="D1594" s="2" t="s">
        <v>72</v>
      </c>
      <c r="E1594" s="2" t="s">
        <v>65</v>
      </c>
      <c r="F1594" s="2" t="s">
        <v>16</v>
      </c>
      <c r="G1594" s="2" t="s">
        <v>37</v>
      </c>
      <c r="H1594" s="2">
        <v>2019</v>
      </c>
      <c r="I1594" s="2">
        <v>4024.6489999999999</v>
      </c>
      <c r="J1594" s="2"/>
    </row>
    <row r="1595" spans="1:10" x14ac:dyDescent="0.2">
      <c r="A1595" s="2" t="s">
        <v>12</v>
      </c>
      <c r="B1595" s="3">
        <v>45324.958333333336</v>
      </c>
      <c r="C1595" s="2" t="s">
        <v>13</v>
      </c>
      <c r="D1595" s="2" t="s">
        <v>72</v>
      </c>
      <c r="E1595" s="2" t="s">
        <v>65</v>
      </c>
      <c r="F1595" s="2" t="s">
        <v>16</v>
      </c>
      <c r="G1595" s="2" t="s">
        <v>38</v>
      </c>
      <c r="H1595" s="2">
        <v>2019</v>
      </c>
      <c r="I1595" s="2">
        <v>850</v>
      </c>
      <c r="J1595" s="2"/>
    </row>
    <row r="1596" spans="1:10" x14ac:dyDescent="0.2">
      <c r="A1596" s="2" t="s">
        <v>12</v>
      </c>
      <c r="B1596" s="3">
        <v>45324.958333333336</v>
      </c>
      <c r="C1596" s="2" t="s">
        <v>13</v>
      </c>
      <c r="D1596" s="2" t="s">
        <v>72</v>
      </c>
      <c r="E1596" s="2" t="s">
        <v>65</v>
      </c>
      <c r="F1596" s="2" t="s">
        <v>16</v>
      </c>
      <c r="G1596" s="2" t="s">
        <v>39</v>
      </c>
      <c r="H1596" s="2">
        <v>2019</v>
      </c>
      <c r="I1596" s="2">
        <v>161.34399999999999</v>
      </c>
      <c r="J1596" s="2"/>
    </row>
    <row r="1597" spans="1:10" x14ac:dyDescent="0.2">
      <c r="A1597" s="2" t="s">
        <v>12</v>
      </c>
      <c r="B1597" s="3">
        <v>45324.958333333336</v>
      </c>
      <c r="C1597" s="2" t="s">
        <v>13</v>
      </c>
      <c r="D1597" s="2" t="s">
        <v>72</v>
      </c>
      <c r="E1597" s="2" t="s">
        <v>65</v>
      </c>
      <c r="F1597" s="2" t="s">
        <v>16</v>
      </c>
      <c r="G1597" s="2" t="s">
        <v>40</v>
      </c>
      <c r="H1597" s="2">
        <v>2019</v>
      </c>
      <c r="I1597" s="2">
        <v>0</v>
      </c>
      <c r="J1597" s="2"/>
    </row>
    <row r="1598" spans="1:10" x14ac:dyDescent="0.2">
      <c r="A1598" s="2" t="s">
        <v>12</v>
      </c>
      <c r="B1598" s="3">
        <v>45324.958333333336</v>
      </c>
      <c r="C1598" s="2" t="s">
        <v>13</v>
      </c>
      <c r="D1598" s="2" t="s">
        <v>72</v>
      </c>
      <c r="E1598" s="2" t="s">
        <v>65</v>
      </c>
      <c r="F1598" s="2" t="s">
        <v>16</v>
      </c>
      <c r="G1598" s="2" t="s">
        <v>41</v>
      </c>
      <c r="H1598" s="2">
        <v>2019</v>
      </c>
      <c r="I1598" s="2">
        <v>0</v>
      </c>
      <c r="J1598" s="2"/>
    </row>
    <row r="1599" spans="1:10" x14ac:dyDescent="0.2">
      <c r="A1599" s="2" t="s">
        <v>12</v>
      </c>
      <c r="B1599" s="3">
        <v>45324.958333333336</v>
      </c>
      <c r="C1599" s="2" t="s">
        <v>13</v>
      </c>
      <c r="D1599" s="2" t="s">
        <v>72</v>
      </c>
      <c r="E1599" s="2" t="s">
        <v>65</v>
      </c>
      <c r="F1599" s="2" t="s">
        <v>16</v>
      </c>
      <c r="G1599" s="2" t="s">
        <v>42</v>
      </c>
      <c r="H1599" s="2">
        <v>2019</v>
      </c>
      <c r="I1599" s="2">
        <v>0</v>
      </c>
      <c r="J1599" s="2"/>
    </row>
    <row r="1600" spans="1:10" x14ac:dyDescent="0.2">
      <c r="A1600" s="2" t="s">
        <v>12</v>
      </c>
      <c r="B1600" s="3">
        <v>45324.958333333336</v>
      </c>
      <c r="C1600" s="2" t="s">
        <v>13</v>
      </c>
      <c r="D1600" s="2" t="s">
        <v>72</v>
      </c>
      <c r="E1600" s="2" t="s">
        <v>65</v>
      </c>
      <c r="F1600" s="2" t="s">
        <v>16</v>
      </c>
      <c r="G1600" s="2" t="s">
        <v>43</v>
      </c>
      <c r="H1600" s="2">
        <v>2019</v>
      </c>
      <c r="I1600" s="2">
        <v>340.642</v>
      </c>
      <c r="J1600" s="2"/>
    </row>
    <row r="1601" spans="1:10" x14ac:dyDescent="0.2">
      <c r="A1601" s="2" t="s">
        <v>12</v>
      </c>
      <c r="B1601" s="3">
        <v>45324.958333333336</v>
      </c>
      <c r="C1601" s="2" t="s">
        <v>13</v>
      </c>
      <c r="D1601" s="2" t="s">
        <v>72</v>
      </c>
      <c r="E1601" s="2" t="s">
        <v>65</v>
      </c>
      <c r="F1601" s="2" t="s">
        <v>16</v>
      </c>
      <c r="G1601" s="2" t="s">
        <v>44</v>
      </c>
      <c r="H1601" s="2">
        <v>2019</v>
      </c>
      <c r="I1601" s="2">
        <v>4520.2960000000003</v>
      </c>
      <c r="J1601" s="2"/>
    </row>
    <row r="1602" spans="1:10" x14ac:dyDescent="0.2">
      <c r="A1602" s="2" t="s">
        <v>12</v>
      </c>
      <c r="B1602" s="3">
        <v>45324.958333333336</v>
      </c>
      <c r="C1602" s="2" t="s">
        <v>13</v>
      </c>
      <c r="D1602" s="2" t="s">
        <v>72</v>
      </c>
      <c r="E1602" s="2" t="s">
        <v>65</v>
      </c>
      <c r="F1602" s="2" t="s">
        <v>16</v>
      </c>
      <c r="G1602" s="2" t="s">
        <v>45</v>
      </c>
      <c r="H1602" s="2">
        <v>2019</v>
      </c>
      <c r="I1602" s="2">
        <v>20993.216</v>
      </c>
      <c r="J1602" s="2"/>
    </row>
    <row r="1603" spans="1:10" x14ac:dyDescent="0.2">
      <c r="A1603" s="2" t="s">
        <v>12</v>
      </c>
      <c r="B1603" s="3">
        <v>45324.958333333336</v>
      </c>
      <c r="C1603" s="2" t="s">
        <v>13</v>
      </c>
      <c r="D1603" s="2" t="s">
        <v>72</v>
      </c>
      <c r="E1603" s="2" t="s">
        <v>65</v>
      </c>
      <c r="F1603" s="2" t="s">
        <v>16</v>
      </c>
      <c r="G1603" s="2" t="s">
        <v>46</v>
      </c>
      <c r="H1603" s="2">
        <v>2019</v>
      </c>
      <c r="I1603" s="2">
        <v>6934.0110000000004</v>
      </c>
      <c r="J1603" s="2"/>
    </row>
    <row r="1604" spans="1:10" x14ac:dyDescent="0.2">
      <c r="A1604" s="2" t="s">
        <v>12</v>
      </c>
      <c r="B1604" s="3">
        <v>45324.958333333336</v>
      </c>
      <c r="C1604" s="2" t="s">
        <v>13</v>
      </c>
      <c r="D1604" s="2" t="s">
        <v>72</v>
      </c>
      <c r="E1604" s="2" t="s">
        <v>65</v>
      </c>
      <c r="F1604" s="2" t="s">
        <v>16</v>
      </c>
      <c r="G1604" s="2" t="s">
        <v>47</v>
      </c>
      <c r="H1604" s="2">
        <v>2019</v>
      </c>
      <c r="I1604" s="2">
        <v>10126</v>
      </c>
      <c r="J1604" s="2"/>
    </row>
    <row r="1605" spans="1:10" x14ac:dyDescent="0.2">
      <c r="A1605" s="2" t="s">
        <v>12</v>
      </c>
      <c r="B1605" s="3">
        <v>45324.958333333336</v>
      </c>
      <c r="C1605" s="2" t="s">
        <v>13</v>
      </c>
      <c r="D1605" s="2" t="s">
        <v>72</v>
      </c>
      <c r="E1605" s="2" t="s">
        <v>65</v>
      </c>
      <c r="F1605" s="2" t="s">
        <v>16</v>
      </c>
      <c r="G1605" s="2" t="s">
        <v>51</v>
      </c>
      <c r="H1605" s="2">
        <v>2019</v>
      </c>
      <c r="I1605" s="2">
        <v>1041.6969999999999</v>
      </c>
      <c r="J1605" s="2"/>
    </row>
    <row r="1606" spans="1:10" x14ac:dyDescent="0.2">
      <c r="A1606" s="2" t="s">
        <v>12</v>
      </c>
      <c r="B1606" s="3">
        <v>45324.958333333336</v>
      </c>
      <c r="C1606" s="2" t="s">
        <v>13</v>
      </c>
      <c r="D1606" s="2" t="s">
        <v>72</v>
      </c>
      <c r="E1606" s="2" t="s">
        <v>65</v>
      </c>
      <c r="F1606" s="2" t="s">
        <v>16</v>
      </c>
      <c r="G1606" s="2" t="s">
        <v>52</v>
      </c>
      <c r="H1606" s="2">
        <v>2019</v>
      </c>
      <c r="I1606" s="2">
        <v>1174.7</v>
      </c>
      <c r="J1606" s="2"/>
    </row>
    <row r="1607" spans="1:10" x14ac:dyDescent="0.2">
      <c r="A1607" s="2" t="s">
        <v>12</v>
      </c>
      <c r="B1607" s="3">
        <v>45324.958333333336</v>
      </c>
      <c r="C1607" s="2" t="s">
        <v>13</v>
      </c>
      <c r="D1607" s="2" t="s">
        <v>72</v>
      </c>
      <c r="E1607" s="2" t="s">
        <v>66</v>
      </c>
      <c r="F1607" s="2" t="s">
        <v>16</v>
      </c>
      <c r="G1607" s="2" t="s">
        <v>18</v>
      </c>
      <c r="H1607" s="2">
        <v>2019</v>
      </c>
      <c r="I1607" s="2">
        <v>791.18299999999999</v>
      </c>
      <c r="J1607" s="2"/>
    </row>
    <row r="1608" spans="1:10" x14ac:dyDescent="0.2">
      <c r="A1608" s="2" t="s">
        <v>12</v>
      </c>
      <c r="B1608" s="3">
        <v>45324.958333333336</v>
      </c>
      <c r="C1608" s="2" t="s">
        <v>13</v>
      </c>
      <c r="D1608" s="2" t="s">
        <v>72</v>
      </c>
      <c r="E1608" s="2" t="s">
        <v>66</v>
      </c>
      <c r="F1608" s="2" t="s">
        <v>16</v>
      </c>
      <c r="G1608" s="2" t="s">
        <v>19</v>
      </c>
      <c r="H1608" s="2">
        <v>2019</v>
      </c>
      <c r="I1608" s="2">
        <v>2382.6390000000001</v>
      </c>
      <c r="J1608" s="2"/>
    </row>
    <row r="1609" spans="1:10" x14ac:dyDescent="0.2">
      <c r="A1609" s="2" t="s">
        <v>12</v>
      </c>
      <c r="B1609" s="3">
        <v>45324.958333333336</v>
      </c>
      <c r="C1609" s="2" t="s">
        <v>13</v>
      </c>
      <c r="D1609" s="2" t="s">
        <v>72</v>
      </c>
      <c r="E1609" s="2" t="s">
        <v>66</v>
      </c>
      <c r="F1609" s="2" t="s">
        <v>16</v>
      </c>
      <c r="G1609" s="2" t="s">
        <v>20</v>
      </c>
      <c r="H1609" s="2">
        <v>2019</v>
      </c>
      <c r="I1609" s="2">
        <v>1733.6310000000001</v>
      </c>
      <c r="J1609" s="2"/>
    </row>
    <row r="1610" spans="1:10" x14ac:dyDescent="0.2">
      <c r="A1610" s="2" t="s">
        <v>12</v>
      </c>
      <c r="B1610" s="3">
        <v>45324.958333333336</v>
      </c>
      <c r="C1610" s="2" t="s">
        <v>13</v>
      </c>
      <c r="D1610" s="2" t="s">
        <v>72</v>
      </c>
      <c r="E1610" s="2" t="s">
        <v>66</v>
      </c>
      <c r="F1610" s="2" t="s">
        <v>16</v>
      </c>
      <c r="G1610" s="2" t="s">
        <v>21</v>
      </c>
      <c r="H1610" s="2">
        <v>2019</v>
      </c>
      <c r="I1610" s="2">
        <v>4152.951</v>
      </c>
      <c r="J1610" s="2"/>
    </row>
    <row r="1611" spans="1:10" x14ac:dyDescent="0.2">
      <c r="A1611" s="2" t="s">
        <v>12</v>
      </c>
      <c r="B1611" s="3">
        <v>45324.958333333336</v>
      </c>
      <c r="C1611" s="2" t="s">
        <v>13</v>
      </c>
      <c r="D1611" s="2" t="s">
        <v>72</v>
      </c>
      <c r="E1611" s="2" t="s">
        <v>66</v>
      </c>
      <c r="F1611" s="2" t="s">
        <v>16</v>
      </c>
      <c r="G1611" s="2" t="s">
        <v>23</v>
      </c>
      <c r="H1611" s="2">
        <v>2019</v>
      </c>
      <c r="I1611" s="2">
        <v>30374.972000000002</v>
      </c>
      <c r="J1611" s="2"/>
    </row>
    <row r="1612" spans="1:10" x14ac:dyDescent="0.2">
      <c r="A1612" s="2" t="s">
        <v>12</v>
      </c>
      <c r="B1612" s="3">
        <v>45324.958333333336</v>
      </c>
      <c r="C1612" s="2" t="s">
        <v>13</v>
      </c>
      <c r="D1612" s="2" t="s">
        <v>72</v>
      </c>
      <c r="E1612" s="2" t="s">
        <v>66</v>
      </c>
      <c r="F1612" s="2" t="s">
        <v>16</v>
      </c>
      <c r="G1612" s="2" t="s">
        <v>24</v>
      </c>
      <c r="H1612" s="2">
        <v>2019</v>
      </c>
      <c r="I1612" s="2">
        <v>14454.225</v>
      </c>
      <c r="J1612" s="2"/>
    </row>
    <row r="1613" spans="1:10" x14ac:dyDescent="0.2">
      <c r="A1613" s="2" t="s">
        <v>12</v>
      </c>
      <c r="B1613" s="3">
        <v>45324.958333333336</v>
      </c>
      <c r="C1613" s="2" t="s">
        <v>13</v>
      </c>
      <c r="D1613" s="2" t="s">
        <v>72</v>
      </c>
      <c r="E1613" s="2" t="s">
        <v>66</v>
      </c>
      <c r="F1613" s="2" t="s">
        <v>16</v>
      </c>
      <c r="G1613" s="2" t="s">
        <v>26</v>
      </c>
      <c r="H1613" s="2">
        <v>2019</v>
      </c>
      <c r="I1613" s="2">
        <v>36628.826000000001</v>
      </c>
      <c r="J1613" s="2"/>
    </row>
    <row r="1614" spans="1:10" x14ac:dyDescent="0.2">
      <c r="A1614" s="2" t="s">
        <v>12</v>
      </c>
      <c r="B1614" s="3">
        <v>45324.958333333336</v>
      </c>
      <c r="C1614" s="2" t="s">
        <v>13</v>
      </c>
      <c r="D1614" s="2" t="s">
        <v>72</v>
      </c>
      <c r="E1614" s="2" t="s">
        <v>66</v>
      </c>
      <c r="F1614" s="2" t="s">
        <v>16</v>
      </c>
      <c r="G1614" s="2" t="s">
        <v>27</v>
      </c>
      <c r="H1614" s="2">
        <v>2019</v>
      </c>
      <c r="I1614" s="2">
        <v>39.6</v>
      </c>
      <c r="J1614" s="2"/>
    </row>
    <row r="1615" spans="1:10" x14ac:dyDescent="0.2">
      <c r="A1615" s="2" t="s">
        <v>12</v>
      </c>
      <c r="B1615" s="3">
        <v>45324.958333333336</v>
      </c>
      <c r="C1615" s="2" t="s">
        <v>13</v>
      </c>
      <c r="D1615" s="2" t="s">
        <v>72</v>
      </c>
      <c r="E1615" s="2" t="s">
        <v>66</v>
      </c>
      <c r="F1615" s="2" t="s">
        <v>16</v>
      </c>
      <c r="G1615" s="2" t="s">
        <v>28</v>
      </c>
      <c r="H1615" s="2">
        <v>2019</v>
      </c>
      <c r="I1615" s="2">
        <v>236.983</v>
      </c>
      <c r="J1615" s="2"/>
    </row>
    <row r="1616" spans="1:10" x14ac:dyDescent="0.2">
      <c r="A1616" s="2" t="s">
        <v>12</v>
      </c>
      <c r="B1616" s="3">
        <v>45324.958333333336</v>
      </c>
      <c r="C1616" s="2" t="s">
        <v>13</v>
      </c>
      <c r="D1616" s="2" t="s">
        <v>72</v>
      </c>
      <c r="E1616" s="2" t="s">
        <v>66</v>
      </c>
      <c r="F1616" s="2" t="s">
        <v>16</v>
      </c>
      <c r="G1616" s="2" t="s">
        <v>29</v>
      </c>
      <c r="H1616" s="2">
        <v>2019</v>
      </c>
      <c r="I1616" s="2">
        <v>2220.172</v>
      </c>
      <c r="J1616" s="2"/>
    </row>
    <row r="1617" spans="1:10" x14ac:dyDescent="0.2">
      <c r="A1617" s="2" t="s">
        <v>12</v>
      </c>
      <c r="B1617" s="3">
        <v>45324.958333333336</v>
      </c>
      <c r="C1617" s="2" t="s">
        <v>13</v>
      </c>
      <c r="D1617" s="2" t="s">
        <v>72</v>
      </c>
      <c r="E1617" s="2" t="s">
        <v>66</v>
      </c>
      <c r="F1617" s="2" t="s">
        <v>16</v>
      </c>
      <c r="G1617" s="2" t="s">
        <v>30</v>
      </c>
      <c r="H1617" s="2">
        <v>2019</v>
      </c>
      <c r="I1617" s="2">
        <v>262507.799</v>
      </c>
      <c r="J1617" s="2"/>
    </row>
    <row r="1618" spans="1:10" x14ac:dyDescent="0.2">
      <c r="A1618" s="2" t="s">
        <v>12</v>
      </c>
      <c r="B1618" s="3">
        <v>45324.958333333336</v>
      </c>
      <c r="C1618" s="2" t="s">
        <v>13</v>
      </c>
      <c r="D1618" s="2" t="s">
        <v>72</v>
      </c>
      <c r="E1618" s="2" t="s">
        <v>66</v>
      </c>
      <c r="F1618" s="2" t="s">
        <v>16</v>
      </c>
      <c r="G1618" s="2" t="s">
        <v>31</v>
      </c>
      <c r="H1618" s="2">
        <v>2019</v>
      </c>
      <c r="I1618" s="2">
        <v>106.75</v>
      </c>
      <c r="J1618" s="2"/>
    </row>
    <row r="1619" spans="1:10" x14ac:dyDescent="0.2">
      <c r="A1619" s="2" t="s">
        <v>12</v>
      </c>
      <c r="B1619" s="3">
        <v>45324.958333333336</v>
      </c>
      <c r="C1619" s="2" t="s">
        <v>13</v>
      </c>
      <c r="D1619" s="2" t="s">
        <v>72</v>
      </c>
      <c r="E1619" s="2" t="s">
        <v>66</v>
      </c>
      <c r="F1619" s="2" t="s">
        <v>16</v>
      </c>
      <c r="G1619" s="2" t="s">
        <v>32</v>
      </c>
      <c r="H1619" s="2">
        <v>2019</v>
      </c>
      <c r="I1619" s="2">
        <v>969.524</v>
      </c>
      <c r="J1619" s="2"/>
    </row>
    <row r="1620" spans="1:10" x14ac:dyDescent="0.2">
      <c r="A1620" s="2" t="s">
        <v>12</v>
      </c>
      <c r="B1620" s="3">
        <v>45324.958333333336</v>
      </c>
      <c r="C1620" s="2" t="s">
        <v>13</v>
      </c>
      <c r="D1620" s="2" t="s">
        <v>72</v>
      </c>
      <c r="E1620" s="2" t="s">
        <v>66</v>
      </c>
      <c r="F1620" s="2" t="s">
        <v>16</v>
      </c>
      <c r="G1620" s="2" t="s">
        <v>33</v>
      </c>
      <c r="H1620" s="2">
        <v>2019</v>
      </c>
      <c r="I1620" s="2">
        <v>4.76</v>
      </c>
      <c r="J1620" s="2"/>
    </row>
    <row r="1621" spans="1:10" x14ac:dyDescent="0.2">
      <c r="A1621" s="2" t="s">
        <v>12</v>
      </c>
      <c r="B1621" s="3">
        <v>45324.958333333336</v>
      </c>
      <c r="C1621" s="2" t="s">
        <v>13</v>
      </c>
      <c r="D1621" s="2" t="s">
        <v>72</v>
      </c>
      <c r="E1621" s="2" t="s">
        <v>66</v>
      </c>
      <c r="F1621" s="2" t="s">
        <v>16</v>
      </c>
      <c r="G1621" s="2" t="s">
        <v>34</v>
      </c>
      <c r="H1621" s="2">
        <v>2019</v>
      </c>
      <c r="I1621" s="2">
        <v>88.965999999999994</v>
      </c>
      <c r="J1621" s="2"/>
    </row>
    <row r="1622" spans="1:10" x14ac:dyDescent="0.2">
      <c r="A1622" s="2" t="s">
        <v>12</v>
      </c>
      <c r="B1622" s="3">
        <v>45324.958333333336</v>
      </c>
      <c r="C1622" s="2" t="s">
        <v>13</v>
      </c>
      <c r="D1622" s="2" t="s">
        <v>72</v>
      </c>
      <c r="E1622" s="2" t="s">
        <v>66</v>
      </c>
      <c r="F1622" s="2" t="s">
        <v>16</v>
      </c>
      <c r="G1622" s="2" t="s">
        <v>35</v>
      </c>
      <c r="H1622" s="2">
        <v>2019</v>
      </c>
      <c r="I1622" s="2">
        <v>2954.4839999999999</v>
      </c>
      <c r="J1622" s="2"/>
    </row>
    <row r="1623" spans="1:10" x14ac:dyDescent="0.2">
      <c r="A1623" s="2" t="s">
        <v>12</v>
      </c>
      <c r="B1623" s="3">
        <v>45324.958333333336</v>
      </c>
      <c r="C1623" s="2" t="s">
        <v>13</v>
      </c>
      <c r="D1623" s="2" t="s">
        <v>72</v>
      </c>
      <c r="E1623" s="2" t="s">
        <v>66</v>
      </c>
      <c r="F1623" s="2" t="s">
        <v>16</v>
      </c>
      <c r="G1623" s="2" t="s">
        <v>36</v>
      </c>
      <c r="H1623" s="2">
        <v>2019</v>
      </c>
      <c r="I1623" s="2">
        <v>13268.183000000001</v>
      </c>
      <c r="J1623" s="2"/>
    </row>
    <row r="1624" spans="1:10" x14ac:dyDescent="0.2">
      <c r="A1624" s="2" t="s">
        <v>12</v>
      </c>
      <c r="B1624" s="3">
        <v>45324.958333333336</v>
      </c>
      <c r="C1624" s="2" t="s">
        <v>13</v>
      </c>
      <c r="D1624" s="2" t="s">
        <v>72</v>
      </c>
      <c r="E1624" s="2" t="s">
        <v>66</v>
      </c>
      <c r="F1624" s="2" t="s">
        <v>16</v>
      </c>
      <c r="G1624" s="2" t="s">
        <v>38</v>
      </c>
      <c r="H1624" s="2">
        <v>2019</v>
      </c>
      <c r="I1624" s="2">
        <v>1810.9280000000001</v>
      </c>
      <c r="J1624" s="2"/>
    </row>
    <row r="1625" spans="1:10" x14ac:dyDescent="0.2">
      <c r="A1625" s="2" t="s">
        <v>12</v>
      </c>
      <c r="B1625" s="3">
        <v>45324.958333333336</v>
      </c>
      <c r="C1625" s="2" t="s">
        <v>13</v>
      </c>
      <c r="D1625" s="2" t="s">
        <v>72</v>
      </c>
      <c r="E1625" s="2" t="s">
        <v>66</v>
      </c>
      <c r="F1625" s="2" t="s">
        <v>16</v>
      </c>
      <c r="G1625" s="2" t="s">
        <v>39</v>
      </c>
      <c r="H1625" s="2">
        <v>2019</v>
      </c>
      <c r="I1625" s="2">
        <v>10.414999999999999</v>
      </c>
      <c r="J1625" s="2"/>
    </row>
    <row r="1626" spans="1:10" x14ac:dyDescent="0.2">
      <c r="A1626" s="2" t="s">
        <v>12</v>
      </c>
      <c r="B1626" s="3">
        <v>45324.958333333336</v>
      </c>
      <c r="C1626" s="2" t="s">
        <v>13</v>
      </c>
      <c r="D1626" s="2" t="s">
        <v>72</v>
      </c>
      <c r="E1626" s="2" t="s">
        <v>66</v>
      </c>
      <c r="F1626" s="2" t="s">
        <v>16</v>
      </c>
      <c r="G1626" s="2" t="s">
        <v>40</v>
      </c>
      <c r="H1626" s="2">
        <v>2019</v>
      </c>
      <c r="I1626" s="2">
        <v>169.667</v>
      </c>
      <c r="J1626" s="2"/>
    </row>
    <row r="1627" spans="1:10" x14ac:dyDescent="0.2">
      <c r="A1627" s="2" t="s">
        <v>12</v>
      </c>
      <c r="B1627" s="3">
        <v>45324.958333333336</v>
      </c>
      <c r="C1627" s="2" t="s">
        <v>13</v>
      </c>
      <c r="D1627" s="2" t="s">
        <v>72</v>
      </c>
      <c r="E1627" s="2" t="s">
        <v>66</v>
      </c>
      <c r="F1627" s="2" t="s">
        <v>16</v>
      </c>
      <c r="G1627" s="2" t="s">
        <v>41</v>
      </c>
      <c r="H1627" s="2">
        <v>2019</v>
      </c>
      <c r="I1627" s="2">
        <v>2047.7550000000001</v>
      </c>
      <c r="J1627" s="2"/>
    </row>
    <row r="1628" spans="1:10" x14ac:dyDescent="0.2">
      <c r="A1628" s="2" t="s">
        <v>12</v>
      </c>
      <c r="B1628" s="3">
        <v>45324.958333333336</v>
      </c>
      <c r="C1628" s="2" t="s">
        <v>13</v>
      </c>
      <c r="D1628" s="2" t="s">
        <v>72</v>
      </c>
      <c r="E1628" s="2" t="s">
        <v>66</v>
      </c>
      <c r="F1628" s="2" t="s">
        <v>16</v>
      </c>
      <c r="G1628" s="2" t="s">
        <v>42</v>
      </c>
      <c r="H1628" s="2">
        <v>2019</v>
      </c>
      <c r="I1628" s="2">
        <v>20.401</v>
      </c>
      <c r="J1628" s="2"/>
    </row>
    <row r="1629" spans="1:10" x14ac:dyDescent="0.2">
      <c r="A1629" s="2" t="s">
        <v>12</v>
      </c>
      <c r="B1629" s="3">
        <v>45324.958333333336</v>
      </c>
      <c r="C1629" s="2" t="s">
        <v>13</v>
      </c>
      <c r="D1629" s="2" t="s">
        <v>72</v>
      </c>
      <c r="E1629" s="2" t="s">
        <v>66</v>
      </c>
      <c r="F1629" s="2" t="s">
        <v>16</v>
      </c>
      <c r="G1629" s="2" t="s">
        <v>43</v>
      </c>
      <c r="H1629" s="2">
        <v>2019</v>
      </c>
      <c r="I1629" s="2">
        <v>0</v>
      </c>
      <c r="J1629" s="2"/>
    </row>
    <row r="1630" spans="1:10" x14ac:dyDescent="0.2">
      <c r="A1630" s="2" t="s">
        <v>12</v>
      </c>
      <c r="B1630" s="3">
        <v>45324.958333333336</v>
      </c>
      <c r="C1630" s="2" t="s">
        <v>13</v>
      </c>
      <c r="D1630" s="2" t="s">
        <v>72</v>
      </c>
      <c r="E1630" s="2" t="s">
        <v>66</v>
      </c>
      <c r="F1630" s="2" t="s">
        <v>16</v>
      </c>
      <c r="G1630" s="2" t="s">
        <v>44</v>
      </c>
      <c r="H1630" s="2">
        <v>2019</v>
      </c>
      <c r="I1630" s="2">
        <v>46.92</v>
      </c>
      <c r="J1630" s="2"/>
    </row>
    <row r="1631" spans="1:10" x14ac:dyDescent="0.2">
      <c r="A1631" s="2" t="s">
        <v>12</v>
      </c>
      <c r="B1631" s="3">
        <v>45324.958333333336</v>
      </c>
      <c r="C1631" s="2" t="s">
        <v>13</v>
      </c>
      <c r="D1631" s="2" t="s">
        <v>72</v>
      </c>
      <c r="E1631" s="2" t="s">
        <v>66</v>
      </c>
      <c r="F1631" s="2" t="s">
        <v>16</v>
      </c>
      <c r="G1631" s="2" t="s">
        <v>46</v>
      </c>
      <c r="H1631" s="2">
        <v>2019</v>
      </c>
      <c r="I1631" s="2">
        <v>187222.5</v>
      </c>
      <c r="J1631" s="2"/>
    </row>
    <row r="1632" spans="1:10" x14ac:dyDescent="0.2">
      <c r="A1632" s="2" t="s">
        <v>12</v>
      </c>
      <c r="B1632" s="3">
        <v>45324.958333333336</v>
      </c>
      <c r="C1632" s="2" t="s">
        <v>13</v>
      </c>
      <c r="D1632" s="2" t="s">
        <v>72</v>
      </c>
      <c r="E1632" s="2" t="s">
        <v>66</v>
      </c>
      <c r="F1632" s="2" t="s">
        <v>16</v>
      </c>
      <c r="G1632" s="2" t="s">
        <v>48</v>
      </c>
      <c r="H1632" s="2">
        <v>2019</v>
      </c>
      <c r="I1632" s="2">
        <v>1174.066</v>
      </c>
      <c r="J1632" s="2"/>
    </row>
    <row r="1633" spans="1:10" x14ac:dyDescent="0.2">
      <c r="A1633" s="2" t="s">
        <v>12</v>
      </c>
      <c r="B1633" s="3">
        <v>45324.958333333336</v>
      </c>
      <c r="C1633" s="2" t="s">
        <v>13</v>
      </c>
      <c r="D1633" s="2" t="s">
        <v>72</v>
      </c>
      <c r="E1633" s="2" t="s">
        <v>66</v>
      </c>
      <c r="F1633" s="2" t="s">
        <v>16</v>
      </c>
      <c r="G1633" s="2" t="s">
        <v>49</v>
      </c>
      <c r="H1633" s="2">
        <v>2019</v>
      </c>
      <c r="I1633" s="2">
        <v>9284.9760000000006</v>
      </c>
      <c r="J1633" s="2"/>
    </row>
    <row r="1634" spans="1:10" x14ac:dyDescent="0.2">
      <c r="A1634" s="2" t="s">
        <v>12</v>
      </c>
      <c r="B1634" s="3">
        <v>45324.958333333336</v>
      </c>
      <c r="C1634" s="2" t="s">
        <v>13</v>
      </c>
      <c r="D1634" s="2" t="s">
        <v>72</v>
      </c>
      <c r="E1634" s="2" t="s">
        <v>66</v>
      </c>
      <c r="F1634" s="2" t="s">
        <v>16</v>
      </c>
      <c r="G1634" s="2" t="s">
        <v>51</v>
      </c>
      <c r="H1634" s="2">
        <v>2019</v>
      </c>
      <c r="I1634" s="2">
        <v>0.08</v>
      </c>
      <c r="J1634" s="2"/>
    </row>
    <row r="1635" spans="1:10" x14ac:dyDescent="0.2">
      <c r="A1635" s="2" t="s">
        <v>12</v>
      </c>
      <c r="B1635" s="3">
        <v>45324.958333333336</v>
      </c>
      <c r="C1635" s="2" t="s">
        <v>13</v>
      </c>
      <c r="D1635" s="2" t="s">
        <v>72</v>
      </c>
      <c r="E1635" s="2" t="s">
        <v>66</v>
      </c>
      <c r="F1635" s="2" t="s">
        <v>16</v>
      </c>
      <c r="G1635" s="2" t="s">
        <v>52</v>
      </c>
      <c r="H1635" s="2">
        <v>2019</v>
      </c>
      <c r="I1635" s="2">
        <v>681.6</v>
      </c>
      <c r="J1635" s="2"/>
    </row>
    <row r="1636" spans="1:10" x14ac:dyDescent="0.2">
      <c r="A1636" s="2" t="s">
        <v>12</v>
      </c>
      <c r="B1636" s="3">
        <v>45324.958333333336</v>
      </c>
      <c r="C1636" s="2" t="s">
        <v>13</v>
      </c>
      <c r="D1636" s="2" t="s">
        <v>72</v>
      </c>
      <c r="E1636" s="2" t="s">
        <v>66</v>
      </c>
      <c r="F1636" s="2" t="s">
        <v>16</v>
      </c>
      <c r="G1636" s="2" t="s">
        <v>53</v>
      </c>
      <c r="H1636" s="2">
        <v>2019</v>
      </c>
      <c r="I1636" s="2">
        <v>11032.451999999999</v>
      </c>
      <c r="J1636" s="2"/>
    </row>
    <row r="1637" spans="1:10" x14ac:dyDescent="0.2">
      <c r="A1637" s="2" t="s">
        <v>12</v>
      </c>
      <c r="B1637" s="3">
        <v>45324.958333333336</v>
      </c>
      <c r="C1637" s="2" t="s">
        <v>13</v>
      </c>
      <c r="D1637" s="2" t="s">
        <v>72</v>
      </c>
      <c r="E1637" s="2" t="s">
        <v>66</v>
      </c>
      <c r="F1637" s="2" t="s">
        <v>16</v>
      </c>
      <c r="G1637" s="2" t="s">
        <v>54</v>
      </c>
      <c r="H1637" s="2">
        <v>2019</v>
      </c>
      <c r="I1637" s="2">
        <v>202.71</v>
      </c>
      <c r="J1637" s="2"/>
    </row>
    <row r="1638" spans="1:10" x14ac:dyDescent="0.2">
      <c r="A1638" s="2" t="s">
        <v>12</v>
      </c>
      <c r="B1638" s="3">
        <v>45324.958333333336</v>
      </c>
      <c r="C1638" s="2" t="s">
        <v>13</v>
      </c>
      <c r="D1638" s="2" t="s">
        <v>72</v>
      </c>
      <c r="E1638" s="2" t="s">
        <v>67</v>
      </c>
      <c r="F1638" s="2" t="s">
        <v>16</v>
      </c>
      <c r="G1638" s="2" t="s">
        <v>17</v>
      </c>
      <c r="H1638" s="2">
        <v>2019</v>
      </c>
      <c r="I1638" s="2">
        <v>6838.125</v>
      </c>
      <c r="J1638" s="2"/>
    </row>
    <row r="1639" spans="1:10" x14ac:dyDescent="0.2">
      <c r="A1639" s="2" t="s">
        <v>12</v>
      </c>
      <c r="B1639" s="3">
        <v>45324.958333333336</v>
      </c>
      <c r="C1639" s="2" t="s">
        <v>13</v>
      </c>
      <c r="D1639" s="2" t="s">
        <v>72</v>
      </c>
      <c r="E1639" s="2" t="s">
        <v>67</v>
      </c>
      <c r="F1639" s="2" t="s">
        <v>16</v>
      </c>
      <c r="G1639" s="2" t="s">
        <v>18</v>
      </c>
      <c r="H1639" s="2">
        <v>2019</v>
      </c>
      <c r="I1639" s="2">
        <v>194760.98199999999</v>
      </c>
      <c r="J1639" s="2"/>
    </row>
    <row r="1640" spans="1:10" x14ac:dyDescent="0.2">
      <c r="A1640" s="2" t="s">
        <v>12</v>
      </c>
      <c r="B1640" s="3">
        <v>45324.958333333336</v>
      </c>
      <c r="C1640" s="2" t="s">
        <v>13</v>
      </c>
      <c r="D1640" s="2" t="s">
        <v>72</v>
      </c>
      <c r="E1640" s="2" t="s">
        <v>67</v>
      </c>
      <c r="F1640" s="2" t="s">
        <v>16</v>
      </c>
      <c r="G1640" s="2" t="s">
        <v>19</v>
      </c>
      <c r="H1640" s="2">
        <v>2019</v>
      </c>
      <c r="I1640" s="2">
        <v>51078.451999999997</v>
      </c>
      <c r="J1640" s="2"/>
    </row>
    <row r="1641" spans="1:10" x14ac:dyDescent="0.2">
      <c r="A1641" s="2" t="s">
        <v>12</v>
      </c>
      <c r="B1641" s="3">
        <v>45324.958333333336</v>
      </c>
      <c r="C1641" s="2" t="s">
        <v>13</v>
      </c>
      <c r="D1641" s="2" t="s">
        <v>72</v>
      </c>
      <c r="E1641" s="2" t="s">
        <v>67</v>
      </c>
      <c r="F1641" s="2" t="s">
        <v>16</v>
      </c>
      <c r="G1641" s="2" t="s">
        <v>20</v>
      </c>
      <c r="H1641" s="2">
        <v>2019</v>
      </c>
      <c r="I1641" s="2">
        <v>240436.424</v>
      </c>
      <c r="J1641" s="2"/>
    </row>
    <row r="1642" spans="1:10" x14ac:dyDescent="0.2">
      <c r="A1642" s="2" t="s">
        <v>12</v>
      </c>
      <c r="B1642" s="3">
        <v>45324.958333333336</v>
      </c>
      <c r="C1642" s="2" t="s">
        <v>13</v>
      </c>
      <c r="D1642" s="2" t="s">
        <v>72</v>
      </c>
      <c r="E1642" s="2" t="s">
        <v>67</v>
      </c>
      <c r="F1642" s="2" t="s">
        <v>16</v>
      </c>
      <c r="G1642" s="2" t="s">
        <v>21</v>
      </c>
      <c r="H1642" s="2">
        <v>2019</v>
      </c>
      <c r="I1642" s="2">
        <v>47184.896000000001</v>
      </c>
      <c r="J1642" s="2"/>
    </row>
    <row r="1643" spans="1:10" x14ac:dyDescent="0.2">
      <c r="A1643" s="2" t="s">
        <v>12</v>
      </c>
      <c r="B1643" s="3">
        <v>45324.958333333336</v>
      </c>
      <c r="C1643" s="2" t="s">
        <v>13</v>
      </c>
      <c r="D1643" s="2" t="s">
        <v>72</v>
      </c>
      <c r="E1643" s="2" t="s">
        <v>67</v>
      </c>
      <c r="F1643" s="2" t="s">
        <v>16</v>
      </c>
      <c r="G1643" s="2" t="s">
        <v>22</v>
      </c>
      <c r="H1643" s="2">
        <v>2019</v>
      </c>
      <c r="I1643" s="2">
        <v>5563.8159999999998</v>
      </c>
      <c r="J1643" s="2"/>
    </row>
    <row r="1644" spans="1:10" x14ac:dyDescent="0.2">
      <c r="A1644" s="2" t="s">
        <v>12</v>
      </c>
      <c r="B1644" s="3">
        <v>45324.958333333336</v>
      </c>
      <c r="C1644" s="2" t="s">
        <v>13</v>
      </c>
      <c r="D1644" s="2" t="s">
        <v>72</v>
      </c>
      <c r="E1644" s="2" t="s">
        <v>67</v>
      </c>
      <c r="F1644" s="2" t="s">
        <v>16</v>
      </c>
      <c r="G1644" s="2" t="s">
        <v>23</v>
      </c>
      <c r="H1644" s="2">
        <v>2019</v>
      </c>
      <c r="I1644" s="2">
        <v>203351.226</v>
      </c>
      <c r="J1644" s="2"/>
    </row>
    <row r="1645" spans="1:10" x14ac:dyDescent="0.2">
      <c r="A1645" s="2" t="s">
        <v>12</v>
      </c>
      <c r="B1645" s="3">
        <v>45324.958333333336</v>
      </c>
      <c r="C1645" s="2" t="s">
        <v>13</v>
      </c>
      <c r="D1645" s="2" t="s">
        <v>72</v>
      </c>
      <c r="E1645" s="2" t="s">
        <v>67</v>
      </c>
      <c r="F1645" s="2" t="s">
        <v>16</v>
      </c>
      <c r="G1645" s="2" t="s">
        <v>24</v>
      </c>
      <c r="H1645" s="2">
        <v>2019</v>
      </c>
      <c r="I1645" s="2">
        <v>1620769.594</v>
      </c>
      <c r="J1645" s="2"/>
    </row>
    <row r="1646" spans="1:10" x14ac:dyDescent="0.2">
      <c r="A1646" s="2" t="s">
        <v>12</v>
      </c>
      <c r="B1646" s="3">
        <v>45324.958333333336</v>
      </c>
      <c r="C1646" s="2" t="s">
        <v>13</v>
      </c>
      <c r="D1646" s="2" t="s">
        <v>72</v>
      </c>
      <c r="E1646" s="2" t="s">
        <v>67</v>
      </c>
      <c r="F1646" s="2" t="s">
        <v>16</v>
      </c>
      <c r="G1646" s="2" t="s">
        <v>25</v>
      </c>
      <c r="H1646" s="2">
        <v>2019</v>
      </c>
      <c r="I1646" s="2">
        <v>110064.984</v>
      </c>
      <c r="J1646" s="2"/>
    </row>
    <row r="1647" spans="1:10" x14ac:dyDescent="0.2">
      <c r="A1647" s="2" t="s">
        <v>12</v>
      </c>
      <c r="B1647" s="3">
        <v>45324.958333333336</v>
      </c>
      <c r="C1647" s="2" t="s">
        <v>13</v>
      </c>
      <c r="D1647" s="2" t="s">
        <v>72</v>
      </c>
      <c r="E1647" s="2" t="s">
        <v>67</v>
      </c>
      <c r="F1647" s="2" t="s">
        <v>16</v>
      </c>
      <c r="G1647" s="2" t="s">
        <v>26</v>
      </c>
      <c r="H1647" s="2">
        <v>2019</v>
      </c>
      <c r="I1647" s="2">
        <v>5185530.33</v>
      </c>
      <c r="J1647" s="2"/>
    </row>
    <row r="1648" spans="1:10" x14ac:dyDescent="0.2">
      <c r="A1648" s="2" t="s">
        <v>12</v>
      </c>
      <c r="B1648" s="3">
        <v>45324.958333333336</v>
      </c>
      <c r="C1648" s="2" t="s">
        <v>13</v>
      </c>
      <c r="D1648" s="2" t="s">
        <v>72</v>
      </c>
      <c r="E1648" s="2" t="s">
        <v>67</v>
      </c>
      <c r="F1648" s="2" t="s">
        <v>16</v>
      </c>
      <c r="G1648" s="2" t="s">
        <v>27</v>
      </c>
      <c r="H1648" s="2">
        <v>2019</v>
      </c>
      <c r="I1648" s="2">
        <v>29116.873</v>
      </c>
      <c r="J1648" s="2"/>
    </row>
    <row r="1649" spans="1:10" x14ac:dyDescent="0.2">
      <c r="A1649" s="2" t="s">
        <v>12</v>
      </c>
      <c r="B1649" s="3">
        <v>45324.958333333336</v>
      </c>
      <c r="C1649" s="2" t="s">
        <v>13</v>
      </c>
      <c r="D1649" s="2" t="s">
        <v>72</v>
      </c>
      <c r="E1649" s="2" t="s">
        <v>67</v>
      </c>
      <c r="F1649" s="2" t="s">
        <v>16</v>
      </c>
      <c r="G1649" s="2" t="s">
        <v>28</v>
      </c>
      <c r="H1649" s="2">
        <v>2019</v>
      </c>
      <c r="I1649" s="2">
        <v>94688.135999999999</v>
      </c>
      <c r="J1649" s="2"/>
    </row>
    <row r="1650" spans="1:10" x14ac:dyDescent="0.2">
      <c r="A1650" s="2" t="s">
        <v>12</v>
      </c>
      <c r="B1650" s="3">
        <v>45324.958333333336</v>
      </c>
      <c r="C1650" s="2" t="s">
        <v>13</v>
      </c>
      <c r="D1650" s="2" t="s">
        <v>72</v>
      </c>
      <c r="E1650" s="2" t="s">
        <v>67</v>
      </c>
      <c r="F1650" s="2" t="s">
        <v>16</v>
      </c>
      <c r="G1650" s="2" t="s">
        <v>29</v>
      </c>
      <c r="H1650" s="2">
        <v>2019</v>
      </c>
      <c r="I1650" s="2">
        <v>238047.87599999999</v>
      </c>
      <c r="J1650" s="2"/>
    </row>
    <row r="1651" spans="1:10" x14ac:dyDescent="0.2">
      <c r="A1651" s="2" t="s">
        <v>12</v>
      </c>
      <c r="B1651" s="3">
        <v>45324.958333333336</v>
      </c>
      <c r="C1651" s="2" t="s">
        <v>13</v>
      </c>
      <c r="D1651" s="2" t="s">
        <v>72</v>
      </c>
      <c r="E1651" s="2" t="s">
        <v>67</v>
      </c>
      <c r="F1651" s="2" t="s">
        <v>16</v>
      </c>
      <c r="G1651" s="2" t="s">
        <v>30</v>
      </c>
      <c r="H1651" s="2">
        <v>2019</v>
      </c>
      <c r="I1651" s="2">
        <v>6669704.5470000003</v>
      </c>
      <c r="J1651" s="2"/>
    </row>
    <row r="1652" spans="1:10" x14ac:dyDescent="0.2">
      <c r="A1652" s="2" t="s">
        <v>12</v>
      </c>
      <c r="B1652" s="3">
        <v>45324.958333333336</v>
      </c>
      <c r="C1652" s="2" t="s">
        <v>13</v>
      </c>
      <c r="D1652" s="2" t="s">
        <v>72</v>
      </c>
      <c r="E1652" s="2" t="s">
        <v>67</v>
      </c>
      <c r="F1652" s="2" t="s">
        <v>16</v>
      </c>
      <c r="G1652" s="2" t="s">
        <v>31</v>
      </c>
      <c r="H1652" s="2">
        <v>2019</v>
      </c>
      <c r="I1652" s="2">
        <v>155846.14799999999</v>
      </c>
      <c r="J1652" s="2"/>
    </row>
    <row r="1653" spans="1:10" x14ac:dyDescent="0.2">
      <c r="A1653" s="2" t="s">
        <v>12</v>
      </c>
      <c r="B1653" s="3">
        <v>45324.958333333336</v>
      </c>
      <c r="C1653" s="2" t="s">
        <v>13</v>
      </c>
      <c r="D1653" s="2" t="s">
        <v>72</v>
      </c>
      <c r="E1653" s="2" t="s">
        <v>67</v>
      </c>
      <c r="F1653" s="2" t="s">
        <v>16</v>
      </c>
      <c r="G1653" s="2" t="s">
        <v>32</v>
      </c>
      <c r="H1653" s="2">
        <v>2019</v>
      </c>
      <c r="I1653" s="2">
        <v>1118571.622</v>
      </c>
      <c r="J1653" s="2"/>
    </row>
    <row r="1654" spans="1:10" x14ac:dyDescent="0.2">
      <c r="A1654" s="2" t="s">
        <v>12</v>
      </c>
      <c r="B1654" s="3">
        <v>45324.958333333336</v>
      </c>
      <c r="C1654" s="2" t="s">
        <v>13</v>
      </c>
      <c r="D1654" s="2" t="s">
        <v>72</v>
      </c>
      <c r="E1654" s="2" t="s">
        <v>67</v>
      </c>
      <c r="F1654" s="2" t="s">
        <v>16</v>
      </c>
      <c r="G1654" s="2" t="s">
        <v>33</v>
      </c>
      <c r="H1654" s="2">
        <v>2019</v>
      </c>
      <c r="I1654" s="2">
        <v>30469.935000000001</v>
      </c>
      <c r="J1654" s="2"/>
    </row>
    <row r="1655" spans="1:10" x14ac:dyDescent="0.2">
      <c r="A1655" s="2" t="s">
        <v>12</v>
      </c>
      <c r="B1655" s="3">
        <v>45324.958333333336</v>
      </c>
      <c r="C1655" s="2" t="s">
        <v>13</v>
      </c>
      <c r="D1655" s="2" t="s">
        <v>72</v>
      </c>
      <c r="E1655" s="2" t="s">
        <v>67</v>
      </c>
      <c r="F1655" s="2" t="s">
        <v>16</v>
      </c>
      <c r="G1655" s="2" t="s">
        <v>34</v>
      </c>
      <c r="H1655" s="2">
        <v>2019</v>
      </c>
      <c r="I1655" s="2">
        <v>63303.536999999997</v>
      </c>
      <c r="J1655" s="2"/>
    </row>
    <row r="1656" spans="1:10" x14ac:dyDescent="0.2">
      <c r="A1656" s="2" t="s">
        <v>12</v>
      </c>
      <c r="B1656" s="3">
        <v>45324.958333333336</v>
      </c>
      <c r="C1656" s="2" t="s">
        <v>13</v>
      </c>
      <c r="D1656" s="2" t="s">
        <v>72</v>
      </c>
      <c r="E1656" s="2" t="s">
        <v>67</v>
      </c>
      <c r="F1656" s="2" t="s">
        <v>16</v>
      </c>
      <c r="G1656" s="2" t="s">
        <v>35</v>
      </c>
      <c r="H1656" s="2">
        <v>2019</v>
      </c>
      <c r="I1656" s="2">
        <v>168015.46599999999</v>
      </c>
      <c r="J1656" s="2"/>
    </row>
    <row r="1657" spans="1:10" x14ac:dyDescent="0.2">
      <c r="A1657" s="2" t="s">
        <v>12</v>
      </c>
      <c r="B1657" s="3">
        <v>45324.958333333336</v>
      </c>
      <c r="C1657" s="2" t="s">
        <v>13</v>
      </c>
      <c r="D1657" s="2" t="s">
        <v>72</v>
      </c>
      <c r="E1657" s="2" t="s">
        <v>67</v>
      </c>
      <c r="F1657" s="2" t="s">
        <v>16</v>
      </c>
      <c r="G1657" s="2" t="s">
        <v>36</v>
      </c>
      <c r="H1657" s="2">
        <v>2019</v>
      </c>
      <c r="I1657" s="2">
        <v>76040.289000000004</v>
      </c>
      <c r="J1657" s="2"/>
    </row>
    <row r="1658" spans="1:10" x14ac:dyDescent="0.2">
      <c r="A1658" s="2" t="s">
        <v>12</v>
      </c>
      <c r="B1658" s="3">
        <v>45324.958333333336</v>
      </c>
      <c r="C1658" s="2" t="s">
        <v>13</v>
      </c>
      <c r="D1658" s="2" t="s">
        <v>72</v>
      </c>
      <c r="E1658" s="2" t="s">
        <v>67</v>
      </c>
      <c r="F1658" s="2" t="s">
        <v>16</v>
      </c>
      <c r="G1658" s="2" t="s">
        <v>37</v>
      </c>
      <c r="H1658" s="2">
        <v>2019</v>
      </c>
      <c r="I1658" s="2">
        <v>864618.61300000001</v>
      </c>
      <c r="J1658" s="2"/>
    </row>
    <row r="1659" spans="1:10" x14ac:dyDescent="0.2">
      <c r="A1659" s="2" t="s">
        <v>12</v>
      </c>
      <c r="B1659" s="3">
        <v>45324.958333333336</v>
      </c>
      <c r="C1659" s="2" t="s">
        <v>13</v>
      </c>
      <c r="D1659" s="2" t="s">
        <v>72</v>
      </c>
      <c r="E1659" s="2" t="s">
        <v>67</v>
      </c>
      <c r="F1659" s="2" t="s">
        <v>16</v>
      </c>
      <c r="G1659" s="2" t="s">
        <v>38</v>
      </c>
      <c r="H1659" s="2">
        <v>2019</v>
      </c>
      <c r="I1659" s="2">
        <v>42542.987000000001</v>
      </c>
      <c r="J1659" s="2"/>
    </row>
    <row r="1660" spans="1:10" x14ac:dyDescent="0.2">
      <c r="A1660" s="2" t="s">
        <v>12</v>
      </c>
      <c r="B1660" s="3">
        <v>45324.958333333336</v>
      </c>
      <c r="C1660" s="2" t="s">
        <v>13</v>
      </c>
      <c r="D1660" s="2" t="s">
        <v>72</v>
      </c>
      <c r="E1660" s="2" t="s">
        <v>67</v>
      </c>
      <c r="F1660" s="2" t="s">
        <v>16</v>
      </c>
      <c r="G1660" s="2" t="s">
        <v>39</v>
      </c>
      <c r="H1660" s="2">
        <v>2019</v>
      </c>
      <c r="I1660" s="2">
        <v>14892.906000000001</v>
      </c>
      <c r="J1660" s="2"/>
    </row>
    <row r="1661" spans="1:10" x14ac:dyDescent="0.2">
      <c r="A1661" s="2" t="s">
        <v>12</v>
      </c>
      <c r="B1661" s="3">
        <v>45324.958333333336</v>
      </c>
      <c r="C1661" s="2" t="s">
        <v>13</v>
      </c>
      <c r="D1661" s="2" t="s">
        <v>72</v>
      </c>
      <c r="E1661" s="2" t="s">
        <v>67</v>
      </c>
      <c r="F1661" s="2" t="s">
        <v>16</v>
      </c>
      <c r="G1661" s="2" t="s">
        <v>40</v>
      </c>
      <c r="H1661" s="2">
        <v>2019</v>
      </c>
      <c r="I1661" s="2">
        <v>32641.973000000002</v>
      </c>
      <c r="J1661" s="2"/>
    </row>
    <row r="1662" spans="1:10" x14ac:dyDescent="0.2">
      <c r="A1662" s="2" t="s">
        <v>12</v>
      </c>
      <c r="B1662" s="3">
        <v>45324.958333333336</v>
      </c>
      <c r="C1662" s="2" t="s">
        <v>13</v>
      </c>
      <c r="D1662" s="2" t="s">
        <v>72</v>
      </c>
      <c r="E1662" s="2" t="s">
        <v>67</v>
      </c>
      <c r="F1662" s="2" t="s">
        <v>16</v>
      </c>
      <c r="G1662" s="2" t="s">
        <v>41</v>
      </c>
      <c r="H1662" s="2">
        <v>2019</v>
      </c>
      <c r="I1662" s="2">
        <v>35380.574000000001</v>
      </c>
      <c r="J1662" s="2"/>
    </row>
    <row r="1663" spans="1:10" x14ac:dyDescent="0.2">
      <c r="A1663" s="2" t="s">
        <v>12</v>
      </c>
      <c r="B1663" s="3">
        <v>45324.958333333336</v>
      </c>
      <c r="C1663" s="2" t="s">
        <v>13</v>
      </c>
      <c r="D1663" s="2" t="s">
        <v>72</v>
      </c>
      <c r="E1663" s="2" t="s">
        <v>67</v>
      </c>
      <c r="F1663" s="2" t="s">
        <v>16</v>
      </c>
      <c r="G1663" s="2" t="s">
        <v>42</v>
      </c>
      <c r="H1663" s="2">
        <v>2019</v>
      </c>
      <c r="I1663" s="2">
        <v>14309.716</v>
      </c>
      <c r="J1663" s="2"/>
    </row>
    <row r="1664" spans="1:10" x14ac:dyDescent="0.2">
      <c r="A1664" s="2" t="s">
        <v>12</v>
      </c>
      <c r="B1664" s="3">
        <v>45324.958333333336</v>
      </c>
      <c r="C1664" s="2" t="s">
        <v>13</v>
      </c>
      <c r="D1664" s="2" t="s">
        <v>72</v>
      </c>
      <c r="E1664" s="2" t="s">
        <v>67</v>
      </c>
      <c r="F1664" s="2" t="s">
        <v>16</v>
      </c>
      <c r="G1664" s="2" t="s">
        <v>43</v>
      </c>
      <c r="H1664" s="2">
        <v>2019</v>
      </c>
      <c r="I1664" s="2">
        <v>869.09100000000001</v>
      </c>
      <c r="J1664" s="2"/>
    </row>
    <row r="1665" spans="1:10" x14ac:dyDescent="0.2">
      <c r="A1665" s="2" t="s">
        <v>12</v>
      </c>
      <c r="B1665" s="3">
        <v>45324.958333333336</v>
      </c>
      <c r="C1665" s="2" t="s">
        <v>13</v>
      </c>
      <c r="D1665" s="2" t="s">
        <v>72</v>
      </c>
      <c r="E1665" s="2" t="s">
        <v>67</v>
      </c>
      <c r="F1665" s="2" t="s">
        <v>16</v>
      </c>
      <c r="G1665" s="2" t="s">
        <v>44</v>
      </c>
      <c r="H1665" s="2">
        <v>2019</v>
      </c>
      <c r="I1665" s="2">
        <v>247319.573</v>
      </c>
      <c r="J1665" s="2"/>
    </row>
    <row r="1666" spans="1:10" x14ac:dyDescent="0.2">
      <c r="A1666" s="2" t="s">
        <v>12</v>
      </c>
      <c r="B1666" s="3">
        <v>45324.958333333336</v>
      </c>
      <c r="C1666" s="2" t="s">
        <v>13</v>
      </c>
      <c r="D1666" s="2" t="s">
        <v>72</v>
      </c>
      <c r="E1666" s="2" t="s">
        <v>67</v>
      </c>
      <c r="F1666" s="2" t="s">
        <v>16</v>
      </c>
      <c r="G1666" s="2" t="s">
        <v>45</v>
      </c>
      <c r="H1666" s="2">
        <v>2019</v>
      </c>
      <c r="I1666" s="2">
        <v>125935.959</v>
      </c>
      <c r="J1666" s="2"/>
    </row>
    <row r="1667" spans="1:10" x14ac:dyDescent="0.2">
      <c r="A1667" s="2" t="s">
        <v>12</v>
      </c>
      <c r="B1667" s="3">
        <v>45324.958333333336</v>
      </c>
      <c r="C1667" s="2" t="s">
        <v>13</v>
      </c>
      <c r="D1667" s="2" t="s">
        <v>72</v>
      </c>
      <c r="E1667" s="2" t="s">
        <v>67</v>
      </c>
      <c r="F1667" s="2" t="s">
        <v>16</v>
      </c>
      <c r="G1667" s="2" t="s">
        <v>46</v>
      </c>
      <c r="H1667" s="2">
        <v>2019</v>
      </c>
      <c r="I1667" s="2">
        <v>583130.05799999996</v>
      </c>
      <c r="J1667" s="2"/>
    </row>
    <row r="1668" spans="1:10" x14ac:dyDescent="0.2">
      <c r="A1668" s="2" t="s">
        <v>12</v>
      </c>
      <c r="B1668" s="3">
        <v>45324.958333333336</v>
      </c>
      <c r="C1668" s="2" t="s">
        <v>13</v>
      </c>
      <c r="D1668" s="2" t="s">
        <v>72</v>
      </c>
      <c r="E1668" s="2" t="s">
        <v>67</v>
      </c>
      <c r="F1668" s="2" t="s">
        <v>16</v>
      </c>
      <c r="G1668" s="2" t="s">
        <v>47</v>
      </c>
      <c r="H1668" s="2">
        <v>2019</v>
      </c>
      <c r="I1668" s="2">
        <v>37249.983999999997</v>
      </c>
      <c r="J1668" s="2"/>
    </row>
    <row r="1669" spans="1:10" x14ac:dyDescent="0.2">
      <c r="A1669" s="2" t="s">
        <v>12</v>
      </c>
      <c r="B1669" s="3">
        <v>45324.958333333336</v>
      </c>
      <c r="C1669" s="2" t="s">
        <v>13</v>
      </c>
      <c r="D1669" s="2" t="s">
        <v>72</v>
      </c>
      <c r="E1669" s="2" t="s">
        <v>67</v>
      </c>
      <c r="F1669" s="2" t="s">
        <v>16</v>
      </c>
      <c r="G1669" s="2" t="s">
        <v>48</v>
      </c>
      <c r="H1669" s="2">
        <v>2019</v>
      </c>
      <c r="I1669" s="2">
        <v>201727.171</v>
      </c>
      <c r="J1669" s="2"/>
    </row>
    <row r="1670" spans="1:10" x14ac:dyDescent="0.2">
      <c r="A1670" s="2" t="s">
        <v>12</v>
      </c>
      <c r="B1670" s="3">
        <v>45324.958333333336</v>
      </c>
      <c r="C1670" s="2" t="s">
        <v>13</v>
      </c>
      <c r="D1670" s="2" t="s">
        <v>72</v>
      </c>
      <c r="E1670" s="2" t="s">
        <v>67</v>
      </c>
      <c r="F1670" s="2" t="s">
        <v>16</v>
      </c>
      <c r="G1670" s="2" t="s">
        <v>49</v>
      </c>
      <c r="H1670" s="2">
        <v>2019</v>
      </c>
      <c r="I1670" s="2">
        <v>73527.027000000002</v>
      </c>
      <c r="J1670" s="2"/>
    </row>
    <row r="1671" spans="1:10" x14ac:dyDescent="0.2">
      <c r="A1671" s="2" t="s">
        <v>12</v>
      </c>
      <c r="B1671" s="3">
        <v>45324.958333333336</v>
      </c>
      <c r="C1671" s="2" t="s">
        <v>13</v>
      </c>
      <c r="D1671" s="2" t="s">
        <v>72</v>
      </c>
      <c r="E1671" s="2" t="s">
        <v>67</v>
      </c>
      <c r="F1671" s="2" t="s">
        <v>16</v>
      </c>
      <c r="G1671" s="2" t="s">
        <v>50</v>
      </c>
      <c r="H1671" s="2">
        <v>2019</v>
      </c>
      <c r="I1671" s="2">
        <v>170700.41500000001</v>
      </c>
      <c r="J1671" s="2"/>
    </row>
    <row r="1672" spans="1:10" x14ac:dyDescent="0.2">
      <c r="A1672" s="2" t="s">
        <v>12</v>
      </c>
      <c r="B1672" s="3">
        <v>45324.958333333336</v>
      </c>
      <c r="C1672" s="2" t="s">
        <v>13</v>
      </c>
      <c r="D1672" s="2" t="s">
        <v>72</v>
      </c>
      <c r="E1672" s="2" t="s">
        <v>67</v>
      </c>
      <c r="F1672" s="2" t="s">
        <v>16</v>
      </c>
      <c r="G1672" s="2" t="s">
        <v>51</v>
      </c>
      <c r="H1672" s="2">
        <v>2019</v>
      </c>
      <c r="I1672" s="2">
        <v>27687.174999999999</v>
      </c>
      <c r="J1672" s="2"/>
    </row>
    <row r="1673" spans="1:10" x14ac:dyDescent="0.2">
      <c r="A1673" s="2" t="s">
        <v>12</v>
      </c>
      <c r="B1673" s="3">
        <v>45324.958333333336</v>
      </c>
      <c r="C1673" s="2" t="s">
        <v>13</v>
      </c>
      <c r="D1673" s="2" t="s">
        <v>72</v>
      </c>
      <c r="E1673" s="2" t="s">
        <v>67</v>
      </c>
      <c r="F1673" s="2" t="s">
        <v>16</v>
      </c>
      <c r="G1673" s="2" t="s">
        <v>52</v>
      </c>
      <c r="H1673" s="2">
        <v>2019</v>
      </c>
      <c r="I1673" s="2">
        <v>80562.73</v>
      </c>
      <c r="J1673" s="2"/>
    </row>
    <row r="1674" spans="1:10" x14ac:dyDescent="0.2">
      <c r="A1674" s="2" t="s">
        <v>12</v>
      </c>
      <c r="B1674" s="3">
        <v>45324.958333333336</v>
      </c>
      <c r="C1674" s="2" t="s">
        <v>13</v>
      </c>
      <c r="D1674" s="2" t="s">
        <v>72</v>
      </c>
      <c r="E1674" s="2" t="s">
        <v>67</v>
      </c>
      <c r="F1674" s="2" t="s">
        <v>16</v>
      </c>
      <c r="G1674" s="2" t="s">
        <v>53</v>
      </c>
      <c r="H1674" s="2">
        <v>2019</v>
      </c>
      <c r="I1674" s="2">
        <v>310199.875</v>
      </c>
      <c r="J1674" s="2"/>
    </row>
    <row r="1675" spans="1:10" x14ac:dyDescent="0.2">
      <c r="A1675" s="2" t="s">
        <v>12</v>
      </c>
      <c r="B1675" s="3">
        <v>45324.958333333336</v>
      </c>
      <c r="C1675" s="2" t="s">
        <v>13</v>
      </c>
      <c r="D1675" s="2" t="s">
        <v>72</v>
      </c>
      <c r="E1675" s="2" t="s">
        <v>67</v>
      </c>
      <c r="F1675" s="2" t="s">
        <v>16</v>
      </c>
      <c r="G1675" s="2" t="s">
        <v>54</v>
      </c>
      <c r="H1675" s="2">
        <v>2019</v>
      </c>
      <c r="I1675" s="2">
        <v>17196.215</v>
      </c>
      <c r="J1675" s="2"/>
    </row>
    <row r="1676" spans="1:10" x14ac:dyDescent="0.2">
      <c r="A1676" s="2" t="s">
        <v>12</v>
      </c>
      <c r="B1676" s="3">
        <v>45324.958333333336</v>
      </c>
      <c r="C1676" s="2" t="s">
        <v>13</v>
      </c>
      <c r="D1676" s="2" t="s">
        <v>73</v>
      </c>
      <c r="E1676" s="2" t="s">
        <v>15</v>
      </c>
      <c r="F1676" s="2" t="s">
        <v>16</v>
      </c>
      <c r="G1676" s="2" t="s">
        <v>17</v>
      </c>
      <c r="H1676" s="2">
        <v>2019</v>
      </c>
      <c r="I1676" s="2">
        <v>2732.3710000000001</v>
      </c>
      <c r="J1676" s="2"/>
    </row>
    <row r="1677" spans="1:10" x14ac:dyDescent="0.2">
      <c r="A1677" s="2" t="s">
        <v>12</v>
      </c>
      <c r="B1677" s="3">
        <v>45324.958333333336</v>
      </c>
      <c r="C1677" s="2" t="s">
        <v>13</v>
      </c>
      <c r="D1677" s="2" t="s">
        <v>73</v>
      </c>
      <c r="E1677" s="2" t="s">
        <v>15</v>
      </c>
      <c r="F1677" s="2" t="s">
        <v>16</v>
      </c>
      <c r="G1677" s="2" t="s">
        <v>18</v>
      </c>
      <c r="H1677" s="2">
        <v>2019</v>
      </c>
      <c r="I1677" s="2">
        <v>11946.366</v>
      </c>
      <c r="J1677" s="2"/>
    </row>
    <row r="1678" spans="1:10" x14ac:dyDescent="0.2">
      <c r="A1678" s="2" t="s">
        <v>12</v>
      </c>
      <c r="B1678" s="3">
        <v>45324.958333333336</v>
      </c>
      <c r="C1678" s="2" t="s">
        <v>13</v>
      </c>
      <c r="D1678" s="2" t="s">
        <v>73</v>
      </c>
      <c r="E1678" s="2" t="s">
        <v>15</v>
      </c>
      <c r="F1678" s="2" t="s">
        <v>16</v>
      </c>
      <c r="G1678" s="2" t="s">
        <v>19</v>
      </c>
      <c r="H1678" s="2">
        <v>2019</v>
      </c>
      <c r="I1678" s="2">
        <v>6229.134</v>
      </c>
      <c r="J1678" s="2"/>
    </row>
    <row r="1679" spans="1:10" x14ac:dyDescent="0.2">
      <c r="A1679" s="2" t="s">
        <v>12</v>
      </c>
      <c r="B1679" s="3">
        <v>45324.958333333336</v>
      </c>
      <c r="C1679" s="2" t="s">
        <v>13</v>
      </c>
      <c r="D1679" s="2" t="s">
        <v>73</v>
      </c>
      <c r="E1679" s="2" t="s">
        <v>15</v>
      </c>
      <c r="F1679" s="2" t="s">
        <v>16</v>
      </c>
      <c r="G1679" s="2" t="s">
        <v>20</v>
      </c>
      <c r="H1679" s="2">
        <v>2019</v>
      </c>
      <c r="I1679" s="2">
        <v>12482.28</v>
      </c>
      <c r="J1679" s="2"/>
    </row>
    <row r="1680" spans="1:10" x14ac:dyDescent="0.2">
      <c r="A1680" s="2" t="s">
        <v>12</v>
      </c>
      <c r="B1680" s="3">
        <v>45324.958333333336</v>
      </c>
      <c r="C1680" s="2" t="s">
        <v>13</v>
      </c>
      <c r="D1680" s="2" t="s">
        <v>73</v>
      </c>
      <c r="E1680" s="2" t="s">
        <v>15</v>
      </c>
      <c r="F1680" s="2" t="s">
        <v>16</v>
      </c>
      <c r="G1680" s="2" t="s">
        <v>21</v>
      </c>
      <c r="H1680" s="2">
        <v>2019</v>
      </c>
      <c r="I1680" s="2">
        <v>9583.4560000000001</v>
      </c>
      <c r="J1680" s="2"/>
    </row>
    <row r="1681" spans="1:10" x14ac:dyDescent="0.2">
      <c r="A1681" s="2" t="s">
        <v>12</v>
      </c>
      <c r="B1681" s="3">
        <v>45324.958333333336</v>
      </c>
      <c r="C1681" s="2" t="s">
        <v>13</v>
      </c>
      <c r="D1681" s="2" t="s">
        <v>73</v>
      </c>
      <c r="E1681" s="2" t="s">
        <v>15</v>
      </c>
      <c r="F1681" s="2" t="s">
        <v>16</v>
      </c>
      <c r="G1681" s="2" t="s">
        <v>22</v>
      </c>
      <c r="H1681" s="2">
        <v>2019</v>
      </c>
      <c r="I1681" s="2">
        <v>389.887</v>
      </c>
      <c r="J1681" s="2"/>
    </row>
    <row r="1682" spans="1:10" x14ac:dyDescent="0.2">
      <c r="A1682" s="2" t="s">
        <v>12</v>
      </c>
      <c r="B1682" s="3">
        <v>45324.958333333336</v>
      </c>
      <c r="C1682" s="2" t="s">
        <v>13</v>
      </c>
      <c r="D1682" s="2" t="s">
        <v>73</v>
      </c>
      <c r="E1682" s="2" t="s">
        <v>15</v>
      </c>
      <c r="F1682" s="2" t="s">
        <v>16</v>
      </c>
      <c r="G1682" s="2" t="s">
        <v>23</v>
      </c>
      <c r="H1682" s="2">
        <v>2019</v>
      </c>
      <c r="I1682" s="2">
        <v>12047.968999999999</v>
      </c>
      <c r="J1682" s="2"/>
    </row>
    <row r="1683" spans="1:10" x14ac:dyDescent="0.2">
      <c r="A1683" s="2" t="s">
        <v>12</v>
      </c>
      <c r="B1683" s="3">
        <v>45324.958333333336</v>
      </c>
      <c r="C1683" s="2" t="s">
        <v>13</v>
      </c>
      <c r="D1683" s="2" t="s">
        <v>73</v>
      </c>
      <c r="E1683" s="2" t="s">
        <v>15</v>
      </c>
      <c r="F1683" s="2" t="s">
        <v>16</v>
      </c>
      <c r="G1683" s="2" t="s">
        <v>24</v>
      </c>
      <c r="H1683" s="2">
        <v>2019</v>
      </c>
      <c r="I1683" s="2">
        <v>51804.972000000002</v>
      </c>
      <c r="J1683" s="2"/>
    </row>
    <row r="1684" spans="1:10" x14ac:dyDescent="0.2">
      <c r="A1684" s="2" t="s">
        <v>12</v>
      </c>
      <c r="B1684" s="3">
        <v>45324.958333333336</v>
      </c>
      <c r="C1684" s="2" t="s">
        <v>13</v>
      </c>
      <c r="D1684" s="2" t="s">
        <v>73</v>
      </c>
      <c r="E1684" s="2" t="s">
        <v>15</v>
      </c>
      <c r="F1684" s="2" t="s">
        <v>16</v>
      </c>
      <c r="G1684" s="2" t="s">
        <v>25</v>
      </c>
      <c r="H1684" s="2">
        <v>2019</v>
      </c>
      <c r="I1684" s="2">
        <v>1865.999</v>
      </c>
      <c r="J1684" s="2"/>
    </row>
    <row r="1685" spans="1:10" x14ac:dyDescent="0.2">
      <c r="A1685" s="2" t="s">
        <v>12</v>
      </c>
      <c r="B1685" s="3">
        <v>45324.958333333336</v>
      </c>
      <c r="C1685" s="2" t="s">
        <v>13</v>
      </c>
      <c r="D1685" s="2" t="s">
        <v>73</v>
      </c>
      <c r="E1685" s="2" t="s">
        <v>15</v>
      </c>
      <c r="F1685" s="2" t="s">
        <v>16</v>
      </c>
      <c r="G1685" s="2" t="s">
        <v>26</v>
      </c>
      <c r="H1685" s="2">
        <v>2019</v>
      </c>
      <c r="I1685" s="2">
        <v>239408.69399999999</v>
      </c>
      <c r="J1685" s="2"/>
    </row>
    <row r="1686" spans="1:10" x14ac:dyDescent="0.2">
      <c r="A1686" s="2" t="s">
        <v>12</v>
      </c>
      <c r="B1686" s="3">
        <v>45324.958333333336</v>
      </c>
      <c r="C1686" s="2" t="s">
        <v>13</v>
      </c>
      <c r="D1686" s="2" t="s">
        <v>73</v>
      </c>
      <c r="E1686" s="2" t="s">
        <v>15</v>
      </c>
      <c r="F1686" s="2" t="s">
        <v>16</v>
      </c>
      <c r="G1686" s="2" t="s">
        <v>27</v>
      </c>
      <c r="H1686" s="2">
        <v>2019</v>
      </c>
      <c r="I1686" s="2">
        <v>283.17599999999999</v>
      </c>
      <c r="J1686" s="2"/>
    </row>
    <row r="1687" spans="1:10" x14ac:dyDescent="0.2">
      <c r="A1687" s="2" t="s">
        <v>12</v>
      </c>
      <c r="B1687" s="3">
        <v>45324.958333333336</v>
      </c>
      <c r="C1687" s="2" t="s">
        <v>13</v>
      </c>
      <c r="D1687" s="2" t="s">
        <v>73</v>
      </c>
      <c r="E1687" s="2" t="s">
        <v>15</v>
      </c>
      <c r="F1687" s="2" t="s">
        <v>16</v>
      </c>
      <c r="G1687" s="2" t="s">
        <v>28</v>
      </c>
      <c r="H1687" s="2">
        <v>2019</v>
      </c>
      <c r="I1687" s="2">
        <v>9315.4719999999998</v>
      </c>
      <c r="J1687" s="2"/>
    </row>
    <row r="1688" spans="1:10" x14ac:dyDescent="0.2">
      <c r="A1688" s="2" t="s">
        <v>12</v>
      </c>
      <c r="B1688" s="3">
        <v>45324.958333333336</v>
      </c>
      <c r="C1688" s="2" t="s">
        <v>13</v>
      </c>
      <c r="D1688" s="2" t="s">
        <v>73</v>
      </c>
      <c r="E1688" s="2" t="s">
        <v>15</v>
      </c>
      <c r="F1688" s="2" t="s">
        <v>16</v>
      </c>
      <c r="G1688" s="2" t="s">
        <v>29</v>
      </c>
      <c r="H1688" s="2">
        <v>2019</v>
      </c>
      <c r="I1688" s="2">
        <v>19620.972000000002</v>
      </c>
      <c r="J1688" s="2"/>
    </row>
    <row r="1689" spans="1:10" x14ac:dyDescent="0.2">
      <c r="A1689" s="2" t="s">
        <v>12</v>
      </c>
      <c r="B1689" s="3">
        <v>45324.958333333336</v>
      </c>
      <c r="C1689" s="2" t="s">
        <v>13</v>
      </c>
      <c r="D1689" s="2" t="s">
        <v>73</v>
      </c>
      <c r="E1689" s="2" t="s">
        <v>15</v>
      </c>
      <c r="F1689" s="2" t="s">
        <v>16</v>
      </c>
      <c r="G1689" s="2" t="s">
        <v>30</v>
      </c>
      <c r="H1689" s="2">
        <v>2019</v>
      </c>
      <c r="I1689" s="2">
        <v>298200.62900000002</v>
      </c>
      <c r="J1689" s="2"/>
    </row>
    <row r="1690" spans="1:10" x14ac:dyDescent="0.2">
      <c r="A1690" s="2" t="s">
        <v>12</v>
      </c>
      <c r="B1690" s="3">
        <v>45324.958333333336</v>
      </c>
      <c r="C1690" s="2" t="s">
        <v>13</v>
      </c>
      <c r="D1690" s="2" t="s">
        <v>73</v>
      </c>
      <c r="E1690" s="2" t="s">
        <v>15</v>
      </c>
      <c r="F1690" s="2" t="s">
        <v>16</v>
      </c>
      <c r="G1690" s="2" t="s">
        <v>31</v>
      </c>
      <c r="H1690" s="2">
        <v>2019</v>
      </c>
      <c r="I1690" s="2">
        <v>8917.2000000000007</v>
      </c>
      <c r="J1690" s="2"/>
    </row>
    <row r="1691" spans="1:10" x14ac:dyDescent="0.2">
      <c r="A1691" s="2" t="s">
        <v>12</v>
      </c>
      <c r="B1691" s="3">
        <v>45324.958333333336</v>
      </c>
      <c r="C1691" s="2" t="s">
        <v>13</v>
      </c>
      <c r="D1691" s="2" t="s">
        <v>73</v>
      </c>
      <c r="E1691" s="2" t="s">
        <v>15</v>
      </c>
      <c r="F1691" s="2" t="s">
        <v>16</v>
      </c>
      <c r="G1691" s="2" t="s">
        <v>32</v>
      </c>
      <c r="H1691" s="2">
        <v>2019</v>
      </c>
      <c r="I1691" s="2">
        <v>84028.379000000001</v>
      </c>
      <c r="J1691" s="2"/>
    </row>
    <row r="1692" spans="1:10" x14ac:dyDescent="0.2">
      <c r="A1692" s="2" t="s">
        <v>12</v>
      </c>
      <c r="B1692" s="3">
        <v>45324.958333333336</v>
      </c>
      <c r="C1692" s="2" t="s">
        <v>13</v>
      </c>
      <c r="D1692" s="2" t="s">
        <v>73</v>
      </c>
      <c r="E1692" s="2" t="s">
        <v>15</v>
      </c>
      <c r="F1692" s="2" t="s">
        <v>16</v>
      </c>
      <c r="G1692" s="2" t="s">
        <v>33</v>
      </c>
      <c r="H1692" s="2">
        <v>2019</v>
      </c>
      <c r="I1692" s="2">
        <v>593.64</v>
      </c>
      <c r="J1692" s="2"/>
    </row>
    <row r="1693" spans="1:10" x14ac:dyDescent="0.2">
      <c r="A1693" s="2" t="s">
        <v>12</v>
      </c>
      <c r="B1693" s="3">
        <v>45324.958333333336</v>
      </c>
      <c r="C1693" s="2" t="s">
        <v>13</v>
      </c>
      <c r="D1693" s="2" t="s">
        <v>73</v>
      </c>
      <c r="E1693" s="2" t="s">
        <v>15</v>
      </c>
      <c r="F1693" s="2" t="s">
        <v>16</v>
      </c>
      <c r="G1693" s="2" t="s">
        <v>34</v>
      </c>
      <c r="H1693" s="2">
        <v>2019</v>
      </c>
      <c r="I1693" s="2">
        <v>4302.0020000000004</v>
      </c>
      <c r="J1693" s="2"/>
    </row>
    <row r="1694" spans="1:10" x14ac:dyDescent="0.2">
      <c r="A1694" s="2" t="s">
        <v>12</v>
      </c>
      <c r="B1694" s="3">
        <v>45324.958333333336</v>
      </c>
      <c r="C1694" s="2" t="s">
        <v>13</v>
      </c>
      <c r="D1694" s="2" t="s">
        <v>73</v>
      </c>
      <c r="E1694" s="2" t="s">
        <v>15</v>
      </c>
      <c r="F1694" s="2" t="s">
        <v>16</v>
      </c>
      <c r="G1694" s="2" t="s">
        <v>35</v>
      </c>
      <c r="H1694" s="2">
        <v>2019</v>
      </c>
      <c r="I1694" s="2">
        <v>12349.263999999999</v>
      </c>
      <c r="J1694" s="2"/>
    </row>
    <row r="1695" spans="1:10" x14ac:dyDescent="0.2">
      <c r="A1695" s="2" t="s">
        <v>12</v>
      </c>
      <c r="B1695" s="3">
        <v>45324.958333333336</v>
      </c>
      <c r="C1695" s="2" t="s">
        <v>13</v>
      </c>
      <c r="D1695" s="2" t="s">
        <v>73</v>
      </c>
      <c r="E1695" s="2" t="s">
        <v>15</v>
      </c>
      <c r="F1695" s="2" t="s">
        <v>16</v>
      </c>
      <c r="G1695" s="2" t="s">
        <v>36</v>
      </c>
      <c r="H1695" s="2">
        <v>2019</v>
      </c>
      <c r="I1695" s="2">
        <v>3444.2640000000001</v>
      </c>
      <c r="J1695" s="2"/>
    </row>
    <row r="1696" spans="1:10" x14ac:dyDescent="0.2">
      <c r="A1696" s="2" t="s">
        <v>12</v>
      </c>
      <c r="B1696" s="3">
        <v>45324.958333333336</v>
      </c>
      <c r="C1696" s="2" t="s">
        <v>13</v>
      </c>
      <c r="D1696" s="2" t="s">
        <v>73</v>
      </c>
      <c r="E1696" s="2" t="s">
        <v>15</v>
      </c>
      <c r="F1696" s="2" t="s">
        <v>16</v>
      </c>
      <c r="G1696" s="2" t="s">
        <v>37</v>
      </c>
      <c r="H1696" s="2">
        <v>2019</v>
      </c>
      <c r="I1696" s="2">
        <v>21983.136999999999</v>
      </c>
      <c r="J1696" s="2"/>
    </row>
    <row r="1697" spans="1:10" x14ac:dyDescent="0.2">
      <c r="A1697" s="2" t="s">
        <v>12</v>
      </c>
      <c r="B1697" s="3">
        <v>45324.958333333336</v>
      </c>
      <c r="C1697" s="2" t="s">
        <v>13</v>
      </c>
      <c r="D1697" s="2" t="s">
        <v>73</v>
      </c>
      <c r="E1697" s="2" t="s">
        <v>15</v>
      </c>
      <c r="F1697" s="2" t="s">
        <v>16</v>
      </c>
      <c r="G1697" s="2" t="s">
        <v>38</v>
      </c>
      <c r="H1697" s="2">
        <v>2019</v>
      </c>
      <c r="I1697" s="2">
        <v>492.84</v>
      </c>
      <c r="J1697" s="2"/>
    </row>
    <row r="1698" spans="1:10" x14ac:dyDescent="0.2">
      <c r="A1698" s="2" t="s">
        <v>12</v>
      </c>
      <c r="B1698" s="3">
        <v>45324.958333333336</v>
      </c>
      <c r="C1698" s="2" t="s">
        <v>13</v>
      </c>
      <c r="D1698" s="2" t="s">
        <v>73</v>
      </c>
      <c r="E1698" s="2" t="s">
        <v>15</v>
      </c>
      <c r="F1698" s="2" t="s">
        <v>16</v>
      </c>
      <c r="G1698" s="2" t="s">
        <v>39</v>
      </c>
      <c r="H1698" s="2">
        <v>2019</v>
      </c>
      <c r="I1698" s="2">
        <v>76.668999999999997</v>
      </c>
      <c r="J1698" s="2"/>
    </row>
    <row r="1699" spans="1:10" x14ac:dyDescent="0.2">
      <c r="A1699" s="2" t="s">
        <v>12</v>
      </c>
      <c r="B1699" s="3">
        <v>45324.958333333336</v>
      </c>
      <c r="C1699" s="2" t="s">
        <v>13</v>
      </c>
      <c r="D1699" s="2" t="s">
        <v>73</v>
      </c>
      <c r="E1699" s="2" t="s">
        <v>15</v>
      </c>
      <c r="F1699" s="2" t="s">
        <v>16</v>
      </c>
      <c r="G1699" s="2" t="s">
        <v>40</v>
      </c>
      <c r="H1699" s="2">
        <v>2019</v>
      </c>
      <c r="I1699" s="2">
        <v>1177.7619999999999</v>
      </c>
      <c r="J1699" s="2"/>
    </row>
    <row r="1700" spans="1:10" x14ac:dyDescent="0.2">
      <c r="A1700" s="2" t="s">
        <v>12</v>
      </c>
      <c r="B1700" s="3">
        <v>45324.958333333336</v>
      </c>
      <c r="C1700" s="2" t="s">
        <v>13</v>
      </c>
      <c r="D1700" s="2" t="s">
        <v>73</v>
      </c>
      <c r="E1700" s="2" t="s">
        <v>15</v>
      </c>
      <c r="F1700" s="2" t="s">
        <v>16</v>
      </c>
      <c r="G1700" s="2" t="s">
        <v>41</v>
      </c>
      <c r="H1700" s="2">
        <v>2019</v>
      </c>
      <c r="I1700" s="2">
        <v>525.1</v>
      </c>
      <c r="J1700" s="2"/>
    </row>
    <row r="1701" spans="1:10" x14ac:dyDescent="0.2">
      <c r="A1701" s="2" t="s">
        <v>12</v>
      </c>
      <c r="B1701" s="3">
        <v>45324.958333333336</v>
      </c>
      <c r="C1701" s="2" t="s">
        <v>13</v>
      </c>
      <c r="D1701" s="2" t="s">
        <v>73</v>
      </c>
      <c r="E1701" s="2" t="s">
        <v>15</v>
      </c>
      <c r="F1701" s="2" t="s">
        <v>16</v>
      </c>
      <c r="G1701" s="2" t="s">
        <v>42</v>
      </c>
      <c r="H1701" s="2">
        <v>2019</v>
      </c>
      <c r="I1701" s="2">
        <v>1873.44</v>
      </c>
      <c r="J1701" s="2"/>
    </row>
    <row r="1702" spans="1:10" x14ac:dyDescent="0.2">
      <c r="A1702" s="2" t="s">
        <v>12</v>
      </c>
      <c r="B1702" s="3">
        <v>45324.958333333336</v>
      </c>
      <c r="C1702" s="2" t="s">
        <v>13</v>
      </c>
      <c r="D1702" s="2" t="s">
        <v>73</v>
      </c>
      <c r="E1702" s="2" t="s">
        <v>15</v>
      </c>
      <c r="F1702" s="2" t="s">
        <v>16</v>
      </c>
      <c r="G1702" s="2" t="s">
        <v>43</v>
      </c>
      <c r="H1702" s="2">
        <v>2019</v>
      </c>
      <c r="I1702" s="2">
        <v>912.33399999999995</v>
      </c>
      <c r="J1702" s="2"/>
    </row>
    <row r="1703" spans="1:10" x14ac:dyDescent="0.2">
      <c r="A1703" s="2" t="s">
        <v>12</v>
      </c>
      <c r="B1703" s="3">
        <v>45324.958333333336</v>
      </c>
      <c r="C1703" s="2" t="s">
        <v>13</v>
      </c>
      <c r="D1703" s="2" t="s">
        <v>73</v>
      </c>
      <c r="E1703" s="2" t="s">
        <v>15</v>
      </c>
      <c r="F1703" s="2" t="s">
        <v>16</v>
      </c>
      <c r="G1703" s="2" t="s">
        <v>44</v>
      </c>
      <c r="H1703" s="2">
        <v>2019</v>
      </c>
      <c r="I1703" s="2">
        <v>2772</v>
      </c>
      <c r="J1703" s="2"/>
    </row>
    <row r="1704" spans="1:10" x14ac:dyDescent="0.2">
      <c r="A1704" s="2" t="s">
        <v>12</v>
      </c>
      <c r="B1704" s="3">
        <v>45324.958333333336</v>
      </c>
      <c r="C1704" s="2" t="s">
        <v>13</v>
      </c>
      <c r="D1704" s="2" t="s">
        <v>73</v>
      </c>
      <c r="E1704" s="2" t="s">
        <v>15</v>
      </c>
      <c r="F1704" s="2" t="s">
        <v>16</v>
      </c>
      <c r="G1704" s="2" t="s">
        <v>45</v>
      </c>
      <c r="H1704" s="2">
        <v>2019</v>
      </c>
      <c r="I1704" s="2">
        <v>23593.402999999998</v>
      </c>
      <c r="J1704" s="2"/>
    </row>
    <row r="1705" spans="1:10" x14ac:dyDescent="0.2">
      <c r="A1705" s="2" t="s">
        <v>12</v>
      </c>
      <c r="B1705" s="3">
        <v>45324.958333333336</v>
      </c>
      <c r="C1705" s="2" t="s">
        <v>13</v>
      </c>
      <c r="D1705" s="2" t="s">
        <v>73</v>
      </c>
      <c r="E1705" s="2" t="s">
        <v>15</v>
      </c>
      <c r="F1705" s="2" t="s">
        <v>16</v>
      </c>
      <c r="G1705" s="2" t="s">
        <v>46</v>
      </c>
      <c r="H1705" s="2">
        <v>2019</v>
      </c>
      <c r="I1705" s="2">
        <v>7653.6</v>
      </c>
      <c r="J1705" s="2"/>
    </row>
    <row r="1706" spans="1:10" x14ac:dyDescent="0.2">
      <c r="A1706" s="2" t="s">
        <v>12</v>
      </c>
      <c r="B1706" s="3">
        <v>45324.958333333336</v>
      </c>
      <c r="C1706" s="2" t="s">
        <v>13</v>
      </c>
      <c r="D1706" s="2" t="s">
        <v>73</v>
      </c>
      <c r="E1706" s="2" t="s">
        <v>15</v>
      </c>
      <c r="F1706" s="2" t="s">
        <v>16</v>
      </c>
      <c r="G1706" s="2" t="s">
        <v>47</v>
      </c>
      <c r="H1706" s="2">
        <v>2019</v>
      </c>
      <c r="I1706" s="2">
        <v>618.83600000000001</v>
      </c>
      <c r="J1706" s="2"/>
    </row>
    <row r="1707" spans="1:10" x14ac:dyDescent="0.2">
      <c r="A1707" s="2" t="s">
        <v>12</v>
      </c>
      <c r="B1707" s="3">
        <v>45324.958333333336</v>
      </c>
      <c r="C1707" s="2" t="s">
        <v>13</v>
      </c>
      <c r="D1707" s="2" t="s">
        <v>73</v>
      </c>
      <c r="E1707" s="2" t="s">
        <v>15</v>
      </c>
      <c r="F1707" s="2" t="s">
        <v>16</v>
      </c>
      <c r="G1707" s="2" t="s">
        <v>48</v>
      </c>
      <c r="H1707" s="2">
        <v>2019</v>
      </c>
      <c r="I1707" s="2">
        <v>898.84799999999996</v>
      </c>
      <c r="J1707" s="2"/>
    </row>
    <row r="1708" spans="1:10" x14ac:dyDescent="0.2">
      <c r="A1708" s="2" t="s">
        <v>12</v>
      </c>
      <c r="B1708" s="3">
        <v>45324.958333333336</v>
      </c>
      <c r="C1708" s="2" t="s">
        <v>13</v>
      </c>
      <c r="D1708" s="2" t="s">
        <v>73</v>
      </c>
      <c r="E1708" s="2" t="s">
        <v>15</v>
      </c>
      <c r="F1708" s="2" t="s">
        <v>16</v>
      </c>
      <c r="G1708" s="2" t="s">
        <v>49</v>
      </c>
      <c r="H1708" s="2">
        <v>2019</v>
      </c>
      <c r="I1708" s="2">
        <v>15800.09</v>
      </c>
      <c r="J1708" s="2"/>
    </row>
    <row r="1709" spans="1:10" x14ac:dyDescent="0.2">
      <c r="A1709" s="2" t="s">
        <v>12</v>
      </c>
      <c r="B1709" s="3">
        <v>45324.958333333336</v>
      </c>
      <c r="C1709" s="2" t="s">
        <v>13</v>
      </c>
      <c r="D1709" s="2" t="s">
        <v>73</v>
      </c>
      <c r="E1709" s="2" t="s">
        <v>15</v>
      </c>
      <c r="F1709" s="2" t="s">
        <v>16</v>
      </c>
      <c r="G1709" s="2" t="s">
        <v>50</v>
      </c>
      <c r="H1709" s="2">
        <v>2019</v>
      </c>
      <c r="I1709" s="2">
        <v>14392.8</v>
      </c>
      <c r="J1709" s="2"/>
    </row>
    <row r="1710" spans="1:10" x14ac:dyDescent="0.2">
      <c r="A1710" s="2" t="s">
        <v>12</v>
      </c>
      <c r="B1710" s="3">
        <v>45324.958333333336</v>
      </c>
      <c r="C1710" s="2" t="s">
        <v>13</v>
      </c>
      <c r="D1710" s="2" t="s">
        <v>73</v>
      </c>
      <c r="E1710" s="2" t="s">
        <v>15</v>
      </c>
      <c r="F1710" s="2" t="s">
        <v>16</v>
      </c>
      <c r="G1710" s="2" t="s">
        <v>51</v>
      </c>
      <c r="H1710" s="2">
        <v>2019</v>
      </c>
      <c r="I1710" s="2">
        <v>2256.0659999999998</v>
      </c>
      <c r="J1710" s="2"/>
    </row>
    <row r="1711" spans="1:10" x14ac:dyDescent="0.2">
      <c r="A1711" s="2" t="s">
        <v>12</v>
      </c>
      <c r="B1711" s="3">
        <v>45324.958333333336</v>
      </c>
      <c r="C1711" s="2" t="s">
        <v>13</v>
      </c>
      <c r="D1711" s="2" t="s">
        <v>73</v>
      </c>
      <c r="E1711" s="2" t="s">
        <v>15</v>
      </c>
      <c r="F1711" s="2" t="s">
        <v>16</v>
      </c>
      <c r="G1711" s="2" t="s">
        <v>52</v>
      </c>
      <c r="H1711" s="2">
        <v>2019</v>
      </c>
      <c r="I1711" s="2">
        <v>2584.08</v>
      </c>
      <c r="J1711" s="2"/>
    </row>
    <row r="1712" spans="1:10" x14ac:dyDescent="0.2">
      <c r="A1712" s="2" t="s">
        <v>12</v>
      </c>
      <c r="B1712" s="3">
        <v>45324.958333333336</v>
      </c>
      <c r="C1712" s="2" t="s">
        <v>13</v>
      </c>
      <c r="D1712" s="2" t="s">
        <v>73</v>
      </c>
      <c r="E1712" s="2" t="s">
        <v>15</v>
      </c>
      <c r="F1712" s="2" t="s">
        <v>16</v>
      </c>
      <c r="G1712" s="2" t="s">
        <v>53</v>
      </c>
      <c r="H1712" s="2">
        <v>2019</v>
      </c>
      <c r="I1712" s="2">
        <v>13080.596</v>
      </c>
      <c r="J1712" s="2"/>
    </row>
    <row r="1713" spans="1:10" x14ac:dyDescent="0.2">
      <c r="A1713" s="2" t="s">
        <v>12</v>
      </c>
      <c r="B1713" s="3">
        <v>45324.958333333336</v>
      </c>
      <c r="C1713" s="2" t="s">
        <v>13</v>
      </c>
      <c r="D1713" s="2" t="s">
        <v>73</v>
      </c>
      <c r="E1713" s="2" t="s">
        <v>15</v>
      </c>
      <c r="F1713" s="2" t="s">
        <v>16</v>
      </c>
      <c r="G1713" s="2" t="s">
        <v>54</v>
      </c>
      <c r="H1713" s="2">
        <v>2019</v>
      </c>
      <c r="I1713" s="2">
        <v>1738.6130000000001</v>
      </c>
      <c r="J1713" s="2"/>
    </row>
    <row r="1714" spans="1:10" x14ac:dyDescent="0.2">
      <c r="A1714" s="2" t="s">
        <v>12</v>
      </c>
      <c r="B1714" s="3">
        <v>45324.958333333336</v>
      </c>
      <c r="C1714" s="2" t="s">
        <v>13</v>
      </c>
      <c r="D1714" s="2" t="s">
        <v>73</v>
      </c>
      <c r="E1714" s="2" t="s">
        <v>55</v>
      </c>
      <c r="F1714" s="2" t="s">
        <v>16</v>
      </c>
      <c r="G1714" s="2" t="s">
        <v>18</v>
      </c>
      <c r="H1714" s="2">
        <v>2019</v>
      </c>
      <c r="I1714" s="2">
        <v>6540.7470000000003</v>
      </c>
      <c r="J1714" s="2"/>
    </row>
    <row r="1715" spans="1:10" x14ac:dyDescent="0.2">
      <c r="A1715" s="2" t="s">
        <v>12</v>
      </c>
      <c r="B1715" s="3">
        <v>45324.958333333336</v>
      </c>
      <c r="C1715" s="2" t="s">
        <v>13</v>
      </c>
      <c r="D1715" s="2" t="s">
        <v>73</v>
      </c>
      <c r="E1715" s="2" t="s">
        <v>55</v>
      </c>
      <c r="F1715" s="2" t="s">
        <v>16</v>
      </c>
      <c r="G1715" s="2" t="s">
        <v>19</v>
      </c>
      <c r="H1715" s="2">
        <v>2019</v>
      </c>
      <c r="I1715" s="2">
        <v>317.471</v>
      </c>
      <c r="J1715" s="2"/>
    </row>
    <row r="1716" spans="1:10" x14ac:dyDescent="0.2">
      <c r="A1716" s="2" t="s">
        <v>12</v>
      </c>
      <c r="B1716" s="3">
        <v>45324.958333333336</v>
      </c>
      <c r="C1716" s="2" t="s">
        <v>13</v>
      </c>
      <c r="D1716" s="2" t="s">
        <v>73</v>
      </c>
      <c r="E1716" s="2" t="s">
        <v>55</v>
      </c>
      <c r="F1716" s="2" t="s">
        <v>16</v>
      </c>
      <c r="G1716" s="2" t="s">
        <v>20</v>
      </c>
      <c r="H1716" s="2">
        <v>2019</v>
      </c>
      <c r="I1716" s="2">
        <v>19679.490000000002</v>
      </c>
      <c r="J1716" s="2"/>
    </row>
    <row r="1717" spans="1:10" x14ac:dyDescent="0.2">
      <c r="A1717" s="2" t="s">
        <v>12</v>
      </c>
      <c r="B1717" s="3">
        <v>45324.958333333336</v>
      </c>
      <c r="C1717" s="2" t="s">
        <v>13</v>
      </c>
      <c r="D1717" s="2" t="s">
        <v>73</v>
      </c>
      <c r="E1717" s="2" t="s">
        <v>55</v>
      </c>
      <c r="F1717" s="2" t="s">
        <v>16</v>
      </c>
      <c r="G1717" s="2" t="s">
        <v>21</v>
      </c>
      <c r="H1717" s="2">
        <v>2019</v>
      </c>
      <c r="I1717" s="2">
        <v>474.10199999999998</v>
      </c>
      <c r="J1717" s="2"/>
    </row>
    <row r="1718" spans="1:10" x14ac:dyDescent="0.2">
      <c r="A1718" s="2" t="s">
        <v>12</v>
      </c>
      <c r="B1718" s="3">
        <v>45324.958333333336</v>
      </c>
      <c r="C1718" s="2" t="s">
        <v>13</v>
      </c>
      <c r="D1718" s="2" t="s">
        <v>73</v>
      </c>
      <c r="E1718" s="2" t="s">
        <v>55</v>
      </c>
      <c r="F1718" s="2" t="s">
        <v>16</v>
      </c>
      <c r="G1718" s="2" t="s">
        <v>23</v>
      </c>
      <c r="H1718" s="2">
        <v>2019</v>
      </c>
      <c r="I1718" s="2">
        <v>17157.752</v>
      </c>
      <c r="J1718" s="2"/>
    </row>
    <row r="1719" spans="1:10" x14ac:dyDescent="0.2">
      <c r="A1719" s="2" t="s">
        <v>12</v>
      </c>
      <c r="B1719" s="3">
        <v>45324.958333333336</v>
      </c>
      <c r="C1719" s="2" t="s">
        <v>13</v>
      </c>
      <c r="D1719" s="2" t="s">
        <v>73</v>
      </c>
      <c r="E1719" s="2" t="s">
        <v>55</v>
      </c>
      <c r="F1719" s="2" t="s">
        <v>16</v>
      </c>
      <c r="G1719" s="2" t="s">
        <v>24</v>
      </c>
      <c r="H1719" s="2">
        <v>2019</v>
      </c>
      <c r="I1719" s="2">
        <v>198875.217</v>
      </c>
      <c r="J1719" s="2"/>
    </row>
    <row r="1720" spans="1:10" x14ac:dyDescent="0.2">
      <c r="A1720" s="2" t="s">
        <v>12</v>
      </c>
      <c r="B1720" s="3">
        <v>45324.958333333336</v>
      </c>
      <c r="C1720" s="2" t="s">
        <v>13</v>
      </c>
      <c r="D1720" s="2" t="s">
        <v>73</v>
      </c>
      <c r="E1720" s="2" t="s">
        <v>55</v>
      </c>
      <c r="F1720" s="2" t="s">
        <v>16</v>
      </c>
      <c r="G1720" s="2" t="s">
        <v>25</v>
      </c>
      <c r="H1720" s="2">
        <v>2019</v>
      </c>
      <c r="I1720" s="2">
        <v>7050.0379999999996</v>
      </c>
      <c r="J1720" s="2"/>
    </row>
    <row r="1721" spans="1:10" x14ac:dyDescent="0.2">
      <c r="A1721" s="2" t="s">
        <v>12</v>
      </c>
      <c r="B1721" s="3">
        <v>45324.958333333336</v>
      </c>
      <c r="C1721" s="2" t="s">
        <v>13</v>
      </c>
      <c r="D1721" s="2" t="s">
        <v>73</v>
      </c>
      <c r="E1721" s="2" t="s">
        <v>55</v>
      </c>
      <c r="F1721" s="2" t="s">
        <v>16</v>
      </c>
      <c r="G1721" s="2" t="s">
        <v>26</v>
      </c>
      <c r="H1721" s="2">
        <v>2019</v>
      </c>
      <c r="I1721" s="2">
        <v>531760.902</v>
      </c>
      <c r="J1721" s="2"/>
    </row>
    <row r="1722" spans="1:10" x14ac:dyDescent="0.2">
      <c r="A1722" s="2" t="s">
        <v>12</v>
      </c>
      <c r="B1722" s="3">
        <v>45324.958333333336</v>
      </c>
      <c r="C1722" s="2" t="s">
        <v>13</v>
      </c>
      <c r="D1722" s="2" t="s">
        <v>73</v>
      </c>
      <c r="E1722" s="2" t="s">
        <v>55</v>
      </c>
      <c r="F1722" s="2" t="s">
        <v>16</v>
      </c>
      <c r="G1722" s="2" t="s">
        <v>27</v>
      </c>
      <c r="H1722" s="2">
        <v>2019</v>
      </c>
      <c r="I1722" s="2">
        <v>311.57900000000001</v>
      </c>
      <c r="J1722" s="2"/>
    </row>
    <row r="1723" spans="1:10" x14ac:dyDescent="0.2">
      <c r="A1723" s="2" t="s">
        <v>12</v>
      </c>
      <c r="B1723" s="3">
        <v>45324.958333333336</v>
      </c>
      <c r="C1723" s="2" t="s">
        <v>13</v>
      </c>
      <c r="D1723" s="2" t="s">
        <v>73</v>
      </c>
      <c r="E1723" s="2" t="s">
        <v>55</v>
      </c>
      <c r="F1723" s="2" t="s">
        <v>16</v>
      </c>
      <c r="G1723" s="2" t="s">
        <v>28</v>
      </c>
      <c r="H1723" s="2">
        <v>2019</v>
      </c>
      <c r="I1723" s="2">
        <v>468.50299999999999</v>
      </c>
      <c r="J1723" s="2"/>
    </row>
    <row r="1724" spans="1:10" x14ac:dyDescent="0.2">
      <c r="A1724" s="2" t="s">
        <v>12</v>
      </c>
      <c r="B1724" s="3">
        <v>45324.958333333336</v>
      </c>
      <c r="C1724" s="2" t="s">
        <v>13</v>
      </c>
      <c r="D1724" s="2" t="s">
        <v>73</v>
      </c>
      <c r="E1724" s="2" t="s">
        <v>55</v>
      </c>
      <c r="F1724" s="2" t="s">
        <v>16</v>
      </c>
      <c r="G1724" s="2" t="s">
        <v>29</v>
      </c>
      <c r="H1724" s="2">
        <v>2019</v>
      </c>
      <c r="I1724" s="2">
        <v>61927.59</v>
      </c>
      <c r="J1724" s="2"/>
    </row>
    <row r="1725" spans="1:10" x14ac:dyDescent="0.2">
      <c r="A1725" s="2" t="s">
        <v>12</v>
      </c>
      <c r="B1725" s="3">
        <v>45324.958333333336</v>
      </c>
      <c r="C1725" s="2" t="s">
        <v>13</v>
      </c>
      <c r="D1725" s="2" t="s">
        <v>73</v>
      </c>
      <c r="E1725" s="2" t="s">
        <v>55</v>
      </c>
      <c r="F1725" s="2" t="s">
        <v>16</v>
      </c>
      <c r="G1725" s="2" t="s">
        <v>30</v>
      </c>
      <c r="H1725" s="2">
        <v>2019</v>
      </c>
      <c r="I1725" s="2">
        <v>632809.429</v>
      </c>
      <c r="J1725" s="2"/>
    </row>
    <row r="1726" spans="1:10" x14ac:dyDescent="0.2">
      <c r="A1726" s="2" t="s">
        <v>12</v>
      </c>
      <c r="B1726" s="3">
        <v>45324.958333333336</v>
      </c>
      <c r="C1726" s="2" t="s">
        <v>13</v>
      </c>
      <c r="D1726" s="2" t="s">
        <v>73</v>
      </c>
      <c r="E1726" s="2" t="s">
        <v>55</v>
      </c>
      <c r="F1726" s="2" t="s">
        <v>16</v>
      </c>
      <c r="G1726" s="2" t="s">
        <v>31</v>
      </c>
      <c r="H1726" s="2">
        <v>2019</v>
      </c>
      <c r="I1726" s="2">
        <v>211.5</v>
      </c>
      <c r="J1726" s="2"/>
    </row>
    <row r="1727" spans="1:10" x14ac:dyDescent="0.2">
      <c r="A1727" s="2" t="s">
        <v>12</v>
      </c>
      <c r="B1727" s="3">
        <v>45324.958333333336</v>
      </c>
      <c r="C1727" s="2" t="s">
        <v>13</v>
      </c>
      <c r="D1727" s="2" t="s">
        <v>73</v>
      </c>
      <c r="E1727" s="2" t="s">
        <v>55</v>
      </c>
      <c r="F1727" s="2" t="s">
        <v>16</v>
      </c>
      <c r="G1727" s="2" t="s">
        <v>32</v>
      </c>
      <c r="H1727" s="2">
        <v>2019</v>
      </c>
      <c r="I1727" s="2">
        <v>54679.402000000002</v>
      </c>
      <c r="J1727" s="2"/>
    </row>
    <row r="1728" spans="1:10" x14ac:dyDescent="0.2">
      <c r="A1728" s="2" t="s">
        <v>12</v>
      </c>
      <c r="B1728" s="3">
        <v>45324.958333333336</v>
      </c>
      <c r="C1728" s="2" t="s">
        <v>13</v>
      </c>
      <c r="D1728" s="2" t="s">
        <v>73</v>
      </c>
      <c r="E1728" s="2" t="s">
        <v>55</v>
      </c>
      <c r="F1728" s="2" t="s">
        <v>16</v>
      </c>
      <c r="G1728" s="2" t="s">
        <v>33</v>
      </c>
      <c r="H1728" s="2">
        <v>2019</v>
      </c>
      <c r="I1728" s="2">
        <v>5947.1819999999998</v>
      </c>
      <c r="J1728" s="2"/>
    </row>
    <row r="1729" spans="1:10" x14ac:dyDescent="0.2">
      <c r="A1729" s="2" t="s">
        <v>12</v>
      </c>
      <c r="B1729" s="3">
        <v>45324.958333333336</v>
      </c>
      <c r="C1729" s="2" t="s">
        <v>13</v>
      </c>
      <c r="D1729" s="2" t="s">
        <v>73</v>
      </c>
      <c r="E1729" s="2" t="s">
        <v>55</v>
      </c>
      <c r="F1729" s="2" t="s">
        <v>16</v>
      </c>
      <c r="G1729" s="2" t="s">
        <v>34</v>
      </c>
      <c r="H1729" s="2">
        <v>2019</v>
      </c>
      <c r="I1729" s="2">
        <v>3328.6640000000002</v>
      </c>
      <c r="J1729" s="2"/>
    </row>
    <row r="1730" spans="1:10" x14ac:dyDescent="0.2">
      <c r="A1730" s="2" t="s">
        <v>12</v>
      </c>
      <c r="B1730" s="3">
        <v>45324.958333333336</v>
      </c>
      <c r="C1730" s="2" t="s">
        <v>13</v>
      </c>
      <c r="D1730" s="2" t="s">
        <v>73</v>
      </c>
      <c r="E1730" s="2" t="s">
        <v>55</v>
      </c>
      <c r="F1730" s="2" t="s">
        <v>16</v>
      </c>
      <c r="G1730" s="2" t="s">
        <v>35</v>
      </c>
      <c r="H1730" s="2">
        <v>2019</v>
      </c>
      <c r="I1730" s="2">
        <v>12003.262000000001</v>
      </c>
      <c r="J1730" s="2"/>
    </row>
    <row r="1731" spans="1:10" x14ac:dyDescent="0.2">
      <c r="A1731" s="2" t="s">
        <v>12</v>
      </c>
      <c r="B1731" s="3">
        <v>45324.958333333336</v>
      </c>
      <c r="C1731" s="2" t="s">
        <v>13</v>
      </c>
      <c r="D1731" s="2" t="s">
        <v>73</v>
      </c>
      <c r="E1731" s="2" t="s">
        <v>55</v>
      </c>
      <c r="F1731" s="2" t="s">
        <v>16</v>
      </c>
      <c r="G1731" s="2" t="s">
        <v>36</v>
      </c>
      <c r="H1731" s="2">
        <v>2019</v>
      </c>
      <c r="I1731" s="2">
        <v>6610.7389999999996</v>
      </c>
      <c r="J1731" s="2"/>
    </row>
    <row r="1732" spans="1:10" x14ac:dyDescent="0.2">
      <c r="A1732" s="2" t="s">
        <v>12</v>
      </c>
      <c r="B1732" s="3">
        <v>45324.958333333336</v>
      </c>
      <c r="C1732" s="2" t="s">
        <v>13</v>
      </c>
      <c r="D1732" s="2" t="s">
        <v>73</v>
      </c>
      <c r="E1732" s="2" t="s">
        <v>55</v>
      </c>
      <c r="F1732" s="2" t="s">
        <v>16</v>
      </c>
      <c r="G1732" s="2" t="s">
        <v>37</v>
      </c>
      <c r="H1732" s="2">
        <v>2019</v>
      </c>
      <c r="I1732" s="2">
        <v>102301.363</v>
      </c>
      <c r="J1732" s="2"/>
    </row>
    <row r="1733" spans="1:10" x14ac:dyDescent="0.2">
      <c r="A1733" s="2" t="s">
        <v>12</v>
      </c>
      <c r="B1733" s="3">
        <v>45324.958333333336</v>
      </c>
      <c r="C1733" s="2" t="s">
        <v>13</v>
      </c>
      <c r="D1733" s="2" t="s">
        <v>73</v>
      </c>
      <c r="E1733" s="2" t="s">
        <v>55</v>
      </c>
      <c r="F1733" s="2" t="s">
        <v>16</v>
      </c>
      <c r="G1733" s="2" t="s">
        <v>38</v>
      </c>
      <c r="H1733" s="2">
        <v>2019</v>
      </c>
      <c r="I1733" s="2">
        <v>706.95</v>
      </c>
      <c r="J1733" s="2"/>
    </row>
    <row r="1734" spans="1:10" x14ac:dyDescent="0.2">
      <c r="A1734" s="2" t="s">
        <v>12</v>
      </c>
      <c r="B1734" s="3">
        <v>45324.958333333336</v>
      </c>
      <c r="C1734" s="2" t="s">
        <v>13</v>
      </c>
      <c r="D1734" s="2" t="s">
        <v>73</v>
      </c>
      <c r="E1734" s="2" t="s">
        <v>55</v>
      </c>
      <c r="F1734" s="2" t="s">
        <v>16</v>
      </c>
      <c r="G1734" s="2" t="s">
        <v>39</v>
      </c>
      <c r="H1734" s="2">
        <v>2019</v>
      </c>
      <c r="I1734" s="2">
        <v>903.27200000000005</v>
      </c>
      <c r="J1734" s="2"/>
    </row>
    <row r="1735" spans="1:10" x14ac:dyDescent="0.2">
      <c r="A1735" s="2" t="s">
        <v>12</v>
      </c>
      <c r="B1735" s="3">
        <v>45324.958333333336</v>
      </c>
      <c r="C1735" s="2" t="s">
        <v>13</v>
      </c>
      <c r="D1735" s="2" t="s">
        <v>73</v>
      </c>
      <c r="E1735" s="2" t="s">
        <v>55</v>
      </c>
      <c r="F1735" s="2" t="s">
        <v>16</v>
      </c>
      <c r="G1735" s="2" t="s">
        <v>40</v>
      </c>
      <c r="H1735" s="2">
        <v>2019</v>
      </c>
      <c r="I1735" s="2">
        <v>874.95699999999999</v>
      </c>
      <c r="J1735" s="2"/>
    </row>
    <row r="1736" spans="1:10" x14ac:dyDescent="0.2">
      <c r="A1736" s="2" t="s">
        <v>12</v>
      </c>
      <c r="B1736" s="3">
        <v>45324.958333333336</v>
      </c>
      <c r="C1736" s="2" t="s">
        <v>13</v>
      </c>
      <c r="D1736" s="2" t="s">
        <v>73</v>
      </c>
      <c r="E1736" s="2" t="s">
        <v>55</v>
      </c>
      <c r="F1736" s="2" t="s">
        <v>16</v>
      </c>
      <c r="G1736" s="2" t="s">
        <v>41</v>
      </c>
      <c r="H1736" s="2">
        <v>2019</v>
      </c>
      <c r="I1736" s="2">
        <v>988.18499999999995</v>
      </c>
      <c r="J1736" s="2"/>
    </row>
    <row r="1737" spans="1:10" x14ac:dyDescent="0.2">
      <c r="A1737" s="2" t="s">
        <v>12</v>
      </c>
      <c r="B1737" s="3">
        <v>45324.958333333336</v>
      </c>
      <c r="C1737" s="2" t="s">
        <v>13</v>
      </c>
      <c r="D1737" s="2" t="s">
        <v>73</v>
      </c>
      <c r="E1737" s="2" t="s">
        <v>55</v>
      </c>
      <c r="F1737" s="2" t="s">
        <v>16</v>
      </c>
      <c r="G1737" s="2" t="s">
        <v>42</v>
      </c>
      <c r="H1737" s="2">
        <v>2019</v>
      </c>
      <c r="I1737" s="2">
        <v>0</v>
      </c>
      <c r="J1737" s="2"/>
    </row>
    <row r="1738" spans="1:10" x14ac:dyDescent="0.2">
      <c r="A1738" s="2" t="s">
        <v>12</v>
      </c>
      <c r="B1738" s="3">
        <v>45324.958333333336</v>
      </c>
      <c r="C1738" s="2" t="s">
        <v>13</v>
      </c>
      <c r="D1738" s="2" t="s">
        <v>73</v>
      </c>
      <c r="E1738" s="2" t="s">
        <v>55</v>
      </c>
      <c r="F1738" s="2" t="s">
        <v>16</v>
      </c>
      <c r="G1738" s="2" t="s">
        <v>43</v>
      </c>
      <c r="H1738" s="2">
        <v>2019</v>
      </c>
      <c r="I1738" s="2">
        <v>0</v>
      </c>
      <c r="J1738" s="2"/>
    </row>
    <row r="1739" spans="1:10" x14ac:dyDescent="0.2">
      <c r="A1739" s="2" t="s">
        <v>12</v>
      </c>
      <c r="B1739" s="3">
        <v>45324.958333333336</v>
      </c>
      <c r="C1739" s="2" t="s">
        <v>13</v>
      </c>
      <c r="D1739" s="2" t="s">
        <v>73</v>
      </c>
      <c r="E1739" s="2" t="s">
        <v>55</v>
      </c>
      <c r="F1739" s="2" t="s">
        <v>16</v>
      </c>
      <c r="G1739" s="2" t="s">
        <v>44</v>
      </c>
      <c r="H1739" s="2">
        <v>2019</v>
      </c>
      <c r="I1739" s="2">
        <v>60135</v>
      </c>
      <c r="J1739" s="2"/>
    </row>
    <row r="1740" spans="1:10" x14ac:dyDescent="0.2">
      <c r="A1740" s="2" t="s">
        <v>12</v>
      </c>
      <c r="B1740" s="3">
        <v>45324.958333333336</v>
      </c>
      <c r="C1740" s="2" t="s">
        <v>13</v>
      </c>
      <c r="D1740" s="2" t="s">
        <v>73</v>
      </c>
      <c r="E1740" s="2" t="s">
        <v>55</v>
      </c>
      <c r="F1740" s="2" t="s">
        <v>16</v>
      </c>
      <c r="G1740" s="2" t="s">
        <v>46</v>
      </c>
      <c r="H1740" s="2">
        <v>2019</v>
      </c>
      <c r="I1740" s="2">
        <v>40360.427000000003</v>
      </c>
      <c r="J1740" s="2"/>
    </row>
    <row r="1741" spans="1:10" x14ac:dyDescent="0.2">
      <c r="A1741" s="2" t="s">
        <v>12</v>
      </c>
      <c r="B1741" s="3">
        <v>45324.958333333336</v>
      </c>
      <c r="C1741" s="2" t="s">
        <v>13</v>
      </c>
      <c r="D1741" s="2" t="s">
        <v>73</v>
      </c>
      <c r="E1741" s="2" t="s">
        <v>55</v>
      </c>
      <c r="F1741" s="2" t="s">
        <v>16</v>
      </c>
      <c r="G1741" s="2" t="s">
        <v>47</v>
      </c>
      <c r="H1741" s="2">
        <v>2019</v>
      </c>
      <c r="I1741" s="2">
        <v>7414.1360000000004</v>
      </c>
      <c r="J1741" s="2"/>
    </row>
    <row r="1742" spans="1:10" x14ac:dyDescent="0.2">
      <c r="A1742" s="2" t="s">
        <v>12</v>
      </c>
      <c r="B1742" s="3">
        <v>45324.958333333336</v>
      </c>
      <c r="C1742" s="2" t="s">
        <v>13</v>
      </c>
      <c r="D1742" s="2" t="s">
        <v>73</v>
      </c>
      <c r="E1742" s="2" t="s">
        <v>55</v>
      </c>
      <c r="F1742" s="2" t="s">
        <v>16</v>
      </c>
      <c r="G1742" s="2" t="s">
        <v>48</v>
      </c>
      <c r="H1742" s="2">
        <v>2019</v>
      </c>
      <c r="I1742" s="2">
        <v>23850.846000000001</v>
      </c>
      <c r="J1742" s="2"/>
    </row>
    <row r="1743" spans="1:10" x14ac:dyDescent="0.2">
      <c r="A1743" s="2" t="s">
        <v>12</v>
      </c>
      <c r="B1743" s="3">
        <v>45324.958333333336</v>
      </c>
      <c r="C1743" s="2" t="s">
        <v>13</v>
      </c>
      <c r="D1743" s="2" t="s">
        <v>73</v>
      </c>
      <c r="E1743" s="2" t="s">
        <v>55</v>
      </c>
      <c r="F1743" s="2" t="s">
        <v>16</v>
      </c>
      <c r="G1743" s="2" t="s">
        <v>49</v>
      </c>
      <c r="H1743" s="2">
        <v>2019</v>
      </c>
      <c r="I1743" s="2">
        <v>374.29199999999997</v>
      </c>
      <c r="J1743" s="2"/>
    </row>
    <row r="1744" spans="1:10" x14ac:dyDescent="0.2">
      <c r="A1744" s="2" t="s">
        <v>12</v>
      </c>
      <c r="B1744" s="3">
        <v>45324.958333333336</v>
      </c>
      <c r="C1744" s="2" t="s">
        <v>13</v>
      </c>
      <c r="D1744" s="2" t="s">
        <v>73</v>
      </c>
      <c r="E1744" s="2" t="s">
        <v>55</v>
      </c>
      <c r="F1744" s="2" t="s">
        <v>16</v>
      </c>
      <c r="G1744" s="2" t="s">
        <v>50</v>
      </c>
      <c r="H1744" s="2">
        <v>2019</v>
      </c>
      <c r="I1744" s="2">
        <v>152.1</v>
      </c>
      <c r="J1744" s="2"/>
    </row>
    <row r="1745" spans="1:10" x14ac:dyDescent="0.2">
      <c r="A1745" s="2" t="s">
        <v>12</v>
      </c>
      <c r="B1745" s="3">
        <v>45324.958333333336</v>
      </c>
      <c r="C1745" s="2" t="s">
        <v>13</v>
      </c>
      <c r="D1745" s="2" t="s">
        <v>73</v>
      </c>
      <c r="E1745" s="2" t="s">
        <v>55</v>
      </c>
      <c r="F1745" s="2" t="s">
        <v>16</v>
      </c>
      <c r="G1745" s="2" t="s">
        <v>51</v>
      </c>
      <c r="H1745" s="2">
        <v>2019</v>
      </c>
      <c r="I1745" s="2">
        <v>1060.864</v>
      </c>
      <c r="J1745" s="2"/>
    </row>
    <row r="1746" spans="1:10" x14ac:dyDescent="0.2">
      <c r="A1746" s="2" t="s">
        <v>12</v>
      </c>
      <c r="B1746" s="3">
        <v>45324.958333333336</v>
      </c>
      <c r="C1746" s="2" t="s">
        <v>13</v>
      </c>
      <c r="D1746" s="2" t="s">
        <v>73</v>
      </c>
      <c r="E1746" s="2" t="s">
        <v>55</v>
      </c>
      <c r="F1746" s="2" t="s">
        <v>16</v>
      </c>
      <c r="G1746" s="2" t="s">
        <v>52</v>
      </c>
      <c r="H1746" s="2">
        <v>2019</v>
      </c>
      <c r="I1746" s="2">
        <v>5730.93</v>
      </c>
      <c r="J1746" s="2"/>
    </row>
    <row r="1747" spans="1:10" x14ac:dyDescent="0.2">
      <c r="A1747" s="2" t="s">
        <v>12</v>
      </c>
      <c r="B1747" s="3">
        <v>45324.958333333336</v>
      </c>
      <c r="C1747" s="2" t="s">
        <v>13</v>
      </c>
      <c r="D1747" s="2" t="s">
        <v>73</v>
      </c>
      <c r="E1747" s="2" t="s">
        <v>55</v>
      </c>
      <c r="F1747" s="2" t="s">
        <v>16</v>
      </c>
      <c r="G1747" s="2" t="s">
        <v>53</v>
      </c>
      <c r="H1747" s="2">
        <v>2019</v>
      </c>
      <c r="I1747" s="2">
        <v>35728.088000000003</v>
      </c>
      <c r="J1747" s="2"/>
    </row>
    <row r="1748" spans="1:10" x14ac:dyDescent="0.2">
      <c r="A1748" s="2" t="s">
        <v>12</v>
      </c>
      <c r="B1748" s="3">
        <v>45324.958333333336</v>
      </c>
      <c r="C1748" s="2" t="s">
        <v>13</v>
      </c>
      <c r="D1748" s="2" t="s">
        <v>73</v>
      </c>
      <c r="E1748" s="2" t="s">
        <v>56</v>
      </c>
      <c r="F1748" s="2" t="s">
        <v>16</v>
      </c>
      <c r="G1748" s="2" t="s">
        <v>53</v>
      </c>
      <c r="H1748" s="2">
        <v>2019</v>
      </c>
      <c r="I1748" s="2">
        <v>127.65</v>
      </c>
      <c r="J1748" s="2"/>
    </row>
    <row r="1749" spans="1:10" x14ac:dyDescent="0.2">
      <c r="A1749" s="2" t="s">
        <v>12</v>
      </c>
      <c r="B1749" s="3">
        <v>45324.958333333336</v>
      </c>
      <c r="C1749" s="2" t="s">
        <v>13</v>
      </c>
      <c r="D1749" s="2" t="s">
        <v>73</v>
      </c>
      <c r="E1749" s="2" t="s">
        <v>57</v>
      </c>
      <c r="F1749" s="2" t="s">
        <v>16</v>
      </c>
      <c r="G1749" s="2" t="s">
        <v>18</v>
      </c>
      <c r="H1749" s="2">
        <v>2019</v>
      </c>
      <c r="I1749" s="2">
        <v>4291.0829999999996</v>
      </c>
      <c r="J1749" s="2"/>
    </row>
    <row r="1750" spans="1:10" x14ac:dyDescent="0.2">
      <c r="A1750" s="2" t="s">
        <v>12</v>
      </c>
      <c r="B1750" s="3">
        <v>45324.958333333336</v>
      </c>
      <c r="C1750" s="2" t="s">
        <v>13</v>
      </c>
      <c r="D1750" s="2" t="s">
        <v>73</v>
      </c>
      <c r="E1750" s="2" t="s">
        <v>57</v>
      </c>
      <c r="F1750" s="2" t="s">
        <v>16</v>
      </c>
      <c r="G1750" s="2" t="s">
        <v>19</v>
      </c>
      <c r="H1750" s="2">
        <v>2019</v>
      </c>
      <c r="I1750" s="2">
        <v>0</v>
      </c>
      <c r="J1750" s="2"/>
    </row>
    <row r="1751" spans="1:10" x14ac:dyDescent="0.2">
      <c r="A1751" s="2" t="s">
        <v>12</v>
      </c>
      <c r="B1751" s="3">
        <v>45324.958333333336</v>
      </c>
      <c r="C1751" s="2" t="s">
        <v>13</v>
      </c>
      <c r="D1751" s="2" t="s">
        <v>73</v>
      </c>
      <c r="E1751" s="2" t="s">
        <v>57</v>
      </c>
      <c r="F1751" s="2" t="s">
        <v>16</v>
      </c>
      <c r="G1751" s="2" t="s">
        <v>20</v>
      </c>
      <c r="H1751" s="2">
        <v>2019</v>
      </c>
      <c r="I1751" s="2">
        <v>0</v>
      </c>
      <c r="J1751" s="2"/>
    </row>
    <row r="1752" spans="1:10" x14ac:dyDescent="0.2">
      <c r="A1752" s="2" t="s">
        <v>12</v>
      </c>
      <c r="B1752" s="3">
        <v>45324.958333333336</v>
      </c>
      <c r="C1752" s="2" t="s">
        <v>13</v>
      </c>
      <c r="D1752" s="2" t="s">
        <v>73</v>
      </c>
      <c r="E1752" s="2" t="s">
        <v>57</v>
      </c>
      <c r="F1752" s="2" t="s">
        <v>16</v>
      </c>
      <c r="G1752" s="2" t="s">
        <v>21</v>
      </c>
      <c r="H1752" s="2">
        <v>2019</v>
      </c>
      <c r="I1752" s="2">
        <v>5192.451</v>
      </c>
      <c r="J1752" s="2"/>
    </row>
    <row r="1753" spans="1:10" x14ac:dyDescent="0.2">
      <c r="A1753" s="2" t="s">
        <v>12</v>
      </c>
      <c r="B1753" s="3">
        <v>45324.958333333336</v>
      </c>
      <c r="C1753" s="2" t="s">
        <v>13</v>
      </c>
      <c r="D1753" s="2" t="s">
        <v>73</v>
      </c>
      <c r="E1753" s="2" t="s">
        <v>57</v>
      </c>
      <c r="F1753" s="2" t="s">
        <v>16</v>
      </c>
      <c r="G1753" s="2" t="s">
        <v>23</v>
      </c>
      <c r="H1753" s="2">
        <v>2019</v>
      </c>
      <c r="I1753" s="2">
        <v>13242.52</v>
      </c>
      <c r="J1753" s="2"/>
    </row>
    <row r="1754" spans="1:10" x14ac:dyDescent="0.2">
      <c r="A1754" s="2" t="s">
        <v>12</v>
      </c>
      <c r="B1754" s="3">
        <v>45324.958333333336</v>
      </c>
      <c r="C1754" s="2" t="s">
        <v>13</v>
      </c>
      <c r="D1754" s="2" t="s">
        <v>73</v>
      </c>
      <c r="E1754" s="2" t="s">
        <v>57</v>
      </c>
      <c r="F1754" s="2" t="s">
        <v>16</v>
      </c>
      <c r="G1754" s="2" t="s">
        <v>24</v>
      </c>
      <c r="H1754" s="2">
        <v>2019</v>
      </c>
      <c r="I1754" s="2">
        <v>14967.87</v>
      </c>
      <c r="J1754" s="2"/>
    </row>
    <row r="1755" spans="1:10" x14ac:dyDescent="0.2">
      <c r="A1755" s="2" t="s">
        <v>12</v>
      </c>
      <c r="B1755" s="3">
        <v>45324.958333333336</v>
      </c>
      <c r="C1755" s="2" t="s">
        <v>13</v>
      </c>
      <c r="D1755" s="2" t="s">
        <v>73</v>
      </c>
      <c r="E1755" s="2" t="s">
        <v>57</v>
      </c>
      <c r="F1755" s="2" t="s">
        <v>16</v>
      </c>
      <c r="G1755" s="2" t="s">
        <v>25</v>
      </c>
      <c r="H1755" s="2">
        <v>2019</v>
      </c>
      <c r="I1755" s="2">
        <v>26090</v>
      </c>
      <c r="J1755" s="2"/>
    </row>
    <row r="1756" spans="1:10" x14ac:dyDescent="0.2">
      <c r="A1756" s="2" t="s">
        <v>12</v>
      </c>
      <c r="B1756" s="3">
        <v>45324.958333333336</v>
      </c>
      <c r="C1756" s="2" t="s">
        <v>13</v>
      </c>
      <c r="D1756" s="2" t="s">
        <v>73</v>
      </c>
      <c r="E1756" s="2" t="s">
        <v>57</v>
      </c>
      <c r="F1756" s="2" t="s">
        <v>16</v>
      </c>
      <c r="G1756" s="2" t="s">
        <v>26</v>
      </c>
      <c r="H1756" s="2">
        <v>2019</v>
      </c>
      <c r="I1756" s="2">
        <v>73908.698000000004</v>
      </c>
      <c r="J1756" s="2"/>
    </row>
    <row r="1757" spans="1:10" x14ac:dyDescent="0.2">
      <c r="A1757" s="2" t="s">
        <v>12</v>
      </c>
      <c r="B1757" s="3">
        <v>45324.958333333336</v>
      </c>
      <c r="C1757" s="2" t="s">
        <v>13</v>
      </c>
      <c r="D1757" s="2" t="s">
        <v>73</v>
      </c>
      <c r="E1757" s="2" t="s">
        <v>57</v>
      </c>
      <c r="F1757" s="2" t="s">
        <v>16</v>
      </c>
      <c r="G1757" s="2" t="s">
        <v>27</v>
      </c>
      <c r="H1757" s="2">
        <v>2019</v>
      </c>
      <c r="I1757" s="2">
        <v>2816.1559999999999</v>
      </c>
      <c r="J1757" s="2"/>
    </row>
    <row r="1758" spans="1:10" x14ac:dyDescent="0.2">
      <c r="A1758" s="2" t="s">
        <v>12</v>
      </c>
      <c r="B1758" s="3">
        <v>45324.958333333336</v>
      </c>
      <c r="C1758" s="2" t="s">
        <v>13</v>
      </c>
      <c r="D1758" s="2" t="s">
        <v>73</v>
      </c>
      <c r="E1758" s="2" t="s">
        <v>57</v>
      </c>
      <c r="F1758" s="2" t="s">
        <v>16</v>
      </c>
      <c r="G1758" s="2" t="s">
        <v>28</v>
      </c>
      <c r="H1758" s="2">
        <v>2019</v>
      </c>
      <c r="I1758" s="2">
        <v>135.732</v>
      </c>
      <c r="J1758" s="2"/>
    </row>
    <row r="1759" spans="1:10" x14ac:dyDescent="0.2">
      <c r="A1759" s="2" t="s">
        <v>12</v>
      </c>
      <c r="B1759" s="3">
        <v>45324.958333333336</v>
      </c>
      <c r="C1759" s="2" t="s">
        <v>13</v>
      </c>
      <c r="D1759" s="2" t="s">
        <v>73</v>
      </c>
      <c r="E1759" s="2" t="s">
        <v>57</v>
      </c>
      <c r="F1759" s="2" t="s">
        <v>16</v>
      </c>
      <c r="G1759" s="2" t="s">
        <v>29</v>
      </c>
      <c r="H1759" s="2">
        <v>2019</v>
      </c>
      <c r="I1759" s="2">
        <v>0</v>
      </c>
      <c r="J1759" s="2"/>
    </row>
    <row r="1760" spans="1:10" x14ac:dyDescent="0.2">
      <c r="A1760" s="2" t="s">
        <v>12</v>
      </c>
      <c r="B1760" s="3">
        <v>45324.958333333336</v>
      </c>
      <c r="C1760" s="2" t="s">
        <v>13</v>
      </c>
      <c r="D1760" s="2" t="s">
        <v>73</v>
      </c>
      <c r="E1760" s="2" t="s">
        <v>57</v>
      </c>
      <c r="F1760" s="2" t="s">
        <v>16</v>
      </c>
      <c r="G1760" s="2" t="s">
        <v>30</v>
      </c>
      <c r="H1760" s="2">
        <v>2019</v>
      </c>
      <c r="I1760" s="2">
        <v>197246.66899999999</v>
      </c>
      <c r="J1760" s="2"/>
    </row>
    <row r="1761" spans="1:10" x14ac:dyDescent="0.2">
      <c r="A1761" s="2" t="s">
        <v>12</v>
      </c>
      <c r="B1761" s="3">
        <v>45324.958333333336</v>
      </c>
      <c r="C1761" s="2" t="s">
        <v>13</v>
      </c>
      <c r="D1761" s="2" t="s">
        <v>73</v>
      </c>
      <c r="E1761" s="2" t="s">
        <v>57</v>
      </c>
      <c r="F1761" s="2" t="s">
        <v>16</v>
      </c>
      <c r="G1761" s="2" t="s">
        <v>31</v>
      </c>
      <c r="H1761" s="2">
        <v>2019</v>
      </c>
      <c r="I1761" s="2">
        <v>20038</v>
      </c>
      <c r="J1761" s="2"/>
    </row>
    <row r="1762" spans="1:10" x14ac:dyDescent="0.2">
      <c r="A1762" s="2" t="s">
        <v>12</v>
      </c>
      <c r="B1762" s="3">
        <v>45324.958333333336</v>
      </c>
      <c r="C1762" s="2" t="s">
        <v>13</v>
      </c>
      <c r="D1762" s="2" t="s">
        <v>73</v>
      </c>
      <c r="E1762" s="2" t="s">
        <v>57</v>
      </c>
      <c r="F1762" s="2" t="s">
        <v>16</v>
      </c>
      <c r="G1762" s="2" t="s">
        <v>32</v>
      </c>
      <c r="H1762" s="2">
        <v>2019</v>
      </c>
      <c r="I1762" s="2">
        <v>12431.529</v>
      </c>
      <c r="J1762" s="2"/>
    </row>
    <row r="1763" spans="1:10" x14ac:dyDescent="0.2">
      <c r="A1763" s="2" t="s">
        <v>12</v>
      </c>
      <c r="B1763" s="3">
        <v>45324.958333333336</v>
      </c>
      <c r="C1763" s="2" t="s">
        <v>13</v>
      </c>
      <c r="D1763" s="2" t="s">
        <v>73</v>
      </c>
      <c r="E1763" s="2" t="s">
        <v>57</v>
      </c>
      <c r="F1763" s="2" t="s">
        <v>16</v>
      </c>
      <c r="G1763" s="2" t="s">
        <v>33</v>
      </c>
      <c r="H1763" s="2">
        <v>2019</v>
      </c>
      <c r="I1763" s="2">
        <v>0</v>
      </c>
      <c r="J1763" s="2"/>
    </row>
    <row r="1764" spans="1:10" x14ac:dyDescent="0.2">
      <c r="A1764" s="2" t="s">
        <v>12</v>
      </c>
      <c r="B1764" s="3">
        <v>45324.958333333336</v>
      </c>
      <c r="C1764" s="2" t="s">
        <v>13</v>
      </c>
      <c r="D1764" s="2" t="s">
        <v>73</v>
      </c>
      <c r="E1764" s="2" t="s">
        <v>57</v>
      </c>
      <c r="F1764" s="2" t="s">
        <v>16</v>
      </c>
      <c r="G1764" s="2" t="s">
        <v>34</v>
      </c>
      <c r="H1764" s="2">
        <v>2019</v>
      </c>
      <c r="I1764" s="2">
        <v>314.98500000000001</v>
      </c>
      <c r="J1764" s="2"/>
    </row>
    <row r="1765" spans="1:10" x14ac:dyDescent="0.2">
      <c r="A1765" s="2" t="s">
        <v>12</v>
      </c>
      <c r="B1765" s="3">
        <v>45324.958333333336</v>
      </c>
      <c r="C1765" s="2" t="s">
        <v>13</v>
      </c>
      <c r="D1765" s="2" t="s">
        <v>73</v>
      </c>
      <c r="E1765" s="2" t="s">
        <v>57</v>
      </c>
      <c r="F1765" s="2" t="s">
        <v>16</v>
      </c>
      <c r="G1765" s="2" t="s">
        <v>35</v>
      </c>
      <c r="H1765" s="2">
        <v>2019</v>
      </c>
      <c r="I1765" s="2">
        <v>4986</v>
      </c>
      <c r="J1765" s="2"/>
    </row>
    <row r="1766" spans="1:10" x14ac:dyDescent="0.2">
      <c r="A1766" s="2" t="s">
        <v>12</v>
      </c>
      <c r="B1766" s="3">
        <v>45324.958333333336</v>
      </c>
      <c r="C1766" s="2" t="s">
        <v>13</v>
      </c>
      <c r="D1766" s="2" t="s">
        <v>73</v>
      </c>
      <c r="E1766" s="2" t="s">
        <v>57</v>
      </c>
      <c r="F1766" s="2" t="s">
        <v>16</v>
      </c>
      <c r="G1766" s="2" t="s">
        <v>37</v>
      </c>
      <c r="H1766" s="2">
        <v>2019</v>
      </c>
      <c r="I1766" s="2">
        <v>4729.6450000000004</v>
      </c>
      <c r="J1766" s="2"/>
    </row>
    <row r="1767" spans="1:10" x14ac:dyDescent="0.2">
      <c r="A1767" s="2" t="s">
        <v>12</v>
      </c>
      <c r="B1767" s="3">
        <v>45324.958333333336</v>
      </c>
      <c r="C1767" s="2" t="s">
        <v>13</v>
      </c>
      <c r="D1767" s="2" t="s">
        <v>73</v>
      </c>
      <c r="E1767" s="2" t="s">
        <v>57</v>
      </c>
      <c r="F1767" s="2" t="s">
        <v>16</v>
      </c>
      <c r="G1767" s="2" t="s">
        <v>38</v>
      </c>
      <c r="H1767" s="2">
        <v>2019</v>
      </c>
      <c r="I1767" s="2">
        <v>2706</v>
      </c>
      <c r="J1767" s="2"/>
    </row>
    <row r="1768" spans="1:10" x14ac:dyDescent="0.2">
      <c r="A1768" s="2" t="s">
        <v>12</v>
      </c>
      <c r="B1768" s="3">
        <v>45324.958333333336</v>
      </c>
      <c r="C1768" s="2" t="s">
        <v>13</v>
      </c>
      <c r="D1768" s="2" t="s">
        <v>73</v>
      </c>
      <c r="E1768" s="2" t="s">
        <v>57</v>
      </c>
      <c r="F1768" s="2" t="s">
        <v>16</v>
      </c>
      <c r="G1768" s="2" t="s">
        <v>39</v>
      </c>
      <c r="H1768" s="2">
        <v>2019</v>
      </c>
      <c r="I1768" s="2">
        <v>0</v>
      </c>
      <c r="J1768" s="2"/>
    </row>
    <row r="1769" spans="1:10" x14ac:dyDescent="0.2">
      <c r="A1769" s="2" t="s">
        <v>12</v>
      </c>
      <c r="B1769" s="3">
        <v>45324.958333333336</v>
      </c>
      <c r="C1769" s="2" t="s">
        <v>13</v>
      </c>
      <c r="D1769" s="2" t="s">
        <v>73</v>
      </c>
      <c r="E1769" s="2" t="s">
        <v>57</v>
      </c>
      <c r="F1769" s="2" t="s">
        <v>16</v>
      </c>
      <c r="G1769" s="2" t="s">
        <v>40</v>
      </c>
      <c r="H1769" s="2">
        <v>2019</v>
      </c>
      <c r="I1769" s="2">
        <v>4184.9030000000002</v>
      </c>
      <c r="J1769" s="2"/>
    </row>
    <row r="1770" spans="1:10" x14ac:dyDescent="0.2">
      <c r="A1770" s="2" t="s">
        <v>12</v>
      </c>
      <c r="B1770" s="3">
        <v>45324.958333333336</v>
      </c>
      <c r="C1770" s="2" t="s">
        <v>13</v>
      </c>
      <c r="D1770" s="2" t="s">
        <v>73</v>
      </c>
      <c r="E1770" s="2" t="s">
        <v>57</v>
      </c>
      <c r="F1770" s="2" t="s">
        <v>16</v>
      </c>
      <c r="G1770" s="2" t="s">
        <v>41</v>
      </c>
      <c r="H1770" s="2">
        <v>2019</v>
      </c>
      <c r="I1770" s="2">
        <v>583.30200000000002</v>
      </c>
      <c r="J1770" s="2"/>
    </row>
    <row r="1771" spans="1:10" x14ac:dyDescent="0.2">
      <c r="A1771" s="2" t="s">
        <v>12</v>
      </c>
      <c r="B1771" s="3">
        <v>45324.958333333336</v>
      </c>
      <c r="C1771" s="2" t="s">
        <v>13</v>
      </c>
      <c r="D1771" s="2" t="s">
        <v>73</v>
      </c>
      <c r="E1771" s="2" t="s">
        <v>57</v>
      </c>
      <c r="F1771" s="2" t="s">
        <v>16</v>
      </c>
      <c r="G1771" s="2" t="s">
        <v>42</v>
      </c>
      <c r="H1771" s="2">
        <v>2019</v>
      </c>
      <c r="I1771" s="2">
        <v>0</v>
      </c>
      <c r="J1771" s="2"/>
    </row>
    <row r="1772" spans="1:10" x14ac:dyDescent="0.2">
      <c r="A1772" s="2" t="s">
        <v>12</v>
      </c>
      <c r="B1772" s="3">
        <v>45324.958333333336</v>
      </c>
      <c r="C1772" s="2" t="s">
        <v>13</v>
      </c>
      <c r="D1772" s="2" t="s">
        <v>73</v>
      </c>
      <c r="E1772" s="2" t="s">
        <v>57</v>
      </c>
      <c r="F1772" s="2" t="s">
        <v>16</v>
      </c>
      <c r="G1772" s="2" t="s">
        <v>43</v>
      </c>
      <c r="H1772" s="2">
        <v>2019</v>
      </c>
      <c r="I1772" s="2">
        <v>0</v>
      </c>
      <c r="J1772" s="2"/>
    </row>
    <row r="1773" spans="1:10" x14ac:dyDescent="0.2">
      <c r="A1773" s="2" t="s">
        <v>12</v>
      </c>
      <c r="B1773" s="3">
        <v>45324.958333333336</v>
      </c>
      <c r="C1773" s="2" t="s">
        <v>13</v>
      </c>
      <c r="D1773" s="2" t="s">
        <v>73</v>
      </c>
      <c r="E1773" s="2" t="s">
        <v>57</v>
      </c>
      <c r="F1773" s="2" t="s">
        <v>16</v>
      </c>
      <c r="G1773" s="2" t="s">
        <v>44</v>
      </c>
      <c r="H1773" s="2">
        <v>2019</v>
      </c>
      <c r="I1773" s="2">
        <v>3803.7779999999998</v>
      </c>
      <c r="J1773" s="2"/>
    </row>
    <row r="1774" spans="1:10" x14ac:dyDescent="0.2">
      <c r="A1774" s="2" t="s">
        <v>12</v>
      </c>
      <c r="B1774" s="3">
        <v>45324.958333333336</v>
      </c>
      <c r="C1774" s="2" t="s">
        <v>13</v>
      </c>
      <c r="D1774" s="2" t="s">
        <v>73</v>
      </c>
      <c r="E1774" s="2" t="s">
        <v>57</v>
      </c>
      <c r="F1774" s="2" t="s">
        <v>16</v>
      </c>
      <c r="G1774" s="2" t="s">
        <v>45</v>
      </c>
      <c r="H1774" s="2">
        <v>2019</v>
      </c>
      <c r="I1774" s="2">
        <v>1114.846</v>
      </c>
      <c r="J1774" s="2"/>
    </row>
    <row r="1775" spans="1:10" x14ac:dyDescent="0.2">
      <c r="A1775" s="2" t="s">
        <v>12</v>
      </c>
      <c r="B1775" s="3">
        <v>45324.958333333336</v>
      </c>
      <c r="C1775" s="2" t="s">
        <v>13</v>
      </c>
      <c r="D1775" s="2" t="s">
        <v>73</v>
      </c>
      <c r="E1775" s="2" t="s">
        <v>57</v>
      </c>
      <c r="F1775" s="2" t="s">
        <v>16</v>
      </c>
      <c r="G1775" s="2" t="s">
        <v>46</v>
      </c>
      <c r="H1775" s="2">
        <v>2019</v>
      </c>
      <c r="I1775" s="2">
        <v>49750</v>
      </c>
      <c r="J1775" s="2"/>
    </row>
    <row r="1776" spans="1:10" x14ac:dyDescent="0.2">
      <c r="A1776" s="2" t="s">
        <v>12</v>
      </c>
      <c r="B1776" s="3">
        <v>45324.958333333336</v>
      </c>
      <c r="C1776" s="2" t="s">
        <v>13</v>
      </c>
      <c r="D1776" s="2" t="s">
        <v>73</v>
      </c>
      <c r="E1776" s="2" t="s">
        <v>57</v>
      </c>
      <c r="F1776" s="2" t="s">
        <v>16</v>
      </c>
      <c r="G1776" s="2" t="s">
        <v>47</v>
      </c>
      <c r="H1776" s="2">
        <v>2019</v>
      </c>
      <c r="I1776" s="2">
        <v>0</v>
      </c>
      <c r="J1776" s="2"/>
    </row>
    <row r="1777" spans="1:10" x14ac:dyDescent="0.2">
      <c r="A1777" s="2" t="s">
        <v>12</v>
      </c>
      <c r="B1777" s="3">
        <v>45324.958333333336</v>
      </c>
      <c r="C1777" s="2" t="s">
        <v>13</v>
      </c>
      <c r="D1777" s="2" t="s">
        <v>73</v>
      </c>
      <c r="E1777" s="2" t="s">
        <v>57</v>
      </c>
      <c r="F1777" s="2" t="s">
        <v>16</v>
      </c>
      <c r="G1777" s="2" t="s">
        <v>49</v>
      </c>
      <c r="H1777" s="2">
        <v>2019</v>
      </c>
      <c r="I1777" s="2">
        <v>409.80599999999998</v>
      </c>
      <c r="J1777" s="2"/>
    </row>
    <row r="1778" spans="1:10" x14ac:dyDescent="0.2">
      <c r="A1778" s="2" t="s">
        <v>12</v>
      </c>
      <c r="B1778" s="3">
        <v>45324.958333333336</v>
      </c>
      <c r="C1778" s="2" t="s">
        <v>13</v>
      </c>
      <c r="D1778" s="2" t="s">
        <v>73</v>
      </c>
      <c r="E1778" s="2" t="s">
        <v>57</v>
      </c>
      <c r="F1778" s="2" t="s">
        <v>16</v>
      </c>
      <c r="G1778" s="2" t="s">
        <v>50</v>
      </c>
      <c r="H1778" s="2">
        <v>2019</v>
      </c>
      <c r="I1778" s="2">
        <v>24077</v>
      </c>
      <c r="J1778" s="2"/>
    </row>
    <row r="1779" spans="1:10" x14ac:dyDescent="0.2">
      <c r="A1779" s="2" t="s">
        <v>12</v>
      </c>
      <c r="B1779" s="3">
        <v>45324.958333333336</v>
      </c>
      <c r="C1779" s="2" t="s">
        <v>13</v>
      </c>
      <c r="D1779" s="2" t="s">
        <v>73</v>
      </c>
      <c r="E1779" s="2" t="s">
        <v>57</v>
      </c>
      <c r="F1779" s="2" t="s">
        <v>16</v>
      </c>
      <c r="G1779" s="2" t="s">
        <v>51</v>
      </c>
      <c r="H1779" s="2">
        <v>2019</v>
      </c>
      <c r="I1779" s="2">
        <v>554.68700000000001</v>
      </c>
      <c r="J1779" s="2"/>
    </row>
    <row r="1780" spans="1:10" x14ac:dyDescent="0.2">
      <c r="A1780" s="2" t="s">
        <v>12</v>
      </c>
      <c r="B1780" s="3">
        <v>45324.958333333336</v>
      </c>
      <c r="C1780" s="2" t="s">
        <v>13</v>
      </c>
      <c r="D1780" s="2" t="s">
        <v>73</v>
      </c>
      <c r="E1780" s="2" t="s">
        <v>57</v>
      </c>
      <c r="F1780" s="2" t="s">
        <v>16</v>
      </c>
      <c r="G1780" s="2" t="s">
        <v>52</v>
      </c>
      <c r="H1780" s="2">
        <v>2019</v>
      </c>
      <c r="I1780" s="2">
        <v>2934.33</v>
      </c>
      <c r="J1780" s="2"/>
    </row>
    <row r="1781" spans="1:10" x14ac:dyDescent="0.2">
      <c r="A1781" s="2" t="s">
        <v>12</v>
      </c>
      <c r="B1781" s="3">
        <v>45324.958333333336</v>
      </c>
      <c r="C1781" s="2" t="s">
        <v>13</v>
      </c>
      <c r="D1781" s="2" t="s">
        <v>73</v>
      </c>
      <c r="E1781" s="2" t="s">
        <v>57</v>
      </c>
      <c r="F1781" s="2" t="s">
        <v>16</v>
      </c>
      <c r="G1781" s="2" t="s">
        <v>53</v>
      </c>
      <c r="H1781" s="2">
        <v>2019</v>
      </c>
      <c r="I1781" s="2">
        <v>30567.616000000002</v>
      </c>
      <c r="J1781" s="2"/>
    </row>
    <row r="1782" spans="1:10" x14ac:dyDescent="0.2">
      <c r="A1782" s="2" t="s">
        <v>12</v>
      </c>
      <c r="B1782" s="3">
        <v>45324.958333333336</v>
      </c>
      <c r="C1782" s="2" t="s">
        <v>13</v>
      </c>
      <c r="D1782" s="2" t="s">
        <v>73</v>
      </c>
      <c r="E1782" s="2" t="s">
        <v>58</v>
      </c>
      <c r="F1782" s="2" t="s">
        <v>16</v>
      </c>
      <c r="G1782" s="2" t="s">
        <v>17</v>
      </c>
      <c r="H1782" s="2">
        <v>2019</v>
      </c>
      <c r="I1782" s="2">
        <v>755.09199999999998</v>
      </c>
      <c r="J1782" s="2"/>
    </row>
    <row r="1783" spans="1:10" x14ac:dyDescent="0.2">
      <c r="A1783" s="2" t="s">
        <v>12</v>
      </c>
      <c r="B1783" s="3">
        <v>45324.958333333336</v>
      </c>
      <c r="C1783" s="2" t="s">
        <v>13</v>
      </c>
      <c r="D1783" s="2" t="s">
        <v>73</v>
      </c>
      <c r="E1783" s="2" t="s">
        <v>58</v>
      </c>
      <c r="F1783" s="2" t="s">
        <v>16</v>
      </c>
      <c r="G1783" s="2" t="s">
        <v>18</v>
      </c>
      <c r="H1783" s="2">
        <v>2019</v>
      </c>
      <c r="I1783" s="2">
        <v>3900.09</v>
      </c>
      <c r="J1783" s="2"/>
    </row>
    <row r="1784" spans="1:10" x14ac:dyDescent="0.2">
      <c r="A1784" s="2" t="s">
        <v>12</v>
      </c>
      <c r="B1784" s="3">
        <v>45324.958333333336</v>
      </c>
      <c r="C1784" s="2" t="s">
        <v>13</v>
      </c>
      <c r="D1784" s="2" t="s">
        <v>73</v>
      </c>
      <c r="E1784" s="2" t="s">
        <v>58</v>
      </c>
      <c r="F1784" s="2" t="s">
        <v>16</v>
      </c>
      <c r="G1784" s="2" t="s">
        <v>19</v>
      </c>
      <c r="H1784" s="2">
        <v>2019</v>
      </c>
      <c r="I1784" s="2">
        <v>0</v>
      </c>
      <c r="J1784" s="2"/>
    </row>
    <row r="1785" spans="1:10" x14ac:dyDescent="0.2">
      <c r="A1785" s="2" t="s">
        <v>12</v>
      </c>
      <c r="B1785" s="3">
        <v>45324.958333333336</v>
      </c>
      <c r="C1785" s="2" t="s">
        <v>13</v>
      </c>
      <c r="D1785" s="2" t="s">
        <v>73</v>
      </c>
      <c r="E1785" s="2" t="s">
        <v>58</v>
      </c>
      <c r="F1785" s="2" t="s">
        <v>16</v>
      </c>
      <c r="G1785" s="2" t="s">
        <v>20</v>
      </c>
      <c r="H1785" s="2">
        <v>2019</v>
      </c>
      <c r="I1785" s="2">
        <v>5963.2070000000003</v>
      </c>
      <c r="J1785" s="2"/>
    </row>
    <row r="1786" spans="1:10" x14ac:dyDescent="0.2">
      <c r="A1786" s="2" t="s">
        <v>12</v>
      </c>
      <c r="B1786" s="3">
        <v>45324.958333333336</v>
      </c>
      <c r="C1786" s="2" t="s">
        <v>13</v>
      </c>
      <c r="D1786" s="2" t="s">
        <v>73</v>
      </c>
      <c r="E1786" s="2" t="s">
        <v>58</v>
      </c>
      <c r="F1786" s="2" t="s">
        <v>16</v>
      </c>
      <c r="G1786" s="2" t="s">
        <v>21</v>
      </c>
      <c r="H1786" s="2">
        <v>2019</v>
      </c>
      <c r="I1786" s="2">
        <v>21.224</v>
      </c>
      <c r="J1786" s="2"/>
    </row>
    <row r="1787" spans="1:10" x14ac:dyDescent="0.2">
      <c r="A1787" s="2" t="s">
        <v>12</v>
      </c>
      <c r="B1787" s="3">
        <v>45324.958333333336</v>
      </c>
      <c r="C1787" s="2" t="s">
        <v>13</v>
      </c>
      <c r="D1787" s="2" t="s">
        <v>73</v>
      </c>
      <c r="E1787" s="2" t="s">
        <v>58</v>
      </c>
      <c r="F1787" s="2" t="s">
        <v>16</v>
      </c>
      <c r="G1787" s="2" t="s">
        <v>22</v>
      </c>
      <c r="H1787" s="2">
        <v>2019</v>
      </c>
      <c r="I1787" s="2">
        <v>382.03800000000001</v>
      </c>
      <c r="J1787" s="2"/>
    </row>
    <row r="1788" spans="1:10" x14ac:dyDescent="0.2">
      <c r="A1788" s="2" t="s">
        <v>12</v>
      </c>
      <c r="B1788" s="3">
        <v>45324.958333333336</v>
      </c>
      <c r="C1788" s="2" t="s">
        <v>13</v>
      </c>
      <c r="D1788" s="2" t="s">
        <v>73</v>
      </c>
      <c r="E1788" s="2" t="s">
        <v>58</v>
      </c>
      <c r="F1788" s="2" t="s">
        <v>16</v>
      </c>
      <c r="G1788" s="2" t="s">
        <v>23</v>
      </c>
      <c r="H1788" s="2">
        <v>2019</v>
      </c>
      <c r="I1788" s="2">
        <v>0</v>
      </c>
      <c r="J1788" s="2"/>
    </row>
    <row r="1789" spans="1:10" x14ac:dyDescent="0.2">
      <c r="A1789" s="2" t="s">
        <v>12</v>
      </c>
      <c r="B1789" s="3">
        <v>45324.958333333336</v>
      </c>
      <c r="C1789" s="2" t="s">
        <v>13</v>
      </c>
      <c r="D1789" s="2" t="s">
        <v>73</v>
      </c>
      <c r="E1789" s="2" t="s">
        <v>58</v>
      </c>
      <c r="F1789" s="2" t="s">
        <v>16</v>
      </c>
      <c r="G1789" s="2" t="s">
        <v>24</v>
      </c>
      <c r="H1789" s="2">
        <v>2019</v>
      </c>
      <c r="I1789" s="2">
        <v>76351.634000000005</v>
      </c>
      <c r="J1789" s="2"/>
    </row>
    <row r="1790" spans="1:10" x14ac:dyDescent="0.2">
      <c r="A1790" s="2" t="s">
        <v>12</v>
      </c>
      <c r="B1790" s="3">
        <v>45324.958333333336</v>
      </c>
      <c r="C1790" s="2" t="s">
        <v>13</v>
      </c>
      <c r="D1790" s="2" t="s">
        <v>73</v>
      </c>
      <c r="E1790" s="2" t="s">
        <v>58</v>
      </c>
      <c r="F1790" s="2" t="s">
        <v>16</v>
      </c>
      <c r="G1790" s="2" t="s">
        <v>25</v>
      </c>
      <c r="H1790" s="2">
        <v>2019</v>
      </c>
      <c r="I1790" s="2">
        <v>3473.4870000000001</v>
      </c>
      <c r="J1790" s="2"/>
    </row>
    <row r="1791" spans="1:10" x14ac:dyDescent="0.2">
      <c r="A1791" s="2" t="s">
        <v>12</v>
      </c>
      <c r="B1791" s="3">
        <v>45324.958333333336</v>
      </c>
      <c r="C1791" s="2" t="s">
        <v>13</v>
      </c>
      <c r="D1791" s="2" t="s">
        <v>73</v>
      </c>
      <c r="E1791" s="2" t="s">
        <v>58</v>
      </c>
      <c r="F1791" s="2" t="s">
        <v>16</v>
      </c>
      <c r="G1791" s="2" t="s">
        <v>26</v>
      </c>
      <c r="H1791" s="2">
        <v>2019</v>
      </c>
      <c r="I1791" s="2">
        <v>166950.03599999999</v>
      </c>
      <c r="J1791" s="2"/>
    </row>
    <row r="1792" spans="1:10" x14ac:dyDescent="0.2">
      <c r="A1792" s="2" t="s">
        <v>12</v>
      </c>
      <c r="B1792" s="3">
        <v>45324.958333333336</v>
      </c>
      <c r="C1792" s="2" t="s">
        <v>13</v>
      </c>
      <c r="D1792" s="2" t="s">
        <v>73</v>
      </c>
      <c r="E1792" s="2" t="s">
        <v>58</v>
      </c>
      <c r="F1792" s="2" t="s">
        <v>16</v>
      </c>
      <c r="G1792" s="2" t="s">
        <v>27</v>
      </c>
      <c r="H1792" s="2">
        <v>2019</v>
      </c>
      <c r="I1792" s="2">
        <v>8.7799999999999994</v>
      </c>
      <c r="J1792" s="2"/>
    </row>
    <row r="1793" spans="1:10" x14ac:dyDescent="0.2">
      <c r="A1793" s="2" t="s">
        <v>12</v>
      </c>
      <c r="B1793" s="3">
        <v>45324.958333333336</v>
      </c>
      <c r="C1793" s="2" t="s">
        <v>13</v>
      </c>
      <c r="D1793" s="2" t="s">
        <v>73</v>
      </c>
      <c r="E1793" s="2" t="s">
        <v>58</v>
      </c>
      <c r="F1793" s="2" t="s">
        <v>16</v>
      </c>
      <c r="G1793" s="2" t="s">
        <v>28</v>
      </c>
      <c r="H1793" s="2">
        <v>2019</v>
      </c>
      <c r="I1793" s="2">
        <v>1898.8620000000001</v>
      </c>
      <c r="J1793" s="2"/>
    </row>
    <row r="1794" spans="1:10" x14ac:dyDescent="0.2">
      <c r="A1794" s="2" t="s">
        <v>12</v>
      </c>
      <c r="B1794" s="3">
        <v>45324.958333333336</v>
      </c>
      <c r="C1794" s="2" t="s">
        <v>13</v>
      </c>
      <c r="D1794" s="2" t="s">
        <v>73</v>
      </c>
      <c r="E1794" s="2" t="s">
        <v>58</v>
      </c>
      <c r="F1794" s="2" t="s">
        <v>16</v>
      </c>
      <c r="G1794" s="2" t="s">
        <v>29</v>
      </c>
      <c r="H1794" s="2">
        <v>2019</v>
      </c>
      <c r="I1794" s="2">
        <v>20208.616000000002</v>
      </c>
      <c r="J1794" s="2"/>
    </row>
    <row r="1795" spans="1:10" x14ac:dyDescent="0.2">
      <c r="A1795" s="2" t="s">
        <v>12</v>
      </c>
      <c r="B1795" s="3">
        <v>45324.958333333336</v>
      </c>
      <c r="C1795" s="2" t="s">
        <v>13</v>
      </c>
      <c r="D1795" s="2" t="s">
        <v>73</v>
      </c>
      <c r="E1795" s="2" t="s">
        <v>58</v>
      </c>
      <c r="F1795" s="2" t="s">
        <v>16</v>
      </c>
      <c r="G1795" s="2" t="s">
        <v>30</v>
      </c>
      <c r="H1795" s="2">
        <v>2019</v>
      </c>
      <c r="I1795" s="2">
        <v>176676.00200000001</v>
      </c>
      <c r="J1795" s="2"/>
    </row>
    <row r="1796" spans="1:10" x14ac:dyDescent="0.2">
      <c r="A1796" s="2" t="s">
        <v>12</v>
      </c>
      <c r="B1796" s="3">
        <v>45324.958333333336</v>
      </c>
      <c r="C1796" s="2" t="s">
        <v>13</v>
      </c>
      <c r="D1796" s="2" t="s">
        <v>73</v>
      </c>
      <c r="E1796" s="2" t="s">
        <v>58</v>
      </c>
      <c r="F1796" s="2" t="s">
        <v>16</v>
      </c>
      <c r="G1796" s="2" t="s">
        <v>31</v>
      </c>
      <c r="H1796" s="2">
        <v>2019</v>
      </c>
      <c r="I1796" s="2">
        <v>2109.4989999999998</v>
      </c>
      <c r="J1796" s="2"/>
    </row>
    <row r="1797" spans="1:10" x14ac:dyDescent="0.2">
      <c r="A1797" s="2" t="s">
        <v>12</v>
      </c>
      <c r="B1797" s="3">
        <v>45324.958333333336</v>
      </c>
      <c r="C1797" s="2" t="s">
        <v>13</v>
      </c>
      <c r="D1797" s="2" t="s">
        <v>73</v>
      </c>
      <c r="E1797" s="2" t="s">
        <v>58</v>
      </c>
      <c r="F1797" s="2" t="s">
        <v>16</v>
      </c>
      <c r="G1797" s="2" t="s">
        <v>32</v>
      </c>
      <c r="H1797" s="2">
        <v>2019</v>
      </c>
      <c r="I1797" s="2">
        <v>21460.712</v>
      </c>
      <c r="J1797" s="2"/>
    </row>
    <row r="1798" spans="1:10" x14ac:dyDescent="0.2">
      <c r="A1798" s="2" t="s">
        <v>12</v>
      </c>
      <c r="B1798" s="3">
        <v>45324.958333333336</v>
      </c>
      <c r="C1798" s="2" t="s">
        <v>13</v>
      </c>
      <c r="D1798" s="2" t="s">
        <v>73</v>
      </c>
      <c r="E1798" s="2" t="s">
        <v>58</v>
      </c>
      <c r="F1798" s="2" t="s">
        <v>16</v>
      </c>
      <c r="G1798" s="2" t="s">
        <v>33</v>
      </c>
      <c r="H1798" s="2">
        <v>2019</v>
      </c>
      <c r="I1798" s="2">
        <v>7.9119999999999999</v>
      </c>
      <c r="J1798" s="2"/>
    </row>
    <row r="1799" spans="1:10" x14ac:dyDescent="0.2">
      <c r="A1799" s="2" t="s">
        <v>12</v>
      </c>
      <c r="B1799" s="3">
        <v>45324.958333333336</v>
      </c>
      <c r="C1799" s="2" t="s">
        <v>13</v>
      </c>
      <c r="D1799" s="2" t="s">
        <v>73</v>
      </c>
      <c r="E1799" s="2" t="s">
        <v>58</v>
      </c>
      <c r="F1799" s="2" t="s">
        <v>16</v>
      </c>
      <c r="G1799" s="2" t="s">
        <v>34</v>
      </c>
      <c r="H1799" s="2">
        <v>2019</v>
      </c>
      <c r="I1799" s="2">
        <v>262.23</v>
      </c>
      <c r="J1799" s="2"/>
    </row>
    <row r="1800" spans="1:10" x14ac:dyDescent="0.2">
      <c r="A1800" s="2" t="s">
        <v>12</v>
      </c>
      <c r="B1800" s="3">
        <v>45324.958333333336</v>
      </c>
      <c r="C1800" s="2" t="s">
        <v>13</v>
      </c>
      <c r="D1800" s="2" t="s">
        <v>73</v>
      </c>
      <c r="E1800" s="2" t="s">
        <v>58</v>
      </c>
      <c r="F1800" s="2" t="s">
        <v>16</v>
      </c>
      <c r="G1800" s="2" t="s">
        <v>35</v>
      </c>
      <c r="H1800" s="2">
        <v>2019</v>
      </c>
      <c r="I1800" s="2">
        <v>438.00700000000001</v>
      </c>
      <c r="J1800" s="2"/>
    </row>
    <row r="1801" spans="1:10" x14ac:dyDescent="0.2">
      <c r="A1801" s="2" t="s">
        <v>12</v>
      </c>
      <c r="B1801" s="3">
        <v>45324.958333333336</v>
      </c>
      <c r="C1801" s="2" t="s">
        <v>13</v>
      </c>
      <c r="D1801" s="2" t="s">
        <v>73</v>
      </c>
      <c r="E1801" s="2" t="s">
        <v>58</v>
      </c>
      <c r="F1801" s="2" t="s">
        <v>16</v>
      </c>
      <c r="G1801" s="2" t="s">
        <v>36</v>
      </c>
      <c r="H1801" s="2">
        <v>2019</v>
      </c>
      <c r="I1801" s="2">
        <v>11832.611999999999</v>
      </c>
      <c r="J1801" s="2"/>
    </row>
    <row r="1802" spans="1:10" x14ac:dyDescent="0.2">
      <c r="A1802" s="2" t="s">
        <v>12</v>
      </c>
      <c r="B1802" s="3">
        <v>45324.958333333336</v>
      </c>
      <c r="C1802" s="2" t="s">
        <v>13</v>
      </c>
      <c r="D1802" s="2" t="s">
        <v>73</v>
      </c>
      <c r="E1802" s="2" t="s">
        <v>58</v>
      </c>
      <c r="F1802" s="2" t="s">
        <v>16</v>
      </c>
      <c r="G1802" s="2" t="s">
        <v>37</v>
      </c>
      <c r="H1802" s="2">
        <v>2019</v>
      </c>
      <c r="I1802" s="2">
        <v>11938.334000000001</v>
      </c>
      <c r="J1802" s="2"/>
    </row>
    <row r="1803" spans="1:10" x14ac:dyDescent="0.2">
      <c r="A1803" s="2" t="s">
        <v>12</v>
      </c>
      <c r="B1803" s="3">
        <v>45324.958333333336</v>
      </c>
      <c r="C1803" s="2" t="s">
        <v>13</v>
      </c>
      <c r="D1803" s="2" t="s">
        <v>73</v>
      </c>
      <c r="E1803" s="2" t="s">
        <v>58</v>
      </c>
      <c r="F1803" s="2" t="s">
        <v>16</v>
      </c>
      <c r="G1803" s="2" t="s">
        <v>38</v>
      </c>
      <c r="H1803" s="2">
        <v>2019</v>
      </c>
      <c r="I1803" s="2">
        <v>219.05</v>
      </c>
      <c r="J1803" s="2"/>
    </row>
    <row r="1804" spans="1:10" x14ac:dyDescent="0.2">
      <c r="A1804" s="2" t="s">
        <v>12</v>
      </c>
      <c r="B1804" s="3">
        <v>45324.958333333336</v>
      </c>
      <c r="C1804" s="2" t="s">
        <v>13</v>
      </c>
      <c r="D1804" s="2" t="s">
        <v>73</v>
      </c>
      <c r="E1804" s="2" t="s">
        <v>58</v>
      </c>
      <c r="F1804" s="2" t="s">
        <v>16</v>
      </c>
      <c r="G1804" s="2" t="s">
        <v>39</v>
      </c>
      <c r="H1804" s="2">
        <v>2019</v>
      </c>
      <c r="I1804" s="2">
        <v>394.99099999999999</v>
      </c>
      <c r="J1804" s="2"/>
    </row>
    <row r="1805" spans="1:10" x14ac:dyDescent="0.2">
      <c r="A1805" s="2" t="s">
        <v>12</v>
      </c>
      <c r="B1805" s="3">
        <v>45324.958333333336</v>
      </c>
      <c r="C1805" s="2" t="s">
        <v>13</v>
      </c>
      <c r="D1805" s="2" t="s">
        <v>73</v>
      </c>
      <c r="E1805" s="2" t="s">
        <v>58</v>
      </c>
      <c r="F1805" s="2" t="s">
        <v>16</v>
      </c>
      <c r="G1805" s="2" t="s">
        <v>40</v>
      </c>
      <c r="H1805" s="2">
        <v>2019</v>
      </c>
      <c r="I1805" s="2">
        <v>346.71800000000002</v>
      </c>
      <c r="J1805" s="2"/>
    </row>
    <row r="1806" spans="1:10" x14ac:dyDescent="0.2">
      <c r="A1806" s="2" t="s">
        <v>12</v>
      </c>
      <c r="B1806" s="3">
        <v>45324.958333333336</v>
      </c>
      <c r="C1806" s="2" t="s">
        <v>13</v>
      </c>
      <c r="D1806" s="2" t="s">
        <v>73</v>
      </c>
      <c r="E1806" s="2" t="s">
        <v>58</v>
      </c>
      <c r="F1806" s="2" t="s">
        <v>16</v>
      </c>
      <c r="G1806" s="2" t="s">
        <v>41</v>
      </c>
      <c r="H1806" s="2">
        <v>2019</v>
      </c>
      <c r="I1806" s="2">
        <v>624.58199999999999</v>
      </c>
      <c r="J1806" s="2"/>
    </row>
    <row r="1807" spans="1:10" x14ac:dyDescent="0.2">
      <c r="A1807" s="2" t="s">
        <v>12</v>
      </c>
      <c r="B1807" s="3">
        <v>45324.958333333336</v>
      </c>
      <c r="C1807" s="2" t="s">
        <v>13</v>
      </c>
      <c r="D1807" s="2" t="s">
        <v>73</v>
      </c>
      <c r="E1807" s="2" t="s">
        <v>58</v>
      </c>
      <c r="F1807" s="2" t="s">
        <v>16</v>
      </c>
      <c r="G1807" s="2" t="s">
        <v>42</v>
      </c>
      <c r="H1807" s="2">
        <v>2019</v>
      </c>
      <c r="I1807" s="2">
        <v>0</v>
      </c>
      <c r="J1807" s="2"/>
    </row>
    <row r="1808" spans="1:10" x14ac:dyDescent="0.2">
      <c r="A1808" s="2" t="s">
        <v>12</v>
      </c>
      <c r="B1808" s="3">
        <v>45324.958333333336</v>
      </c>
      <c r="C1808" s="2" t="s">
        <v>13</v>
      </c>
      <c r="D1808" s="2" t="s">
        <v>73</v>
      </c>
      <c r="E1808" s="2" t="s">
        <v>58</v>
      </c>
      <c r="F1808" s="2" t="s">
        <v>16</v>
      </c>
      <c r="G1808" s="2" t="s">
        <v>43</v>
      </c>
      <c r="H1808" s="2">
        <v>2019</v>
      </c>
      <c r="I1808" s="2">
        <v>0</v>
      </c>
      <c r="J1808" s="2"/>
    </row>
    <row r="1809" spans="1:10" x14ac:dyDescent="0.2">
      <c r="A1809" s="2" t="s">
        <v>12</v>
      </c>
      <c r="B1809" s="3">
        <v>45324.958333333336</v>
      </c>
      <c r="C1809" s="2" t="s">
        <v>13</v>
      </c>
      <c r="D1809" s="2" t="s">
        <v>73</v>
      </c>
      <c r="E1809" s="2" t="s">
        <v>58</v>
      </c>
      <c r="F1809" s="2" t="s">
        <v>16</v>
      </c>
      <c r="G1809" s="2" t="s">
        <v>44</v>
      </c>
      <c r="H1809" s="2">
        <v>2019</v>
      </c>
      <c r="I1809" s="2">
        <v>0</v>
      </c>
      <c r="J1809" s="2"/>
    </row>
    <row r="1810" spans="1:10" x14ac:dyDescent="0.2">
      <c r="A1810" s="2" t="s">
        <v>12</v>
      </c>
      <c r="B1810" s="3">
        <v>45324.958333333336</v>
      </c>
      <c r="C1810" s="2" t="s">
        <v>13</v>
      </c>
      <c r="D1810" s="2" t="s">
        <v>73</v>
      </c>
      <c r="E1810" s="2" t="s">
        <v>58</v>
      </c>
      <c r="F1810" s="2" t="s">
        <v>16</v>
      </c>
      <c r="G1810" s="2" t="s">
        <v>46</v>
      </c>
      <c r="H1810" s="2">
        <v>2019</v>
      </c>
      <c r="I1810" s="2">
        <v>1507.1759999999999</v>
      </c>
      <c r="J1810" s="2"/>
    </row>
    <row r="1811" spans="1:10" x14ac:dyDescent="0.2">
      <c r="A1811" s="2" t="s">
        <v>12</v>
      </c>
      <c r="B1811" s="3">
        <v>45324.958333333336</v>
      </c>
      <c r="C1811" s="2" t="s">
        <v>13</v>
      </c>
      <c r="D1811" s="2" t="s">
        <v>73</v>
      </c>
      <c r="E1811" s="2" t="s">
        <v>58</v>
      </c>
      <c r="F1811" s="2" t="s">
        <v>16</v>
      </c>
      <c r="G1811" s="2" t="s">
        <v>47</v>
      </c>
      <c r="H1811" s="2">
        <v>2019</v>
      </c>
      <c r="I1811" s="2">
        <v>8945.7469999999994</v>
      </c>
      <c r="J1811" s="2"/>
    </row>
    <row r="1812" spans="1:10" x14ac:dyDescent="0.2">
      <c r="A1812" s="2" t="s">
        <v>12</v>
      </c>
      <c r="B1812" s="3">
        <v>45324.958333333336</v>
      </c>
      <c r="C1812" s="2" t="s">
        <v>13</v>
      </c>
      <c r="D1812" s="2" t="s">
        <v>73</v>
      </c>
      <c r="E1812" s="2" t="s">
        <v>58</v>
      </c>
      <c r="F1812" s="2" t="s">
        <v>16</v>
      </c>
      <c r="G1812" s="2" t="s">
        <v>48</v>
      </c>
      <c r="H1812" s="2">
        <v>2019</v>
      </c>
      <c r="I1812" s="2">
        <v>2849.538</v>
      </c>
      <c r="J1812" s="2"/>
    </row>
    <row r="1813" spans="1:10" x14ac:dyDescent="0.2">
      <c r="A1813" s="2" t="s">
        <v>12</v>
      </c>
      <c r="B1813" s="3">
        <v>45324.958333333336</v>
      </c>
      <c r="C1813" s="2" t="s">
        <v>13</v>
      </c>
      <c r="D1813" s="2" t="s">
        <v>73</v>
      </c>
      <c r="E1813" s="2" t="s">
        <v>58</v>
      </c>
      <c r="F1813" s="2" t="s">
        <v>16</v>
      </c>
      <c r="G1813" s="2" t="s">
        <v>49</v>
      </c>
      <c r="H1813" s="2">
        <v>2019</v>
      </c>
      <c r="I1813" s="2">
        <v>15.849</v>
      </c>
      <c r="J1813" s="2"/>
    </row>
    <row r="1814" spans="1:10" x14ac:dyDescent="0.2">
      <c r="A1814" s="2" t="s">
        <v>12</v>
      </c>
      <c r="B1814" s="3">
        <v>45324.958333333336</v>
      </c>
      <c r="C1814" s="2" t="s">
        <v>13</v>
      </c>
      <c r="D1814" s="2" t="s">
        <v>73</v>
      </c>
      <c r="E1814" s="2" t="s">
        <v>58</v>
      </c>
      <c r="F1814" s="2" t="s">
        <v>16</v>
      </c>
      <c r="G1814" s="2" t="s">
        <v>50</v>
      </c>
      <c r="H1814" s="2">
        <v>2019</v>
      </c>
      <c r="I1814" s="2">
        <v>1436.5340000000001</v>
      </c>
      <c r="J1814" s="2"/>
    </row>
    <row r="1815" spans="1:10" x14ac:dyDescent="0.2">
      <c r="A1815" s="2" t="s">
        <v>12</v>
      </c>
      <c r="B1815" s="3">
        <v>45324.958333333336</v>
      </c>
      <c r="C1815" s="2" t="s">
        <v>13</v>
      </c>
      <c r="D1815" s="2" t="s">
        <v>73</v>
      </c>
      <c r="E1815" s="2" t="s">
        <v>58</v>
      </c>
      <c r="F1815" s="2" t="s">
        <v>16</v>
      </c>
      <c r="G1815" s="2" t="s">
        <v>51</v>
      </c>
      <c r="H1815" s="2">
        <v>2019</v>
      </c>
      <c r="I1815" s="2">
        <v>639.51700000000005</v>
      </c>
      <c r="J1815" s="2"/>
    </row>
    <row r="1816" spans="1:10" x14ac:dyDescent="0.2">
      <c r="A1816" s="2" t="s">
        <v>12</v>
      </c>
      <c r="B1816" s="3">
        <v>45324.958333333336</v>
      </c>
      <c r="C1816" s="2" t="s">
        <v>13</v>
      </c>
      <c r="D1816" s="2" t="s">
        <v>73</v>
      </c>
      <c r="E1816" s="2" t="s">
        <v>58</v>
      </c>
      <c r="F1816" s="2" t="s">
        <v>16</v>
      </c>
      <c r="G1816" s="2" t="s">
        <v>52</v>
      </c>
      <c r="H1816" s="2">
        <v>2019</v>
      </c>
      <c r="I1816" s="2">
        <v>87.4</v>
      </c>
      <c r="J1816" s="2"/>
    </row>
    <row r="1817" spans="1:10" x14ac:dyDescent="0.2">
      <c r="A1817" s="2" t="s">
        <v>12</v>
      </c>
      <c r="B1817" s="3">
        <v>45324.958333333336</v>
      </c>
      <c r="C1817" s="2" t="s">
        <v>13</v>
      </c>
      <c r="D1817" s="2" t="s">
        <v>73</v>
      </c>
      <c r="E1817" s="2" t="s">
        <v>58</v>
      </c>
      <c r="F1817" s="2" t="s">
        <v>16</v>
      </c>
      <c r="G1817" s="2" t="s">
        <v>53</v>
      </c>
      <c r="H1817" s="2">
        <v>2019</v>
      </c>
      <c r="I1817" s="2">
        <v>127.65</v>
      </c>
      <c r="J1817" s="2"/>
    </row>
    <row r="1818" spans="1:10" x14ac:dyDescent="0.2">
      <c r="A1818" s="2" t="s">
        <v>12</v>
      </c>
      <c r="B1818" s="3">
        <v>45324.958333333336</v>
      </c>
      <c r="C1818" s="2" t="s">
        <v>13</v>
      </c>
      <c r="D1818" s="2" t="s">
        <v>73</v>
      </c>
      <c r="E1818" s="2" t="s">
        <v>59</v>
      </c>
      <c r="F1818" s="2" t="s">
        <v>16</v>
      </c>
      <c r="G1818" s="2" t="s">
        <v>18</v>
      </c>
      <c r="H1818" s="2">
        <v>2019</v>
      </c>
      <c r="I1818" s="2">
        <v>0</v>
      </c>
      <c r="J1818" s="2"/>
    </row>
    <row r="1819" spans="1:10" x14ac:dyDescent="0.2">
      <c r="A1819" s="2" t="s">
        <v>12</v>
      </c>
      <c r="B1819" s="3">
        <v>45324.958333333336</v>
      </c>
      <c r="C1819" s="2" t="s">
        <v>13</v>
      </c>
      <c r="D1819" s="2" t="s">
        <v>73</v>
      </c>
      <c r="E1819" s="2" t="s">
        <v>59</v>
      </c>
      <c r="F1819" s="2" t="s">
        <v>16</v>
      </c>
      <c r="G1819" s="2" t="s">
        <v>19</v>
      </c>
      <c r="H1819" s="2">
        <v>2019</v>
      </c>
      <c r="I1819" s="2">
        <v>0</v>
      </c>
      <c r="J1819" s="2"/>
    </row>
    <row r="1820" spans="1:10" x14ac:dyDescent="0.2">
      <c r="A1820" s="2" t="s">
        <v>12</v>
      </c>
      <c r="B1820" s="3">
        <v>45324.958333333336</v>
      </c>
      <c r="C1820" s="2" t="s">
        <v>13</v>
      </c>
      <c r="D1820" s="2" t="s">
        <v>73</v>
      </c>
      <c r="E1820" s="2" t="s">
        <v>59</v>
      </c>
      <c r="F1820" s="2" t="s">
        <v>16</v>
      </c>
      <c r="G1820" s="2" t="s">
        <v>20</v>
      </c>
      <c r="H1820" s="2">
        <v>2019</v>
      </c>
      <c r="I1820" s="2">
        <v>0</v>
      </c>
      <c r="J1820" s="2"/>
    </row>
    <row r="1821" spans="1:10" x14ac:dyDescent="0.2">
      <c r="A1821" s="2" t="s">
        <v>12</v>
      </c>
      <c r="B1821" s="3">
        <v>45324.958333333336</v>
      </c>
      <c r="C1821" s="2" t="s">
        <v>13</v>
      </c>
      <c r="D1821" s="2" t="s">
        <v>73</v>
      </c>
      <c r="E1821" s="2" t="s">
        <v>59</v>
      </c>
      <c r="F1821" s="2" t="s">
        <v>16</v>
      </c>
      <c r="G1821" s="2" t="s">
        <v>22</v>
      </c>
      <c r="H1821" s="2">
        <v>2019</v>
      </c>
      <c r="I1821" s="2">
        <v>27.506</v>
      </c>
      <c r="J1821" s="2"/>
    </row>
    <row r="1822" spans="1:10" x14ac:dyDescent="0.2">
      <c r="A1822" s="2" t="s">
        <v>12</v>
      </c>
      <c r="B1822" s="3">
        <v>45324.958333333336</v>
      </c>
      <c r="C1822" s="2" t="s">
        <v>13</v>
      </c>
      <c r="D1822" s="2" t="s">
        <v>73</v>
      </c>
      <c r="E1822" s="2" t="s">
        <v>59</v>
      </c>
      <c r="F1822" s="2" t="s">
        <v>16</v>
      </c>
      <c r="G1822" s="2" t="s">
        <v>23</v>
      </c>
      <c r="H1822" s="2">
        <v>2019</v>
      </c>
      <c r="I1822" s="2">
        <v>0</v>
      </c>
      <c r="J1822" s="2"/>
    </row>
    <row r="1823" spans="1:10" x14ac:dyDescent="0.2">
      <c r="A1823" s="2" t="s">
        <v>12</v>
      </c>
      <c r="B1823" s="3">
        <v>45324.958333333336</v>
      </c>
      <c r="C1823" s="2" t="s">
        <v>13</v>
      </c>
      <c r="D1823" s="2" t="s">
        <v>73</v>
      </c>
      <c r="E1823" s="2" t="s">
        <v>59</v>
      </c>
      <c r="F1823" s="2" t="s">
        <v>16</v>
      </c>
      <c r="G1823" s="2" t="s">
        <v>25</v>
      </c>
      <c r="H1823" s="2">
        <v>2019</v>
      </c>
      <c r="I1823" s="2">
        <v>72.558000000000007</v>
      </c>
      <c r="J1823" s="2"/>
    </row>
    <row r="1824" spans="1:10" x14ac:dyDescent="0.2">
      <c r="A1824" s="2" t="s">
        <v>12</v>
      </c>
      <c r="B1824" s="3">
        <v>45324.958333333336</v>
      </c>
      <c r="C1824" s="2" t="s">
        <v>13</v>
      </c>
      <c r="D1824" s="2" t="s">
        <v>73</v>
      </c>
      <c r="E1824" s="2" t="s">
        <v>59</v>
      </c>
      <c r="F1824" s="2" t="s">
        <v>16</v>
      </c>
      <c r="G1824" s="2" t="s">
        <v>26</v>
      </c>
      <c r="H1824" s="2">
        <v>2019</v>
      </c>
      <c r="I1824" s="2">
        <v>8089.1409999999996</v>
      </c>
      <c r="J1824" s="2"/>
    </row>
    <row r="1825" spans="1:10" x14ac:dyDescent="0.2">
      <c r="A1825" s="2" t="s">
        <v>12</v>
      </c>
      <c r="B1825" s="3">
        <v>45324.958333333336</v>
      </c>
      <c r="C1825" s="2" t="s">
        <v>13</v>
      </c>
      <c r="D1825" s="2" t="s">
        <v>73</v>
      </c>
      <c r="E1825" s="2" t="s">
        <v>59</v>
      </c>
      <c r="F1825" s="2" t="s">
        <v>16</v>
      </c>
      <c r="G1825" s="2" t="s">
        <v>28</v>
      </c>
      <c r="H1825" s="2">
        <v>2019</v>
      </c>
      <c r="I1825" s="2">
        <v>0</v>
      </c>
      <c r="J1825" s="2"/>
    </row>
    <row r="1826" spans="1:10" x14ac:dyDescent="0.2">
      <c r="A1826" s="2" t="s">
        <v>12</v>
      </c>
      <c r="B1826" s="3">
        <v>45324.958333333336</v>
      </c>
      <c r="C1826" s="2" t="s">
        <v>13</v>
      </c>
      <c r="D1826" s="2" t="s">
        <v>73</v>
      </c>
      <c r="E1826" s="2" t="s">
        <v>59</v>
      </c>
      <c r="F1826" s="2" t="s">
        <v>16</v>
      </c>
      <c r="G1826" s="2" t="s">
        <v>29</v>
      </c>
      <c r="H1826" s="2">
        <v>2019</v>
      </c>
      <c r="I1826" s="2">
        <v>0</v>
      </c>
      <c r="J1826" s="2"/>
    </row>
    <row r="1827" spans="1:10" x14ac:dyDescent="0.2">
      <c r="A1827" s="2" t="s">
        <v>12</v>
      </c>
      <c r="B1827" s="3">
        <v>45324.958333333336</v>
      </c>
      <c r="C1827" s="2" t="s">
        <v>13</v>
      </c>
      <c r="D1827" s="2" t="s">
        <v>73</v>
      </c>
      <c r="E1827" s="2" t="s">
        <v>59</v>
      </c>
      <c r="F1827" s="2" t="s">
        <v>16</v>
      </c>
      <c r="G1827" s="2" t="s">
        <v>30</v>
      </c>
      <c r="H1827" s="2">
        <v>2019</v>
      </c>
      <c r="I1827" s="2">
        <v>8161.6989999999996</v>
      </c>
      <c r="J1827" s="2"/>
    </row>
    <row r="1828" spans="1:10" x14ac:dyDescent="0.2">
      <c r="A1828" s="2" t="s">
        <v>12</v>
      </c>
      <c r="B1828" s="3">
        <v>45324.958333333336</v>
      </c>
      <c r="C1828" s="2" t="s">
        <v>13</v>
      </c>
      <c r="D1828" s="2" t="s">
        <v>73</v>
      </c>
      <c r="E1828" s="2" t="s">
        <v>59</v>
      </c>
      <c r="F1828" s="2" t="s">
        <v>16</v>
      </c>
      <c r="G1828" s="2" t="s">
        <v>32</v>
      </c>
      <c r="H1828" s="2">
        <v>2019</v>
      </c>
      <c r="I1828" s="2">
        <v>0</v>
      </c>
      <c r="J1828" s="2"/>
    </row>
    <row r="1829" spans="1:10" x14ac:dyDescent="0.2">
      <c r="A1829" s="2" t="s">
        <v>12</v>
      </c>
      <c r="B1829" s="3">
        <v>45324.958333333336</v>
      </c>
      <c r="C1829" s="2" t="s">
        <v>13</v>
      </c>
      <c r="D1829" s="2" t="s">
        <v>73</v>
      </c>
      <c r="E1829" s="2" t="s">
        <v>59</v>
      </c>
      <c r="F1829" s="2" t="s">
        <v>16</v>
      </c>
      <c r="G1829" s="2" t="s">
        <v>33</v>
      </c>
      <c r="H1829" s="2">
        <v>2019</v>
      </c>
      <c r="I1829" s="2">
        <v>0</v>
      </c>
      <c r="J1829" s="2"/>
    </row>
    <row r="1830" spans="1:10" x14ac:dyDescent="0.2">
      <c r="A1830" s="2" t="s">
        <v>12</v>
      </c>
      <c r="B1830" s="3">
        <v>45324.958333333336</v>
      </c>
      <c r="C1830" s="2" t="s">
        <v>13</v>
      </c>
      <c r="D1830" s="2" t="s">
        <v>73</v>
      </c>
      <c r="E1830" s="2" t="s">
        <v>59</v>
      </c>
      <c r="F1830" s="2" t="s">
        <v>16</v>
      </c>
      <c r="G1830" s="2" t="s">
        <v>34</v>
      </c>
      <c r="H1830" s="2">
        <v>2019</v>
      </c>
      <c r="I1830" s="2">
        <v>0</v>
      </c>
      <c r="J1830" s="2"/>
    </row>
    <row r="1831" spans="1:10" x14ac:dyDescent="0.2">
      <c r="A1831" s="2" t="s">
        <v>12</v>
      </c>
      <c r="B1831" s="3">
        <v>45324.958333333336</v>
      </c>
      <c r="C1831" s="2" t="s">
        <v>13</v>
      </c>
      <c r="D1831" s="2" t="s">
        <v>73</v>
      </c>
      <c r="E1831" s="2" t="s">
        <v>59</v>
      </c>
      <c r="F1831" s="2" t="s">
        <v>16</v>
      </c>
      <c r="G1831" s="2" t="s">
        <v>36</v>
      </c>
      <c r="H1831" s="2">
        <v>2019</v>
      </c>
      <c r="I1831" s="2">
        <v>8061.634</v>
      </c>
      <c r="J1831" s="2"/>
    </row>
    <row r="1832" spans="1:10" x14ac:dyDescent="0.2">
      <c r="A1832" s="2" t="s">
        <v>12</v>
      </c>
      <c r="B1832" s="3">
        <v>45324.958333333336</v>
      </c>
      <c r="C1832" s="2" t="s">
        <v>13</v>
      </c>
      <c r="D1832" s="2" t="s">
        <v>73</v>
      </c>
      <c r="E1832" s="2" t="s">
        <v>59</v>
      </c>
      <c r="F1832" s="2" t="s">
        <v>16</v>
      </c>
      <c r="G1832" s="2" t="s">
        <v>37</v>
      </c>
      <c r="H1832" s="2">
        <v>2019</v>
      </c>
      <c r="I1832" s="2">
        <v>0</v>
      </c>
      <c r="J1832" s="2"/>
    </row>
    <row r="1833" spans="1:10" x14ac:dyDescent="0.2">
      <c r="A1833" s="2" t="s">
        <v>12</v>
      </c>
      <c r="B1833" s="3">
        <v>45324.958333333336</v>
      </c>
      <c r="C1833" s="2" t="s">
        <v>13</v>
      </c>
      <c r="D1833" s="2" t="s">
        <v>73</v>
      </c>
      <c r="E1833" s="2" t="s">
        <v>59</v>
      </c>
      <c r="F1833" s="2" t="s">
        <v>16</v>
      </c>
      <c r="G1833" s="2" t="s">
        <v>38</v>
      </c>
      <c r="H1833" s="2">
        <v>2019</v>
      </c>
      <c r="I1833" s="2">
        <v>0</v>
      </c>
      <c r="J1833" s="2"/>
    </row>
    <row r="1834" spans="1:10" x14ac:dyDescent="0.2">
      <c r="A1834" s="2" t="s">
        <v>12</v>
      </c>
      <c r="B1834" s="3">
        <v>45324.958333333336</v>
      </c>
      <c r="C1834" s="2" t="s">
        <v>13</v>
      </c>
      <c r="D1834" s="2" t="s">
        <v>73</v>
      </c>
      <c r="E1834" s="2" t="s">
        <v>59</v>
      </c>
      <c r="F1834" s="2" t="s">
        <v>16</v>
      </c>
      <c r="G1834" s="2" t="s">
        <v>39</v>
      </c>
      <c r="H1834" s="2">
        <v>2019</v>
      </c>
      <c r="I1834" s="2">
        <v>0</v>
      </c>
      <c r="J1834" s="2"/>
    </row>
    <row r="1835" spans="1:10" x14ac:dyDescent="0.2">
      <c r="A1835" s="2" t="s">
        <v>12</v>
      </c>
      <c r="B1835" s="3">
        <v>45324.958333333336</v>
      </c>
      <c r="C1835" s="2" t="s">
        <v>13</v>
      </c>
      <c r="D1835" s="2" t="s">
        <v>73</v>
      </c>
      <c r="E1835" s="2" t="s">
        <v>59</v>
      </c>
      <c r="F1835" s="2" t="s">
        <v>16</v>
      </c>
      <c r="G1835" s="2" t="s">
        <v>40</v>
      </c>
      <c r="H1835" s="2">
        <v>2019</v>
      </c>
      <c r="I1835" s="2">
        <v>0</v>
      </c>
      <c r="J1835" s="2"/>
    </row>
    <row r="1836" spans="1:10" x14ac:dyDescent="0.2">
      <c r="A1836" s="2" t="s">
        <v>12</v>
      </c>
      <c r="B1836" s="3">
        <v>45324.958333333336</v>
      </c>
      <c r="C1836" s="2" t="s">
        <v>13</v>
      </c>
      <c r="D1836" s="2" t="s">
        <v>73</v>
      </c>
      <c r="E1836" s="2" t="s">
        <v>59</v>
      </c>
      <c r="F1836" s="2" t="s">
        <v>16</v>
      </c>
      <c r="G1836" s="2" t="s">
        <v>41</v>
      </c>
      <c r="H1836" s="2">
        <v>2019</v>
      </c>
      <c r="I1836" s="2">
        <v>0</v>
      </c>
      <c r="J1836" s="2"/>
    </row>
    <row r="1837" spans="1:10" x14ac:dyDescent="0.2">
      <c r="A1837" s="2" t="s">
        <v>12</v>
      </c>
      <c r="B1837" s="3">
        <v>45324.958333333336</v>
      </c>
      <c r="C1837" s="2" t="s">
        <v>13</v>
      </c>
      <c r="D1837" s="2" t="s">
        <v>73</v>
      </c>
      <c r="E1837" s="2" t="s">
        <v>59</v>
      </c>
      <c r="F1837" s="2" t="s">
        <v>16</v>
      </c>
      <c r="G1837" s="2" t="s">
        <v>42</v>
      </c>
      <c r="H1837" s="2">
        <v>2019</v>
      </c>
      <c r="I1837" s="2">
        <v>0</v>
      </c>
      <c r="J1837" s="2"/>
    </row>
    <row r="1838" spans="1:10" x14ac:dyDescent="0.2">
      <c r="A1838" s="2" t="s">
        <v>12</v>
      </c>
      <c r="B1838" s="3">
        <v>45324.958333333336</v>
      </c>
      <c r="C1838" s="2" t="s">
        <v>13</v>
      </c>
      <c r="D1838" s="2" t="s">
        <v>73</v>
      </c>
      <c r="E1838" s="2" t="s">
        <v>59</v>
      </c>
      <c r="F1838" s="2" t="s">
        <v>16</v>
      </c>
      <c r="G1838" s="2" t="s">
        <v>43</v>
      </c>
      <c r="H1838" s="2">
        <v>2019</v>
      </c>
      <c r="I1838" s="2">
        <v>0</v>
      </c>
      <c r="J1838" s="2"/>
    </row>
    <row r="1839" spans="1:10" x14ac:dyDescent="0.2">
      <c r="A1839" s="2" t="s">
        <v>12</v>
      </c>
      <c r="B1839" s="3">
        <v>45324.958333333336</v>
      </c>
      <c r="C1839" s="2" t="s">
        <v>13</v>
      </c>
      <c r="D1839" s="2" t="s">
        <v>73</v>
      </c>
      <c r="E1839" s="2" t="s">
        <v>59</v>
      </c>
      <c r="F1839" s="2" t="s">
        <v>16</v>
      </c>
      <c r="G1839" s="2" t="s">
        <v>44</v>
      </c>
      <c r="H1839" s="2">
        <v>2019</v>
      </c>
      <c r="I1839" s="2">
        <v>0</v>
      </c>
      <c r="J1839" s="2"/>
    </row>
    <row r="1840" spans="1:10" x14ac:dyDescent="0.2">
      <c r="A1840" s="2" t="s">
        <v>12</v>
      </c>
      <c r="B1840" s="3">
        <v>45324.958333333336</v>
      </c>
      <c r="C1840" s="2" t="s">
        <v>13</v>
      </c>
      <c r="D1840" s="2" t="s">
        <v>73</v>
      </c>
      <c r="E1840" s="2" t="s">
        <v>59</v>
      </c>
      <c r="F1840" s="2" t="s">
        <v>16</v>
      </c>
      <c r="G1840" s="2" t="s">
        <v>46</v>
      </c>
      <c r="H1840" s="2">
        <v>2019</v>
      </c>
      <c r="I1840" s="2">
        <v>0</v>
      </c>
      <c r="J1840" s="2"/>
    </row>
    <row r="1841" spans="1:10" x14ac:dyDescent="0.2">
      <c r="A1841" s="2" t="s">
        <v>12</v>
      </c>
      <c r="B1841" s="3">
        <v>45324.958333333336</v>
      </c>
      <c r="C1841" s="2" t="s">
        <v>13</v>
      </c>
      <c r="D1841" s="2" t="s">
        <v>73</v>
      </c>
      <c r="E1841" s="2" t="s">
        <v>59</v>
      </c>
      <c r="F1841" s="2" t="s">
        <v>16</v>
      </c>
      <c r="G1841" s="2" t="s">
        <v>47</v>
      </c>
      <c r="H1841" s="2">
        <v>2019</v>
      </c>
      <c r="I1841" s="2">
        <v>0</v>
      </c>
      <c r="J1841" s="2"/>
    </row>
    <row r="1842" spans="1:10" x14ac:dyDescent="0.2">
      <c r="A1842" s="2" t="s">
        <v>12</v>
      </c>
      <c r="B1842" s="3">
        <v>45324.958333333336</v>
      </c>
      <c r="C1842" s="2" t="s">
        <v>13</v>
      </c>
      <c r="D1842" s="2" t="s">
        <v>73</v>
      </c>
      <c r="E1842" s="2" t="s">
        <v>60</v>
      </c>
      <c r="F1842" s="2" t="s">
        <v>16</v>
      </c>
      <c r="G1842" s="2" t="s">
        <v>18</v>
      </c>
      <c r="H1842" s="2">
        <v>2019</v>
      </c>
      <c r="I1842" s="2">
        <v>3791.81</v>
      </c>
      <c r="J1842" s="2"/>
    </row>
    <row r="1843" spans="1:10" x14ac:dyDescent="0.2">
      <c r="A1843" s="2" t="s">
        <v>12</v>
      </c>
      <c r="B1843" s="3">
        <v>45324.958333333336</v>
      </c>
      <c r="C1843" s="2" t="s">
        <v>13</v>
      </c>
      <c r="D1843" s="2" t="s">
        <v>73</v>
      </c>
      <c r="E1843" s="2" t="s">
        <v>60</v>
      </c>
      <c r="F1843" s="2" t="s">
        <v>16</v>
      </c>
      <c r="G1843" s="2" t="s">
        <v>19</v>
      </c>
      <c r="H1843" s="2">
        <v>2019</v>
      </c>
      <c r="I1843" s="2">
        <v>0</v>
      </c>
      <c r="J1843" s="2"/>
    </row>
    <row r="1844" spans="1:10" x14ac:dyDescent="0.2">
      <c r="A1844" s="2" t="s">
        <v>12</v>
      </c>
      <c r="B1844" s="3">
        <v>45324.958333333336</v>
      </c>
      <c r="C1844" s="2" t="s">
        <v>13</v>
      </c>
      <c r="D1844" s="2" t="s">
        <v>73</v>
      </c>
      <c r="E1844" s="2" t="s">
        <v>60</v>
      </c>
      <c r="F1844" s="2" t="s">
        <v>16</v>
      </c>
      <c r="G1844" s="2" t="s">
        <v>20</v>
      </c>
      <c r="H1844" s="2">
        <v>2019</v>
      </c>
      <c r="I1844" s="2">
        <v>5346.3</v>
      </c>
      <c r="J1844" s="2"/>
    </row>
    <row r="1845" spans="1:10" x14ac:dyDescent="0.2">
      <c r="A1845" s="2" t="s">
        <v>12</v>
      </c>
      <c r="B1845" s="3">
        <v>45324.958333333336</v>
      </c>
      <c r="C1845" s="2" t="s">
        <v>13</v>
      </c>
      <c r="D1845" s="2" t="s">
        <v>73</v>
      </c>
      <c r="E1845" s="2" t="s">
        <v>60</v>
      </c>
      <c r="F1845" s="2" t="s">
        <v>16</v>
      </c>
      <c r="G1845" s="2" t="s">
        <v>22</v>
      </c>
      <c r="H1845" s="2">
        <v>2019</v>
      </c>
      <c r="I1845" s="2">
        <v>259.84899999999999</v>
      </c>
      <c r="J1845" s="2"/>
    </row>
    <row r="1846" spans="1:10" x14ac:dyDescent="0.2">
      <c r="A1846" s="2" t="s">
        <v>12</v>
      </c>
      <c r="B1846" s="3">
        <v>45324.958333333336</v>
      </c>
      <c r="C1846" s="2" t="s">
        <v>13</v>
      </c>
      <c r="D1846" s="2" t="s">
        <v>73</v>
      </c>
      <c r="E1846" s="2" t="s">
        <v>60</v>
      </c>
      <c r="F1846" s="2" t="s">
        <v>16</v>
      </c>
      <c r="G1846" s="2" t="s">
        <v>23</v>
      </c>
      <c r="H1846" s="2">
        <v>2019</v>
      </c>
      <c r="I1846" s="2">
        <v>0</v>
      </c>
      <c r="J1846" s="2"/>
    </row>
    <row r="1847" spans="1:10" x14ac:dyDescent="0.2">
      <c r="A1847" s="2" t="s">
        <v>12</v>
      </c>
      <c r="B1847" s="3">
        <v>45324.958333333336</v>
      </c>
      <c r="C1847" s="2" t="s">
        <v>13</v>
      </c>
      <c r="D1847" s="2" t="s">
        <v>73</v>
      </c>
      <c r="E1847" s="2" t="s">
        <v>60</v>
      </c>
      <c r="F1847" s="2" t="s">
        <v>16</v>
      </c>
      <c r="G1847" s="2" t="s">
        <v>24</v>
      </c>
      <c r="H1847" s="2">
        <v>2019</v>
      </c>
      <c r="I1847" s="2">
        <v>71239.53</v>
      </c>
      <c r="J1847" s="2"/>
    </row>
    <row r="1848" spans="1:10" x14ac:dyDescent="0.2">
      <c r="A1848" s="2" t="s">
        <v>12</v>
      </c>
      <c r="B1848" s="3">
        <v>45324.958333333336</v>
      </c>
      <c r="C1848" s="2" t="s">
        <v>13</v>
      </c>
      <c r="D1848" s="2" t="s">
        <v>73</v>
      </c>
      <c r="E1848" s="2" t="s">
        <v>60</v>
      </c>
      <c r="F1848" s="2" t="s">
        <v>16</v>
      </c>
      <c r="G1848" s="2" t="s">
        <v>25</v>
      </c>
      <c r="H1848" s="2">
        <v>2019</v>
      </c>
      <c r="I1848" s="2">
        <v>3101.6</v>
      </c>
      <c r="J1848" s="2"/>
    </row>
    <row r="1849" spans="1:10" x14ac:dyDescent="0.2">
      <c r="A1849" s="2" t="s">
        <v>12</v>
      </c>
      <c r="B1849" s="3">
        <v>45324.958333333336</v>
      </c>
      <c r="C1849" s="2" t="s">
        <v>13</v>
      </c>
      <c r="D1849" s="2" t="s">
        <v>73</v>
      </c>
      <c r="E1849" s="2" t="s">
        <v>60</v>
      </c>
      <c r="F1849" s="2" t="s">
        <v>16</v>
      </c>
      <c r="G1849" s="2" t="s">
        <v>26</v>
      </c>
      <c r="H1849" s="2">
        <v>2019</v>
      </c>
      <c r="I1849" s="2">
        <v>117772.577</v>
      </c>
      <c r="J1849" s="2"/>
    </row>
    <row r="1850" spans="1:10" x14ac:dyDescent="0.2">
      <c r="A1850" s="2" t="s">
        <v>12</v>
      </c>
      <c r="B1850" s="3">
        <v>45324.958333333336</v>
      </c>
      <c r="C1850" s="2" t="s">
        <v>13</v>
      </c>
      <c r="D1850" s="2" t="s">
        <v>73</v>
      </c>
      <c r="E1850" s="2" t="s">
        <v>60</v>
      </c>
      <c r="F1850" s="2" t="s">
        <v>16</v>
      </c>
      <c r="G1850" s="2" t="s">
        <v>27</v>
      </c>
      <c r="H1850" s="2">
        <v>2019</v>
      </c>
      <c r="I1850" s="2">
        <v>8.4600000000000009</v>
      </c>
      <c r="J1850" s="2"/>
    </row>
    <row r="1851" spans="1:10" x14ac:dyDescent="0.2">
      <c r="A1851" s="2" t="s">
        <v>12</v>
      </c>
      <c r="B1851" s="3">
        <v>45324.958333333336</v>
      </c>
      <c r="C1851" s="2" t="s">
        <v>13</v>
      </c>
      <c r="D1851" s="2" t="s">
        <v>73</v>
      </c>
      <c r="E1851" s="2" t="s">
        <v>60</v>
      </c>
      <c r="F1851" s="2" t="s">
        <v>16</v>
      </c>
      <c r="G1851" s="2" t="s">
        <v>28</v>
      </c>
      <c r="H1851" s="2">
        <v>2019</v>
      </c>
      <c r="I1851" s="2">
        <v>1925.989</v>
      </c>
      <c r="J1851" s="2"/>
    </row>
    <row r="1852" spans="1:10" x14ac:dyDescent="0.2">
      <c r="A1852" s="2" t="s">
        <v>12</v>
      </c>
      <c r="B1852" s="3">
        <v>45324.958333333336</v>
      </c>
      <c r="C1852" s="2" t="s">
        <v>13</v>
      </c>
      <c r="D1852" s="2" t="s">
        <v>73</v>
      </c>
      <c r="E1852" s="2" t="s">
        <v>60</v>
      </c>
      <c r="F1852" s="2" t="s">
        <v>16</v>
      </c>
      <c r="G1852" s="2" t="s">
        <v>29</v>
      </c>
      <c r="H1852" s="2">
        <v>2019</v>
      </c>
      <c r="I1852" s="2">
        <v>5148.4430000000002</v>
      </c>
      <c r="J1852" s="2"/>
    </row>
    <row r="1853" spans="1:10" x14ac:dyDescent="0.2">
      <c r="A1853" s="2" t="s">
        <v>12</v>
      </c>
      <c r="B1853" s="3">
        <v>45324.958333333336</v>
      </c>
      <c r="C1853" s="2" t="s">
        <v>13</v>
      </c>
      <c r="D1853" s="2" t="s">
        <v>73</v>
      </c>
      <c r="E1853" s="2" t="s">
        <v>60</v>
      </c>
      <c r="F1853" s="2" t="s">
        <v>16</v>
      </c>
      <c r="G1853" s="2" t="s">
        <v>30</v>
      </c>
      <c r="H1853" s="2">
        <v>2019</v>
      </c>
      <c r="I1853" s="2">
        <v>121809.69100000001</v>
      </c>
      <c r="J1853" s="2"/>
    </row>
    <row r="1854" spans="1:10" x14ac:dyDescent="0.2">
      <c r="A1854" s="2" t="s">
        <v>12</v>
      </c>
      <c r="B1854" s="3">
        <v>45324.958333333336</v>
      </c>
      <c r="C1854" s="2" t="s">
        <v>13</v>
      </c>
      <c r="D1854" s="2" t="s">
        <v>73</v>
      </c>
      <c r="E1854" s="2" t="s">
        <v>60</v>
      </c>
      <c r="F1854" s="2" t="s">
        <v>16</v>
      </c>
      <c r="G1854" s="2" t="s">
        <v>31</v>
      </c>
      <c r="H1854" s="2">
        <v>2019</v>
      </c>
      <c r="I1854" s="2">
        <v>2116.8000000000002</v>
      </c>
      <c r="J1854" s="2"/>
    </row>
    <row r="1855" spans="1:10" x14ac:dyDescent="0.2">
      <c r="A1855" s="2" t="s">
        <v>12</v>
      </c>
      <c r="B1855" s="3">
        <v>45324.958333333336</v>
      </c>
      <c r="C1855" s="2" t="s">
        <v>13</v>
      </c>
      <c r="D1855" s="2" t="s">
        <v>73</v>
      </c>
      <c r="E1855" s="2" t="s">
        <v>60</v>
      </c>
      <c r="F1855" s="2" t="s">
        <v>16</v>
      </c>
      <c r="G1855" s="2" t="s">
        <v>32</v>
      </c>
      <c r="H1855" s="2">
        <v>2019</v>
      </c>
      <c r="I1855" s="2">
        <v>18382.562999999998</v>
      </c>
      <c r="J1855" s="2"/>
    </row>
    <row r="1856" spans="1:10" x14ac:dyDescent="0.2">
      <c r="A1856" s="2" t="s">
        <v>12</v>
      </c>
      <c r="B1856" s="3">
        <v>45324.958333333336</v>
      </c>
      <c r="C1856" s="2" t="s">
        <v>13</v>
      </c>
      <c r="D1856" s="2" t="s">
        <v>73</v>
      </c>
      <c r="E1856" s="2" t="s">
        <v>60</v>
      </c>
      <c r="F1856" s="2" t="s">
        <v>16</v>
      </c>
      <c r="G1856" s="2" t="s">
        <v>33</v>
      </c>
      <c r="H1856" s="2">
        <v>2019</v>
      </c>
      <c r="I1856" s="2">
        <v>0</v>
      </c>
      <c r="J1856" s="2"/>
    </row>
    <row r="1857" spans="1:10" x14ac:dyDescent="0.2">
      <c r="A1857" s="2" t="s">
        <v>12</v>
      </c>
      <c r="B1857" s="3">
        <v>45324.958333333336</v>
      </c>
      <c r="C1857" s="2" t="s">
        <v>13</v>
      </c>
      <c r="D1857" s="2" t="s">
        <v>73</v>
      </c>
      <c r="E1857" s="2" t="s">
        <v>60</v>
      </c>
      <c r="F1857" s="2" t="s">
        <v>16</v>
      </c>
      <c r="G1857" s="2" t="s">
        <v>34</v>
      </c>
      <c r="H1857" s="2">
        <v>2019</v>
      </c>
      <c r="I1857" s="2">
        <v>110.611</v>
      </c>
      <c r="J1857" s="2"/>
    </row>
    <row r="1858" spans="1:10" x14ac:dyDescent="0.2">
      <c r="A1858" s="2" t="s">
        <v>12</v>
      </c>
      <c r="B1858" s="3">
        <v>45324.958333333336</v>
      </c>
      <c r="C1858" s="2" t="s">
        <v>13</v>
      </c>
      <c r="D1858" s="2" t="s">
        <v>73</v>
      </c>
      <c r="E1858" s="2" t="s">
        <v>60</v>
      </c>
      <c r="F1858" s="2" t="s">
        <v>16</v>
      </c>
      <c r="G1858" s="2" t="s">
        <v>36</v>
      </c>
      <c r="H1858" s="2">
        <v>2019</v>
      </c>
      <c r="I1858" s="2">
        <v>3300.1329999999998</v>
      </c>
      <c r="J1858" s="2"/>
    </row>
    <row r="1859" spans="1:10" x14ac:dyDescent="0.2">
      <c r="A1859" s="2" t="s">
        <v>12</v>
      </c>
      <c r="B1859" s="3">
        <v>45324.958333333336</v>
      </c>
      <c r="C1859" s="2" t="s">
        <v>13</v>
      </c>
      <c r="D1859" s="2" t="s">
        <v>73</v>
      </c>
      <c r="E1859" s="2" t="s">
        <v>60</v>
      </c>
      <c r="F1859" s="2" t="s">
        <v>16</v>
      </c>
      <c r="G1859" s="2" t="s">
        <v>37</v>
      </c>
      <c r="H1859" s="2">
        <v>2019</v>
      </c>
      <c r="I1859" s="2">
        <v>3882.8620000000001</v>
      </c>
      <c r="J1859" s="2"/>
    </row>
    <row r="1860" spans="1:10" x14ac:dyDescent="0.2">
      <c r="A1860" s="2" t="s">
        <v>12</v>
      </c>
      <c r="B1860" s="3">
        <v>45324.958333333336</v>
      </c>
      <c r="C1860" s="2" t="s">
        <v>13</v>
      </c>
      <c r="D1860" s="2" t="s">
        <v>73</v>
      </c>
      <c r="E1860" s="2" t="s">
        <v>60</v>
      </c>
      <c r="F1860" s="2" t="s">
        <v>16</v>
      </c>
      <c r="G1860" s="2" t="s">
        <v>38</v>
      </c>
      <c r="H1860" s="2">
        <v>2019</v>
      </c>
      <c r="I1860" s="2">
        <v>206.078</v>
      </c>
      <c r="J1860" s="2"/>
    </row>
    <row r="1861" spans="1:10" x14ac:dyDescent="0.2">
      <c r="A1861" s="2" t="s">
        <v>12</v>
      </c>
      <c r="B1861" s="3">
        <v>45324.958333333336</v>
      </c>
      <c r="C1861" s="2" t="s">
        <v>13</v>
      </c>
      <c r="D1861" s="2" t="s">
        <v>73</v>
      </c>
      <c r="E1861" s="2" t="s">
        <v>60</v>
      </c>
      <c r="F1861" s="2" t="s">
        <v>16</v>
      </c>
      <c r="G1861" s="2" t="s">
        <v>39</v>
      </c>
      <c r="H1861" s="2">
        <v>2019</v>
      </c>
      <c r="I1861" s="2">
        <v>394.89800000000002</v>
      </c>
      <c r="J1861" s="2"/>
    </row>
    <row r="1862" spans="1:10" x14ac:dyDescent="0.2">
      <c r="A1862" s="2" t="s">
        <v>12</v>
      </c>
      <c r="B1862" s="3">
        <v>45324.958333333336</v>
      </c>
      <c r="C1862" s="2" t="s">
        <v>13</v>
      </c>
      <c r="D1862" s="2" t="s">
        <v>73</v>
      </c>
      <c r="E1862" s="2" t="s">
        <v>60</v>
      </c>
      <c r="F1862" s="2" t="s">
        <v>16</v>
      </c>
      <c r="G1862" s="2" t="s">
        <v>40</v>
      </c>
      <c r="H1862" s="2">
        <v>2019</v>
      </c>
      <c r="I1862" s="2">
        <v>327.85300000000001</v>
      </c>
      <c r="J1862" s="2"/>
    </row>
    <row r="1863" spans="1:10" x14ac:dyDescent="0.2">
      <c r="A1863" s="2" t="s">
        <v>12</v>
      </c>
      <c r="B1863" s="3">
        <v>45324.958333333336</v>
      </c>
      <c r="C1863" s="2" t="s">
        <v>13</v>
      </c>
      <c r="D1863" s="2" t="s">
        <v>73</v>
      </c>
      <c r="E1863" s="2" t="s">
        <v>60</v>
      </c>
      <c r="F1863" s="2" t="s">
        <v>16</v>
      </c>
      <c r="G1863" s="2" t="s">
        <v>41</v>
      </c>
      <c r="H1863" s="2">
        <v>2019</v>
      </c>
      <c r="I1863" s="2">
        <v>0</v>
      </c>
      <c r="J1863" s="2"/>
    </row>
    <row r="1864" spans="1:10" x14ac:dyDescent="0.2">
      <c r="A1864" s="2" t="s">
        <v>12</v>
      </c>
      <c r="B1864" s="3">
        <v>45324.958333333336</v>
      </c>
      <c r="C1864" s="2" t="s">
        <v>13</v>
      </c>
      <c r="D1864" s="2" t="s">
        <v>73</v>
      </c>
      <c r="E1864" s="2" t="s">
        <v>60</v>
      </c>
      <c r="F1864" s="2" t="s">
        <v>16</v>
      </c>
      <c r="G1864" s="2" t="s">
        <v>42</v>
      </c>
      <c r="H1864" s="2">
        <v>2019</v>
      </c>
      <c r="I1864" s="2">
        <v>0</v>
      </c>
      <c r="J1864" s="2"/>
    </row>
    <row r="1865" spans="1:10" x14ac:dyDescent="0.2">
      <c r="A1865" s="2" t="s">
        <v>12</v>
      </c>
      <c r="B1865" s="3">
        <v>45324.958333333336</v>
      </c>
      <c r="C1865" s="2" t="s">
        <v>13</v>
      </c>
      <c r="D1865" s="2" t="s">
        <v>73</v>
      </c>
      <c r="E1865" s="2" t="s">
        <v>60</v>
      </c>
      <c r="F1865" s="2" t="s">
        <v>16</v>
      </c>
      <c r="G1865" s="2" t="s">
        <v>43</v>
      </c>
      <c r="H1865" s="2">
        <v>2019</v>
      </c>
      <c r="I1865" s="2">
        <v>0</v>
      </c>
      <c r="J1865" s="2"/>
    </row>
    <row r="1866" spans="1:10" x14ac:dyDescent="0.2">
      <c r="A1866" s="2" t="s">
        <v>12</v>
      </c>
      <c r="B1866" s="3">
        <v>45324.958333333336</v>
      </c>
      <c r="C1866" s="2" t="s">
        <v>13</v>
      </c>
      <c r="D1866" s="2" t="s">
        <v>73</v>
      </c>
      <c r="E1866" s="2" t="s">
        <v>60</v>
      </c>
      <c r="F1866" s="2" t="s">
        <v>16</v>
      </c>
      <c r="G1866" s="2" t="s">
        <v>44</v>
      </c>
      <c r="H1866" s="2">
        <v>2019</v>
      </c>
      <c r="I1866" s="2">
        <v>0</v>
      </c>
      <c r="J1866" s="2"/>
    </row>
    <row r="1867" spans="1:10" x14ac:dyDescent="0.2">
      <c r="A1867" s="2" t="s">
        <v>12</v>
      </c>
      <c r="B1867" s="3">
        <v>45324.958333333336</v>
      </c>
      <c r="C1867" s="2" t="s">
        <v>13</v>
      </c>
      <c r="D1867" s="2" t="s">
        <v>73</v>
      </c>
      <c r="E1867" s="2" t="s">
        <v>60</v>
      </c>
      <c r="F1867" s="2" t="s">
        <v>16</v>
      </c>
      <c r="G1867" s="2" t="s">
        <v>46</v>
      </c>
      <c r="H1867" s="2">
        <v>2019</v>
      </c>
      <c r="I1867" s="2">
        <v>344</v>
      </c>
      <c r="J1867" s="2"/>
    </row>
    <row r="1868" spans="1:10" x14ac:dyDescent="0.2">
      <c r="A1868" s="2" t="s">
        <v>12</v>
      </c>
      <c r="B1868" s="3">
        <v>45324.958333333336</v>
      </c>
      <c r="C1868" s="2" t="s">
        <v>13</v>
      </c>
      <c r="D1868" s="2" t="s">
        <v>73</v>
      </c>
      <c r="E1868" s="2" t="s">
        <v>60</v>
      </c>
      <c r="F1868" s="2" t="s">
        <v>16</v>
      </c>
      <c r="G1868" s="2" t="s">
        <v>47</v>
      </c>
      <c r="H1868" s="2">
        <v>2019</v>
      </c>
      <c r="I1868" s="2">
        <v>836.92</v>
      </c>
      <c r="J1868" s="2"/>
    </row>
    <row r="1869" spans="1:10" x14ac:dyDescent="0.2">
      <c r="A1869" s="2" t="s">
        <v>12</v>
      </c>
      <c r="B1869" s="3">
        <v>45324.958333333336</v>
      </c>
      <c r="C1869" s="2" t="s">
        <v>13</v>
      </c>
      <c r="D1869" s="2" t="s">
        <v>73</v>
      </c>
      <c r="E1869" s="2" t="s">
        <v>60</v>
      </c>
      <c r="F1869" s="2" t="s">
        <v>16</v>
      </c>
      <c r="G1869" s="2" t="s">
        <v>50</v>
      </c>
      <c r="H1869" s="2">
        <v>2019</v>
      </c>
      <c r="I1869" s="2">
        <v>591.51400000000001</v>
      </c>
      <c r="J1869" s="2"/>
    </row>
    <row r="1870" spans="1:10" x14ac:dyDescent="0.2">
      <c r="A1870" s="2" t="s">
        <v>12</v>
      </c>
      <c r="B1870" s="3">
        <v>45324.958333333336</v>
      </c>
      <c r="C1870" s="2" t="s">
        <v>13</v>
      </c>
      <c r="D1870" s="2" t="s">
        <v>73</v>
      </c>
      <c r="E1870" s="2" t="s">
        <v>60</v>
      </c>
      <c r="F1870" s="2" t="s">
        <v>16</v>
      </c>
      <c r="G1870" s="2" t="s">
        <v>51</v>
      </c>
      <c r="H1870" s="2">
        <v>2019</v>
      </c>
      <c r="I1870" s="2">
        <v>493.47800000000001</v>
      </c>
      <c r="J1870" s="2"/>
    </row>
    <row r="1871" spans="1:10" x14ac:dyDescent="0.2">
      <c r="A1871" s="2" t="s">
        <v>12</v>
      </c>
      <c r="B1871" s="3">
        <v>45324.958333333336</v>
      </c>
      <c r="C1871" s="2" t="s">
        <v>13</v>
      </c>
      <c r="D1871" s="2" t="s">
        <v>73</v>
      </c>
      <c r="E1871" s="2" t="s">
        <v>61</v>
      </c>
      <c r="F1871" s="2" t="s">
        <v>16</v>
      </c>
      <c r="G1871" s="2" t="s">
        <v>17</v>
      </c>
      <c r="H1871" s="2">
        <v>2019</v>
      </c>
      <c r="I1871" s="2">
        <v>1120.1659999999999</v>
      </c>
      <c r="J1871" s="2"/>
    </row>
    <row r="1872" spans="1:10" x14ac:dyDescent="0.2">
      <c r="A1872" s="2" t="s">
        <v>12</v>
      </c>
      <c r="B1872" s="3">
        <v>45324.958333333336</v>
      </c>
      <c r="C1872" s="2" t="s">
        <v>13</v>
      </c>
      <c r="D1872" s="2" t="s">
        <v>73</v>
      </c>
      <c r="E1872" s="2" t="s">
        <v>61</v>
      </c>
      <c r="F1872" s="2" t="s">
        <v>16</v>
      </c>
      <c r="G1872" s="2" t="s">
        <v>18</v>
      </c>
      <c r="H1872" s="2">
        <v>2019</v>
      </c>
      <c r="I1872" s="2">
        <v>7060.5429999999997</v>
      </c>
      <c r="J1872" s="2"/>
    </row>
    <row r="1873" spans="1:10" x14ac:dyDescent="0.2">
      <c r="A1873" s="2" t="s">
        <v>12</v>
      </c>
      <c r="B1873" s="3">
        <v>45324.958333333336</v>
      </c>
      <c r="C1873" s="2" t="s">
        <v>13</v>
      </c>
      <c r="D1873" s="2" t="s">
        <v>73</v>
      </c>
      <c r="E1873" s="2" t="s">
        <v>61</v>
      </c>
      <c r="F1873" s="2" t="s">
        <v>16</v>
      </c>
      <c r="G1873" s="2" t="s">
        <v>19</v>
      </c>
      <c r="H1873" s="2">
        <v>2019</v>
      </c>
      <c r="I1873" s="2">
        <v>409.32499999999999</v>
      </c>
      <c r="J1873" s="2"/>
    </row>
    <row r="1874" spans="1:10" x14ac:dyDescent="0.2">
      <c r="A1874" s="2" t="s">
        <v>12</v>
      </c>
      <c r="B1874" s="3">
        <v>45324.958333333336</v>
      </c>
      <c r="C1874" s="2" t="s">
        <v>13</v>
      </c>
      <c r="D1874" s="2" t="s">
        <v>73</v>
      </c>
      <c r="E1874" s="2" t="s">
        <v>61</v>
      </c>
      <c r="F1874" s="2" t="s">
        <v>16</v>
      </c>
      <c r="G1874" s="2" t="s">
        <v>20</v>
      </c>
      <c r="H1874" s="2">
        <v>2019</v>
      </c>
      <c r="I1874" s="2">
        <v>170.1</v>
      </c>
      <c r="J1874" s="2"/>
    </row>
    <row r="1875" spans="1:10" x14ac:dyDescent="0.2">
      <c r="A1875" s="2" t="s">
        <v>12</v>
      </c>
      <c r="B1875" s="3">
        <v>45324.958333333336</v>
      </c>
      <c r="C1875" s="2" t="s">
        <v>13</v>
      </c>
      <c r="D1875" s="2" t="s">
        <v>73</v>
      </c>
      <c r="E1875" s="2" t="s">
        <v>61</v>
      </c>
      <c r="F1875" s="2" t="s">
        <v>16</v>
      </c>
      <c r="G1875" s="2" t="s">
        <v>21</v>
      </c>
      <c r="H1875" s="2">
        <v>2019</v>
      </c>
      <c r="I1875" s="2">
        <v>624.01700000000005</v>
      </c>
      <c r="J1875" s="2"/>
    </row>
    <row r="1876" spans="1:10" x14ac:dyDescent="0.2">
      <c r="A1876" s="2" t="s">
        <v>12</v>
      </c>
      <c r="B1876" s="3">
        <v>45324.958333333336</v>
      </c>
      <c r="C1876" s="2" t="s">
        <v>13</v>
      </c>
      <c r="D1876" s="2" t="s">
        <v>73</v>
      </c>
      <c r="E1876" s="2" t="s">
        <v>61</v>
      </c>
      <c r="F1876" s="2" t="s">
        <v>16</v>
      </c>
      <c r="G1876" s="2" t="s">
        <v>22</v>
      </c>
      <c r="H1876" s="2">
        <v>2019</v>
      </c>
      <c r="I1876" s="2">
        <v>6.47</v>
      </c>
      <c r="J1876" s="2"/>
    </row>
    <row r="1877" spans="1:10" x14ac:dyDescent="0.2">
      <c r="A1877" s="2" t="s">
        <v>12</v>
      </c>
      <c r="B1877" s="3">
        <v>45324.958333333336</v>
      </c>
      <c r="C1877" s="2" t="s">
        <v>13</v>
      </c>
      <c r="D1877" s="2" t="s">
        <v>73</v>
      </c>
      <c r="E1877" s="2" t="s">
        <v>61</v>
      </c>
      <c r="F1877" s="2" t="s">
        <v>16</v>
      </c>
      <c r="G1877" s="2" t="s">
        <v>23</v>
      </c>
      <c r="H1877" s="2">
        <v>2019</v>
      </c>
      <c r="I1877" s="2">
        <v>3495.7689999999998</v>
      </c>
      <c r="J1877" s="2"/>
    </row>
    <row r="1878" spans="1:10" x14ac:dyDescent="0.2">
      <c r="A1878" s="2" t="s">
        <v>12</v>
      </c>
      <c r="B1878" s="3">
        <v>45324.958333333336</v>
      </c>
      <c r="C1878" s="2" t="s">
        <v>13</v>
      </c>
      <c r="D1878" s="2" t="s">
        <v>73</v>
      </c>
      <c r="E1878" s="2" t="s">
        <v>61</v>
      </c>
      <c r="F1878" s="2" t="s">
        <v>16</v>
      </c>
      <c r="G1878" s="2" t="s">
        <v>24</v>
      </c>
      <c r="H1878" s="2">
        <v>2019</v>
      </c>
      <c r="I1878" s="2">
        <v>29754.045999999998</v>
      </c>
      <c r="J1878" s="2"/>
    </row>
    <row r="1879" spans="1:10" x14ac:dyDescent="0.2">
      <c r="A1879" s="2" t="s">
        <v>12</v>
      </c>
      <c r="B1879" s="3">
        <v>45324.958333333336</v>
      </c>
      <c r="C1879" s="2" t="s">
        <v>13</v>
      </c>
      <c r="D1879" s="2" t="s">
        <v>73</v>
      </c>
      <c r="E1879" s="2" t="s">
        <v>61</v>
      </c>
      <c r="F1879" s="2" t="s">
        <v>16</v>
      </c>
      <c r="G1879" s="2" t="s">
        <v>25</v>
      </c>
      <c r="H1879" s="2">
        <v>2019</v>
      </c>
      <c r="I1879" s="2">
        <v>2355.7109999999998</v>
      </c>
      <c r="J1879" s="2"/>
    </row>
    <row r="1880" spans="1:10" x14ac:dyDescent="0.2">
      <c r="A1880" s="2" t="s">
        <v>12</v>
      </c>
      <c r="B1880" s="3">
        <v>45324.958333333336</v>
      </c>
      <c r="C1880" s="2" t="s">
        <v>13</v>
      </c>
      <c r="D1880" s="2" t="s">
        <v>73</v>
      </c>
      <c r="E1880" s="2" t="s">
        <v>61</v>
      </c>
      <c r="F1880" s="2" t="s">
        <v>16</v>
      </c>
      <c r="G1880" s="2" t="s">
        <v>26</v>
      </c>
      <c r="H1880" s="2">
        <v>2019</v>
      </c>
      <c r="I1880" s="2">
        <v>62253.374000000003</v>
      </c>
      <c r="J1880" s="2"/>
    </row>
    <row r="1881" spans="1:10" x14ac:dyDescent="0.2">
      <c r="A1881" s="2" t="s">
        <v>12</v>
      </c>
      <c r="B1881" s="3">
        <v>45324.958333333336</v>
      </c>
      <c r="C1881" s="2" t="s">
        <v>13</v>
      </c>
      <c r="D1881" s="2" t="s">
        <v>73</v>
      </c>
      <c r="E1881" s="2" t="s">
        <v>61</v>
      </c>
      <c r="F1881" s="2" t="s">
        <v>16</v>
      </c>
      <c r="G1881" s="2" t="s">
        <v>27</v>
      </c>
      <c r="H1881" s="2">
        <v>2019</v>
      </c>
      <c r="I1881" s="2">
        <v>1252.2370000000001</v>
      </c>
      <c r="J1881" s="2"/>
    </row>
    <row r="1882" spans="1:10" x14ac:dyDescent="0.2">
      <c r="A1882" s="2" t="s">
        <v>12</v>
      </c>
      <c r="B1882" s="3">
        <v>45324.958333333336</v>
      </c>
      <c r="C1882" s="2" t="s">
        <v>13</v>
      </c>
      <c r="D1882" s="2" t="s">
        <v>73</v>
      </c>
      <c r="E1882" s="2" t="s">
        <v>61</v>
      </c>
      <c r="F1882" s="2" t="s">
        <v>16</v>
      </c>
      <c r="G1882" s="2" t="s">
        <v>28</v>
      </c>
      <c r="H1882" s="2">
        <v>2019</v>
      </c>
      <c r="I1882" s="2">
        <v>0</v>
      </c>
      <c r="J1882" s="2"/>
    </row>
    <row r="1883" spans="1:10" x14ac:dyDescent="0.2">
      <c r="A1883" s="2" t="s">
        <v>12</v>
      </c>
      <c r="B1883" s="3">
        <v>45324.958333333336</v>
      </c>
      <c r="C1883" s="2" t="s">
        <v>13</v>
      </c>
      <c r="D1883" s="2" t="s">
        <v>73</v>
      </c>
      <c r="E1883" s="2" t="s">
        <v>61</v>
      </c>
      <c r="F1883" s="2" t="s">
        <v>16</v>
      </c>
      <c r="G1883" s="2" t="s">
        <v>29</v>
      </c>
      <c r="H1883" s="2">
        <v>2019</v>
      </c>
      <c r="I1883" s="2">
        <v>1567.335</v>
      </c>
      <c r="J1883" s="2"/>
    </row>
    <row r="1884" spans="1:10" x14ac:dyDescent="0.2">
      <c r="A1884" s="2" t="s">
        <v>12</v>
      </c>
      <c r="B1884" s="3">
        <v>45324.958333333336</v>
      </c>
      <c r="C1884" s="2" t="s">
        <v>13</v>
      </c>
      <c r="D1884" s="2" t="s">
        <v>73</v>
      </c>
      <c r="E1884" s="2" t="s">
        <v>61</v>
      </c>
      <c r="F1884" s="2" t="s">
        <v>16</v>
      </c>
      <c r="G1884" s="2" t="s">
        <v>30</v>
      </c>
      <c r="H1884" s="2">
        <v>2019</v>
      </c>
      <c r="I1884" s="2">
        <v>107845.74400000001</v>
      </c>
      <c r="J1884" s="2"/>
    </row>
    <row r="1885" spans="1:10" x14ac:dyDescent="0.2">
      <c r="A1885" s="2" t="s">
        <v>12</v>
      </c>
      <c r="B1885" s="3">
        <v>45324.958333333336</v>
      </c>
      <c r="C1885" s="2" t="s">
        <v>13</v>
      </c>
      <c r="D1885" s="2" t="s">
        <v>73</v>
      </c>
      <c r="E1885" s="2" t="s">
        <v>61</v>
      </c>
      <c r="F1885" s="2" t="s">
        <v>16</v>
      </c>
      <c r="G1885" s="2" t="s">
        <v>31</v>
      </c>
      <c r="H1885" s="2">
        <v>2019</v>
      </c>
      <c r="I1885" s="2">
        <v>1520</v>
      </c>
      <c r="J1885" s="2"/>
    </row>
    <row r="1886" spans="1:10" x14ac:dyDescent="0.2">
      <c r="A1886" s="2" t="s">
        <v>12</v>
      </c>
      <c r="B1886" s="3">
        <v>45324.958333333336</v>
      </c>
      <c r="C1886" s="2" t="s">
        <v>13</v>
      </c>
      <c r="D1886" s="2" t="s">
        <v>73</v>
      </c>
      <c r="E1886" s="2" t="s">
        <v>61</v>
      </c>
      <c r="F1886" s="2" t="s">
        <v>16</v>
      </c>
      <c r="G1886" s="2" t="s">
        <v>32</v>
      </c>
      <c r="H1886" s="2">
        <v>2019</v>
      </c>
      <c r="I1886" s="2">
        <v>1320.915</v>
      </c>
      <c r="J1886" s="2"/>
    </row>
    <row r="1887" spans="1:10" x14ac:dyDescent="0.2">
      <c r="A1887" s="2" t="s">
        <v>12</v>
      </c>
      <c r="B1887" s="3">
        <v>45324.958333333336</v>
      </c>
      <c r="C1887" s="2" t="s">
        <v>13</v>
      </c>
      <c r="D1887" s="2" t="s">
        <v>73</v>
      </c>
      <c r="E1887" s="2" t="s">
        <v>61</v>
      </c>
      <c r="F1887" s="2" t="s">
        <v>16</v>
      </c>
      <c r="G1887" s="2" t="s">
        <v>33</v>
      </c>
      <c r="H1887" s="2">
        <v>2019</v>
      </c>
      <c r="I1887" s="2">
        <v>454.37</v>
      </c>
      <c r="J1887" s="2"/>
    </row>
    <row r="1888" spans="1:10" x14ac:dyDescent="0.2">
      <c r="A1888" s="2" t="s">
        <v>12</v>
      </c>
      <c r="B1888" s="3">
        <v>45324.958333333336</v>
      </c>
      <c r="C1888" s="2" t="s">
        <v>13</v>
      </c>
      <c r="D1888" s="2" t="s">
        <v>73</v>
      </c>
      <c r="E1888" s="2" t="s">
        <v>61</v>
      </c>
      <c r="F1888" s="2" t="s">
        <v>16</v>
      </c>
      <c r="G1888" s="2" t="s">
        <v>34</v>
      </c>
      <c r="H1888" s="2">
        <v>2019</v>
      </c>
      <c r="I1888" s="2">
        <v>651.88099999999997</v>
      </c>
      <c r="J1888" s="2"/>
    </row>
    <row r="1889" spans="1:10" x14ac:dyDescent="0.2">
      <c r="A1889" s="2" t="s">
        <v>12</v>
      </c>
      <c r="B1889" s="3">
        <v>45324.958333333336</v>
      </c>
      <c r="C1889" s="2" t="s">
        <v>13</v>
      </c>
      <c r="D1889" s="2" t="s">
        <v>73</v>
      </c>
      <c r="E1889" s="2" t="s">
        <v>61</v>
      </c>
      <c r="F1889" s="2" t="s">
        <v>16</v>
      </c>
      <c r="G1889" s="2" t="s">
        <v>35</v>
      </c>
      <c r="H1889" s="2">
        <v>2019</v>
      </c>
      <c r="I1889" s="2">
        <v>900.74800000000005</v>
      </c>
      <c r="J1889" s="2"/>
    </row>
    <row r="1890" spans="1:10" x14ac:dyDescent="0.2">
      <c r="A1890" s="2" t="s">
        <v>12</v>
      </c>
      <c r="B1890" s="3">
        <v>45324.958333333336</v>
      </c>
      <c r="C1890" s="2" t="s">
        <v>13</v>
      </c>
      <c r="D1890" s="2" t="s">
        <v>73</v>
      </c>
      <c r="E1890" s="2" t="s">
        <v>61</v>
      </c>
      <c r="F1890" s="2" t="s">
        <v>16</v>
      </c>
      <c r="G1890" s="2" t="s">
        <v>36</v>
      </c>
      <c r="H1890" s="2">
        <v>2019</v>
      </c>
      <c r="I1890" s="2">
        <v>158.46799999999999</v>
      </c>
      <c r="J1890" s="2"/>
    </row>
    <row r="1891" spans="1:10" x14ac:dyDescent="0.2">
      <c r="A1891" s="2" t="s">
        <v>12</v>
      </c>
      <c r="B1891" s="3">
        <v>45324.958333333336</v>
      </c>
      <c r="C1891" s="2" t="s">
        <v>13</v>
      </c>
      <c r="D1891" s="2" t="s">
        <v>73</v>
      </c>
      <c r="E1891" s="2" t="s">
        <v>61</v>
      </c>
      <c r="F1891" s="2" t="s">
        <v>16</v>
      </c>
      <c r="G1891" s="2" t="s">
        <v>37</v>
      </c>
      <c r="H1891" s="2">
        <v>2019</v>
      </c>
      <c r="I1891" s="2">
        <v>9436.2000000000007</v>
      </c>
      <c r="J1891" s="2"/>
    </row>
    <row r="1892" spans="1:10" x14ac:dyDescent="0.2">
      <c r="A1892" s="2" t="s">
        <v>12</v>
      </c>
      <c r="B1892" s="3">
        <v>45324.958333333336</v>
      </c>
      <c r="C1892" s="2" t="s">
        <v>13</v>
      </c>
      <c r="D1892" s="2" t="s">
        <v>73</v>
      </c>
      <c r="E1892" s="2" t="s">
        <v>61</v>
      </c>
      <c r="F1892" s="2" t="s">
        <v>16</v>
      </c>
      <c r="G1892" s="2" t="s">
        <v>38</v>
      </c>
      <c r="H1892" s="2">
        <v>2019</v>
      </c>
      <c r="I1892" s="2">
        <v>869</v>
      </c>
      <c r="J1892" s="2"/>
    </row>
    <row r="1893" spans="1:10" x14ac:dyDescent="0.2">
      <c r="A1893" s="2" t="s">
        <v>12</v>
      </c>
      <c r="B1893" s="3">
        <v>45324.958333333336</v>
      </c>
      <c r="C1893" s="2" t="s">
        <v>13</v>
      </c>
      <c r="D1893" s="2" t="s">
        <v>73</v>
      </c>
      <c r="E1893" s="2" t="s">
        <v>61</v>
      </c>
      <c r="F1893" s="2" t="s">
        <v>16</v>
      </c>
      <c r="G1893" s="2" t="s">
        <v>39</v>
      </c>
      <c r="H1893" s="2">
        <v>2019</v>
      </c>
      <c r="I1893" s="2">
        <v>36.204000000000001</v>
      </c>
      <c r="J1893" s="2"/>
    </row>
    <row r="1894" spans="1:10" x14ac:dyDescent="0.2">
      <c r="A1894" s="2" t="s">
        <v>12</v>
      </c>
      <c r="B1894" s="3">
        <v>45324.958333333336</v>
      </c>
      <c r="C1894" s="2" t="s">
        <v>13</v>
      </c>
      <c r="D1894" s="2" t="s">
        <v>73</v>
      </c>
      <c r="E1894" s="2" t="s">
        <v>61</v>
      </c>
      <c r="F1894" s="2" t="s">
        <v>16</v>
      </c>
      <c r="G1894" s="2" t="s">
        <v>40</v>
      </c>
      <c r="H1894" s="2">
        <v>2019</v>
      </c>
      <c r="I1894" s="2">
        <v>2616.3249999999998</v>
      </c>
      <c r="J1894" s="2"/>
    </row>
    <row r="1895" spans="1:10" x14ac:dyDescent="0.2">
      <c r="A1895" s="2" t="s">
        <v>12</v>
      </c>
      <c r="B1895" s="3">
        <v>45324.958333333336</v>
      </c>
      <c r="C1895" s="2" t="s">
        <v>13</v>
      </c>
      <c r="D1895" s="2" t="s">
        <v>73</v>
      </c>
      <c r="E1895" s="2" t="s">
        <v>61</v>
      </c>
      <c r="F1895" s="2" t="s">
        <v>16</v>
      </c>
      <c r="G1895" s="2" t="s">
        <v>41</v>
      </c>
      <c r="H1895" s="2">
        <v>2019</v>
      </c>
      <c r="I1895" s="2">
        <v>2147.4140000000002</v>
      </c>
      <c r="J1895" s="2"/>
    </row>
    <row r="1896" spans="1:10" x14ac:dyDescent="0.2">
      <c r="A1896" s="2" t="s">
        <v>12</v>
      </c>
      <c r="B1896" s="3">
        <v>45324.958333333336</v>
      </c>
      <c r="C1896" s="2" t="s">
        <v>13</v>
      </c>
      <c r="D1896" s="2" t="s">
        <v>73</v>
      </c>
      <c r="E1896" s="2" t="s">
        <v>61</v>
      </c>
      <c r="F1896" s="2" t="s">
        <v>16</v>
      </c>
      <c r="G1896" s="2" t="s">
        <v>42</v>
      </c>
      <c r="H1896" s="2">
        <v>2019</v>
      </c>
      <c r="I1896" s="2">
        <v>25.125</v>
      </c>
      <c r="J1896" s="2"/>
    </row>
    <row r="1897" spans="1:10" x14ac:dyDescent="0.2">
      <c r="A1897" s="2" t="s">
        <v>12</v>
      </c>
      <c r="B1897" s="3">
        <v>45324.958333333336</v>
      </c>
      <c r="C1897" s="2" t="s">
        <v>13</v>
      </c>
      <c r="D1897" s="2" t="s">
        <v>73</v>
      </c>
      <c r="E1897" s="2" t="s">
        <v>61</v>
      </c>
      <c r="F1897" s="2" t="s">
        <v>16</v>
      </c>
      <c r="G1897" s="2" t="s">
        <v>43</v>
      </c>
      <c r="H1897" s="2">
        <v>2019</v>
      </c>
      <c r="I1897" s="2">
        <v>0</v>
      </c>
      <c r="J1897" s="2"/>
    </row>
    <row r="1898" spans="1:10" x14ac:dyDescent="0.2">
      <c r="A1898" s="2" t="s">
        <v>12</v>
      </c>
      <c r="B1898" s="3">
        <v>45324.958333333336</v>
      </c>
      <c r="C1898" s="2" t="s">
        <v>13</v>
      </c>
      <c r="D1898" s="2" t="s">
        <v>73</v>
      </c>
      <c r="E1898" s="2" t="s">
        <v>61</v>
      </c>
      <c r="F1898" s="2" t="s">
        <v>16</v>
      </c>
      <c r="G1898" s="2" t="s">
        <v>44</v>
      </c>
      <c r="H1898" s="2">
        <v>2019</v>
      </c>
      <c r="I1898" s="2">
        <v>0</v>
      </c>
      <c r="J1898" s="2"/>
    </row>
    <row r="1899" spans="1:10" x14ac:dyDescent="0.2">
      <c r="A1899" s="2" t="s">
        <v>12</v>
      </c>
      <c r="B1899" s="3">
        <v>45324.958333333336</v>
      </c>
      <c r="C1899" s="2" t="s">
        <v>13</v>
      </c>
      <c r="D1899" s="2" t="s">
        <v>73</v>
      </c>
      <c r="E1899" s="2" t="s">
        <v>61</v>
      </c>
      <c r="F1899" s="2" t="s">
        <v>16</v>
      </c>
      <c r="G1899" s="2" t="s">
        <v>46</v>
      </c>
      <c r="H1899" s="2">
        <v>2019</v>
      </c>
      <c r="I1899" s="2">
        <v>18310.357</v>
      </c>
      <c r="J1899" s="2"/>
    </row>
    <row r="1900" spans="1:10" x14ac:dyDescent="0.2">
      <c r="A1900" s="2" t="s">
        <v>12</v>
      </c>
      <c r="B1900" s="3">
        <v>45324.958333333336</v>
      </c>
      <c r="C1900" s="2" t="s">
        <v>13</v>
      </c>
      <c r="D1900" s="2" t="s">
        <v>73</v>
      </c>
      <c r="E1900" s="2" t="s">
        <v>61</v>
      </c>
      <c r="F1900" s="2" t="s">
        <v>16</v>
      </c>
      <c r="G1900" s="2" t="s">
        <v>47</v>
      </c>
      <c r="H1900" s="2">
        <v>2019</v>
      </c>
      <c r="I1900" s="2">
        <v>1956.1</v>
      </c>
      <c r="J1900" s="2"/>
    </row>
    <row r="1901" spans="1:10" x14ac:dyDescent="0.2">
      <c r="A1901" s="2" t="s">
        <v>12</v>
      </c>
      <c r="B1901" s="3">
        <v>45324.958333333336</v>
      </c>
      <c r="C1901" s="2" t="s">
        <v>13</v>
      </c>
      <c r="D1901" s="2" t="s">
        <v>73</v>
      </c>
      <c r="E1901" s="2" t="s">
        <v>61</v>
      </c>
      <c r="F1901" s="2" t="s">
        <v>16</v>
      </c>
      <c r="G1901" s="2" t="s">
        <v>48</v>
      </c>
      <c r="H1901" s="2">
        <v>2019</v>
      </c>
      <c r="I1901" s="2">
        <v>16294.768</v>
      </c>
      <c r="J1901" s="2"/>
    </row>
    <row r="1902" spans="1:10" x14ac:dyDescent="0.2">
      <c r="A1902" s="2" t="s">
        <v>12</v>
      </c>
      <c r="B1902" s="3">
        <v>45324.958333333336</v>
      </c>
      <c r="C1902" s="2" t="s">
        <v>13</v>
      </c>
      <c r="D1902" s="2" t="s">
        <v>73</v>
      </c>
      <c r="E1902" s="2" t="s">
        <v>61</v>
      </c>
      <c r="F1902" s="2" t="s">
        <v>16</v>
      </c>
      <c r="G1902" s="2" t="s">
        <v>49</v>
      </c>
      <c r="H1902" s="2">
        <v>2019</v>
      </c>
      <c r="I1902" s="2">
        <v>72.947000000000003</v>
      </c>
      <c r="J1902" s="2"/>
    </row>
    <row r="1903" spans="1:10" x14ac:dyDescent="0.2">
      <c r="A1903" s="2" t="s">
        <v>12</v>
      </c>
      <c r="B1903" s="3">
        <v>45324.958333333336</v>
      </c>
      <c r="C1903" s="2" t="s">
        <v>13</v>
      </c>
      <c r="D1903" s="2" t="s">
        <v>73</v>
      </c>
      <c r="E1903" s="2" t="s">
        <v>61</v>
      </c>
      <c r="F1903" s="2" t="s">
        <v>16</v>
      </c>
      <c r="G1903" s="2" t="s">
        <v>50</v>
      </c>
      <c r="H1903" s="2">
        <v>2019</v>
      </c>
      <c r="I1903" s="2">
        <v>3611</v>
      </c>
      <c r="J1903" s="2"/>
    </row>
    <row r="1904" spans="1:10" x14ac:dyDescent="0.2">
      <c r="A1904" s="2" t="s">
        <v>12</v>
      </c>
      <c r="B1904" s="3">
        <v>45324.958333333336</v>
      </c>
      <c r="C1904" s="2" t="s">
        <v>13</v>
      </c>
      <c r="D1904" s="2" t="s">
        <v>73</v>
      </c>
      <c r="E1904" s="2" t="s">
        <v>61</v>
      </c>
      <c r="F1904" s="2" t="s">
        <v>16</v>
      </c>
      <c r="G1904" s="2" t="s">
        <v>51</v>
      </c>
      <c r="H1904" s="2">
        <v>2019</v>
      </c>
      <c r="I1904" s="2">
        <v>1855.85</v>
      </c>
      <c r="J1904" s="2"/>
    </row>
    <row r="1905" spans="1:10" x14ac:dyDescent="0.2">
      <c r="A1905" s="2" t="s">
        <v>12</v>
      </c>
      <c r="B1905" s="3">
        <v>45324.958333333336</v>
      </c>
      <c r="C1905" s="2" t="s">
        <v>13</v>
      </c>
      <c r="D1905" s="2" t="s">
        <v>73</v>
      </c>
      <c r="E1905" s="2" t="s">
        <v>61</v>
      </c>
      <c r="F1905" s="2" t="s">
        <v>16</v>
      </c>
      <c r="G1905" s="2" t="s">
        <v>52</v>
      </c>
      <c r="H1905" s="2">
        <v>2019</v>
      </c>
      <c r="I1905" s="2">
        <v>2021.7</v>
      </c>
      <c r="J1905" s="2"/>
    </row>
    <row r="1906" spans="1:10" x14ac:dyDescent="0.2">
      <c r="A1906" s="2" t="s">
        <v>12</v>
      </c>
      <c r="B1906" s="3">
        <v>45324.958333333336</v>
      </c>
      <c r="C1906" s="2" t="s">
        <v>13</v>
      </c>
      <c r="D1906" s="2" t="s">
        <v>73</v>
      </c>
      <c r="E1906" s="2" t="s">
        <v>61</v>
      </c>
      <c r="F1906" s="2" t="s">
        <v>16</v>
      </c>
      <c r="G1906" s="2" t="s">
        <v>53</v>
      </c>
      <c r="H1906" s="2">
        <v>2019</v>
      </c>
      <c r="I1906" s="2">
        <v>1531.492</v>
      </c>
      <c r="J1906" s="2"/>
    </row>
    <row r="1907" spans="1:10" x14ac:dyDescent="0.2">
      <c r="A1907" s="2" t="s">
        <v>12</v>
      </c>
      <c r="B1907" s="3">
        <v>45324.958333333336</v>
      </c>
      <c r="C1907" s="2" t="s">
        <v>13</v>
      </c>
      <c r="D1907" s="2" t="s">
        <v>73</v>
      </c>
      <c r="E1907" s="2" t="s">
        <v>62</v>
      </c>
      <c r="F1907" s="2" t="s">
        <v>16</v>
      </c>
      <c r="G1907" s="2" t="s">
        <v>18</v>
      </c>
      <c r="H1907" s="2">
        <v>2019</v>
      </c>
      <c r="I1907" s="2">
        <v>0</v>
      </c>
      <c r="J1907" s="2"/>
    </row>
    <row r="1908" spans="1:10" x14ac:dyDescent="0.2">
      <c r="A1908" s="2" t="s">
        <v>12</v>
      </c>
      <c r="B1908" s="3">
        <v>45324.958333333336</v>
      </c>
      <c r="C1908" s="2" t="s">
        <v>13</v>
      </c>
      <c r="D1908" s="2" t="s">
        <v>73</v>
      </c>
      <c r="E1908" s="2" t="s">
        <v>62</v>
      </c>
      <c r="F1908" s="2" t="s">
        <v>16</v>
      </c>
      <c r="G1908" s="2" t="s">
        <v>19</v>
      </c>
      <c r="H1908" s="2">
        <v>2019</v>
      </c>
      <c r="I1908" s="2">
        <v>0</v>
      </c>
      <c r="J1908" s="2"/>
    </row>
    <row r="1909" spans="1:10" x14ac:dyDescent="0.2">
      <c r="A1909" s="2" t="s">
        <v>12</v>
      </c>
      <c r="B1909" s="3">
        <v>45324.958333333336</v>
      </c>
      <c r="C1909" s="2" t="s">
        <v>13</v>
      </c>
      <c r="D1909" s="2" t="s">
        <v>73</v>
      </c>
      <c r="E1909" s="2" t="s">
        <v>62</v>
      </c>
      <c r="F1909" s="2" t="s">
        <v>16</v>
      </c>
      <c r="G1909" s="2" t="s">
        <v>20</v>
      </c>
      <c r="H1909" s="2">
        <v>2019</v>
      </c>
      <c r="I1909" s="2">
        <v>0</v>
      </c>
      <c r="J1909" s="2"/>
    </row>
    <row r="1910" spans="1:10" x14ac:dyDescent="0.2">
      <c r="A1910" s="2" t="s">
        <v>12</v>
      </c>
      <c r="B1910" s="3">
        <v>45324.958333333336</v>
      </c>
      <c r="C1910" s="2" t="s">
        <v>13</v>
      </c>
      <c r="D1910" s="2" t="s">
        <v>73</v>
      </c>
      <c r="E1910" s="2" t="s">
        <v>62</v>
      </c>
      <c r="F1910" s="2" t="s">
        <v>16</v>
      </c>
      <c r="G1910" s="2" t="s">
        <v>23</v>
      </c>
      <c r="H1910" s="2">
        <v>2019</v>
      </c>
      <c r="I1910" s="2">
        <v>0</v>
      </c>
      <c r="J1910" s="2"/>
    </row>
    <row r="1911" spans="1:10" x14ac:dyDescent="0.2">
      <c r="A1911" s="2" t="s">
        <v>12</v>
      </c>
      <c r="B1911" s="3">
        <v>45324.958333333336</v>
      </c>
      <c r="C1911" s="2" t="s">
        <v>13</v>
      </c>
      <c r="D1911" s="2" t="s">
        <v>73</v>
      </c>
      <c r="E1911" s="2" t="s">
        <v>62</v>
      </c>
      <c r="F1911" s="2" t="s">
        <v>16</v>
      </c>
      <c r="G1911" s="2" t="s">
        <v>24</v>
      </c>
      <c r="H1911" s="2">
        <v>2019</v>
      </c>
      <c r="I1911" s="2">
        <v>1447.7539999999999</v>
      </c>
      <c r="J1911" s="2"/>
    </row>
    <row r="1912" spans="1:10" x14ac:dyDescent="0.2">
      <c r="A1912" s="2" t="s">
        <v>12</v>
      </c>
      <c r="B1912" s="3">
        <v>45324.958333333336</v>
      </c>
      <c r="C1912" s="2" t="s">
        <v>13</v>
      </c>
      <c r="D1912" s="2" t="s">
        <v>73</v>
      </c>
      <c r="E1912" s="2" t="s">
        <v>62</v>
      </c>
      <c r="F1912" s="2" t="s">
        <v>16</v>
      </c>
      <c r="G1912" s="2" t="s">
        <v>26</v>
      </c>
      <c r="H1912" s="2">
        <v>2019</v>
      </c>
      <c r="I1912" s="2">
        <v>1447.7539999999999</v>
      </c>
      <c r="J1912" s="2"/>
    </row>
    <row r="1913" spans="1:10" x14ac:dyDescent="0.2">
      <c r="A1913" s="2" t="s">
        <v>12</v>
      </c>
      <c r="B1913" s="3">
        <v>45324.958333333336</v>
      </c>
      <c r="C1913" s="2" t="s">
        <v>13</v>
      </c>
      <c r="D1913" s="2" t="s">
        <v>73</v>
      </c>
      <c r="E1913" s="2" t="s">
        <v>62</v>
      </c>
      <c r="F1913" s="2" t="s">
        <v>16</v>
      </c>
      <c r="G1913" s="2" t="s">
        <v>28</v>
      </c>
      <c r="H1913" s="2">
        <v>2019</v>
      </c>
      <c r="I1913" s="2">
        <v>0</v>
      </c>
      <c r="J1913" s="2"/>
    </row>
    <row r="1914" spans="1:10" x14ac:dyDescent="0.2">
      <c r="A1914" s="2" t="s">
        <v>12</v>
      </c>
      <c r="B1914" s="3">
        <v>45324.958333333336</v>
      </c>
      <c r="C1914" s="2" t="s">
        <v>13</v>
      </c>
      <c r="D1914" s="2" t="s">
        <v>73</v>
      </c>
      <c r="E1914" s="2" t="s">
        <v>62</v>
      </c>
      <c r="F1914" s="2" t="s">
        <v>16</v>
      </c>
      <c r="G1914" s="2" t="s">
        <v>29</v>
      </c>
      <c r="H1914" s="2">
        <v>2019</v>
      </c>
      <c r="I1914" s="2">
        <v>0</v>
      </c>
      <c r="J1914" s="2"/>
    </row>
    <row r="1915" spans="1:10" x14ac:dyDescent="0.2">
      <c r="A1915" s="2" t="s">
        <v>12</v>
      </c>
      <c r="B1915" s="3">
        <v>45324.958333333336</v>
      </c>
      <c r="C1915" s="2" t="s">
        <v>13</v>
      </c>
      <c r="D1915" s="2" t="s">
        <v>73</v>
      </c>
      <c r="E1915" s="2" t="s">
        <v>62</v>
      </c>
      <c r="F1915" s="2" t="s">
        <v>16</v>
      </c>
      <c r="G1915" s="2" t="s">
        <v>30</v>
      </c>
      <c r="H1915" s="2">
        <v>2019</v>
      </c>
      <c r="I1915" s="2">
        <v>1569.7539999999999</v>
      </c>
      <c r="J1915" s="2"/>
    </row>
    <row r="1916" spans="1:10" x14ac:dyDescent="0.2">
      <c r="A1916" s="2" t="s">
        <v>12</v>
      </c>
      <c r="B1916" s="3">
        <v>45324.958333333336</v>
      </c>
      <c r="C1916" s="2" t="s">
        <v>13</v>
      </c>
      <c r="D1916" s="2" t="s">
        <v>73</v>
      </c>
      <c r="E1916" s="2" t="s">
        <v>62</v>
      </c>
      <c r="F1916" s="2" t="s">
        <v>16</v>
      </c>
      <c r="G1916" s="2" t="s">
        <v>32</v>
      </c>
      <c r="H1916" s="2">
        <v>2019</v>
      </c>
      <c r="I1916" s="2">
        <v>0</v>
      </c>
      <c r="J1916" s="2"/>
    </row>
    <row r="1917" spans="1:10" x14ac:dyDescent="0.2">
      <c r="A1917" s="2" t="s">
        <v>12</v>
      </c>
      <c r="B1917" s="3">
        <v>45324.958333333336</v>
      </c>
      <c r="C1917" s="2" t="s">
        <v>13</v>
      </c>
      <c r="D1917" s="2" t="s">
        <v>73</v>
      </c>
      <c r="E1917" s="2" t="s">
        <v>62</v>
      </c>
      <c r="F1917" s="2" t="s">
        <v>16</v>
      </c>
      <c r="G1917" s="2" t="s">
        <v>33</v>
      </c>
      <c r="H1917" s="2">
        <v>2019</v>
      </c>
      <c r="I1917" s="2">
        <v>0</v>
      </c>
      <c r="J1917" s="2"/>
    </row>
    <row r="1918" spans="1:10" x14ac:dyDescent="0.2">
      <c r="A1918" s="2" t="s">
        <v>12</v>
      </c>
      <c r="B1918" s="3">
        <v>45324.958333333336</v>
      </c>
      <c r="C1918" s="2" t="s">
        <v>13</v>
      </c>
      <c r="D1918" s="2" t="s">
        <v>73</v>
      </c>
      <c r="E1918" s="2" t="s">
        <v>62</v>
      </c>
      <c r="F1918" s="2" t="s">
        <v>16</v>
      </c>
      <c r="G1918" s="2" t="s">
        <v>34</v>
      </c>
      <c r="H1918" s="2">
        <v>2019</v>
      </c>
      <c r="I1918" s="2">
        <v>0</v>
      </c>
      <c r="J1918" s="2"/>
    </row>
    <row r="1919" spans="1:10" x14ac:dyDescent="0.2">
      <c r="A1919" s="2" t="s">
        <v>12</v>
      </c>
      <c r="B1919" s="3">
        <v>45324.958333333336</v>
      </c>
      <c r="C1919" s="2" t="s">
        <v>13</v>
      </c>
      <c r="D1919" s="2" t="s">
        <v>73</v>
      </c>
      <c r="E1919" s="2" t="s">
        <v>62</v>
      </c>
      <c r="F1919" s="2" t="s">
        <v>16</v>
      </c>
      <c r="G1919" s="2" t="s">
        <v>37</v>
      </c>
      <c r="H1919" s="2">
        <v>2019</v>
      </c>
      <c r="I1919" s="2">
        <v>0</v>
      </c>
      <c r="J1919" s="2"/>
    </row>
    <row r="1920" spans="1:10" x14ac:dyDescent="0.2">
      <c r="A1920" s="2" t="s">
        <v>12</v>
      </c>
      <c r="B1920" s="3">
        <v>45324.958333333336</v>
      </c>
      <c r="C1920" s="2" t="s">
        <v>13</v>
      </c>
      <c r="D1920" s="2" t="s">
        <v>73</v>
      </c>
      <c r="E1920" s="2" t="s">
        <v>62</v>
      </c>
      <c r="F1920" s="2" t="s">
        <v>16</v>
      </c>
      <c r="G1920" s="2" t="s">
        <v>38</v>
      </c>
      <c r="H1920" s="2">
        <v>2019</v>
      </c>
      <c r="I1920" s="2">
        <v>0</v>
      </c>
      <c r="J1920" s="2"/>
    </row>
    <row r="1921" spans="1:10" x14ac:dyDescent="0.2">
      <c r="A1921" s="2" t="s">
        <v>12</v>
      </c>
      <c r="B1921" s="3">
        <v>45324.958333333336</v>
      </c>
      <c r="C1921" s="2" t="s">
        <v>13</v>
      </c>
      <c r="D1921" s="2" t="s">
        <v>73</v>
      </c>
      <c r="E1921" s="2" t="s">
        <v>62</v>
      </c>
      <c r="F1921" s="2" t="s">
        <v>16</v>
      </c>
      <c r="G1921" s="2" t="s">
        <v>39</v>
      </c>
      <c r="H1921" s="2">
        <v>2019</v>
      </c>
      <c r="I1921" s="2">
        <v>0</v>
      </c>
      <c r="J1921" s="2"/>
    </row>
    <row r="1922" spans="1:10" x14ac:dyDescent="0.2">
      <c r="A1922" s="2" t="s">
        <v>12</v>
      </c>
      <c r="B1922" s="3">
        <v>45324.958333333336</v>
      </c>
      <c r="C1922" s="2" t="s">
        <v>13</v>
      </c>
      <c r="D1922" s="2" t="s">
        <v>73</v>
      </c>
      <c r="E1922" s="2" t="s">
        <v>62</v>
      </c>
      <c r="F1922" s="2" t="s">
        <v>16</v>
      </c>
      <c r="G1922" s="2" t="s">
        <v>40</v>
      </c>
      <c r="H1922" s="2">
        <v>2019</v>
      </c>
      <c r="I1922" s="2">
        <v>0</v>
      </c>
      <c r="J1922" s="2"/>
    </row>
    <row r="1923" spans="1:10" x14ac:dyDescent="0.2">
      <c r="A1923" s="2" t="s">
        <v>12</v>
      </c>
      <c r="B1923" s="3">
        <v>45324.958333333336</v>
      </c>
      <c r="C1923" s="2" t="s">
        <v>13</v>
      </c>
      <c r="D1923" s="2" t="s">
        <v>73</v>
      </c>
      <c r="E1923" s="2" t="s">
        <v>62</v>
      </c>
      <c r="F1923" s="2" t="s">
        <v>16</v>
      </c>
      <c r="G1923" s="2" t="s">
        <v>41</v>
      </c>
      <c r="H1923" s="2">
        <v>2019</v>
      </c>
      <c r="I1923" s="2">
        <v>0</v>
      </c>
      <c r="J1923" s="2"/>
    </row>
    <row r="1924" spans="1:10" x14ac:dyDescent="0.2">
      <c r="A1924" s="2" t="s">
        <v>12</v>
      </c>
      <c r="B1924" s="3">
        <v>45324.958333333336</v>
      </c>
      <c r="C1924" s="2" t="s">
        <v>13</v>
      </c>
      <c r="D1924" s="2" t="s">
        <v>73</v>
      </c>
      <c r="E1924" s="2" t="s">
        <v>62</v>
      </c>
      <c r="F1924" s="2" t="s">
        <v>16</v>
      </c>
      <c r="G1924" s="2" t="s">
        <v>42</v>
      </c>
      <c r="H1924" s="2">
        <v>2019</v>
      </c>
      <c r="I1924" s="2">
        <v>0</v>
      </c>
      <c r="J1924" s="2"/>
    </row>
    <row r="1925" spans="1:10" x14ac:dyDescent="0.2">
      <c r="A1925" s="2" t="s">
        <v>12</v>
      </c>
      <c r="B1925" s="3">
        <v>45324.958333333336</v>
      </c>
      <c r="C1925" s="2" t="s">
        <v>13</v>
      </c>
      <c r="D1925" s="2" t="s">
        <v>73</v>
      </c>
      <c r="E1925" s="2" t="s">
        <v>62</v>
      </c>
      <c r="F1925" s="2" t="s">
        <v>16</v>
      </c>
      <c r="G1925" s="2" t="s">
        <v>43</v>
      </c>
      <c r="H1925" s="2">
        <v>2019</v>
      </c>
      <c r="I1925" s="2">
        <v>0</v>
      </c>
      <c r="J1925" s="2"/>
    </row>
    <row r="1926" spans="1:10" x14ac:dyDescent="0.2">
      <c r="A1926" s="2" t="s">
        <v>12</v>
      </c>
      <c r="B1926" s="3">
        <v>45324.958333333336</v>
      </c>
      <c r="C1926" s="2" t="s">
        <v>13</v>
      </c>
      <c r="D1926" s="2" t="s">
        <v>73</v>
      </c>
      <c r="E1926" s="2" t="s">
        <v>62</v>
      </c>
      <c r="F1926" s="2" t="s">
        <v>16</v>
      </c>
      <c r="G1926" s="2" t="s">
        <v>44</v>
      </c>
      <c r="H1926" s="2">
        <v>2019</v>
      </c>
      <c r="I1926" s="2">
        <v>0</v>
      </c>
      <c r="J1926" s="2"/>
    </row>
    <row r="1927" spans="1:10" x14ac:dyDescent="0.2">
      <c r="A1927" s="2" t="s">
        <v>12</v>
      </c>
      <c r="B1927" s="3">
        <v>45324.958333333336</v>
      </c>
      <c r="C1927" s="2" t="s">
        <v>13</v>
      </c>
      <c r="D1927" s="2" t="s">
        <v>73</v>
      </c>
      <c r="E1927" s="2" t="s">
        <v>62</v>
      </c>
      <c r="F1927" s="2" t="s">
        <v>16</v>
      </c>
      <c r="G1927" s="2" t="s">
        <v>46</v>
      </c>
      <c r="H1927" s="2">
        <v>2019</v>
      </c>
      <c r="I1927" s="2">
        <v>0</v>
      </c>
      <c r="J1927" s="2"/>
    </row>
    <row r="1928" spans="1:10" x14ac:dyDescent="0.2">
      <c r="A1928" s="2" t="s">
        <v>12</v>
      </c>
      <c r="B1928" s="3">
        <v>45324.958333333336</v>
      </c>
      <c r="C1928" s="2" t="s">
        <v>13</v>
      </c>
      <c r="D1928" s="2" t="s">
        <v>73</v>
      </c>
      <c r="E1928" s="2" t="s">
        <v>62</v>
      </c>
      <c r="F1928" s="2" t="s">
        <v>16</v>
      </c>
      <c r="G1928" s="2" t="s">
        <v>47</v>
      </c>
      <c r="H1928" s="2">
        <v>2019</v>
      </c>
      <c r="I1928" s="2">
        <v>0</v>
      </c>
      <c r="J1928" s="2"/>
    </row>
    <row r="1929" spans="1:10" x14ac:dyDescent="0.2">
      <c r="A1929" s="2" t="s">
        <v>12</v>
      </c>
      <c r="B1929" s="3">
        <v>45324.958333333336</v>
      </c>
      <c r="C1929" s="2" t="s">
        <v>13</v>
      </c>
      <c r="D1929" s="2" t="s">
        <v>73</v>
      </c>
      <c r="E1929" s="2" t="s">
        <v>62</v>
      </c>
      <c r="F1929" s="2" t="s">
        <v>16</v>
      </c>
      <c r="G1929" s="2" t="s">
        <v>50</v>
      </c>
      <c r="H1929" s="2">
        <v>2019</v>
      </c>
      <c r="I1929" s="2">
        <v>122</v>
      </c>
      <c r="J1929" s="2"/>
    </row>
    <row r="1930" spans="1:10" x14ac:dyDescent="0.2">
      <c r="A1930" s="2" t="s">
        <v>12</v>
      </c>
      <c r="B1930" s="3">
        <v>45324.958333333336</v>
      </c>
      <c r="C1930" s="2" t="s">
        <v>13</v>
      </c>
      <c r="D1930" s="2" t="s">
        <v>73</v>
      </c>
      <c r="E1930" s="2" t="s">
        <v>62</v>
      </c>
      <c r="F1930" s="2" t="s">
        <v>16</v>
      </c>
      <c r="G1930" s="2" t="s">
        <v>52</v>
      </c>
      <c r="H1930" s="2">
        <v>2019</v>
      </c>
      <c r="I1930" s="2">
        <v>0</v>
      </c>
      <c r="J1930" s="2"/>
    </row>
    <row r="1931" spans="1:10" x14ac:dyDescent="0.2">
      <c r="A1931" s="2" t="s">
        <v>12</v>
      </c>
      <c r="B1931" s="3">
        <v>45324.958333333336</v>
      </c>
      <c r="C1931" s="2" t="s">
        <v>13</v>
      </c>
      <c r="D1931" s="2" t="s">
        <v>73</v>
      </c>
      <c r="E1931" s="2" t="s">
        <v>63</v>
      </c>
      <c r="F1931" s="2" t="s">
        <v>16</v>
      </c>
      <c r="G1931" s="2" t="s">
        <v>17</v>
      </c>
      <c r="H1931" s="2">
        <v>2019</v>
      </c>
      <c r="I1931" s="2">
        <v>1446.7360000000001</v>
      </c>
      <c r="J1931" s="2"/>
    </row>
    <row r="1932" spans="1:10" x14ac:dyDescent="0.2">
      <c r="A1932" s="2" t="s">
        <v>12</v>
      </c>
      <c r="B1932" s="3">
        <v>45324.958333333336</v>
      </c>
      <c r="C1932" s="2" t="s">
        <v>13</v>
      </c>
      <c r="D1932" s="2" t="s">
        <v>73</v>
      </c>
      <c r="E1932" s="2" t="s">
        <v>63</v>
      </c>
      <c r="F1932" s="2" t="s">
        <v>16</v>
      </c>
      <c r="G1932" s="2" t="s">
        <v>18</v>
      </c>
      <c r="H1932" s="2">
        <v>2019</v>
      </c>
      <c r="I1932" s="2">
        <v>13162.328</v>
      </c>
      <c r="J1932" s="2"/>
    </row>
    <row r="1933" spans="1:10" x14ac:dyDescent="0.2">
      <c r="A1933" s="2" t="s">
        <v>12</v>
      </c>
      <c r="B1933" s="3">
        <v>45324.958333333336</v>
      </c>
      <c r="C1933" s="2" t="s">
        <v>13</v>
      </c>
      <c r="D1933" s="2" t="s">
        <v>73</v>
      </c>
      <c r="E1933" s="2" t="s">
        <v>63</v>
      </c>
      <c r="F1933" s="2" t="s">
        <v>16</v>
      </c>
      <c r="G1933" s="2" t="s">
        <v>19</v>
      </c>
      <c r="H1933" s="2">
        <v>2019</v>
      </c>
      <c r="I1933" s="2">
        <v>409.32499999999999</v>
      </c>
      <c r="J1933" s="2"/>
    </row>
    <row r="1934" spans="1:10" x14ac:dyDescent="0.2">
      <c r="A1934" s="2" t="s">
        <v>12</v>
      </c>
      <c r="B1934" s="3">
        <v>45324.958333333336</v>
      </c>
      <c r="C1934" s="2" t="s">
        <v>13</v>
      </c>
      <c r="D1934" s="2" t="s">
        <v>73</v>
      </c>
      <c r="E1934" s="2" t="s">
        <v>63</v>
      </c>
      <c r="F1934" s="2" t="s">
        <v>16</v>
      </c>
      <c r="G1934" s="2" t="s">
        <v>20</v>
      </c>
      <c r="H1934" s="2">
        <v>2019</v>
      </c>
      <c r="I1934" s="2">
        <v>1370.3</v>
      </c>
      <c r="J1934" s="2"/>
    </row>
    <row r="1935" spans="1:10" x14ac:dyDescent="0.2">
      <c r="A1935" s="2" t="s">
        <v>12</v>
      </c>
      <c r="B1935" s="3">
        <v>45324.958333333336</v>
      </c>
      <c r="C1935" s="2" t="s">
        <v>13</v>
      </c>
      <c r="D1935" s="2" t="s">
        <v>73</v>
      </c>
      <c r="E1935" s="2" t="s">
        <v>63</v>
      </c>
      <c r="F1935" s="2" t="s">
        <v>16</v>
      </c>
      <c r="G1935" s="2" t="s">
        <v>21</v>
      </c>
      <c r="H1935" s="2">
        <v>2019</v>
      </c>
      <c r="I1935" s="2">
        <v>1082.6020000000001</v>
      </c>
      <c r="J1935" s="2"/>
    </row>
    <row r="1936" spans="1:10" x14ac:dyDescent="0.2">
      <c r="A1936" s="2" t="s">
        <v>12</v>
      </c>
      <c r="B1936" s="3">
        <v>45324.958333333336</v>
      </c>
      <c r="C1936" s="2" t="s">
        <v>13</v>
      </c>
      <c r="D1936" s="2" t="s">
        <v>73</v>
      </c>
      <c r="E1936" s="2" t="s">
        <v>63</v>
      </c>
      <c r="F1936" s="2" t="s">
        <v>16</v>
      </c>
      <c r="G1936" s="2" t="s">
        <v>22</v>
      </c>
      <c r="H1936" s="2">
        <v>2019</v>
      </c>
      <c r="I1936" s="2">
        <v>2598.335</v>
      </c>
      <c r="J1936" s="2"/>
    </row>
    <row r="1937" spans="1:10" x14ac:dyDescent="0.2">
      <c r="A1937" s="2" t="s">
        <v>12</v>
      </c>
      <c r="B1937" s="3">
        <v>45324.958333333336</v>
      </c>
      <c r="C1937" s="2" t="s">
        <v>13</v>
      </c>
      <c r="D1937" s="2" t="s">
        <v>73</v>
      </c>
      <c r="E1937" s="2" t="s">
        <v>63</v>
      </c>
      <c r="F1937" s="2" t="s">
        <v>16</v>
      </c>
      <c r="G1937" s="2" t="s">
        <v>23</v>
      </c>
      <c r="H1937" s="2">
        <v>2019</v>
      </c>
      <c r="I1937" s="2">
        <v>6264.6260000000002</v>
      </c>
      <c r="J1937" s="2"/>
    </row>
    <row r="1938" spans="1:10" x14ac:dyDescent="0.2">
      <c r="A1938" s="2" t="s">
        <v>12</v>
      </c>
      <c r="B1938" s="3">
        <v>45324.958333333336</v>
      </c>
      <c r="C1938" s="2" t="s">
        <v>13</v>
      </c>
      <c r="D1938" s="2" t="s">
        <v>73</v>
      </c>
      <c r="E1938" s="2" t="s">
        <v>63</v>
      </c>
      <c r="F1938" s="2" t="s">
        <v>16</v>
      </c>
      <c r="G1938" s="2" t="s">
        <v>24</v>
      </c>
      <c r="H1938" s="2">
        <v>2019</v>
      </c>
      <c r="I1938" s="2">
        <v>61007.139000000003</v>
      </c>
      <c r="J1938" s="2"/>
    </row>
    <row r="1939" spans="1:10" x14ac:dyDescent="0.2">
      <c r="A1939" s="2" t="s">
        <v>12</v>
      </c>
      <c r="B1939" s="3">
        <v>45324.958333333336</v>
      </c>
      <c r="C1939" s="2" t="s">
        <v>13</v>
      </c>
      <c r="D1939" s="2" t="s">
        <v>73</v>
      </c>
      <c r="E1939" s="2" t="s">
        <v>63</v>
      </c>
      <c r="F1939" s="2" t="s">
        <v>16</v>
      </c>
      <c r="G1939" s="2" t="s">
        <v>25</v>
      </c>
      <c r="H1939" s="2">
        <v>2019</v>
      </c>
      <c r="I1939" s="2">
        <v>2941</v>
      </c>
      <c r="J1939" s="2"/>
    </row>
    <row r="1940" spans="1:10" x14ac:dyDescent="0.2">
      <c r="A1940" s="2" t="s">
        <v>12</v>
      </c>
      <c r="B1940" s="3">
        <v>45324.958333333336</v>
      </c>
      <c r="C1940" s="2" t="s">
        <v>13</v>
      </c>
      <c r="D1940" s="2" t="s">
        <v>73</v>
      </c>
      <c r="E1940" s="2" t="s">
        <v>63</v>
      </c>
      <c r="F1940" s="2" t="s">
        <v>16</v>
      </c>
      <c r="G1940" s="2" t="s">
        <v>26</v>
      </c>
      <c r="H1940" s="2">
        <v>2019</v>
      </c>
      <c r="I1940" s="2">
        <v>149679.804</v>
      </c>
      <c r="J1940" s="2"/>
    </row>
    <row r="1941" spans="1:10" x14ac:dyDescent="0.2">
      <c r="A1941" s="2" t="s">
        <v>12</v>
      </c>
      <c r="B1941" s="3">
        <v>45324.958333333336</v>
      </c>
      <c r="C1941" s="2" t="s">
        <v>13</v>
      </c>
      <c r="D1941" s="2" t="s">
        <v>73</v>
      </c>
      <c r="E1941" s="2" t="s">
        <v>63</v>
      </c>
      <c r="F1941" s="2" t="s">
        <v>16</v>
      </c>
      <c r="G1941" s="2" t="s">
        <v>27</v>
      </c>
      <c r="H1941" s="2">
        <v>2019</v>
      </c>
      <c r="I1941" s="2">
        <v>1252.2370000000001</v>
      </c>
      <c r="J1941" s="2"/>
    </row>
    <row r="1942" spans="1:10" x14ac:dyDescent="0.2">
      <c r="A1942" s="2" t="s">
        <v>12</v>
      </c>
      <c r="B1942" s="3">
        <v>45324.958333333336</v>
      </c>
      <c r="C1942" s="2" t="s">
        <v>13</v>
      </c>
      <c r="D1942" s="2" t="s">
        <v>73</v>
      </c>
      <c r="E1942" s="2" t="s">
        <v>63</v>
      </c>
      <c r="F1942" s="2" t="s">
        <v>16</v>
      </c>
      <c r="G1942" s="2" t="s">
        <v>28</v>
      </c>
      <c r="H1942" s="2">
        <v>2019</v>
      </c>
      <c r="I1942" s="2">
        <v>11033.696</v>
      </c>
      <c r="J1942" s="2"/>
    </row>
    <row r="1943" spans="1:10" x14ac:dyDescent="0.2">
      <c r="A1943" s="2" t="s">
        <v>12</v>
      </c>
      <c r="B1943" s="3">
        <v>45324.958333333336</v>
      </c>
      <c r="C1943" s="2" t="s">
        <v>13</v>
      </c>
      <c r="D1943" s="2" t="s">
        <v>73</v>
      </c>
      <c r="E1943" s="2" t="s">
        <v>63</v>
      </c>
      <c r="F1943" s="2" t="s">
        <v>16</v>
      </c>
      <c r="G1943" s="2" t="s">
        <v>29</v>
      </c>
      <c r="H1943" s="2">
        <v>2019</v>
      </c>
      <c r="I1943" s="2">
        <v>13651.477999999999</v>
      </c>
      <c r="J1943" s="2"/>
    </row>
    <row r="1944" spans="1:10" x14ac:dyDescent="0.2">
      <c r="A1944" s="2" t="s">
        <v>12</v>
      </c>
      <c r="B1944" s="3">
        <v>45324.958333333336</v>
      </c>
      <c r="C1944" s="2" t="s">
        <v>13</v>
      </c>
      <c r="D1944" s="2" t="s">
        <v>73</v>
      </c>
      <c r="E1944" s="2" t="s">
        <v>63</v>
      </c>
      <c r="F1944" s="2" t="s">
        <v>16</v>
      </c>
      <c r="G1944" s="2" t="s">
        <v>30</v>
      </c>
      <c r="H1944" s="2">
        <v>2019</v>
      </c>
      <c r="I1944" s="2">
        <v>205403.617</v>
      </c>
      <c r="J1944" s="2"/>
    </row>
    <row r="1945" spans="1:10" x14ac:dyDescent="0.2">
      <c r="A1945" s="2" t="s">
        <v>12</v>
      </c>
      <c r="B1945" s="3">
        <v>45324.958333333336</v>
      </c>
      <c r="C1945" s="2" t="s">
        <v>13</v>
      </c>
      <c r="D1945" s="2" t="s">
        <v>73</v>
      </c>
      <c r="E1945" s="2" t="s">
        <v>63</v>
      </c>
      <c r="F1945" s="2" t="s">
        <v>16</v>
      </c>
      <c r="G1945" s="2" t="s">
        <v>31</v>
      </c>
      <c r="H1945" s="2">
        <v>2019</v>
      </c>
      <c r="I1945" s="2">
        <v>4757</v>
      </c>
      <c r="J1945" s="2"/>
    </row>
    <row r="1946" spans="1:10" x14ac:dyDescent="0.2">
      <c r="A1946" s="2" t="s">
        <v>12</v>
      </c>
      <c r="B1946" s="3">
        <v>45324.958333333336</v>
      </c>
      <c r="C1946" s="2" t="s">
        <v>13</v>
      </c>
      <c r="D1946" s="2" t="s">
        <v>73</v>
      </c>
      <c r="E1946" s="2" t="s">
        <v>63</v>
      </c>
      <c r="F1946" s="2" t="s">
        <v>16</v>
      </c>
      <c r="G1946" s="2" t="s">
        <v>32</v>
      </c>
      <c r="H1946" s="2">
        <v>2019</v>
      </c>
      <c r="I1946" s="2">
        <v>7876.9040000000005</v>
      </c>
      <c r="J1946" s="2"/>
    </row>
    <row r="1947" spans="1:10" x14ac:dyDescent="0.2">
      <c r="A1947" s="2" t="s">
        <v>12</v>
      </c>
      <c r="B1947" s="3">
        <v>45324.958333333336</v>
      </c>
      <c r="C1947" s="2" t="s">
        <v>13</v>
      </c>
      <c r="D1947" s="2" t="s">
        <v>73</v>
      </c>
      <c r="E1947" s="2" t="s">
        <v>63</v>
      </c>
      <c r="F1947" s="2" t="s">
        <v>16</v>
      </c>
      <c r="G1947" s="2" t="s">
        <v>33</v>
      </c>
      <c r="H1947" s="2">
        <v>2019</v>
      </c>
      <c r="I1947" s="2">
        <v>458.07</v>
      </c>
      <c r="J1947" s="2"/>
    </row>
    <row r="1948" spans="1:10" x14ac:dyDescent="0.2">
      <c r="A1948" s="2" t="s">
        <v>12</v>
      </c>
      <c r="B1948" s="3">
        <v>45324.958333333336</v>
      </c>
      <c r="C1948" s="2" t="s">
        <v>13</v>
      </c>
      <c r="D1948" s="2" t="s">
        <v>73</v>
      </c>
      <c r="E1948" s="2" t="s">
        <v>63</v>
      </c>
      <c r="F1948" s="2" t="s">
        <v>16</v>
      </c>
      <c r="G1948" s="2" t="s">
        <v>34</v>
      </c>
      <c r="H1948" s="2">
        <v>2019</v>
      </c>
      <c r="I1948" s="2">
        <v>1082.0409999999999</v>
      </c>
      <c r="J1948" s="2"/>
    </row>
    <row r="1949" spans="1:10" x14ac:dyDescent="0.2">
      <c r="A1949" s="2" t="s">
        <v>12</v>
      </c>
      <c r="B1949" s="3">
        <v>45324.958333333336</v>
      </c>
      <c r="C1949" s="2" t="s">
        <v>13</v>
      </c>
      <c r="D1949" s="2" t="s">
        <v>73</v>
      </c>
      <c r="E1949" s="2" t="s">
        <v>63</v>
      </c>
      <c r="F1949" s="2" t="s">
        <v>16</v>
      </c>
      <c r="G1949" s="2" t="s">
        <v>35</v>
      </c>
      <c r="H1949" s="2">
        <v>2019</v>
      </c>
      <c r="I1949" s="2">
        <v>1449.748</v>
      </c>
      <c r="J1949" s="2"/>
    </row>
    <row r="1950" spans="1:10" x14ac:dyDescent="0.2">
      <c r="A1950" s="2" t="s">
        <v>12</v>
      </c>
      <c r="B1950" s="3">
        <v>45324.958333333336</v>
      </c>
      <c r="C1950" s="2" t="s">
        <v>13</v>
      </c>
      <c r="D1950" s="2" t="s">
        <v>73</v>
      </c>
      <c r="E1950" s="2" t="s">
        <v>63</v>
      </c>
      <c r="F1950" s="2" t="s">
        <v>16</v>
      </c>
      <c r="G1950" s="2" t="s">
        <v>36</v>
      </c>
      <c r="H1950" s="2">
        <v>2019</v>
      </c>
      <c r="I1950" s="2">
        <v>1416.105</v>
      </c>
      <c r="J1950" s="2"/>
    </row>
    <row r="1951" spans="1:10" x14ac:dyDescent="0.2">
      <c r="A1951" s="2" t="s">
        <v>12</v>
      </c>
      <c r="B1951" s="3">
        <v>45324.958333333336</v>
      </c>
      <c r="C1951" s="2" t="s">
        <v>13</v>
      </c>
      <c r="D1951" s="2" t="s">
        <v>73</v>
      </c>
      <c r="E1951" s="2" t="s">
        <v>63</v>
      </c>
      <c r="F1951" s="2" t="s">
        <v>16</v>
      </c>
      <c r="G1951" s="2" t="s">
        <v>37</v>
      </c>
      <c r="H1951" s="2">
        <v>2019</v>
      </c>
      <c r="I1951" s="2">
        <v>16077.347</v>
      </c>
      <c r="J1951" s="2"/>
    </row>
    <row r="1952" spans="1:10" x14ac:dyDescent="0.2">
      <c r="A1952" s="2" t="s">
        <v>12</v>
      </c>
      <c r="B1952" s="3">
        <v>45324.958333333336</v>
      </c>
      <c r="C1952" s="2" t="s">
        <v>13</v>
      </c>
      <c r="D1952" s="2" t="s">
        <v>73</v>
      </c>
      <c r="E1952" s="2" t="s">
        <v>63</v>
      </c>
      <c r="F1952" s="2" t="s">
        <v>16</v>
      </c>
      <c r="G1952" s="2" t="s">
        <v>38</v>
      </c>
      <c r="H1952" s="2">
        <v>2019</v>
      </c>
      <c r="I1952" s="2">
        <v>996</v>
      </c>
      <c r="J1952" s="2"/>
    </row>
    <row r="1953" spans="1:10" x14ac:dyDescent="0.2">
      <c r="A1953" s="2" t="s">
        <v>12</v>
      </c>
      <c r="B1953" s="3">
        <v>45324.958333333336</v>
      </c>
      <c r="C1953" s="2" t="s">
        <v>13</v>
      </c>
      <c r="D1953" s="2" t="s">
        <v>73</v>
      </c>
      <c r="E1953" s="2" t="s">
        <v>63</v>
      </c>
      <c r="F1953" s="2" t="s">
        <v>16</v>
      </c>
      <c r="G1953" s="2" t="s">
        <v>39</v>
      </c>
      <c r="H1953" s="2">
        <v>2019</v>
      </c>
      <c r="I1953" s="2">
        <v>137.17400000000001</v>
      </c>
      <c r="J1953" s="2"/>
    </row>
    <row r="1954" spans="1:10" x14ac:dyDescent="0.2">
      <c r="A1954" s="2" t="s">
        <v>12</v>
      </c>
      <c r="B1954" s="3">
        <v>45324.958333333336</v>
      </c>
      <c r="C1954" s="2" t="s">
        <v>13</v>
      </c>
      <c r="D1954" s="2" t="s">
        <v>73</v>
      </c>
      <c r="E1954" s="2" t="s">
        <v>63</v>
      </c>
      <c r="F1954" s="2" t="s">
        <v>16</v>
      </c>
      <c r="G1954" s="2" t="s">
        <v>40</v>
      </c>
      <c r="H1954" s="2">
        <v>2019</v>
      </c>
      <c r="I1954" s="2">
        <v>2616.3249999999998</v>
      </c>
      <c r="J1954" s="2"/>
    </row>
    <row r="1955" spans="1:10" x14ac:dyDescent="0.2">
      <c r="A1955" s="2" t="s">
        <v>12</v>
      </c>
      <c r="B1955" s="3">
        <v>45324.958333333336</v>
      </c>
      <c r="C1955" s="2" t="s">
        <v>13</v>
      </c>
      <c r="D1955" s="2" t="s">
        <v>73</v>
      </c>
      <c r="E1955" s="2" t="s">
        <v>63</v>
      </c>
      <c r="F1955" s="2" t="s">
        <v>16</v>
      </c>
      <c r="G1955" s="2" t="s">
        <v>41</v>
      </c>
      <c r="H1955" s="2">
        <v>2019</v>
      </c>
      <c r="I1955" s="2">
        <v>2147.4140000000002</v>
      </c>
      <c r="J1955" s="2"/>
    </row>
    <row r="1956" spans="1:10" x14ac:dyDescent="0.2">
      <c r="A1956" s="2" t="s">
        <v>12</v>
      </c>
      <c r="B1956" s="3">
        <v>45324.958333333336</v>
      </c>
      <c r="C1956" s="2" t="s">
        <v>13</v>
      </c>
      <c r="D1956" s="2" t="s">
        <v>73</v>
      </c>
      <c r="E1956" s="2" t="s">
        <v>63</v>
      </c>
      <c r="F1956" s="2" t="s">
        <v>16</v>
      </c>
      <c r="G1956" s="2" t="s">
        <v>42</v>
      </c>
      <c r="H1956" s="2">
        <v>2019</v>
      </c>
      <c r="I1956" s="2">
        <v>25.125</v>
      </c>
      <c r="J1956" s="2"/>
    </row>
    <row r="1957" spans="1:10" x14ac:dyDescent="0.2">
      <c r="A1957" s="2" t="s">
        <v>12</v>
      </c>
      <c r="B1957" s="3">
        <v>45324.958333333336</v>
      </c>
      <c r="C1957" s="2" t="s">
        <v>13</v>
      </c>
      <c r="D1957" s="2" t="s">
        <v>73</v>
      </c>
      <c r="E1957" s="2" t="s">
        <v>63</v>
      </c>
      <c r="F1957" s="2" t="s">
        <v>16</v>
      </c>
      <c r="G1957" s="2" t="s">
        <v>43</v>
      </c>
      <c r="H1957" s="2">
        <v>2019</v>
      </c>
      <c r="I1957" s="2">
        <v>212.19200000000001</v>
      </c>
      <c r="J1957" s="2"/>
    </row>
    <row r="1958" spans="1:10" x14ac:dyDescent="0.2">
      <c r="A1958" s="2" t="s">
        <v>12</v>
      </c>
      <c r="B1958" s="3">
        <v>45324.958333333336</v>
      </c>
      <c r="C1958" s="2" t="s">
        <v>13</v>
      </c>
      <c r="D1958" s="2" t="s">
        <v>73</v>
      </c>
      <c r="E1958" s="2" t="s">
        <v>63</v>
      </c>
      <c r="F1958" s="2" t="s">
        <v>16</v>
      </c>
      <c r="G1958" s="2" t="s">
        <v>44</v>
      </c>
      <c r="H1958" s="2">
        <v>2019</v>
      </c>
      <c r="I1958" s="2">
        <v>944</v>
      </c>
      <c r="J1958" s="2"/>
    </row>
    <row r="1959" spans="1:10" x14ac:dyDescent="0.2">
      <c r="A1959" s="2" t="s">
        <v>12</v>
      </c>
      <c r="B1959" s="3">
        <v>45324.958333333336</v>
      </c>
      <c r="C1959" s="2" t="s">
        <v>13</v>
      </c>
      <c r="D1959" s="2" t="s">
        <v>73</v>
      </c>
      <c r="E1959" s="2" t="s">
        <v>63</v>
      </c>
      <c r="F1959" s="2" t="s">
        <v>16</v>
      </c>
      <c r="G1959" s="2" t="s">
        <v>46</v>
      </c>
      <c r="H1959" s="2">
        <v>2019</v>
      </c>
      <c r="I1959" s="2">
        <v>23908.069</v>
      </c>
      <c r="J1959" s="2"/>
    </row>
    <row r="1960" spans="1:10" x14ac:dyDescent="0.2">
      <c r="A1960" s="2" t="s">
        <v>12</v>
      </c>
      <c r="B1960" s="3">
        <v>45324.958333333336</v>
      </c>
      <c r="C1960" s="2" t="s">
        <v>13</v>
      </c>
      <c r="D1960" s="2" t="s">
        <v>73</v>
      </c>
      <c r="E1960" s="2" t="s">
        <v>63</v>
      </c>
      <c r="F1960" s="2" t="s">
        <v>16</v>
      </c>
      <c r="G1960" s="2" t="s">
        <v>47</v>
      </c>
      <c r="H1960" s="2">
        <v>2019</v>
      </c>
      <c r="I1960" s="2">
        <v>4308.34</v>
      </c>
      <c r="J1960" s="2"/>
    </row>
    <row r="1961" spans="1:10" x14ac:dyDescent="0.2">
      <c r="A1961" s="2" t="s">
        <v>12</v>
      </c>
      <c r="B1961" s="3">
        <v>45324.958333333336</v>
      </c>
      <c r="C1961" s="2" t="s">
        <v>13</v>
      </c>
      <c r="D1961" s="2" t="s">
        <v>73</v>
      </c>
      <c r="E1961" s="2" t="s">
        <v>63</v>
      </c>
      <c r="F1961" s="2" t="s">
        <v>16</v>
      </c>
      <c r="G1961" s="2" t="s">
        <v>48</v>
      </c>
      <c r="H1961" s="2">
        <v>2019</v>
      </c>
      <c r="I1961" s="2">
        <v>16294.768</v>
      </c>
      <c r="J1961" s="2"/>
    </row>
    <row r="1962" spans="1:10" x14ac:dyDescent="0.2">
      <c r="A1962" s="2" t="s">
        <v>12</v>
      </c>
      <c r="B1962" s="3">
        <v>45324.958333333336</v>
      </c>
      <c r="C1962" s="2" t="s">
        <v>13</v>
      </c>
      <c r="D1962" s="2" t="s">
        <v>73</v>
      </c>
      <c r="E1962" s="2" t="s">
        <v>63</v>
      </c>
      <c r="F1962" s="2" t="s">
        <v>16</v>
      </c>
      <c r="G1962" s="2" t="s">
        <v>49</v>
      </c>
      <c r="H1962" s="2">
        <v>2019</v>
      </c>
      <c r="I1962" s="2">
        <v>72.95</v>
      </c>
      <c r="J1962" s="2"/>
    </row>
    <row r="1963" spans="1:10" x14ac:dyDescent="0.2">
      <c r="A1963" s="2" t="s">
        <v>12</v>
      </c>
      <c r="B1963" s="3">
        <v>45324.958333333336</v>
      </c>
      <c r="C1963" s="2" t="s">
        <v>13</v>
      </c>
      <c r="D1963" s="2" t="s">
        <v>73</v>
      </c>
      <c r="E1963" s="2" t="s">
        <v>63</v>
      </c>
      <c r="F1963" s="2" t="s">
        <v>16</v>
      </c>
      <c r="G1963" s="2" t="s">
        <v>50</v>
      </c>
      <c r="H1963" s="2">
        <v>2019</v>
      </c>
      <c r="I1963" s="2">
        <v>3783</v>
      </c>
      <c r="J1963" s="2"/>
    </row>
    <row r="1964" spans="1:10" x14ac:dyDescent="0.2">
      <c r="A1964" s="2" t="s">
        <v>12</v>
      </c>
      <c r="B1964" s="3">
        <v>45324.958333333336</v>
      </c>
      <c r="C1964" s="2" t="s">
        <v>13</v>
      </c>
      <c r="D1964" s="2" t="s">
        <v>73</v>
      </c>
      <c r="E1964" s="2" t="s">
        <v>63</v>
      </c>
      <c r="F1964" s="2" t="s">
        <v>16</v>
      </c>
      <c r="G1964" s="2" t="s">
        <v>51</v>
      </c>
      <c r="H1964" s="2">
        <v>2019</v>
      </c>
      <c r="I1964" s="2">
        <v>2907.163</v>
      </c>
      <c r="J1964" s="2"/>
    </row>
    <row r="1965" spans="1:10" x14ac:dyDescent="0.2">
      <c r="A1965" s="2" t="s">
        <v>12</v>
      </c>
      <c r="B1965" s="3">
        <v>45324.958333333336</v>
      </c>
      <c r="C1965" s="2" t="s">
        <v>13</v>
      </c>
      <c r="D1965" s="2" t="s">
        <v>73</v>
      </c>
      <c r="E1965" s="2" t="s">
        <v>63</v>
      </c>
      <c r="F1965" s="2" t="s">
        <v>16</v>
      </c>
      <c r="G1965" s="2" t="s">
        <v>52</v>
      </c>
      <c r="H1965" s="2">
        <v>2019</v>
      </c>
      <c r="I1965" s="2">
        <v>2273.6999999999998</v>
      </c>
      <c r="J1965" s="2"/>
    </row>
    <row r="1966" spans="1:10" x14ac:dyDescent="0.2">
      <c r="A1966" s="2" t="s">
        <v>12</v>
      </c>
      <c r="B1966" s="3">
        <v>45324.958333333336</v>
      </c>
      <c r="C1966" s="2" t="s">
        <v>13</v>
      </c>
      <c r="D1966" s="2" t="s">
        <v>73</v>
      </c>
      <c r="E1966" s="2" t="s">
        <v>63</v>
      </c>
      <c r="F1966" s="2" t="s">
        <v>16</v>
      </c>
      <c r="G1966" s="2" t="s">
        <v>53</v>
      </c>
      <c r="H1966" s="2">
        <v>2019</v>
      </c>
      <c r="I1966" s="2">
        <v>2256.4029999999998</v>
      </c>
      <c r="J1966" s="2"/>
    </row>
    <row r="1967" spans="1:10" x14ac:dyDescent="0.2">
      <c r="A1967" s="2" t="s">
        <v>12</v>
      </c>
      <c r="B1967" s="3">
        <v>45324.958333333336</v>
      </c>
      <c r="C1967" s="2" t="s">
        <v>13</v>
      </c>
      <c r="D1967" s="2" t="s">
        <v>73</v>
      </c>
      <c r="E1967" s="2" t="s">
        <v>64</v>
      </c>
      <c r="F1967" s="2" t="s">
        <v>16</v>
      </c>
      <c r="G1967" s="2" t="s">
        <v>17</v>
      </c>
      <c r="H1967" s="2">
        <v>2019</v>
      </c>
      <c r="I1967" s="2">
        <v>326.57</v>
      </c>
      <c r="J1967" s="2"/>
    </row>
    <row r="1968" spans="1:10" x14ac:dyDescent="0.2">
      <c r="A1968" s="2" t="s">
        <v>12</v>
      </c>
      <c r="B1968" s="3">
        <v>45324.958333333336</v>
      </c>
      <c r="C1968" s="2" t="s">
        <v>13</v>
      </c>
      <c r="D1968" s="2" t="s">
        <v>73</v>
      </c>
      <c r="E1968" s="2" t="s">
        <v>64</v>
      </c>
      <c r="F1968" s="2" t="s">
        <v>16</v>
      </c>
      <c r="G1968" s="2" t="s">
        <v>18</v>
      </c>
      <c r="H1968" s="2">
        <v>2019</v>
      </c>
      <c r="I1968" s="2">
        <v>3149.25</v>
      </c>
      <c r="J1968" s="2"/>
    </row>
    <row r="1969" spans="1:10" x14ac:dyDescent="0.2">
      <c r="A1969" s="2" t="s">
        <v>12</v>
      </c>
      <c r="B1969" s="3">
        <v>45324.958333333336</v>
      </c>
      <c r="C1969" s="2" t="s">
        <v>13</v>
      </c>
      <c r="D1969" s="2" t="s">
        <v>73</v>
      </c>
      <c r="E1969" s="2" t="s">
        <v>64</v>
      </c>
      <c r="F1969" s="2" t="s">
        <v>16</v>
      </c>
      <c r="G1969" s="2" t="s">
        <v>19</v>
      </c>
      <c r="H1969" s="2">
        <v>2019</v>
      </c>
      <c r="I1969" s="2">
        <v>0</v>
      </c>
      <c r="J1969" s="2"/>
    </row>
    <row r="1970" spans="1:10" x14ac:dyDescent="0.2">
      <c r="A1970" s="2" t="s">
        <v>12</v>
      </c>
      <c r="B1970" s="3">
        <v>45324.958333333336</v>
      </c>
      <c r="C1970" s="2" t="s">
        <v>13</v>
      </c>
      <c r="D1970" s="2" t="s">
        <v>73</v>
      </c>
      <c r="E1970" s="2" t="s">
        <v>64</v>
      </c>
      <c r="F1970" s="2" t="s">
        <v>16</v>
      </c>
      <c r="G1970" s="2" t="s">
        <v>20</v>
      </c>
      <c r="H1970" s="2">
        <v>2019</v>
      </c>
      <c r="I1970" s="2">
        <v>829.6</v>
      </c>
      <c r="J1970" s="2"/>
    </row>
    <row r="1971" spans="1:10" x14ac:dyDescent="0.2">
      <c r="A1971" s="2" t="s">
        <v>12</v>
      </c>
      <c r="B1971" s="3">
        <v>45324.958333333336</v>
      </c>
      <c r="C1971" s="2" t="s">
        <v>13</v>
      </c>
      <c r="D1971" s="2" t="s">
        <v>73</v>
      </c>
      <c r="E1971" s="2" t="s">
        <v>64</v>
      </c>
      <c r="F1971" s="2" t="s">
        <v>16</v>
      </c>
      <c r="G1971" s="2" t="s">
        <v>21</v>
      </c>
      <c r="H1971" s="2">
        <v>2019</v>
      </c>
      <c r="I1971" s="2">
        <v>458.58499999999998</v>
      </c>
      <c r="J1971" s="2"/>
    </row>
    <row r="1972" spans="1:10" x14ac:dyDescent="0.2">
      <c r="A1972" s="2" t="s">
        <v>12</v>
      </c>
      <c r="B1972" s="3">
        <v>45324.958333333336</v>
      </c>
      <c r="C1972" s="2" t="s">
        <v>13</v>
      </c>
      <c r="D1972" s="2" t="s">
        <v>73</v>
      </c>
      <c r="E1972" s="2" t="s">
        <v>64</v>
      </c>
      <c r="F1972" s="2" t="s">
        <v>16</v>
      </c>
      <c r="G1972" s="2" t="s">
        <v>22</v>
      </c>
      <c r="H1972" s="2">
        <v>2019</v>
      </c>
      <c r="I1972" s="2">
        <v>2588.665</v>
      </c>
      <c r="J1972" s="2"/>
    </row>
    <row r="1973" spans="1:10" x14ac:dyDescent="0.2">
      <c r="A1973" s="2" t="s">
        <v>12</v>
      </c>
      <c r="B1973" s="3">
        <v>45324.958333333336</v>
      </c>
      <c r="C1973" s="2" t="s">
        <v>13</v>
      </c>
      <c r="D1973" s="2" t="s">
        <v>73</v>
      </c>
      <c r="E1973" s="2" t="s">
        <v>64</v>
      </c>
      <c r="F1973" s="2" t="s">
        <v>16</v>
      </c>
      <c r="G1973" s="2" t="s">
        <v>23</v>
      </c>
      <c r="H1973" s="2">
        <v>2019</v>
      </c>
      <c r="I1973" s="2">
        <v>446.99299999999999</v>
      </c>
      <c r="J1973" s="2"/>
    </row>
    <row r="1974" spans="1:10" x14ac:dyDescent="0.2">
      <c r="A1974" s="2" t="s">
        <v>12</v>
      </c>
      <c r="B1974" s="3">
        <v>45324.958333333336</v>
      </c>
      <c r="C1974" s="2" t="s">
        <v>13</v>
      </c>
      <c r="D1974" s="2" t="s">
        <v>73</v>
      </c>
      <c r="E1974" s="2" t="s">
        <v>64</v>
      </c>
      <c r="F1974" s="2" t="s">
        <v>16</v>
      </c>
      <c r="G1974" s="2" t="s">
        <v>24</v>
      </c>
      <c r="H1974" s="2">
        <v>2019</v>
      </c>
      <c r="I1974" s="2">
        <v>25384.359</v>
      </c>
      <c r="J1974" s="2"/>
    </row>
    <row r="1975" spans="1:10" x14ac:dyDescent="0.2">
      <c r="A1975" s="2" t="s">
        <v>12</v>
      </c>
      <c r="B1975" s="3">
        <v>45324.958333333336</v>
      </c>
      <c r="C1975" s="2" t="s">
        <v>13</v>
      </c>
      <c r="D1975" s="2" t="s">
        <v>73</v>
      </c>
      <c r="E1975" s="2" t="s">
        <v>64</v>
      </c>
      <c r="F1975" s="2" t="s">
        <v>16</v>
      </c>
      <c r="G1975" s="2" t="s">
        <v>25</v>
      </c>
      <c r="H1975" s="2">
        <v>2019</v>
      </c>
      <c r="I1975" s="2">
        <v>34.622999999999998</v>
      </c>
      <c r="J1975" s="2"/>
    </row>
    <row r="1976" spans="1:10" x14ac:dyDescent="0.2">
      <c r="A1976" s="2" t="s">
        <v>12</v>
      </c>
      <c r="B1976" s="3">
        <v>45324.958333333336</v>
      </c>
      <c r="C1976" s="2" t="s">
        <v>13</v>
      </c>
      <c r="D1976" s="2" t="s">
        <v>73</v>
      </c>
      <c r="E1976" s="2" t="s">
        <v>64</v>
      </c>
      <c r="F1976" s="2" t="s">
        <v>16</v>
      </c>
      <c r="G1976" s="2" t="s">
        <v>26</v>
      </c>
      <c r="H1976" s="2">
        <v>2019</v>
      </c>
      <c r="I1976" s="2">
        <v>71310.842999999993</v>
      </c>
      <c r="J1976" s="2"/>
    </row>
    <row r="1977" spans="1:10" x14ac:dyDescent="0.2">
      <c r="A1977" s="2" t="s">
        <v>12</v>
      </c>
      <c r="B1977" s="3">
        <v>45324.958333333336</v>
      </c>
      <c r="C1977" s="2" t="s">
        <v>13</v>
      </c>
      <c r="D1977" s="2" t="s">
        <v>73</v>
      </c>
      <c r="E1977" s="2" t="s">
        <v>64</v>
      </c>
      <c r="F1977" s="2" t="s">
        <v>16</v>
      </c>
      <c r="G1977" s="2" t="s">
        <v>28</v>
      </c>
      <c r="H1977" s="2">
        <v>2019</v>
      </c>
      <c r="I1977" s="2">
        <v>11033.696</v>
      </c>
      <c r="J1977" s="2"/>
    </row>
    <row r="1978" spans="1:10" x14ac:dyDescent="0.2">
      <c r="A1978" s="2" t="s">
        <v>12</v>
      </c>
      <c r="B1978" s="3">
        <v>45324.958333333336</v>
      </c>
      <c r="C1978" s="2" t="s">
        <v>13</v>
      </c>
      <c r="D1978" s="2" t="s">
        <v>73</v>
      </c>
      <c r="E1978" s="2" t="s">
        <v>64</v>
      </c>
      <c r="F1978" s="2" t="s">
        <v>16</v>
      </c>
      <c r="G1978" s="2" t="s">
        <v>29</v>
      </c>
      <c r="H1978" s="2">
        <v>2019</v>
      </c>
      <c r="I1978" s="2">
        <v>9853.4889999999996</v>
      </c>
      <c r="J1978" s="2"/>
    </row>
    <row r="1979" spans="1:10" x14ac:dyDescent="0.2">
      <c r="A1979" s="2" t="s">
        <v>12</v>
      </c>
      <c r="B1979" s="3">
        <v>45324.958333333336</v>
      </c>
      <c r="C1979" s="2" t="s">
        <v>13</v>
      </c>
      <c r="D1979" s="2" t="s">
        <v>73</v>
      </c>
      <c r="E1979" s="2" t="s">
        <v>64</v>
      </c>
      <c r="F1979" s="2" t="s">
        <v>16</v>
      </c>
      <c r="G1979" s="2" t="s">
        <v>30</v>
      </c>
      <c r="H1979" s="2">
        <v>2019</v>
      </c>
      <c r="I1979" s="2">
        <v>75475.751000000004</v>
      </c>
      <c r="J1979" s="2"/>
    </row>
    <row r="1980" spans="1:10" x14ac:dyDescent="0.2">
      <c r="A1980" s="2" t="s">
        <v>12</v>
      </c>
      <c r="B1980" s="3">
        <v>45324.958333333336</v>
      </c>
      <c r="C1980" s="2" t="s">
        <v>13</v>
      </c>
      <c r="D1980" s="2" t="s">
        <v>73</v>
      </c>
      <c r="E1980" s="2" t="s">
        <v>64</v>
      </c>
      <c r="F1980" s="2" t="s">
        <v>16</v>
      </c>
      <c r="G1980" s="2" t="s">
        <v>32</v>
      </c>
      <c r="H1980" s="2">
        <v>2019</v>
      </c>
      <c r="I1980" s="2">
        <v>6555.9889999999996</v>
      </c>
      <c r="J1980" s="2"/>
    </row>
    <row r="1981" spans="1:10" x14ac:dyDescent="0.2">
      <c r="A1981" s="2" t="s">
        <v>12</v>
      </c>
      <c r="B1981" s="3">
        <v>45324.958333333336</v>
      </c>
      <c r="C1981" s="2" t="s">
        <v>13</v>
      </c>
      <c r="D1981" s="2" t="s">
        <v>73</v>
      </c>
      <c r="E1981" s="2" t="s">
        <v>64</v>
      </c>
      <c r="F1981" s="2" t="s">
        <v>16</v>
      </c>
      <c r="G1981" s="2" t="s">
        <v>33</v>
      </c>
      <c r="H1981" s="2">
        <v>2019</v>
      </c>
      <c r="I1981" s="2">
        <v>3.7</v>
      </c>
      <c r="J1981" s="2"/>
    </row>
    <row r="1982" spans="1:10" x14ac:dyDescent="0.2">
      <c r="A1982" s="2" t="s">
        <v>12</v>
      </c>
      <c r="B1982" s="3">
        <v>45324.958333333336</v>
      </c>
      <c r="C1982" s="2" t="s">
        <v>13</v>
      </c>
      <c r="D1982" s="2" t="s">
        <v>73</v>
      </c>
      <c r="E1982" s="2" t="s">
        <v>64</v>
      </c>
      <c r="F1982" s="2" t="s">
        <v>16</v>
      </c>
      <c r="G1982" s="2" t="s">
        <v>34</v>
      </c>
      <c r="H1982" s="2">
        <v>2019</v>
      </c>
      <c r="I1982" s="2">
        <v>430.16</v>
      </c>
      <c r="J1982" s="2"/>
    </row>
    <row r="1983" spans="1:10" x14ac:dyDescent="0.2">
      <c r="A1983" s="2" t="s">
        <v>12</v>
      </c>
      <c r="B1983" s="3">
        <v>45324.958333333336</v>
      </c>
      <c r="C1983" s="2" t="s">
        <v>13</v>
      </c>
      <c r="D1983" s="2" t="s">
        <v>73</v>
      </c>
      <c r="E1983" s="2" t="s">
        <v>64</v>
      </c>
      <c r="F1983" s="2" t="s">
        <v>16</v>
      </c>
      <c r="G1983" s="2" t="s">
        <v>35</v>
      </c>
      <c r="H1983" s="2">
        <v>2019</v>
      </c>
      <c r="I1983" s="2">
        <v>549</v>
      </c>
      <c r="J1983" s="2"/>
    </row>
    <row r="1984" spans="1:10" x14ac:dyDescent="0.2">
      <c r="A1984" s="2" t="s">
        <v>12</v>
      </c>
      <c r="B1984" s="3">
        <v>45324.958333333336</v>
      </c>
      <c r="C1984" s="2" t="s">
        <v>13</v>
      </c>
      <c r="D1984" s="2" t="s">
        <v>73</v>
      </c>
      <c r="E1984" s="2" t="s">
        <v>64</v>
      </c>
      <c r="F1984" s="2" t="s">
        <v>16</v>
      </c>
      <c r="G1984" s="2" t="s">
        <v>36</v>
      </c>
      <c r="H1984" s="2">
        <v>2019</v>
      </c>
      <c r="I1984" s="2">
        <v>549.154</v>
      </c>
      <c r="J1984" s="2"/>
    </row>
    <row r="1985" spans="1:10" x14ac:dyDescent="0.2">
      <c r="A1985" s="2" t="s">
        <v>12</v>
      </c>
      <c r="B1985" s="3">
        <v>45324.958333333336</v>
      </c>
      <c r="C1985" s="2" t="s">
        <v>13</v>
      </c>
      <c r="D1985" s="2" t="s">
        <v>73</v>
      </c>
      <c r="E1985" s="2" t="s">
        <v>64</v>
      </c>
      <c r="F1985" s="2" t="s">
        <v>16</v>
      </c>
      <c r="G1985" s="2" t="s">
        <v>37</v>
      </c>
      <c r="H1985" s="2">
        <v>2019</v>
      </c>
      <c r="I1985" s="2">
        <v>6641.1459999999997</v>
      </c>
      <c r="J1985" s="2"/>
    </row>
    <row r="1986" spans="1:10" x14ac:dyDescent="0.2">
      <c r="A1986" s="2" t="s">
        <v>12</v>
      </c>
      <c r="B1986" s="3">
        <v>45324.958333333336</v>
      </c>
      <c r="C1986" s="2" t="s">
        <v>13</v>
      </c>
      <c r="D1986" s="2" t="s">
        <v>73</v>
      </c>
      <c r="E1986" s="2" t="s">
        <v>64</v>
      </c>
      <c r="F1986" s="2" t="s">
        <v>16</v>
      </c>
      <c r="G1986" s="2" t="s">
        <v>38</v>
      </c>
      <c r="H1986" s="2">
        <v>2019</v>
      </c>
      <c r="I1986" s="2">
        <v>0</v>
      </c>
      <c r="J1986" s="2"/>
    </row>
    <row r="1987" spans="1:10" x14ac:dyDescent="0.2">
      <c r="A1987" s="2" t="s">
        <v>12</v>
      </c>
      <c r="B1987" s="3">
        <v>45324.958333333336</v>
      </c>
      <c r="C1987" s="2" t="s">
        <v>13</v>
      </c>
      <c r="D1987" s="2" t="s">
        <v>73</v>
      </c>
      <c r="E1987" s="2" t="s">
        <v>64</v>
      </c>
      <c r="F1987" s="2" t="s">
        <v>16</v>
      </c>
      <c r="G1987" s="2" t="s">
        <v>39</v>
      </c>
      <c r="H1987" s="2">
        <v>2019</v>
      </c>
      <c r="I1987" s="2">
        <v>100.97</v>
      </c>
      <c r="J1987" s="2"/>
    </row>
    <row r="1988" spans="1:10" x14ac:dyDescent="0.2">
      <c r="A1988" s="2" t="s">
        <v>12</v>
      </c>
      <c r="B1988" s="3">
        <v>45324.958333333336</v>
      </c>
      <c r="C1988" s="2" t="s">
        <v>13</v>
      </c>
      <c r="D1988" s="2" t="s">
        <v>73</v>
      </c>
      <c r="E1988" s="2" t="s">
        <v>64</v>
      </c>
      <c r="F1988" s="2" t="s">
        <v>16</v>
      </c>
      <c r="G1988" s="2" t="s">
        <v>40</v>
      </c>
      <c r="H1988" s="2">
        <v>2019</v>
      </c>
      <c r="I1988" s="2">
        <v>0</v>
      </c>
      <c r="J1988" s="2"/>
    </row>
    <row r="1989" spans="1:10" x14ac:dyDescent="0.2">
      <c r="A1989" s="2" t="s">
        <v>12</v>
      </c>
      <c r="B1989" s="3">
        <v>45324.958333333336</v>
      </c>
      <c r="C1989" s="2" t="s">
        <v>13</v>
      </c>
      <c r="D1989" s="2" t="s">
        <v>73</v>
      </c>
      <c r="E1989" s="2" t="s">
        <v>64</v>
      </c>
      <c r="F1989" s="2" t="s">
        <v>16</v>
      </c>
      <c r="G1989" s="2" t="s">
        <v>41</v>
      </c>
      <c r="H1989" s="2">
        <v>2019</v>
      </c>
      <c r="I1989" s="2">
        <v>0</v>
      </c>
      <c r="J1989" s="2"/>
    </row>
    <row r="1990" spans="1:10" x14ac:dyDescent="0.2">
      <c r="A1990" s="2" t="s">
        <v>12</v>
      </c>
      <c r="B1990" s="3">
        <v>45324.958333333336</v>
      </c>
      <c r="C1990" s="2" t="s">
        <v>13</v>
      </c>
      <c r="D1990" s="2" t="s">
        <v>73</v>
      </c>
      <c r="E1990" s="2" t="s">
        <v>64</v>
      </c>
      <c r="F1990" s="2" t="s">
        <v>16</v>
      </c>
      <c r="G1990" s="2" t="s">
        <v>42</v>
      </c>
      <c r="H1990" s="2">
        <v>2019</v>
      </c>
      <c r="I1990" s="2">
        <v>0</v>
      </c>
      <c r="J1990" s="2"/>
    </row>
    <row r="1991" spans="1:10" x14ac:dyDescent="0.2">
      <c r="A1991" s="2" t="s">
        <v>12</v>
      </c>
      <c r="B1991" s="3">
        <v>45324.958333333336</v>
      </c>
      <c r="C1991" s="2" t="s">
        <v>13</v>
      </c>
      <c r="D1991" s="2" t="s">
        <v>73</v>
      </c>
      <c r="E1991" s="2" t="s">
        <v>64</v>
      </c>
      <c r="F1991" s="2" t="s">
        <v>16</v>
      </c>
      <c r="G1991" s="2" t="s">
        <v>43</v>
      </c>
      <c r="H1991" s="2">
        <v>2019</v>
      </c>
      <c r="I1991" s="2">
        <v>212.19200000000001</v>
      </c>
      <c r="J1991" s="2"/>
    </row>
    <row r="1992" spans="1:10" x14ac:dyDescent="0.2">
      <c r="A1992" s="2" t="s">
        <v>12</v>
      </c>
      <c r="B1992" s="3">
        <v>45324.958333333336</v>
      </c>
      <c r="C1992" s="2" t="s">
        <v>13</v>
      </c>
      <c r="D1992" s="2" t="s">
        <v>73</v>
      </c>
      <c r="E1992" s="2" t="s">
        <v>64</v>
      </c>
      <c r="F1992" s="2" t="s">
        <v>16</v>
      </c>
      <c r="G1992" s="2" t="s">
        <v>44</v>
      </c>
      <c r="H1992" s="2">
        <v>2019</v>
      </c>
      <c r="I1992" s="2">
        <v>944</v>
      </c>
      <c r="J1992" s="2"/>
    </row>
    <row r="1993" spans="1:10" x14ac:dyDescent="0.2">
      <c r="A1993" s="2" t="s">
        <v>12</v>
      </c>
      <c r="B1993" s="3">
        <v>45324.958333333336</v>
      </c>
      <c r="C1993" s="2" t="s">
        <v>13</v>
      </c>
      <c r="D1993" s="2" t="s">
        <v>73</v>
      </c>
      <c r="E1993" s="2" t="s">
        <v>64</v>
      </c>
      <c r="F1993" s="2" t="s">
        <v>16</v>
      </c>
      <c r="G1993" s="2" t="s">
        <v>46</v>
      </c>
      <c r="H1993" s="2">
        <v>2019</v>
      </c>
      <c r="I1993" s="2">
        <v>2625.7069999999999</v>
      </c>
      <c r="J1993" s="2"/>
    </row>
    <row r="1994" spans="1:10" x14ac:dyDescent="0.2">
      <c r="A1994" s="2" t="s">
        <v>12</v>
      </c>
      <c r="B1994" s="3">
        <v>45324.958333333336</v>
      </c>
      <c r="C1994" s="2" t="s">
        <v>13</v>
      </c>
      <c r="D1994" s="2" t="s">
        <v>73</v>
      </c>
      <c r="E1994" s="2" t="s">
        <v>64</v>
      </c>
      <c r="F1994" s="2" t="s">
        <v>16</v>
      </c>
      <c r="G1994" s="2" t="s">
        <v>47</v>
      </c>
      <c r="H1994" s="2">
        <v>2019</v>
      </c>
      <c r="I1994" s="2">
        <v>2352.2399999999998</v>
      </c>
      <c r="J1994" s="2"/>
    </row>
    <row r="1995" spans="1:10" x14ac:dyDescent="0.2">
      <c r="A1995" s="2" t="s">
        <v>12</v>
      </c>
      <c r="B1995" s="3">
        <v>45324.958333333336</v>
      </c>
      <c r="C1995" s="2" t="s">
        <v>13</v>
      </c>
      <c r="D1995" s="2" t="s">
        <v>73</v>
      </c>
      <c r="E1995" s="2" t="s">
        <v>64</v>
      </c>
      <c r="F1995" s="2" t="s">
        <v>16</v>
      </c>
      <c r="G1995" s="2" t="s">
        <v>50</v>
      </c>
      <c r="H1995" s="2">
        <v>2019</v>
      </c>
      <c r="I1995" s="2">
        <v>50</v>
      </c>
      <c r="J1995" s="2"/>
    </row>
    <row r="1996" spans="1:10" x14ac:dyDescent="0.2">
      <c r="A1996" s="2" t="s">
        <v>12</v>
      </c>
      <c r="B1996" s="3">
        <v>45324.958333333336</v>
      </c>
      <c r="C1996" s="2" t="s">
        <v>13</v>
      </c>
      <c r="D1996" s="2" t="s">
        <v>73</v>
      </c>
      <c r="E1996" s="2" t="s">
        <v>64</v>
      </c>
      <c r="F1996" s="2" t="s">
        <v>16</v>
      </c>
      <c r="G1996" s="2" t="s">
        <v>51</v>
      </c>
      <c r="H1996" s="2">
        <v>2019</v>
      </c>
      <c r="I1996" s="2">
        <v>433.93299999999999</v>
      </c>
      <c r="J1996" s="2"/>
    </row>
    <row r="1997" spans="1:10" x14ac:dyDescent="0.2">
      <c r="A1997" s="2" t="s">
        <v>12</v>
      </c>
      <c r="B1997" s="3">
        <v>45324.958333333336</v>
      </c>
      <c r="C1997" s="2" t="s">
        <v>13</v>
      </c>
      <c r="D1997" s="2" t="s">
        <v>73</v>
      </c>
      <c r="E1997" s="2" t="s">
        <v>64</v>
      </c>
      <c r="F1997" s="2" t="s">
        <v>16</v>
      </c>
      <c r="G1997" s="2" t="s">
        <v>52</v>
      </c>
      <c r="H1997" s="2">
        <v>2019</v>
      </c>
      <c r="I1997" s="2">
        <v>252</v>
      </c>
      <c r="J1997" s="2"/>
    </row>
    <row r="1998" spans="1:10" x14ac:dyDescent="0.2">
      <c r="A1998" s="2" t="s">
        <v>12</v>
      </c>
      <c r="B1998" s="3">
        <v>45324.958333333336</v>
      </c>
      <c r="C1998" s="2" t="s">
        <v>13</v>
      </c>
      <c r="D1998" s="2" t="s">
        <v>73</v>
      </c>
      <c r="E1998" s="2" t="s">
        <v>65</v>
      </c>
      <c r="F1998" s="2" t="s">
        <v>16</v>
      </c>
      <c r="G1998" s="2" t="s">
        <v>18</v>
      </c>
      <c r="H1998" s="2">
        <v>2019</v>
      </c>
      <c r="I1998" s="2">
        <v>2952.5360000000001</v>
      </c>
      <c r="J1998" s="2"/>
    </row>
    <row r="1999" spans="1:10" x14ac:dyDescent="0.2">
      <c r="A1999" s="2" t="s">
        <v>12</v>
      </c>
      <c r="B1999" s="3">
        <v>45324.958333333336</v>
      </c>
      <c r="C1999" s="2" t="s">
        <v>13</v>
      </c>
      <c r="D1999" s="2" t="s">
        <v>73</v>
      </c>
      <c r="E1999" s="2" t="s">
        <v>65</v>
      </c>
      <c r="F1999" s="2" t="s">
        <v>16</v>
      </c>
      <c r="G1999" s="2" t="s">
        <v>19</v>
      </c>
      <c r="H1999" s="2">
        <v>2019</v>
      </c>
      <c r="I1999" s="2">
        <v>0</v>
      </c>
      <c r="J1999" s="2"/>
    </row>
    <row r="2000" spans="1:10" x14ac:dyDescent="0.2">
      <c r="A2000" s="2" t="s">
        <v>12</v>
      </c>
      <c r="B2000" s="3">
        <v>45324.958333333336</v>
      </c>
      <c r="C2000" s="2" t="s">
        <v>13</v>
      </c>
      <c r="D2000" s="2" t="s">
        <v>73</v>
      </c>
      <c r="E2000" s="2" t="s">
        <v>65</v>
      </c>
      <c r="F2000" s="2" t="s">
        <v>16</v>
      </c>
      <c r="G2000" s="2" t="s">
        <v>20</v>
      </c>
      <c r="H2000" s="2">
        <v>2019</v>
      </c>
      <c r="I2000" s="2">
        <v>370.6</v>
      </c>
      <c r="J2000" s="2"/>
    </row>
    <row r="2001" spans="1:10" x14ac:dyDescent="0.2">
      <c r="A2001" s="2" t="s">
        <v>12</v>
      </c>
      <c r="B2001" s="3">
        <v>45324.958333333336</v>
      </c>
      <c r="C2001" s="2" t="s">
        <v>13</v>
      </c>
      <c r="D2001" s="2" t="s">
        <v>73</v>
      </c>
      <c r="E2001" s="2" t="s">
        <v>65</v>
      </c>
      <c r="F2001" s="2" t="s">
        <v>16</v>
      </c>
      <c r="G2001" s="2" t="s">
        <v>23</v>
      </c>
      <c r="H2001" s="2">
        <v>2019</v>
      </c>
      <c r="I2001" s="2">
        <v>2321.864</v>
      </c>
      <c r="J2001" s="2"/>
    </row>
    <row r="2002" spans="1:10" x14ac:dyDescent="0.2">
      <c r="A2002" s="2" t="s">
        <v>12</v>
      </c>
      <c r="B2002" s="3">
        <v>45324.958333333336</v>
      </c>
      <c r="C2002" s="2" t="s">
        <v>13</v>
      </c>
      <c r="D2002" s="2" t="s">
        <v>73</v>
      </c>
      <c r="E2002" s="2" t="s">
        <v>65</v>
      </c>
      <c r="F2002" s="2" t="s">
        <v>16</v>
      </c>
      <c r="G2002" s="2" t="s">
        <v>24</v>
      </c>
      <c r="H2002" s="2">
        <v>2019</v>
      </c>
      <c r="I2002" s="2">
        <v>4325.58</v>
      </c>
      <c r="J2002" s="2"/>
    </row>
    <row r="2003" spans="1:10" x14ac:dyDescent="0.2">
      <c r="A2003" s="2" t="s">
        <v>12</v>
      </c>
      <c r="B2003" s="3">
        <v>45324.958333333336</v>
      </c>
      <c r="C2003" s="2" t="s">
        <v>13</v>
      </c>
      <c r="D2003" s="2" t="s">
        <v>73</v>
      </c>
      <c r="E2003" s="2" t="s">
        <v>65</v>
      </c>
      <c r="F2003" s="2" t="s">
        <v>16</v>
      </c>
      <c r="G2003" s="2" t="s">
        <v>25</v>
      </c>
      <c r="H2003" s="2">
        <v>2019</v>
      </c>
      <c r="I2003" s="2">
        <v>550.66600000000005</v>
      </c>
      <c r="J2003" s="2"/>
    </row>
    <row r="2004" spans="1:10" x14ac:dyDescent="0.2">
      <c r="A2004" s="2" t="s">
        <v>12</v>
      </c>
      <c r="B2004" s="3">
        <v>45324.958333333336</v>
      </c>
      <c r="C2004" s="2" t="s">
        <v>13</v>
      </c>
      <c r="D2004" s="2" t="s">
        <v>73</v>
      </c>
      <c r="E2004" s="2" t="s">
        <v>65</v>
      </c>
      <c r="F2004" s="2" t="s">
        <v>16</v>
      </c>
      <c r="G2004" s="2" t="s">
        <v>26</v>
      </c>
      <c r="H2004" s="2">
        <v>2019</v>
      </c>
      <c r="I2004" s="2">
        <v>14568.137000000001</v>
      </c>
      <c r="J2004" s="2"/>
    </row>
    <row r="2005" spans="1:10" x14ac:dyDescent="0.2">
      <c r="A2005" s="2" t="s">
        <v>12</v>
      </c>
      <c r="B2005" s="3">
        <v>45324.958333333336</v>
      </c>
      <c r="C2005" s="2" t="s">
        <v>13</v>
      </c>
      <c r="D2005" s="2" t="s">
        <v>73</v>
      </c>
      <c r="E2005" s="2" t="s">
        <v>65</v>
      </c>
      <c r="F2005" s="2" t="s">
        <v>16</v>
      </c>
      <c r="G2005" s="2" t="s">
        <v>28</v>
      </c>
      <c r="H2005" s="2">
        <v>2019</v>
      </c>
      <c r="I2005" s="2">
        <v>0</v>
      </c>
      <c r="J2005" s="2"/>
    </row>
    <row r="2006" spans="1:10" x14ac:dyDescent="0.2">
      <c r="A2006" s="2" t="s">
        <v>12</v>
      </c>
      <c r="B2006" s="3">
        <v>45324.958333333336</v>
      </c>
      <c r="C2006" s="2" t="s">
        <v>13</v>
      </c>
      <c r="D2006" s="2" t="s">
        <v>73</v>
      </c>
      <c r="E2006" s="2" t="s">
        <v>65</v>
      </c>
      <c r="F2006" s="2" t="s">
        <v>16</v>
      </c>
      <c r="G2006" s="2" t="s">
        <v>29</v>
      </c>
      <c r="H2006" s="2">
        <v>2019</v>
      </c>
      <c r="I2006" s="2">
        <v>2229.5590000000002</v>
      </c>
      <c r="J2006" s="2"/>
    </row>
    <row r="2007" spans="1:10" x14ac:dyDescent="0.2">
      <c r="A2007" s="2" t="s">
        <v>12</v>
      </c>
      <c r="B2007" s="3">
        <v>45324.958333333336</v>
      </c>
      <c r="C2007" s="2" t="s">
        <v>13</v>
      </c>
      <c r="D2007" s="2" t="s">
        <v>73</v>
      </c>
      <c r="E2007" s="2" t="s">
        <v>65</v>
      </c>
      <c r="F2007" s="2" t="s">
        <v>16</v>
      </c>
      <c r="G2007" s="2" t="s">
        <v>30</v>
      </c>
      <c r="H2007" s="2">
        <v>2019</v>
      </c>
      <c r="I2007" s="2">
        <v>20412.671999999999</v>
      </c>
      <c r="J2007" s="2"/>
    </row>
    <row r="2008" spans="1:10" x14ac:dyDescent="0.2">
      <c r="A2008" s="2" t="s">
        <v>12</v>
      </c>
      <c r="B2008" s="3">
        <v>45324.958333333336</v>
      </c>
      <c r="C2008" s="2" t="s">
        <v>13</v>
      </c>
      <c r="D2008" s="2" t="s">
        <v>73</v>
      </c>
      <c r="E2008" s="2" t="s">
        <v>65</v>
      </c>
      <c r="F2008" s="2" t="s">
        <v>16</v>
      </c>
      <c r="G2008" s="2" t="s">
        <v>31</v>
      </c>
      <c r="H2008" s="2">
        <v>2019</v>
      </c>
      <c r="I2008" s="2">
        <v>3237</v>
      </c>
      <c r="J2008" s="2"/>
    </row>
    <row r="2009" spans="1:10" x14ac:dyDescent="0.2">
      <c r="A2009" s="2" t="s">
        <v>12</v>
      </c>
      <c r="B2009" s="3">
        <v>45324.958333333336</v>
      </c>
      <c r="C2009" s="2" t="s">
        <v>13</v>
      </c>
      <c r="D2009" s="2" t="s">
        <v>73</v>
      </c>
      <c r="E2009" s="2" t="s">
        <v>65</v>
      </c>
      <c r="F2009" s="2" t="s">
        <v>16</v>
      </c>
      <c r="G2009" s="2" t="s">
        <v>32</v>
      </c>
      <c r="H2009" s="2">
        <v>2019</v>
      </c>
      <c r="I2009" s="2">
        <v>0</v>
      </c>
      <c r="J2009" s="2"/>
    </row>
    <row r="2010" spans="1:10" x14ac:dyDescent="0.2">
      <c r="A2010" s="2" t="s">
        <v>12</v>
      </c>
      <c r="B2010" s="3">
        <v>45324.958333333336</v>
      </c>
      <c r="C2010" s="2" t="s">
        <v>13</v>
      </c>
      <c r="D2010" s="2" t="s">
        <v>73</v>
      </c>
      <c r="E2010" s="2" t="s">
        <v>65</v>
      </c>
      <c r="F2010" s="2" t="s">
        <v>16</v>
      </c>
      <c r="G2010" s="2" t="s">
        <v>33</v>
      </c>
      <c r="H2010" s="2">
        <v>2019</v>
      </c>
      <c r="I2010" s="2">
        <v>0</v>
      </c>
      <c r="J2010" s="2"/>
    </row>
    <row r="2011" spans="1:10" x14ac:dyDescent="0.2">
      <c r="A2011" s="2" t="s">
        <v>12</v>
      </c>
      <c r="B2011" s="3">
        <v>45324.958333333336</v>
      </c>
      <c r="C2011" s="2" t="s">
        <v>13</v>
      </c>
      <c r="D2011" s="2" t="s">
        <v>73</v>
      </c>
      <c r="E2011" s="2" t="s">
        <v>65</v>
      </c>
      <c r="F2011" s="2" t="s">
        <v>16</v>
      </c>
      <c r="G2011" s="2" t="s">
        <v>34</v>
      </c>
      <c r="H2011" s="2">
        <v>2019</v>
      </c>
      <c r="I2011" s="2">
        <v>0</v>
      </c>
      <c r="J2011" s="2"/>
    </row>
    <row r="2012" spans="1:10" x14ac:dyDescent="0.2">
      <c r="A2012" s="2" t="s">
        <v>12</v>
      </c>
      <c r="B2012" s="3">
        <v>45324.958333333336</v>
      </c>
      <c r="C2012" s="2" t="s">
        <v>13</v>
      </c>
      <c r="D2012" s="2" t="s">
        <v>73</v>
      </c>
      <c r="E2012" s="2" t="s">
        <v>65</v>
      </c>
      <c r="F2012" s="2" t="s">
        <v>16</v>
      </c>
      <c r="G2012" s="2" t="s">
        <v>36</v>
      </c>
      <c r="H2012" s="2">
        <v>2019</v>
      </c>
      <c r="I2012" s="2">
        <v>708.48199999999997</v>
      </c>
      <c r="J2012" s="2"/>
    </row>
    <row r="2013" spans="1:10" x14ac:dyDescent="0.2">
      <c r="A2013" s="2" t="s">
        <v>12</v>
      </c>
      <c r="B2013" s="3">
        <v>45324.958333333336</v>
      </c>
      <c r="C2013" s="2" t="s">
        <v>13</v>
      </c>
      <c r="D2013" s="2" t="s">
        <v>73</v>
      </c>
      <c r="E2013" s="2" t="s">
        <v>65</v>
      </c>
      <c r="F2013" s="2" t="s">
        <v>16</v>
      </c>
      <c r="G2013" s="2" t="s">
        <v>38</v>
      </c>
      <c r="H2013" s="2">
        <v>2019</v>
      </c>
      <c r="I2013" s="2">
        <v>127</v>
      </c>
      <c r="J2013" s="2"/>
    </row>
    <row r="2014" spans="1:10" x14ac:dyDescent="0.2">
      <c r="A2014" s="2" t="s">
        <v>12</v>
      </c>
      <c r="B2014" s="3">
        <v>45324.958333333336</v>
      </c>
      <c r="C2014" s="2" t="s">
        <v>13</v>
      </c>
      <c r="D2014" s="2" t="s">
        <v>73</v>
      </c>
      <c r="E2014" s="2" t="s">
        <v>65</v>
      </c>
      <c r="F2014" s="2" t="s">
        <v>16</v>
      </c>
      <c r="G2014" s="2" t="s">
        <v>39</v>
      </c>
      <c r="H2014" s="2">
        <v>2019</v>
      </c>
      <c r="I2014" s="2">
        <v>0</v>
      </c>
      <c r="J2014" s="2"/>
    </row>
    <row r="2015" spans="1:10" x14ac:dyDescent="0.2">
      <c r="A2015" s="2" t="s">
        <v>12</v>
      </c>
      <c r="B2015" s="3">
        <v>45324.958333333336</v>
      </c>
      <c r="C2015" s="2" t="s">
        <v>13</v>
      </c>
      <c r="D2015" s="2" t="s">
        <v>73</v>
      </c>
      <c r="E2015" s="2" t="s">
        <v>65</v>
      </c>
      <c r="F2015" s="2" t="s">
        <v>16</v>
      </c>
      <c r="G2015" s="2" t="s">
        <v>40</v>
      </c>
      <c r="H2015" s="2">
        <v>2019</v>
      </c>
      <c r="I2015" s="2">
        <v>0</v>
      </c>
      <c r="J2015" s="2"/>
    </row>
    <row r="2016" spans="1:10" x14ac:dyDescent="0.2">
      <c r="A2016" s="2" t="s">
        <v>12</v>
      </c>
      <c r="B2016" s="3">
        <v>45324.958333333336</v>
      </c>
      <c r="C2016" s="2" t="s">
        <v>13</v>
      </c>
      <c r="D2016" s="2" t="s">
        <v>73</v>
      </c>
      <c r="E2016" s="2" t="s">
        <v>65</v>
      </c>
      <c r="F2016" s="2" t="s">
        <v>16</v>
      </c>
      <c r="G2016" s="2" t="s">
        <v>41</v>
      </c>
      <c r="H2016" s="2">
        <v>2019</v>
      </c>
      <c r="I2016" s="2">
        <v>0</v>
      </c>
      <c r="J2016" s="2"/>
    </row>
    <row r="2017" spans="1:10" x14ac:dyDescent="0.2">
      <c r="A2017" s="2" t="s">
        <v>12</v>
      </c>
      <c r="B2017" s="3">
        <v>45324.958333333336</v>
      </c>
      <c r="C2017" s="2" t="s">
        <v>13</v>
      </c>
      <c r="D2017" s="2" t="s">
        <v>73</v>
      </c>
      <c r="E2017" s="2" t="s">
        <v>65</v>
      </c>
      <c r="F2017" s="2" t="s">
        <v>16</v>
      </c>
      <c r="G2017" s="2" t="s">
        <v>42</v>
      </c>
      <c r="H2017" s="2">
        <v>2019</v>
      </c>
      <c r="I2017" s="2">
        <v>0</v>
      </c>
      <c r="J2017" s="2"/>
    </row>
    <row r="2018" spans="1:10" x14ac:dyDescent="0.2">
      <c r="A2018" s="2" t="s">
        <v>12</v>
      </c>
      <c r="B2018" s="3">
        <v>45324.958333333336</v>
      </c>
      <c r="C2018" s="2" t="s">
        <v>13</v>
      </c>
      <c r="D2018" s="2" t="s">
        <v>73</v>
      </c>
      <c r="E2018" s="2" t="s">
        <v>65</v>
      </c>
      <c r="F2018" s="2" t="s">
        <v>16</v>
      </c>
      <c r="G2018" s="2" t="s">
        <v>43</v>
      </c>
      <c r="H2018" s="2">
        <v>2019</v>
      </c>
      <c r="I2018" s="2">
        <v>0</v>
      </c>
      <c r="J2018" s="2"/>
    </row>
    <row r="2019" spans="1:10" x14ac:dyDescent="0.2">
      <c r="A2019" s="2" t="s">
        <v>12</v>
      </c>
      <c r="B2019" s="3">
        <v>45324.958333333336</v>
      </c>
      <c r="C2019" s="2" t="s">
        <v>13</v>
      </c>
      <c r="D2019" s="2" t="s">
        <v>73</v>
      </c>
      <c r="E2019" s="2" t="s">
        <v>65</v>
      </c>
      <c r="F2019" s="2" t="s">
        <v>16</v>
      </c>
      <c r="G2019" s="2" t="s">
        <v>44</v>
      </c>
      <c r="H2019" s="2">
        <v>2019</v>
      </c>
      <c r="I2019" s="2">
        <v>0</v>
      </c>
      <c r="J2019" s="2"/>
    </row>
    <row r="2020" spans="1:10" x14ac:dyDescent="0.2">
      <c r="A2020" s="2" t="s">
        <v>12</v>
      </c>
      <c r="B2020" s="3">
        <v>45324.958333333336</v>
      </c>
      <c r="C2020" s="2" t="s">
        <v>13</v>
      </c>
      <c r="D2020" s="2" t="s">
        <v>73</v>
      </c>
      <c r="E2020" s="2" t="s">
        <v>65</v>
      </c>
      <c r="F2020" s="2" t="s">
        <v>16</v>
      </c>
      <c r="G2020" s="2" t="s">
        <v>46</v>
      </c>
      <c r="H2020" s="2">
        <v>2019</v>
      </c>
      <c r="I2020" s="2">
        <v>2972.0050000000001</v>
      </c>
      <c r="J2020" s="2"/>
    </row>
    <row r="2021" spans="1:10" x14ac:dyDescent="0.2">
      <c r="A2021" s="2" t="s">
        <v>12</v>
      </c>
      <c r="B2021" s="3">
        <v>45324.958333333336</v>
      </c>
      <c r="C2021" s="2" t="s">
        <v>13</v>
      </c>
      <c r="D2021" s="2" t="s">
        <v>73</v>
      </c>
      <c r="E2021" s="2" t="s">
        <v>65</v>
      </c>
      <c r="F2021" s="2" t="s">
        <v>16</v>
      </c>
      <c r="G2021" s="2" t="s">
        <v>47</v>
      </c>
      <c r="H2021" s="2">
        <v>2019</v>
      </c>
      <c r="I2021" s="2">
        <v>0</v>
      </c>
      <c r="J2021" s="2"/>
    </row>
    <row r="2022" spans="1:10" x14ac:dyDescent="0.2">
      <c r="A2022" s="2" t="s">
        <v>12</v>
      </c>
      <c r="B2022" s="3">
        <v>45324.958333333336</v>
      </c>
      <c r="C2022" s="2" t="s">
        <v>13</v>
      </c>
      <c r="D2022" s="2" t="s">
        <v>73</v>
      </c>
      <c r="E2022" s="2" t="s">
        <v>65</v>
      </c>
      <c r="F2022" s="2" t="s">
        <v>16</v>
      </c>
      <c r="G2022" s="2" t="s">
        <v>51</v>
      </c>
      <c r="H2022" s="2">
        <v>2019</v>
      </c>
      <c r="I2022" s="2">
        <v>617.38</v>
      </c>
      <c r="J2022" s="2"/>
    </row>
    <row r="2023" spans="1:10" x14ac:dyDescent="0.2">
      <c r="A2023" s="2" t="s">
        <v>12</v>
      </c>
      <c r="B2023" s="3">
        <v>45324.958333333336</v>
      </c>
      <c r="C2023" s="2" t="s">
        <v>13</v>
      </c>
      <c r="D2023" s="2" t="s">
        <v>73</v>
      </c>
      <c r="E2023" s="2" t="s">
        <v>66</v>
      </c>
      <c r="F2023" s="2" t="s">
        <v>16</v>
      </c>
      <c r="G2023" s="2" t="s">
        <v>18</v>
      </c>
      <c r="H2023" s="2">
        <v>2019</v>
      </c>
      <c r="I2023" s="2">
        <v>32.939</v>
      </c>
      <c r="J2023" s="2"/>
    </row>
    <row r="2024" spans="1:10" x14ac:dyDescent="0.2">
      <c r="A2024" s="2" t="s">
        <v>12</v>
      </c>
      <c r="B2024" s="3">
        <v>45324.958333333336</v>
      </c>
      <c r="C2024" s="2" t="s">
        <v>13</v>
      </c>
      <c r="D2024" s="2" t="s">
        <v>73</v>
      </c>
      <c r="E2024" s="2" t="s">
        <v>66</v>
      </c>
      <c r="F2024" s="2" t="s">
        <v>16</v>
      </c>
      <c r="G2024" s="2" t="s">
        <v>19</v>
      </c>
      <c r="H2024" s="2">
        <v>2019</v>
      </c>
      <c r="I2024" s="2">
        <v>1.1399999999999999</v>
      </c>
      <c r="J2024" s="2"/>
    </row>
    <row r="2025" spans="1:10" x14ac:dyDescent="0.2">
      <c r="A2025" s="2" t="s">
        <v>12</v>
      </c>
      <c r="B2025" s="3">
        <v>45324.958333333336</v>
      </c>
      <c r="C2025" s="2" t="s">
        <v>13</v>
      </c>
      <c r="D2025" s="2" t="s">
        <v>73</v>
      </c>
      <c r="E2025" s="2" t="s">
        <v>66</v>
      </c>
      <c r="F2025" s="2" t="s">
        <v>16</v>
      </c>
      <c r="G2025" s="2" t="s">
        <v>20</v>
      </c>
      <c r="H2025" s="2">
        <v>2019</v>
      </c>
      <c r="I2025" s="2">
        <v>10.750999999999999</v>
      </c>
      <c r="J2025" s="2"/>
    </row>
    <row r="2026" spans="1:10" x14ac:dyDescent="0.2">
      <c r="A2026" s="2" t="s">
        <v>12</v>
      </c>
      <c r="B2026" s="3">
        <v>45324.958333333336</v>
      </c>
      <c r="C2026" s="2" t="s">
        <v>13</v>
      </c>
      <c r="D2026" s="2" t="s">
        <v>73</v>
      </c>
      <c r="E2026" s="2" t="s">
        <v>66</v>
      </c>
      <c r="F2026" s="2" t="s">
        <v>16</v>
      </c>
      <c r="G2026" s="2" t="s">
        <v>21</v>
      </c>
      <c r="H2026" s="2">
        <v>2019</v>
      </c>
      <c r="I2026" s="2">
        <v>74.69</v>
      </c>
      <c r="J2026" s="2"/>
    </row>
    <row r="2027" spans="1:10" x14ac:dyDescent="0.2">
      <c r="A2027" s="2" t="s">
        <v>12</v>
      </c>
      <c r="B2027" s="3">
        <v>45324.958333333336</v>
      </c>
      <c r="C2027" s="2" t="s">
        <v>13</v>
      </c>
      <c r="D2027" s="2" t="s">
        <v>73</v>
      </c>
      <c r="E2027" s="2" t="s">
        <v>66</v>
      </c>
      <c r="F2027" s="2" t="s">
        <v>16</v>
      </c>
      <c r="G2027" s="2" t="s">
        <v>23</v>
      </c>
      <c r="H2027" s="2">
        <v>2019</v>
      </c>
      <c r="I2027" s="2">
        <v>894.69399999999996</v>
      </c>
      <c r="J2027" s="2"/>
    </row>
    <row r="2028" spans="1:10" x14ac:dyDescent="0.2">
      <c r="A2028" s="2" t="s">
        <v>12</v>
      </c>
      <c r="B2028" s="3">
        <v>45324.958333333336</v>
      </c>
      <c r="C2028" s="2" t="s">
        <v>13</v>
      </c>
      <c r="D2028" s="2" t="s">
        <v>73</v>
      </c>
      <c r="E2028" s="2" t="s">
        <v>66</v>
      </c>
      <c r="F2028" s="2" t="s">
        <v>16</v>
      </c>
      <c r="G2028" s="2" t="s">
        <v>24</v>
      </c>
      <c r="H2028" s="2">
        <v>2019</v>
      </c>
      <c r="I2028" s="2">
        <v>0</v>
      </c>
      <c r="J2028" s="2"/>
    </row>
    <row r="2029" spans="1:10" x14ac:dyDescent="0.2">
      <c r="A2029" s="2" t="s">
        <v>12</v>
      </c>
      <c r="B2029" s="3">
        <v>45324.958333333336</v>
      </c>
      <c r="C2029" s="2" t="s">
        <v>13</v>
      </c>
      <c r="D2029" s="2" t="s">
        <v>73</v>
      </c>
      <c r="E2029" s="2" t="s">
        <v>66</v>
      </c>
      <c r="F2029" s="2" t="s">
        <v>16</v>
      </c>
      <c r="G2029" s="2" t="s">
        <v>26</v>
      </c>
      <c r="H2029" s="2">
        <v>2019</v>
      </c>
      <c r="I2029" s="2">
        <v>2103.2689999999998</v>
      </c>
      <c r="J2029" s="2"/>
    </row>
    <row r="2030" spans="1:10" x14ac:dyDescent="0.2">
      <c r="A2030" s="2" t="s">
        <v>12</v>
      </c>
      <c r="B2030" s="3">
        <v>45324.958333333336</v>
      </c>
      <c r="C2030" s="2" t="s">
        <v>13</v>
      </c>
      <c r="D2030" s="2" t="s">
        <v>73</v>
      </c>
      <c r="E2030" s="2" t="s">
        <v>66</v>
      </c>
      <c r="F2030" s="2" t="s">
        <v>16</v>
      </c>
      <c r="G2030" s="2" t="s">
        <v>27</v>
      </c>
      <c r="H2030" s="2">
        <v>2019</v>
      </c>
      <c r="I2030" s="2">
        <v>4.4000000000000004</v>
      </c>
      <c r="J2030" s="2"/>
    </row>
    <row r="2031" spans="1:10" x14ac:dyDescent="0.2">
      <c r="A2031" s="2" t="s">
        <v>12</v>
      </c>
      <c r="B2031" s="3">
        <v>45324.958333333336</v>
      </c>
      <c r="C2031" s="2" t="s">
        <v>13</v>
      </c>
      <c r="D2031" s="2" t="s">
        <v>73</v>
      </c>
      <c r="E2031" s="2" t="s">
        <v>66</v>
      </c>
      <c r="F2031" s="2" t="s">
        <v>16</v>
      </c>
      <c r="G2031" s="2" t="s">
        <v>28</v>
      </c>
      <c r="H2031" s="2">
        <v>2019</v>
      </c>
      <c r="I2031" s="2">
        <v>0</v>
      </c>
      <c r="J2031" s="2"/>
    </row>
    <row r="2032" spans="1:10" x14ac:dyDescent="0.2">
      <c r="A2032" s="2" t="s">
        <v>12</v>
      </c>
      <c r="B2032" s="3">
        <v>45324.958333333336</v>
      </c>
      <c r="C2032" s="2" t="s">
        <v>13</v>
      </c>
      <c r="D2032" s="2" t="s">
        <v>73</v>
      </c>
      <c r="E2032" s="2" t="s">
        <v>66</v>
      </c>
      <c r="F2032" s="2" t="s">
        <v>16</v>
      </c>
      <c r="G2032" s="2" t="s">
        <v>29</v>
      </c>
      <c r="H2032" s="2">
        <v>2019</v>
      </c>
      <c r="I2032" s="2">
        <v>172.74299999999999</v>
      </c>
      <c r="J2032" s="2"/>
    </row>
    <row r="2033" spans="1:10" x14ac:dyDescent="0.2">
      <c r="A2033" s="2" t="s">
        <v>12</v>
      </c>
      <c r="B2033" s="3">
        <v>45324.958333333336</v>
      </c>
      <c r="C2033" s="2" t="s">
        <v>13</v>
      </c>
      <c r="D2033" s="2" t="s">
        <v>73</v>
      </c>
      <c r="E2033" s="2" t="s">
        <v>66</v>
      </c>
      <c r="F2033" s="2" t="s">
        <v>16</v>
      </c>
      <c r="G2033" s="2" t="s">
        <v>30</v>
      </c>
      <c r="H2033" s="2">
        <v>2019</v>
      </c>
      <c r="I2033" s="2">
        <v>22064.799999999999</v>
      </c>
      <c r="J2033" s="2"/>
    </row>
    <row r="2034" spans="1:10" x14ac:dyDescent="0.2">
      <c r="A2034" s="2" t="s">
        <v>12</v>
      </c>
      <c r="B2034" s="3">
        <v>45324.958333333336</v>
      </c>
      <c r="C2034" s="2" t="s">
        <v>13</v>
      </c>
      <c r="D2034" s="2" t="s">
        <v>73</v>
      </c>
      <c r="E2034" s="2" t="s">
        <v>66</v>
      </c>
      <c r="F2034" s="2" t="s">
        <v>16</v>
      </c>
      <c r="G2034" s="2" t="s">
        <v>31</v>
      </c>
      <c r="H2034" s="2">
        <v>2019</v>
      </c>
      <c r="I2034" s="2">
        <v>53.375</v>
      </c>
      <c r="J2034" s="2"/>
    </row>
    <row r="2035" spans="1:10" x14ac:dyDescent="0.2">
      <c r="A2035" s="2" t="s">
        <v>12</v>
      </c>
      <c r="B2035" s="3">
        <v>45324.958333333336</v>
      </c>
      <c r="C2035" s="2" t="s">
        <v>13</v>
      </c>
      <c r="D2035" s="2" t="s">
        <v>73</v>
      </c>
      <c r="E2035" s="2" t="s">
        <v>66</v>
      </c>
      <c r="F2035" s="2" t="s">
        <v>16</v>
      </c>
      <c r="G2035" s="2" t="s">
        <v>32</v>
      </c>
      <c r="H2035" s="2">
        <v>2019</v>
      </c>
      <c r="I2035" s="2">
        <v>54.226999999999997</v>
      </c>
      <c r="J2035" s="2"/>
    </row>
    <row r="2036" spans="1:10" x14ac:dyDescent="0.2">
      <c r="A2036" s="2" t="s">
        <v>12</v>
      </c>
      <c r="B2036" s="3">
        <v>45324.958333333336</v>
      </c>
      <c r="C2036" s="2" t="s">
        <v>13</v>
      </c>
      <c r="D2036" s="2" t="s">
        <v>73</v>
      </c>
      <c r="E2036" s="2" t="s">
        <v>66</v>
      </c>
      <c r="F2036" s="2" t="s">
        <v>16</v>
      </c>
      <c r="G2036" s="2" t="s">
        <v>33</v>
      </c>
      <c r="H2036" s="2">
        <v>2019</v>
      </c>
      <c r="I2036" s="2">
        <v>0.11899999999999999</v>
      </c>
      <c r="J2036" s="2"/>
    </row>
    <row r="2037" spans="1:10" x14ac:dyDescent="0.2">
      <c r="A2037" s="2" t="s">
        <v>12</v>
      </c>
      <c r="B2037" s="3">
        <v>45324.958333333336</v>
      </c>
      <c r="C2037" s="2" t="s">
        <v>13</v>
      </c>
      <c r="D2037" s="2" t="s">
        <v>73</v>
      </c>
      <c r="E2037" s="2" t="s">
        <v>66</v>
      </c>
      <c r="F2037" s="2" t="s">
        <v>16</v>
      </c>
      <c r="G2037" s="2" t="s">
        <v>34</v>
      </c>
      <c r="H2037" s="2">
        <v>2019</v>
      </c>
      <c r="I2037" s="2">
        <v>3.7690000000000001</v>
      </c>
      <c r="J2037" s="2"/>
    </row>
    <row r="2038" spans="1:10" x14ac:dyDescent="0.2">
      <c r="A2038" s="2" t="s">
        <v>12</v>
      </c>
      <c r="B2038" s="3">
        <v>45324.958333333336</v>
      </c>
      <c r="C2038" s="2" t="s">
        <v>13</v>
      </c>
      <c r="D2038" s="2" t="s">
        <v>73</v>
      </c>
      <c r="E2038" s="2" t="s">
        <v>66</v>
      </c>
      <c r="F2038" s="2" t="s">
        <v>16</v>
      </c>
      <c r="G2038" s="2" t="s">
        <v>36</v>
      </c>
      <c r="H2038" s="2">
        <v>2019</v>
      </c>
      <c r="I2038" s="2">
        <v>1349.5820000000001</v>
      </c>
      <c r="J2038" s="2"/>
    </row>
    <row r="2039" spans="1:10" x14ac:dyDescent="0.2">
      <c r="A2039" s="2" t="s">
        <v>12</v>
      </c>
      <c r="B2039" s="3">
        <v>45324.958333333336</v>
      </c>
      <c r="C2039" s="2" t="s">
        <v>13</v>
      </c>
      <c r="D2039" s="2" t="s">
        <v>73</v>
      </c>
      <c r="E2039" s="2" t="s">
        <v>66</v>
      </c>
      <c r="F2039" s="2" t="s">
        <v>16</v>
      </c>
      <c r="G2039" s="2" t="s">
        <v>38</v>
      </c>
      <c r="H2039" s="2">
        <v>2019</v>
      </c>
      <c r="I2039" s="2">
        <v>108.262</v>
      </c>
      <c r="J2039" s="2"/>
    </row>
    <row r="2040" spans="1:10" x14ac:dyDescent="0.2">
      <c r="A2040" s="2" t="s">
        <v>12</v>
      </c>
      <c r="B2040" s="3">
        <v>45324.958333333336</v>
      </c>
      <c r="C2040" s="2" t="s">
        <v>13</v>
      </c>
      <c r="D2040" s="2" t="s">
        <v>73</v>
      </c>
      <c r="E2040" s="2" t="s">
        <v>66</v>
      </c>
      <c r="F2040" s="2" t="s">
        <v>16</v>
      </c>
      <c r="G2040" s="2" t="s">
        <v>39</v>
      </c>
      <c r="H2040" s="2">
        <v>2019</v>
      </c>
      <c r="I2040" s="2">
        <v>0</v>
      </c>
      <c r="J2040" s="2"/>
    </row>
    <row r="2041" spans="1:10" x14ac:dyDescent="0.2">
      <c r="A2041" s="2" t="s">
        <v>12</v>
      </c>
      <c r="B2041" s="3">
        <v>45324.958333333336</v>
      </c>
      <c r="C2041" s="2" t="s">
        <v>13</v>
      </c>
      <c r="D2041" s="2" t="s">
        <v>73</v>
      </c>
      <c r="E2041" s="2" t="s">
        <v>66</v>
      </c>
      <c r="F2041" s="2" t="s">
        <v>16</v>
      </c>
      <c r="G2041" s="2" t="s">
        <v>40</v>
      </c>
      <c r="H2041" s="2">
        <v>2019</v>
      </c>
      <c r="I2041" s="2">
        <v>25.187999999999999</v>
      </c>
      <c r="J2041" s="2"/>
    </row>
    <row r="2042" spans="1:10" x14ac:dyDescent="0.2">
      <c r="A2042" s="2" t="s">
        <v>12</v>
      </c>
      <c r="B2042" s="3">
        <v>45324.958333333336</v>
      </c>
      <c r="C2042" s="2" t="s">
        <v>13</v>
      </c>
      <c r="D2042" s="2" t="s">
        <v>73</v>
      </c>
      <c r="E2042" s="2" t="s">
        <v>66</v>
      </c>
      <c r="F2042" s="2" t="s">
        <v>16</v>
      </c>
      <c r="G2042" s="2" t="s">
        <v>41</v>
      </c>
      <c r="H2042" s="2">
        <v>2019</v>
      </c>
      <c r="I2042" s="2">
        <v>391.69400000000002</v>
      </c>
      <c r="J2042" s="2"/>
    </row>
    <row r="2043" spans="1:10" x14ac:dyDescent="0.2">
      <c r="A2043" s="2" t="s">
        <v>12</v>
      </c>
      <c r="B2043" s="3">
        <v>45324.958333333336</v>
      </c>
      <c r="C2043" s="2" t="s">
        <v>13</v>
      </c>
      <c r="D2043" s="2" t="s">
        <v>73</v>
      </c>
      <c r="E2043" s="2" t="s">
        <v>66</v>
      </c>
      <c r="F2043" s="2" t="s">
        <v>16</v>
      </c>
      <c r="G2043" s="2" t="s">
        <v>42</v>
      </c>
      <c r="H2043" s="2">
        <v>2019</v>
      </c>
      <c r="I2043" s="2">
        <v>0</v>
      </c>
      <c r="J2043" s="2"/>
    </row>
    <row r="2044" spans="1:10" x14ac:dyDescent="0.2">
      <c r="A2044" s="2" t="s">
        <v>12</v>
      </c>
      <c r="B2044" s="3">
        <v>45324.958333333336</v>
      </c>
      <c r="C2044" s="2" t="s">
        <v>13</v>
      </c>
      <c r="D2044" s="2" t="s">
        <v>73</v>
      </c>
      <c r="E2044" s="2" t="s">
        <v>66</v>
      </c>
      <c r="F2044" s="2" t="s">
        <v>16</v>
      </c>
      <c r="G2044" s="2" t="s">
        <v>43</v>
      </c>
      <c r="H2044" s="2">
        <v>2019</v>
      </c>
      <c r="I2044" s="2">
        <v>0</v>
      </c>
      <c r="J2044" s="2"/>
    </row>
    <row r="2045" spans="1:10" x14ac:dyDescent="0.2">
      <c r="A2045" s="2" t="s">
        <v>12</v>
      </c>
      <c r="B2045" s="3">
        <v>45324.958333333336</v>
      </c>
      <c r="C2045" s="2" t="s">
        <v>13</v>
      </c>
      <c r="D2045" s="2" t="s">
        <v>73</v>
      </c>
      <c r="E2045" s="2" t="s">
        <v>66</v>
      </c>
      <c r="F2045" s="2" t="s">
        <v>16</v>
      </c>
      <c r="G2045" s="2" t="s">
        <v>44</v>
      </c>
      <c r="H2045" s="2">
        <v>2019</v>
      </c>
      <c r="I2045" s="2">
        <v>0</v>
      </c>
      <c r="J2045" s="2"/>
    </row>
    <row r="2046" spans="1:10" x14ac:dyDescent="0.2">
      <c r="A2046" s="2" t="s">
        <v>12</v>
      </c>
      <c r="B2046" s="3">
        <v>45324.958333333336</v>
      </c>
      <c r="C2046" s="2" t="s">
        <v>13</v>
      </c>
      <c r="D2046" s="2" t="s">
        <v>73</v>
      </c>
      <c r="E2046" s="2" t="s">
        <v>66</v>
      </c>
      <c r="F2046" s="2" t="s">
        <v>16</v>
      </c>
      <c r="G2046" s="2" t="s">
        <v>46</v>
      </c>
      <c r="H2046" s="2">
        <v>2019</v>
      </c>
      <c r="I2046" s="2">
        <v>18603</v>
      </c>
      <c r="J2046" s="2"/>
    </row>
    <row r="2047" spans="1:10" x14ac:dyDescent="0.2">
      <c r="A2047" s="2" t="s">
        <v>12</v>
      </c>
      <c r="B2047" s="3">
        <v>45324.958333333336</v>
      </c>
      <c r="C2047" s="2" t="s">
        <v>13</v>
      </c>
      <c r="D2047" s="2" t="s">
        <v>73</v>
      </c>
      <c r="E2047" s="2" t="s">
        <v>66</v>
      </c>
      <c r="F2047" s="2" t="s">
        <v>16</v>
      </c>
      <c r="G2047" s="2" t="s">
        <v>48</v>
      </c>
      <c r="H2047" s="2">
        <v>2019</v>
      </c>
      <c r="I2047" s="2">
        <v>389.14800000000002</v>
      </c>
      <c r="J2047" s="2"/>
    </row>
    <row r="2048" spans="1:10" x14ac:dyDescent="0.2">
      <c r="A2048" s="2" t="s">
        <v>12</v>
      </c>
      <c r="B2048" s="3">
        <v>45324.958333333336</v>
      </c>
      <c r="C2048" s="2" t="s">
        <v>13</v>
      </c>
      <c r="D2048" s="2" t="s">
        <v>73</v>
      </c>
      <c r="E2048" s="2" t="s">
        <v>66</v>
      </c>
      <c r="F2048" s="2" t="s">
        <v>16</v>
      </c>
      <c r="G2048" s="2" t="s">
        <v>49</v>
      </c>
      <c r="H2048" s="2">
        <v>2019</v>
      </c>
      <c r="I2048" s="2">
        <v>75.872</v>
      </c>
      <c r="J2048" s="2"/>
    </row>
    <row r="2049" spans="1:10" x14ac:dyDescent="0.2">
      <c r="A2049" s="2" t="s">
        <v>12</v>
      </c>
      <c r="B2049" s="3">
        <v>45324.958333333336</v>
      </c>
      <c r="C2049" s="2" t="s">
        <v>13</v>
      </c>
      <c r="D2049" s="2" t="s">
        <v>73</v>
      </c>
      <c r="E2049" s="2" t="s">
        <v>66</v>
      </c>
      <c r="F2049" s="2" t="s">
        <v>16</v>
      </c>
      <c r="G2049" s="2" t="s">
        <v>51</v>
      </c>
      <c r="H2049" s="2">
        <v>2019</v>
      </c>
      <c r="I2049" s="2">
        <v>3.2000000000000001E-2</v>
      </c>
      <c r="J2049" s="2"/>
    </row>
    <row r="2050" spans="1:10" x14ac:dyDescent="0.2">
      <c r="A2050" s="2" t="s">
        <v>12</v>
      </c>
      <c r="B2050" s="3">
        <v>45324.958333333336</v>
      </c>
      <c r="C2050" s="2" t="s">
        <v>13</v>
      </c>
      <c r="D2050" s="2" t="s">
        <v>73</v>
      </c>
      <c r="E2050" s="2" t="s">
        <v>66</v>
      </c>
      <c r="F2050" s="2" t="s">
        <v>16</v>
      </c>
      <c r="G2050" s="2" t="s">
        <v>52</v>
      </c>
      <c r="H2050" s="2">
        <v>2019</v>
      </c>
      <c r="I2050" s="2">
        <v>288</v>
      </c>
      <c r="J2050" s="2"/>
    </row>
    <row r="2051" spans="1:10" x14ac:dyDescent="0.2">
      <c r="A2051" s="2" t="s">
        <v>12</v>
      </c>
      <c r="B2051" s="3">
        <v>45324.958333333336</v>
      </c>
      <c r="C2051" s="2" t="s">
        <v>13</v>
      </c>
      <c r="D2051" s="2" t="s">
        <v>73</v>
      </c>
      <c r="E2051" s="2" t="s">
        <v>66</v>
      </c>
      <c r="F2051" s="2" t="s">
        <v>16</v>
      </c>
      <c r="G2051" s="2" t="s">
        <v>53</v>
      </c>
      <c r="H2051" s="2">
        <v>2019</v>
      </c>
      <c r="I2051" s="2">
        <v>657.25199999999995</v>
      </c>
      <c r="J2051" s="2"/>
    </row>
    <row r="2052" spans="1:10" x14ac:dyDescent="0.2">
      <c r="A2052" s="2" t="s">
        <v>12</v>
      </c>
      <c r="B2052" s="3">
        <v>45324.958333333336</v>
      </c>
      <c r="C2052" s="2" t="s">
        <v>13</v>
      </c>
      <c r="D2052" s="2" t="s">
        <v>73</v>
      </c>
      <c r="E2052" s="2" t="s">
        <v>67</v>
      </c>
      <c r="F2052" s="2" t="s">
        <v>16</v>
      </c>
      <c r="G2052" s="2" t="s">
        <v>17</v>
      </c>
      <c r="H2052" s="2">
        <v>2019</v>
      </c>
      <c r="I2052" s="2">
        <v>4934.1989999999996</v>
      </c>
      <c r="J2052" s="2"/>
    </row>
    <row r="2053" spans="1:10" x14ac:dyDescent="0.2">
      <c r="A2053" s="2" t="s">
        <v>12</v>
      </c>
      <c r="B2053" s="3">
        <v>45324.958333333336</v>
      </c>
      <c r="C2053" s="2" t="s">
        <v>13</v>
      </c>
      <c r="D2053" s="2" t="s">
        <v>73</v>
      </c>
      <c r="E2053" s="2" t="s">
        <v>67</v>
      </c>
      <c r="F2053" s="2" t="s">
        <v>16</v>
      </c>
      <c r="G2053" s="2" t="s">
        <v>18</v>
      </c>
      <c r="H2053" s="2">
        <v>2019</v>
      </c>
      <c r="I2053" s="2">
        <v>39873.553999999996</v>
      </c>
      <c r="J2053" s="2"/>
    </row>
    <row r="2054" spans="1:10" x14ac:dyDescent="0.2">
      <c r="A2054" s="2" t="s">
        <v>12</v>
      </c>
      <c r="B2054" s="3">
        <v>45324.958333333336</v>
      </c>
      <c r="C2054" s="2" t="s">
        <v>13</v>
      </c>
      <c r="D2054" s="2" t="s">
        <v>73</v>
      </c>
      <c r="E2054" s="2" t="s">
        <v>67</v>
      </c>
      <c r="F2054" s="2" t="s">
        <v>16</v>
      </c>
      <c r="G2054" s="2" t="s">
        <v>19</v>
      </c>
      <c r="H2054" s="2">
        <v>2019</v>
      </c>
      <c r="I2054" s="2">
        <v>6957.0690000000004</v>
      </c>
      <c r="J2054" s="2"/>
    </row>
    <row r="2055" spans="1:10" x14ac:dyDescent="0.2">
      <c r="A2055" s="2" t="s">
        <v>12</v>
      </c>
      <c r="B2055" s="3">
        <v>45324.958333333336</v>
      </c>
      <c r="C2055" s="2" t="s">
        <v>13</v>
      </c>
      <c r="D2055" s="2" t="s">
        <v>73</v>
      </c>
      <c r="E2055" s="2" t="s">
        <v>67</v>
      </c>
      <c r="F2055" s="2" t="s">
        <v>16</v>
      </c>
      <c r="G2055" s="2" t="s">
        <v>20</v>
      </c>
      <c r="H2055" s="2">
        <v>2019</v>
      </c>
      <c r="I2055" s="2">
        <v>39506.027999999998</v>
      </c>
      <c r="J2055" s="2"/>
    </row>
    <row r="2056" spans="1:10" x14ac:dyDescent="0.2">
      <c r="A2056" s="2" t="s">
        <v>12</v>
      </c>
      <c r="B2056" s="3">
        <v>45324.958333333336</v>
      </c>
      <c r="C2056" s="2" t="s">
        <v>13</v>
      </c>
      <c r="D2056" s="2" t="s">
        <v>73</v>
      </c>
      <c r="E2056" s="2" t="s">
        <v>67</v>
      </c>
      <c r="F2056" s="2" t="s">
        <v>16</v>
      </c>
      <c r="G2056" s="2" t="s">
        <v>21</v>
      </c>
      <c r="H2056" s="2">
        <v>2019</v>
      </c>
      <c r="I2056" s="2">
        <v>16428.524000000001</v>
      </c>
      <c r="J2056" s="2"/>
    </row>
    <row r="2057" spans="1:10" x14ac:dyDescent="0.2">
      <c r="A2057" s="2" t="s">
        <v>12</v>
      </c>
      <c r="B2057" s="3">
        <v>45324.958333333336</v>
      </c>
      <c r="C2057" s="2" t="s">
        <v>13</v>
      </c>
      <c r="D2057" s="2" t="s">
        <v>73</v>
      </c>
      <c r="E2057" s="2" t="s">
        <v>67</v>
      </c>
      <c r="F2057" s="2" t="s">
        <v>16</v>
      </c>
      <c r="G2057" s="2" t="s">
        <v>22</v>
      </c>
      <c r="H2057" s="2">
        <v>2019</v>
      </c>
      <c r="I2057" s="2">
        <v>3370.26</v>
      </c>
      <c r="J2057" s="2"/>
    </row>
    <row r="2058" spans="1:10" x14ac:dyDescent="0.2">
      <c r="A2058" s="2" t="s">
        <v>12</v>
      </c>
      <c r="B2058" s="3">
        <v>45324.958333333336</v>
      </c>
      <c r="C2058" s="2" t="s">
        <v>13</v>
      </c>
      <c r="D2058" s="2" t="s">
        <v>73</v>
      </c>
      <c r="E2058" s="2" t="s">
        <v>67</v>
      </c>
      <c r="F2058" s="2" t="s">
        <v>16</v>
      </c>
      <c r="G2058" s="2" t="s">
        <v>23</v>
      </c>
      <c r="H2058" s="2">
        <v>2019</v>
      </c>
      <c r="I2058" s="2">
        <v>49607.56</v>
      </c>
      <c r="J2058" s="2"/>
    </row>
    <row r="2059" spans="1:10" x14ac:dyDescent="0.2">
      <c r="A2059" s="2" t="s">
        <v>12</v>
      </c>
      <c r="B2059" s="3">
        <v>45324.958333333336</v>
      </c>
      <c r="C2059" s="2" t="s">
        <v>13</v>
      </c>
      <c r="D2059" s="2" t="s">
        <v>73</v>
      </c>
      <c r="E2059" s="2" t="s">
        <v>67</v>
      </c>
      <c r="F2059" s="2" t="s">
        <v>16</v>
      </c>
      <c r="G2059" s="2" t="s">
        <v>24</v>
      </c>
      <c r="H2059" s="2">
        <v>2019</v>
      </c>
      <c r="I2059" s="2">
        <v>403006.83199999999</v>
      </c>
      <c r="J2059" s="2"/>
    </row>
    <row r="2060" spans="1:10" x14ac:dyDescent="0.2">
      <c r="A2060" s="2" t="s">
        <v>12</v>
      </c>
      <c r="B2060" s="3">
        <v>45324.958333333336</v>
      </c>
      <c r="C2060" s="2" t="s">
        <v>13</v>
      </c>
      <c r="D2060" s="2" t="s">
        <v>73</v>
      </c>
      <c r="E2060" s="2" t="s">
        <v>67</v>
      </c>
      <c r="F2060" s="2" t="s">
        <v>16</v>
      </c>
      <c r="G2060" s="2" t="s">
        <v>25</v>
      </c>
      <c r="H2060" s="2">
        <v>2019</v>
      </c>
      <c r="I2060" s="2">
        <v>41420.523000000001</v>
      </c>
      <c r="J2060" s="2"/>
    </row>
    <row r="2061" spans="1:10" x14ac:dyDescent="0.2">
      <c r="A2061" s="2" t="s">
        <v>12</v>
      </c>
      <c r="B2061" s="3">
        <v>45324.958333333336</v>
      </c>
      <c r="C2061" s="2" t="s">
        <v>13</v>
      </c>
      <c r="D2061" s="2" t="s">
        <v>73</v>
      </c>
      <c r="E2061" s="2" t="s">
        <v>67</v>
      </c>
      <c r="F2061" s="2" t="s">
        <v>16</v>
      </c>
      <c r="G2061" s="2" t="s">
        <v>26</v>
      </c>
      <c r="H2061" s="2">
        <v>2019</v>
      </c>
      <c r="I2061" s="2">
        <v>1163811.4029999999</v>
      </c>
      <c r="J2061" s="2"/>
    </row>
    <row r="2062" spans="1:10" x14ac:dyDescent="0.2">
      <c r="A2062" s="2" t="s">
        <v>12</v>
      </c>
      <c r="B2062" s="3">
        <v>45324.958333333336</v>
      </c>
      <c r="C2062" s="2" t="s">
        <v>13</v>
      </c>
      <c r="D2062" s="2" t="s">
        <v>73</v>
      </c>
      <c r="E2062" s="2" t="s">
        <v>67</v>
      </c>
      <c r="F2062" s="2" t="s">
        <v>16</v>
      </c>
      <c r="G2062" s="2" t="s">
        <v>27</v>
      </c>
      <c r="H2062" s="2">
        <v>2019</v>
      </c>
      <c r="I2062" s="2">
        <v>4676.3280000000004</v>
      </c>
      <c r="J2062" s="2"/>
    </row>
    <row r="2063" spans="1:10" x14ac:dyDescent="0.2">
      <c r="A2063" s="2" t="s">
        <v>12</v>
      </c>
      <c r="B2063" s="3">
        <v>45324.958333333336</v>
      </c>
      <c r="C2063" s="2" t="s">
        <v>13</v>
      </c>
      <c r="D2063" s="2" t="s">
        <v>73</v>
      </c>
      <c r="E2063" s="2" t="s">
        <v>67</v>
      </c>
      <c r="F2063" s="2" t="s">
        <v>16</v>
      </c>
      <c r="G2063" s="2" t="s">
        <v>28</v>
      </c>
      <c r="H2063" s="2">
        <v>2019</v>
      </c>
      <c r="I2063" s="2">
        <v>22852.264999999999</v>
      </c>
      <c r="J2063" s="2"/>
    </row>
    <row r="2064" spans="1:10" x14ac:dyDescent="0.2">
      <c r="A2064" s="2" t="s">
        <v>12</v>
      </c>
      <c r="B2064" s="3">
        <v>45324.958333333336</v>
      </c>
      <c r="C2064" s="2" t="s">
        <v>13</v>
      </c>
      <c r="D2064" s="2" t="s">
        <v>73</v>
      </c>
      <c r="E2064" s="2" t="s">
        <v>67</v>
      </c>
      <c r="F2064" s="2" t="s">
        <v>16</v>
      </c>
      <c r="G2064" s="2" t="s">
        <v>29</v>
      </c>
      <c r="H2064" s="2">
        <v>2019</v>
      </c>
      <c r="I2064" s="2">
        <v>115581.399</v>
      </c>
      <c r="J2064" s="2"/>
    </row>
    <row r="2065" spans="1:10" x14ac:dyDescent="0.2">
      <c r="A2065" s="2" t="s">
        <v>12</v>
      </c>
      <c r="B2065" s="3">
        <v>45324.958333333336</v>
      </c>
      <c r="C2065" s="2" t="s">
        <v>13</v>
      </c>
      <c r="D2065" s="2" t="s">
        <v>73</v>
      </c>
      <c r="E2065" s="2" t="s">
        <v>67</v>
      </c>
      <c r="F2065" s="2" t="s">
        <v>16</v>
      </c>
      <c r="G2065" s="2" t="s">
        <v>30</v>
      </c>
      <c r="H2065" s="2">
        <v>2019</v>
      </c>
      <c r="I2065" s="2">
        <v>1532401.1459999999</v>
      </c>
      <c r="J2065" s="2"/>
    </row>
    <row r="2066" spans="1:10" x14ac:dyDescent="0.2">
      <c r="A2066" s="2" t="s">
        <v>12</v>
      </c>
      <c r="B2066" s="3">
        <v>45324.958333333336</v>
      </c>
      <c r="C2066" s="2" t="s">
        <v>13</v>
      </c>
      <c r="D2066" s="2" t="s">
        <v>73</v>
      </c>
      <c r="E2066" s="2" t="s">
        <v>67</v>
      </c>
      <c r="F2066" s="2" t="s">
        <v>16</v>
      </c>
      <c r="G2066" s="2" t="s">
        <v>31</v>
      </c>
      <c r="H2066" s="2">
        <v>2019</v>
      </c>
      <c r="I2066" s="2">
        <v>36086.574000000001</v>
      </c>
      <c r="J2066" s="2"/>
    </row>
    <row r="2067" spans="1:10" x14ac:dyDescent="0.2">
      <c r="A2067" s="2" t="s">
        <v>12</v>
      </c>
      <c r="B2067" s="3">
        <v>45324.958333333336</v>
      </c>
      <c r="C2067" s="2" t="s">
        <v>13</v>
      </c>
      <c r="D2067" s="2" t="s">
        <v>73</v>
      </c>
      <c r="E2067" s="2" t="s">
        <v>67</v>
      </c>
      <c r="F2067" s="2" t="s">
        <v>16</v>
      </c>
      <c r="G2067" s="2" t="s">
        <v>32</v>
      </c>
      <c r="H2067" s="2">
        <v>2019</v>
      </c>
      <c r="I2067" s="2">
        <v>180531.152</v>
      </c>
      <c r="J2067" s="2"/>
    </row>
    <row r="2068" spans="1:10" x14ac:dyDescent="0.2">
      <c r="A2068" s="2" t="s">
        <v>12</v>
      </c>
      <c r="B2068" s="3">
        <v>45324.958333333336</v>
      </c>
      <c r="C2068" s="2" t="s">
        <v>13</v>
      </c>
      <c r="D2068" s="2" t="s">
        <v>73</v>
      </c>
      <c r="E2068" s="2" t="s">
        <v>67</v>
      </c>
      <c r="F2068" s="2" t="s">
        <v>16</v>
      </c>
      <c r="G2068" s="2" t="s">
        <v>33</v>
      </c>
      <c r="H2068" s="2">
        <v>2019</v>
      </c>
      <c r="I2068" s="2">
        <v>7006.9229999999998</v>
      </c>
      <c r="J2068" s="2"/>
    </row>
    <row r="2069" spans="1:10" x14ac:dyDescent="0.2">
      <c r="A2069" s="2" t="s">
        <v>12</v>
      </c>
      <c r="B2069" s="3">
        <v>45324.958333333336</v>
      </c>
      <c r="C2069" s="2" t="s">
        <v>13</v>
      </c>
      <c r="D2069" s="2" t="s">
        <v>73</v>
      </c>
      <c r="E2069" s="2" t="s">
        <v>67</v>
      </c>
      <c r="F2069" s="2" t="s">
        <v>16</v>
      </c>
      <c r="G2069" s="2" t="s">
        <v>34</v>
      </c>
      <c r="H2069" s="2">
        <v>2019</v>
      </c>
      <c r="I2069" s="2">
        <v>9293.6919999999991</v>
      </c>
      <c r="J2069" s="2"/>
    </row>
    <row r="2070" spans="1:10" x14ac:dyDescent="0.2">
      <c r="A2070" s="2" t="s">
        <v>12</v>
      </c>
      <c r="B2070" s="3">
        <v>45324.958333333336</v>
      </c>
      <c r="C2070" s="2" t="s">
        <v>13</v>
      </c>
      <c r="D2070" s="2" t="s">
        <v>73</v>
      </c>
      <c r="E2070" s="2" t="s">
        <v>67</v>
      </c>
      <c r="F2070" s="2" t="s">
        <v>16</v>
      </c>
      <c r="G2070" s="2" t="s">
        <v>35</v>
      </c>
      <c r="H2070" s="2">
        <v>2019</v>
      </c>
      <c r="I2070" s="2">
        <v>31226.280999999999</v>
      </c>
      <c r="J2070" s="2"/>
    </row>
    <row r="2071" spans="1:10" x14ac:dyDescent="0.2">
      <c r="A2071" s="2" t="s">
        <v>12</v>
      </c>
      <c r="B2071" s="3">
        <v>45324.958333333336</v>
      </c>
      <c r="C2071" s="2" t="s">
        <v>13</v>
      </c>
      <c r="D2071" s="2" t="s">
        <v>73</v>
      </c>
      <c r="E2071" s="2" t="s">
        <v>67</v>
      </c>
      <c r="F2071" s="2" t="s">
        <v>16</v>
      </c>
      <c r="G2071" s="2" t="s">
        <v>36</v>
      </c>
      <c r="H2071" s="2">
        <v>2019</v>
      </c>
      <c r="I2071" s="2">
        <v>24653.302</v>
      </c>
      <c r="J2071" s="2"/>
    </row>
    <row r="2072" spans="1:10" x14ac:dyDescent="0.2">
      <c r="A2072" s="2" t="s">
        <v>12</v>
      </c>
      <c r="B2072" s="3">
        <v>45324.958333333336</v>
      </c>
      <c r="C2072" s="2" t="s">
        <v>13</v>
      </c>
      <c r="D2072" s="2" t="s">
        <v>73</v>
      </c>
      <c r="E2072" s="2" t="s">
        <v>67</v>
      </c>
      <c r="F2072" s="2" t="s">
        <v>16</v>
      </c>
      <c r="G2072" s="2" t="s">
        <v>37</v>
      </c>
      <c r="H2072" s="2">
        <v>2019</v>
      </c>
      <c r="I2072" s="2">
        <v>157029.826</v>
      </c>
      <c r="J2072" s="2"/>
    </row>
    <row r="2073" spans="1:10" x14ac:dyDescent="0.2">
      <c r="A2073" s="2" t="s">
        <v>12</v>
      </c>
      <c r="B2073" s="3">
        <v>45324.958333333336</v>
      </c>
      <c r="C2073" s="2" t="s">
        <v>13</v>
      </c>
      <c r="D2073" s="2" t="s">
        <v>73</v>
      </c>
      <c r="E2073" s="2" t="s">
        <v>67</v>
      </c>
      <c r="F2073" s="2" t="s">
        <v>16</v>
      </c>
      <c r="G2073" s="2" t="s">
        <v>38</v>
      </c>
      <c r="H2073" s="2">
        <v>2019</v>
      </c>
      <c r="I2073" s="2">
        <v>5229.1019999999999</v>
      </c>
      <c r="J2073" s="2"/>
    </row>
    <row r="2074" spans="1:10" x14ac:dyDescent="0.2">
      <c r="A2074" s="2" t="s">
        <v>12</v>
      </c>
      <c r="B2074" s="3">
        <v>45324.958333333336</v>
      </c>
      <c r="C2074" s="2" t="s">
        <v>13</v>
      </c>
      <c r="D2074" s="2" t="s">
        <v>73</v>
      </c>
      <c r="E2074" s="2" t="s">
        <v>67</v>
      </c>
      <c r="F2074" s="2" t="s">
        <v>16</v>
      </c>
      <c r="G2074" s="2" t="s">
        <v>39</v>
      </c>
      <c r="H2074" s="2">
        <v>2019</v>
      </c>
      <c r="I2074" s="2">
        <v>1512.106</v>
      </c>
      <c r="J2074" s="2"/>
    </row>
    <row r="2075" spans="1:10" x14ac:dyDescent="0.2">
      <c r="A2075" s="2" t="s">
        <v>12</v>
      </c>
      <c r="B2075" s="3">
        <v>45324.958333333336</v>
      </c>
      <c r="C2075" s="2" t="s">
        <v>13</v>
      </c>
      <c r="D2075" s="2" t="s">
        <v>73</v>
      </c>
      <c r="E2075" s="2" t="s">
        <v>67</v>
      </c>
      <c r="F2075" s="2" t="s">
        <v>16</v>
      </c>
      <c r="G2075" s="2" t="s">
        <v>40</v>
      </c>
      <c r="H2075" s="2">
        <v>2019</v>
      </c>
      <c r="I2075" s="2">
        <v>9225.8529999999992</v>
      </c>
      <c r="J2075" s="2"/>
    </row>
    <row r="2076" spans="1:10" x14ac:dyDescent="0.2">
      <c r="A2076" s="2" t="s">
        <v>12</v>
      </c>
      <c r="B2076" s="3">
        <v>45324.958333333336</v>
      </c>
      <c r="C2076" s="2" t="s">
        <v>13</v>
      </c>
      <c r="D2076" s="2" t="s">
        <v>73</v>
      </c>
      <c r="E2076" s="2" t="s">
        <v>67</v>
      </c>
      <c r="F2076" s="2" t="s">
        <v>16</v>
      </c>
      <c r="G2076" s="2" t="s">
        <v>41</v>
      </c>
      <c r="H2076" s="2">
        <v>2019</v>
      </c>
      <c r="I2076" s="2">
        <v>5260.2759999999998</v>
      </c>
      <c r="J2076" s="2"/>
    </row>
    <row r="2077" spans="1:10" x14ac:dyDescent="0.2">
      <c r="A2077" s="2" t="s">
        <v>12</v>
      </c>
      <c r="B2077" s="3">
        <v>45324.958333333336</v>
      </c>
      <c r="C2077" s="2" t="s">
        <v>13</v>
      </c>
      <c r="D2077" s="2" t="s">
        <v>73</v>
      </c>
      <c r="E2077" s="2" t="s">
        <v>67</v>
      </c>
      <c r="F2077" s="2" t="s">
        <v>16</v>
      </c>
      <c r="G2077" s="2" t="s">
        <v>42</v>
      </c>
      <c r="H2077" s="2">
        <v>2019</v>
      </c>
      <c r="I2077" s="2">
        <v>1898.5650000000001</v>
      </c>
      <c r="J2077" s="2"/>
    </row>
    <row r="2078" spans="1:10" x14ac:dyDescent="0.2">
      <c r="A2078" s="2" t="s">
        <v>12</v>
      </c>
      <c r="B2078" s="3">
        <v>45324.958333333336</v>
      </c>
      <c r="C2078" s="2" t="s">
        <v>13</v>
      </c>
      <c r="D2078" s="2" t="s">
        <v>73</v>
      </c>
      <c r="E2078" s="2" t="s">
        <v>67</v>
      </c>
      <c r="F2078" s="2" t="s">
        <v>16</v>
      </c>
      <c r="G2078" s="2" t="s">
        <v>43</v>
      </c>
      <c r="H2078" s="2">
        <v>2019</v>
      </c>
      <c r="I2078" s="2">
        <v>1124.5260000000001</v>
      </c>
      <c r="J2078" s="2"/>
    </row>
    <row r="2079" spans="1:10" x14ac:dyDescent="0.2">
      <c r="A2079" s="2" t="s">
        <v>12</v>
      </c>
      <c r="B2079" s="3">
        <v>45324.958333333336</v>
      </c>
      <c r="C2079" s="2" t="s">
        <v>13</v>
      </c>
      <c r="D2079" s="2" t="s">
        <v>73</v>
      </c>
      <c r="E2079" s="2" t="s">
        <v>67</v>
      </c>
      <c r="F2079" s="2" t="s">
        <v>16</v>
      </c>
      <c r="G2079" s="2" t="s">
        <v>44</v>
      </c>
      <c r="H2079" s="2">
        <v>2019</v>
      </c>
      <c r="I2079" s="2">
        <v>67654.778000000006</v>
      </c>
      <c r="J2079" s="2"/>
    </row>
    <row r="2080" spans="1:10" x14ac:dyDescent="0.2">
      <c r="A2080" s="2" t="s">
        <v>12</v>
      </c>
      <c r="B2080" s="3">
        <v>45324.958333333336</v>
      </c>
      <c r="C2080" s="2" t="s">
        <v>13</v>
      </c>
      <c r="D2080" s="2" t="s">
        <v>73</v>
      </c>
      <c r="E2080" s="2" t="s">
        <v>67</v>
      </c>
      <c r="F2080" s="2" t="s">
        <v>16</v>
      </c>
      <c r="G2080" s="2" t="s">
        <v>45</v>
      </c>
      <c r="H2080" s="2">
        <v>2019</v>
      </c>
      <c r="I2080" s="2">
        <v>24708.249</v>
      </c>
      <c r="J2080" s="2"/>
    </row>
    <row r="2081" spans="1:10" x14ac:dyDescent="0.2">
      <c r="A2081" s="2" t="s">
        <v>12</v>
      </c>
      <c r="B2081" s="3">
        <v>45324.958333333336</v>
      </c>
      <c r="C2081" s="2" t="s">
        <v>13</v>
      </c>
      <c r="D2081" s="2" t="s">
        <v>73</v>
      </c>
      <c r="E2081" s="2" t="s">
        <v>67</v>
      </c>
      <c r="F2081" s="2" t="s">
        <v>16</v>
      </c>
      <c r="G2081" s="2" t="s">
        <v>46</v>
      </c>
      <c r="H2081" s="2">
        <v>2019</v>
      </c>
      <c r="I2081" s="2">
        <v>141782.272</v>
      </c>
      <c r="J2081" s="2"/>
    </row>
    <row r="2082" spans="1:10" x14ac:dyDescent="0.2">
      <c r="A2082" s="2" t="s">
        <v>12</v>
      </c>
      <c r="B2082" s="3">
        <v>45324.958333333336</v>
      </c>
      <c r="C2082" s="2" t="s">
        <v>13</v>
      </c>
      <c r="D2082" s="2" t="s">
        <v>73</v>
      </c>
      <c r="E2082" s="2" t="s">
        <v>67</v>
      </c>
      <c r="F2082" s="2" t="s">
        <v>16</v>
      </c>
      <c r="G2082" s="2" t="s">
        <v>47</v>
      </c>
      <c r="H2082" s="2">
        <v>2019</v>
      </c>
      <c r="I2082" s="2">
        <v>21287.06</v>
      </c>
      <c r="J2082" s="2"/>
    </row>
    <row r="2083" spans="1:10" x14ac:dyDescent="0.2">
      <c r="A2083" s="2" t="s">
        <v>12</v>
      </c>
      <c r="B2083" s="3">
        <v>45324.958333333336</v>
      </c>
      <c r="C2083" s="2" t="s">
        <v>13</v>
      </c>
      <c r="D2083" s="2" t="s">
        <v>73</v>
      </c>
      <c r="E2083" s="2" t="s">
        <v>67</v>
      </c>
      <c r="F2083" s="2" t="s">
        <v>16</v>
      </c>
      <c r="G2083" s="2" t="s">
        <v>48</v>
      </c>
      <c r="H2083" s="2">
        <v>2019</v>
      </c>
      <c r="I2083" s="2">
        <v>44283.148000000001</v>
      </c>
      <c r="J2083" s="2"/>
    </row>
    <row r="2084" spans="1:10" x14ac:dyDescent="0.2">
      <c r="A2084" s="2" t="s">
        <v>12</v>
      </c>
      <c r="B2084" s="3">
        <v>45324.958333333336</v>
      </c>
      <c r="C2084" s="2" t="s">
        <v>13</v>
      </c>
      <c r="D2084" s="2" t="s">
        <v>73</v>
      </c>
      <c r="E2084" s="2" t="s">
        <v>67</v>
      </c>
      <c r="F2084" s="2" t="s">
        <v>16</v>
      </c>
      <c r="G2084" s="2" t="s">
        <v>49</v>
      </c>
      <c r="H2084" s="2">
        <v>2019</v>
      </c>
      <c r="I2084" s="2">
        <v>16748.859</v>
      </c>
      <c r="J2084" s="2"/>
    </row>
    <row r="2085" spans="1:10" x14ac:dyDescent="0.2">
      <c r="A2085" s="2" t="s">
        <v>12</v>
      </c>
      <c r="B2085" s="3">
        <v>45324.958333333336</v>
      </c>
      <c r="C2085" s="2" t="s">
        <v>13</v>
      </c>
      <c r="D2085" s="2" t="s">
        <v>73</v>
      </c>
      <c r="E2085" s="2" t="s">
        <v>67</v>
      </c>
      <c r="F2085" s="2" t="s">
        <v>16</v>
      </c>
      <c r="G2085" s="2" t="s">
        <v>50</v>
      </c>
      <c r="H2085" s="2">
        <v>2019</v>
      </c>
      <c r="I2085" s="2">
        <v>43841.434000000001</v>
      </c>
      <c r="J2085" s="2"/>
    </row>
    <row r="2086" spans="1:10" x14ac:dyDescent="0.2">
      <c r="A2086" s="2" t="s">
        <v>12</v>
      </c>
      <c r="B2086" s="3">
        <v>45324.958333333336</v>
      </c>
      <c r="C2086" s="2" t="s">
        <v>13</v>
      </c>
      <c r="D2086" s="2" t="s">
        <v>73</v>
      </c>
      <c r="E2086" s="2" t="s">
        <v>67</v>
      </c>
      <c r="F2086" s="2" t="s">
        <v>16</v>
      </c>
      <c r="G2086" s="2" t="s">
        <v>51</v>
      </c>
      <c r="H2086" s="2">
        <v>2019</v>
      </c>
      <c r="I2086" s="2">
        <v>7418.3289999999997</v>
      </c>
      <c r="J2086" s="2"/>
    </row>
    <row r="2087" spans="1:10" x14ac:dyDescent="0.2">
      <c r="A2087" s="2" t="s">
        <v>12</v>
      </c>
      <c r="B2087" s="3">
        <v>45324.958333333336</v>
      </c>
      <c r="C2087" s="2" t="s">
        <v>13</v>
      </c>
      <c r="D2087" s="2" t="s">
        <v>73</v>
      </c>
      <c r="E2087" s="2" t="s">
        <v>67</v>
      </c>
      <c r="F2087" s="2" t="s">
        <v>16</v>
      </c>
      <c r="G2087" s="2" t="s">
        <v>52</v>
      </c>
      <c r="H2087" s="2">
        <v>2019</v>
      </c>
      <c r="I2087" s="2">
        <v>13898.44</v>
      </c>
      <c r="J2087" s="2"/>
    </row>
    <row r="2088" spans="1:10" x14ac:dyDescent="0.2">
      <c r="A2088" s="2" t="s">
        <v>12</v>
      </c>
      <c r="B2088" s="3">
        <v>45324.958333333336</v>
      </c>
      <c r="C2088" s="2" t="s">
        <v>13</v>
      </c>
      <c r="D2088" s="2" t="s">
        <v>73</v>
      </c>
      <c r="E2088" s="2" t="s">
        <v>67</v>
      </c>
      <c r="F2088" s="2" t="s">
        <v>16</v>
      </c>
      <c r="G2088" s="2" t="s">
        <v>53</v>
      </c>
      <c r="H2088" s="2">
        <v>2019</v>
      </c>
      <c r="I2088" s="2">
        <v>82417.604999999996</v>
      </c>
      <c r="J2088" s="2"/>
    </row>
    <row r="2089" spans="1:10" x14ac:dyDescent="0.2">
      <c r="A2089" s="2" t="s">
        <v>12</v>
      </c>
      <c r="B2089" s="3">
        <v>45324.958333333336</v>
      </c>
      <c r="C2089" s="2" t="s">
        <v>13</v>
      </c>
      <c r="D2089" s="2" t="s">
        <v>73</v>
      </c>
      <c r="E2089" s="2" t="s">
        <v>67</v>
      </c>
      <c r="F2089" s="2" t="s">
        <v>16</v>
      </c>
      <c r="G2089" s="2" t="s">
        <v>54</v>
      </c>
      <c r="H2089" s="2">
        <v>2019</v>
      </c>
      <c r="I2089" s="2">
        <v>1738.6130000000001</v>
      </c>
      <c r="J2089" s="2"/>
    </row>
    <row r="2090" spans="1:10" x14ac:dyDescent="0.2">
      <c r="A2090" s="2"/>
      <c r="B2090" s="2"/>
      <c r="C2090" s="2" t="s">
        <v>13</v>
      </c>
      <c r="D2090" s="2" t="s">
        <v>14</v>
      </c>
      <c r="E2090" s="2" t="s">
        <v>15</v>
      </c>
      <c r="F2090" s="2" t="s">
        <v>16</v>
      </c>
      <c r="G2090" s="2" t="s">
        <v>122</v>
      </c>
      <c r="H2090" s="2">
        <v>2018</v>
      </c>
      <c r="I2090" s="2">
        <v>378232.36900000001</v>
      </c>
    </row>
    <row r="2091" spans="1:10" x14ac:dyDescent="0.2">
      <c r="A2091" s="2"/>
      <c r="B2091" s="2"/>
      <c r="C2091" s="2" t="s">
        <v>13</v>
      </c>
      <c r="D2091" s="2" t="s">
        <v>14</v>
      </c>
      <c r="E2091" s="2" t="s">
        <v>55</v>
      </c>
      <c r="F2091" s="2" t="s">
        <v>16</v>
      </c>
      <c r="G2091" s="2" t="s">
        <v>122</v>
      </c>
      <c r="H2091" s="2">
        <v>2018</v>
      </c>
      <c r="I2091" s="2">
        <v>1001711.863</v>
      </c>
    </row>
    <row r="2092" spans="1:10" x14ac:dyDescent="0.2">
      <c r="A2092" s="2"/>
      <c r="B2092" s="2"/>
      <c r="C2092" s="2" t="s">
        <v>13</v>
      </c>
      <c r="D2092" s="2" t="s">
        <v>14</v>
      </c>
      <c r="E2092" s="2" t="s">
        <v>56</v>
      </c>
      <c r="F2092" s="2" t="s">
        <v>16</v>
      </c>
      <c r="G2092" s="2" t="s">
        <v>122</v>
      </c>
      <c r="H2092" s="2">
        <v>2018</v>
      </c>
      <c r="I2092" s="2">
        <v>9504.3799999999992</v>
      </c>
    </row>
    <row r="2093" spans="1:10" x14ac:dyDescent="0.2">
      <c r="A2093" s="2"/>
      <c r="B2093" s="2"/>
      <c r="C2093" s="2" t="s">
        <v>13</v>
      </c>
      <c r="D2093" s="2" t="s">
        <v>14</v>
      </c>
      <c r="E2093" s="2" t="s">
        <v>57</v>
      </c>
      <c r="F2093" s="2" t="s">
        <v>16</v>
      </c>
      <c r="G2093" s="2" t="s">
        <v>122</v>
      </c>
      <c r="H2093" s="2">
        <v>2018</v>
      </c>
      <c r="I2093" s="2">
        <v>10904.187</v>
      </c>
    </row>
    <row r="2094" spans="1:10" x14ac:dyDescent="0.2">
      <c r="A2094" s="2"/>
      <c r="B2094" s="2"/>
      <c r="C2094" s="2" t="s">
        <v>13</v>
      </c>
      <c r="D2094" s="2" t="s">
        <v>14</v>
      </c>
      <c r="E2094" s="2" t="s">
        <v>58</v>
      </c>
      <c r="F2094" s="2" t="s">
        <v>16</v>
      </c>
      <c r="G2094" s="2" t="s">
        <v>122</v>
      </c>
      <c r="H2094" s="2">
        <v>2018</v>
      </c>
      <c r="I2094" s="2">
        <v>98149.391000000003</v>
      </c>
    </row>
    <row r="2095" spans="1:10" x14ac:dyDescent="0.2">
      <c r="A2095" s="2"/>
      <c r="B2095" s="2"/>
      <c r="C2095" s="2" t="s">
        <v>13</v>
      </c>
      <c r="D2095" s="2" t="s">
        <v>14</v>
      </c>
      <c r="E2095" s="2" t="s">
        <v>59</v>
      </c>
      <c r="F2095" s="2" t="s">
        <v>16</v>
      </c>
      <c r="G2095" s="2" t="s">
        <v>122</v>
      </c>
      <c r="H2095" s="2">
        <v>2018</v>
      </c>
      <c r="I2095" s="2">
        <v>82031.456999999995</v>
      </c>
    </row>
    <row r="2096" spans="1:10" x14ac:dyDescent="0.2">
      <c r="A2096" s="2"/>
      <c r="B2096" s="2"/>
      <c r="C2096" s="2" t="s">
        <v>13</v>
      </c>
      <c r="D2096" s="2" t="s">
        <v>14</v>
      </c>
      <c r="E2096" s="2" t="s">
        <v>60</v>
      </c>
      <c r="F2096" s="2" t="s">
        <v>16</v>
      </c>
      <c r="G2096" s="2" t="s">
        <v>122</v>
      </c>
      <c r="H2096" s="2">
        <v>2018</v>
      </c>
      <c r="I2096" s="2">
        <v>6613.5540000000001</v>
      </c>
    </row>
    <row r="2097" spans="1:9" x14ac:dyDescent="0.2">
      <c r="A2097" s="2"/>
      <c r="B2097" s="2"/>
      <c r="C2097" s="2" t="s">
        <v>13</v>
      </c>
      <c r="D2097" s="2" t="s">
        <v>14</v>
      </c>
      <c r="E2097" s="2" t="s">
        <v>61</v>
      </c>
      <c r="F2097" s="2" t="s">
        <v>16</v>
      </c>
      <c r="G2097" s="2" t="s">
        <v>122</v>
      </c>
      <c r="H2097" s="2">
        <v>2018</v>
      </c>
      <c r="I2097" s="2">
        <v>78738</v>
      </c>
    </row>
    <row r="2098" spans="1:9" x14ac:dyDescent="0.2">
      <c r="A2098" s="2"/>
      <c r="B2098" s="2"/>
      <c r="C2098" s="2" t="s">
        <v>13</v>
      </c>
      <c r="D2098" s="2" t="s">
        <v>14</v>
      </c>
      <c r="E2098" s="2" t="s">
        <v>63</v>
      </c>
      <c r="F2098" s="2" t="s">
        <v>16</v>
      </c>
      <c r="G2098" s="2" t="s">
        <v>122</v>
      </c>
      <c r="H2098" s="2">
        <v>2018</v>
      </c>
      <c r="I2098" s="2">
        <v>84869.028999999995</v>
      </c>
    </row>
    <row r="2099" spans="1:9" x14ac:dyDescent="0.2">
      <c r="A2099" s="2"/>
      <c r="B2099" s="2"/>
      <c r="C2099" s="2" t="s">
        <v>13</v>
      </c>
      <c r="D2099" s="2" t="s">
        <v>14</v>
      </c>
      <c r="E2099" s="2" t="s">
        <v>64</v>
      </c>
      <c r="F2099" s="2" t="s">
        <v>16</v>
      </c>
      <c r="G2099" s="2" t="s">
        <v>122</v>
      </c>
      <c r="H2099" s="2">
        <v>2018</v>
      </c>
      <c r="I2099" s="2">
        <v>2208</v>
      </c>
    </row>
    <row r="2100" spans="1:9" x14ac:dyDescent="0.2">
      <c r="A2100" s="2"/>
      <c r="B2100" s="2"/>
      <c r="C2100" s="2" t="s">
        <v>13</v>
      </c>
      <c r="D2100" s="2" t="s">
        <v>14</v>
      </c>
      <c r="E2100" s="2" t="s">
        <v>65</v>
      </c>
      <c r="F2100" s="2" t="s">
        <v>16</v>
      </c>
      <c r="G2100" s="2" t="s">
        <v>122</v>
      </c>
      <c r="H2100" s="2">
        <v>2018</v>
      </c>
      <c r="I2100" s="2">
        <v>3906.529</v>
      </c>
    </row>
    <row r="2101" spans="1:9" x14ac:dyDescent="0.2">
      <c r="A2101" s="2"/>
      <c r="B2101" s="2"/>
      <c r="C2101" s="2" t="s">
        <v>13</v>
      </c>
      <c r="D2101" s="2" t="s">
        <v>14</v>
      </c>
      <c r="E2101" s="2" t="s">
        <v>66</v>
      </c>
      <c r="F2101" s="2" t="s">
        <v>16</v>
      </c>
      <c r="G2101" s="2" t="s">
        <v>122</v>
      </c>
      <c r="H2101" s="2">
        <v>2018</v>
      </c>
      <c r="I2101" s="2">
        <v>20894.752</v>
      </c>
    </row>
    <row r="2102" spans="1:9" x14ac:dyDescent="0.2">
      <c r="A2102" s="2"/>
      <c r="B2102" s="2"/>
      <c r="C2102" s="2" t="s">
        <v>13</v>
      </c>
      <c r="D2102" s="2" t="s">
        <v>14</v>
      </c>
      <c r="E2102" s="2" t="s">
        <v>67</v>
      </c>
      <c r="F2102" s="2" t="s">
        <v>16</v>
      </c>
      <c r="G2102" s="2" t="s">
        <v>122</v>
      </c>
      <c r="H2102" s="2">
        <v>2018</v>
      </c>
      <c r="I2102" s="2">
        <v>1594761.5919999999</v>
      </c>
    </row>
    <row r="2103" spans="1:9" x14ac:dyDescent="0.2">
      <c r="A2103" s="2"/>
      <c r="B2103" s="2"/>
      <c r="C2103" s="2" t="s">
        <v>13</v>
      </c>
      <c r="D2103" s="2" t="s">
        <v>68</v>
      </c>
      <c r="E2103" s="2" t="s">
        <v>15</v>
      </c>
      <c r="F2103" s="2" t="s">
        <v>16</v>
      </c>
      <c r="G2103" s="2" t="s">
        <v>122</v>
      </c>
      <c r="H2103" s="2">
        <v>2018</v>
      </c>
      <c r="I2103" s="2">
        <v>20569.766</v>
      </c>
    </row>
    <row r="2104" spans="1:9" x14ac:dyDescent="0.2">
      <c r="A2104" s="2"/>
      <c r="B2104" s="2"/>
      <c r="C2104" s="2" t="s">
        <v>13</v>
      </c>
      <c r="D2104" s="2" t="s">
        <v>68</v>
      </c>
      <c r="E2104" s="2" t="s">
        <v>55</v>
      </c>
      <c r="F2104" s="2" t="s">
        <v>16</v>
      </c>
      <c r="G2104" s="2" t="s">
        <v>122</v>
      </c>
      <c r="H2104" s="2">
        <v>2018</v>
      </c>
      <c r="I2104" s="2">
        <v>23966.323</v>
      </c>
    </row>
    <row r="2105" spans="1:9" x14ac:dyDescent="0.2">
      <c r="A2105" s="2"/>
      <c r="B2105" s="2"/>
      <c r="C2105" s="2" t="s">
        <v>13</v>
      </c>
      <c r="D2105" s="2" t="s">
        <v>68</v>
      </c>
      <c r="E2105" s="2" t="s">
        <v>67</v>
      </c>
      <c r="F2105" s="2" t="s">
        <v>16</v>
      </c>
      <c r="G2105" s="2" t="s">
        <v>122</v>
      </c>
      <c r="H2105" s="2">
        <v>2018</v>
      </c>
      <c r="I2105" s="2">
        <v>44536.09</v>
      </c>
    </row>
    <row r="2106" spans="1:9" x14ac:dyDescent="0.2">
      <c r="A2106" s="2"/>
      <c r="B2106" s="2"/>
      <c r="C2106" s="2" t="s">
        <v>13</v>
      </c>
      <c r="D2106" s="2" t="s">
        <v>69</v>
      </c>
      <c r="E2106" s="2" t="s">
        <v>15</v>
      </c>
      <c r="F2106" s="2" t="s">
        <v>16</v>
      </c>
      <c r="G2106" s="2" t="s">
        <v>122</v>
      </c>
      <c r="H2106" s="2">
        <v>2018</v>
      </c>
      <c r="I2106" s="2">
        <v>275585.78200000001</v>
      </c>
    </row>
    <row r="2107" spans="1:9" x14ac:dyDescent="0.2">
      <c r="A2107" s="2"/>
      <c r="B2107" s="2"/>
      <c r="C2107" s="2" t="s">
        <v>13</v>
      </c>
      <c r="D2107" s="2" t="s">
        <v>69</v>
      </c>
      <c r="E2107" s="2" t="s">
        <v>67</v>
      </c>
      <c r="F2107" s="2" t="s">
        <v>16</v>
      </c>
      <c r="G2107" s="2" t="s">
        <v>122</v>
      </c>
      <c r="H2107" s="2">
        <v>2018</v>
      </c>
      <c r="I2107" s="2">
        <v>275585.78200000001</v>
      </c>
    </row>
    <row r="2108" spans="1:9" x14ac:dyDescent="0.2">
      <c r="A2108" s="2"/>
      <c r="B2108" s="2"/>
      <c r="C2108" s="2" t="s">
        <v>13</v>
      </c>
      <c r="D2108" s="2" t="s">
        <v>72</v>
      </c>
      <c r="E2108" s="2" t="s">
        <v>15</v>
      </c>
      <c r="F2108" s="2" t="s">
        <v>16</v>
      </c>
      <c r="G2108" s="2" t="s">
        <v>122</v>
      </c>
      <c r="H2108" s="2">
        <v>2018</v>
      </c>
      <c r="I2108" s="2">
        <v>65235.646999999997</v>
      </c>
    </row>
    <row r="2109" spans="1:9" x14ac:dyDescent="0.2">
      <c r="A2109" s="2"/>
      <c r="B2109" s="2"/>
      <c r="C2109" s="2" t="s">
        <v>13</v>
      </c>
      <c r="D2109" s="2" t="s">
        <v>72</v>
      </c>
      <c r="E2109" s="2" t="s">
        <v>55</v>
      </c>
      <c r="F2109" s="2" t="s">
        <v>16</v>
      </c>
      <c r="G2109" s="2" t="s">
        <v>122</v>
      </c>
      <c r="H2109" s="2">
        <v>2018</v>
      </c>
      <c r="I2109" s="2">
        <v>756542.321</v>
      </c>
    </row>
    <row r="2110" spans="1:9" x14ac:dyDescent="0.2">
      <c r="A2110" s="2"/>
      <c r="B2110" s="2"/>
      <c r="C2110" s="2" t="s">
        <v>13</v>
      </c>
      <c r="D2110" s="2" t="s">
        <v>72</v>
      </c>
      <c r="E2110" s="2" t="s">
        <v>56</v>
      </c>
      <c r="F2110" s="2" t="s">
        <v>16</v>
      </c>
      <c r="G2110" s="2" t="s">
        <v>122</v>
      </c>
      <c r="H2110" s="2">
        <v>2018</v>
      </c>
      <c r="I2110" s="2">
        <v>7692.0330000000004</v>
      </c>
    </row>
    <row r="2111" spans="1:9" x14ac:dyDescent="0.2">
      <c r="A2111" s="2"/>
      <c r="B2111" s="2"/>
      <c r="C2111" s="2" t="s">
        <v>13</v>
      </c>
      <c r="D2111" s="2" t="s">
        <v>72</v>
      </c>
      <c r="E2111" s="2" t="s">
        <v>57</v>
      </c>
      <c r="F2111" s="2" t="s">
        <v>16</v>
      </c>
      <c r="G2111" s="2" t="s">
        <v>122</v>
      </c>
      <c r="H2111" s="2">
        <v>2018</v>
      </c>
      <c r="I2111" s="2">
        <v>10904.187</v>
      </c>
    </row>
    <row r="2112" spans="1:9" x14ac:dyDescent="0.2">
      <c r="A2112" s="2"/>
      <c r="B2112" s="2"/>
      <c r="C2112" s="2" t="s">
        <v>13</v>
      </c>
      <c r="D2112" s="2" t="s">
        <v>72</v>
      </c>
      <c r="E2112" s="2" t="s">
        <v>58</v>
      </c>
      <c r="F2112" s="2" t="s">
        <v>16</v>
      </c>
      <c r="G2112" s="2" t="s">
        <v>122</v>
      </c>
      <c r="H2112" s="2">
        <v>2018</v>
      </c>
      <c r="I2112" s="2">
        <v>79433.686000000002</v>
      </c>
    </row>
    <row r="2113" spans="1:9" x14ac:dyDescent="0.2">
      <c r="A2113" s="2"/>
      <c r="B2113" s="2"/>
      <c r="C2113" s="2" t="s">
        <v>13</v>
      </c>
      <c r="D2113" s="2" t="s">
        <v>72</v>
      </c>
      <c r="E2113" s="2" t="s">
        <v>59</v>
      </c>
      <c r="F2113" s="2" t="s">
        <v>16</v>
      </c>
      <c r="G2113" s="2" t="s">
        <v>122</v>
      </c>
      <c r="H2113" s="2">
        <v>2018</v>
      </c>
      <c r="I2113" s="2">
        <v>66389.221999999994</v>
      </c>
    </row>
    <row r="2114" spans="1:9" x14ac:dyDescent="0.2">
      <c r="A2114" s="2"/>
      <c r="B2114" s="2"/>
      <c r="C2114" s="2" t="s">
        <v>13</v>
      </c>
      <c r="D2114" s="2" t="s">
        <v>72</v>
      </c>
      <c r="E2114" s="2" t="s">
        <v>60</v>
      </c>
      <c r="F2114" s="2" t="s">
        <v>16</v>
      </c>
      <c r="G2114" s="2" t="s">
        <v>122</v>
      </c>
      <c r="H2114" s="2">
        <v>2018</v>
      </c>
      <c r="I2114" s="2">
        <v>5352.4319999999998</v>
      </c>
    </row>
    <row r="2115" spans="1:9" x14ac:dyDescent="0.2">
      <c r="A2115" s="2"/>
      <c r="B2115" s="2"/>
      <c r="C2115" s="2" t="s">
        <v>13</v>
      </c>
      <c r="D2115" s="2" t="s">
        <v>72</v>
      </c>
      <c r="E2115" s="2" t="s">
        <v>61</v>
      </c>
      <c r="F2115" s="2" t="s">
        <v>16</v>
      </c>
      <c r="G2115" s="2" t="s">
        <v>122</v>
      </c>
      <c r="H2115" s="2">
        <v>2018</v>
      </c>
      <c r="I2115" s="2">
        <v>74468.607999999993</v>
      </c>
    </row>
    <row r="2116" spans="1:9" x14ac:dyDescent="0.2">
      <c r="A2116" s="2"/>
      <c r="B2116" s="2"/>
      <c r="C2116" s="2" t="s">
        <v>13</v>
      </c>
      <c r="D2116" s="2" t="s">
        <v>72</v>
      </c>
      <c r="E2116" s="2" t="s">
        <v>63</v>
      </c>
      <c r="F2116" s="2" t="s">
        <v>16</v>
      </c>
      <c r="G2116" s="2" t="s">
        <v>122</v>
      </c>
      <c r="H2116" s="2">
        <v>2018</v>
      </c>
      <c r="I2116" s="2">
        <v>80267.195999999996</v>
      </c>
    </row>
    <row r="2117" spans="1:9" x14ac:dyDescent="0.2">
      <c r="A2117" s="2"/>
      <c r="B2117" s="2"/>
      <c r="C2117" s="2" t="s">
        <v>13</v>
      </c>
      <c r="D2117" s="2" t="s">
        <v>72</v>
      </c>
      <c r="E2117" s="2" t="s">
        <v>64</v>
      </c>
      <c r="F2117" s="2" t="s">
        <v>16</v>
      </c>
      <c r="G2117" s="2" t="s">
        <v>122</v>
      </c>
      <c r="H2117" s="2">
        <v>2018</v>
      </c>
      <c r="I2117" s="2">
        <v>2088.2759999999998</v>
      </c>
    </row>
    <row r="2118" spans="1:9" x14ac:dyDescent="0.2">
      <c r="A2118" s="2"/>
      <c r="B2118" s="2"/>
      <c r="C2118" s="2" t="s">
        <v>13</v>
      </c>
      <c r="D2118" s="2" t="s">
        <v>72</v>
      </c>
      <c r="E2118" s="2" t="s">
        <v>65</v>
      </c>
      <c r="F2118" s="2" t="s">
        <v>16</v>
      </c>
      <c r="G2118" s="2" t="s">
        <v>122</v>
      </c>
      <c r="H2118" s="2">
        <v>2018</v>
      </c>
      <c r="I2118" s="2">
        <v>3694.7060000000001</v>
      </c>
    </row>
    <row r="2119" spans="1:9" x14ac:dyDescent="0.2">
      <c r="A2119" s="2"/>
      <c r="B2119" s="2"/>
      <c r="C2119" s="2" t="s">
        <v>13</v>
      </c>
      <c r="D2119" s="2" t="s">
        <v>72</v>
      </c>
      <c r="E2119" s="2" t="s">
        <v>66</v>
      </c>
      <c r="F2119" s="2" t="s">
        <v>16</v>
      </c>
      <c r="G2119" s="2" t="s">
        <v>122</v>
      </c>
      <c r="H2119" s="2">
        <v>2018</v>
      </c>
      <c r="I2119" s="2">
        <v>20056.728999999999</v>
      </c>
    </row>
    <row r="2120" spans="1:9" x14ac:dyDescent="0.2">
      <c r="A2120" s="2"/>
      <c r="B2120" s="2"/>
      <c r="C2120" s="2" t="s">
        <v>13</v>
      </c>
      <c r="D2120" s="2" t="s">
        <v>72</v>
      </c>
      <c r="E2120" s="2" t="s">
        <v>67</v>
      </c>
      <c r="F2120" s="2" t="s">
        <v>16</v>
      </c>
      <c r="G2120" s="2" t="s">
        <v>122</v>
      </c>
      <c r="H2120" s="2">
        <v>2018</v>
      </c>
      <c r="I2120" s="2">
        <v>1012439.7659999999</v>
      </c>
    </row>
    <row r="2121" spans="1:9" x14ac:dyDescent="0.2">
      <c r="A2121" s="2"/>
      <c r="B2121" s="2"/>
      <c r="C2121" s="2" t="s">
        <v>13</v>
      </c>
      <c r="D2121" s="2" t="s">
        <v>73</v>
      </c>
      <c r="E2121" s="2" t="s">
        <v>15</v>
      </c>
      <c r="F2121" s="2" t="s">
        <v>16</v>
      </c>
      <c r="G2121" s="2" t="s">
        <v>122</v>
      </c>
      <c r="H2121" s="2">
        <v>2018</v>
      </c>
      <c r="I2121" s="2">
        <v>16841.173999999999</v>
      </c>
    </row>
    <row r="2122" spans="1:9" x14ac:dyDescent="0.2">
      <c r="A2122" s="2"/>
      <c r="B2122" s="2"/>
      <c r="C2122" s="2" t="s">
        <v>13</v>
      </c>
      <c r="D2122" s="2" t="s">
        <v>73</v>
      </c>
      <c r="E2122" s="2" t="s">
        <v>55</v>
      </c>
      <c r="F2122" s="2" t="s">
        <v>16</v>
      </c>
      <c r="G2122" s="2" t="s">
        <v>122</v>
      </c>
      <c r="H2122" s="2">
        <v>2018</v>
      </c>
      <c r="I2122" s="2">
        <v>221203.21900000001</v>
      </c>
    </row>
    <row r="2123" spans="1:9" x14ac:dyDescent="0.2">
      <c r="A2123" s="2"/>
      <c r="B2123" s="2"/>
      <c r="C2123" s="2" t="s">
        <v>13</v>
      </c>
      <c r="D2123" s="2" t="s">
        <v>73</v>
      </c>
      <c r="E2123" s="2" t="s">
        <v>56</v>
      </c>
      <c r="F2123" s="2" t="s">
        <v>16</v>
      </c>
      <c r="G2123" s="2" t="s">
        <v>122</v>
      </c>
      <c r="H2123" s="2">
        <v>2018</v>
      </c>
      <c r="I2123" s="2">
        <v>1812.347</v>
      </c>
    </row>
    <row r="2124" spans="1:9" x14ac:dyDescent="0.2">
      <c r="A2124" s="2"/>
      <c r="B2124" s="2"/>
      <c r="C2124" s="2" t="s">
        <v>13</v>
      </c>
      <c r="D2124" s="2" t="s">
        <v>73</v>
      </c>
      <c r="E2124" s="2" t="s">
        <v>58</v>
      </c>
      <c r="F2124" s="2" t="s">
        <v>16</v>
      </c>
      <c r="G2124" s="2" t="s">
        <v>122</v>
      </c>
      <c r="H2124" s="2">
        <v>2018</v>
      </c>
      <c r="I2124" s="2">
        <v>18715.705000000002</v>
      </c>
    </row>
    <row r="2125" spans="1:9" x14ac:dyDescent="0.2">
      <c r="A2125" s="2"/>
      <c r="B2125" s="2"/>
      <c r="C2125" s="2" t="s">
        <v>13</v>
      </c>
      <c r="D2125" s="2" t="s">
        <v>73</v>
      </c>
      <c r="E2125" s="2" t="s">
        <v>59</v>
      </c>
      <c r="F2125" s="2" t="s">
        <v>16</v>
      </c>
      <c r="G2125" s="2" t="s">
        <v>122</v>
      </c>
      <c r="H2125" s="2">
        <v>2018</v>
      </c>
      <c r="I2125" s="2">
        <v>15642.235000000001</v>
      </c>
    </row>
    <row r="2126" spans="1:9" x14ac:dyDescent="0.2">
      <c r="A2126" s="2"/>
      <c r="B2126" s="2"/>
      <c r="C2126" s="2" t="s">
        <v>13</v>
      </c>
      <c r="D2126" s="2" t="s">
        <v>73</v>
      </c>
      <c r="E2126" s="2" t="s">
        <v>60</v>
      </c>
      <c r="F2126" s="2" t="s">
        <v>16</v>
      </c>
      <c r="G2126" s="2" t="s">
        <v>122</v>
      </c>
      <c r="H2126" s="2">
        <v>2018</v>
      </c>
      <c r="I2126" s="2">
        <v>1261.1220000000001</v>
      </c>
    </row>
    <row r="2127" spans="1:9" x14ac:dyDescent="0.2">
      <c r="A2127" s="2"/>
      <c r="B2127" s="2"/>
      <c r="C2127" s="2" t="s">
        <v>13</v>
      </c>
      <c r="D2127" s="2" t="s">
        <v>73</v>
      </c>
      <c r="E2127" s="2" t="s">
        <v>61</v>
      </c>
      <c r="F2127" s="2" t="s">
        <v>16</v>
      </c>
      <c r="G2127" s="2" t="s">
        <v>122</v>
      </c>
      <c r="H2127" s="2">
        <v>2018</v>
      </c>
      <c r="I2127" s="2">
        <v>4269.3919999999998</v>
      </c>
    </row>
    <row r="2128" spans="1:9" x14ac:dyDescent="0.2">
      <c r="A2128" s="2"/>
      <c r="B2128" s="2"/>
      <c r="C2128" s="2" t="s">
        <v>13</v>
      </c>
      <c r="D2128" s="2" t="s">
        <v>73</v>
      </c>
      <c r="E2128" s="2" t="s">
        <v>63</v>
      </c>
      <c r="F2128" s="2" t="s">
        <v>16</v>
      </c>
      <c r="G2128" s="2" t="s">
        <v>122</v>
      </c>
      <c r="H2128" s="2">
        <v>2018</v>
      </c>
      <c r="I2128" s="2">
        <v>4601.8329999999996</v>
      </c>
    </row>
    <row r="2129" spans="1:9" x14ac:dyDescent="0.2">
      <c r="A2129" s="2"/>
      <c r="B2129" s="2"/>
      <c r="C2129" s="2" t="s">
        <v>13</v>
      </c>
      <c r="D2129" s="2" t="s">
        <v>73</v>
      </c>
      <c r="E2129" s="2" t="s">
        <v>64</v>
      </c>
      <c r="F2129" s="2" t="s">
        <v>16</v>
      </c>
      <c r="G2129" s="2" t="s">
        <v>122</v>
      </c>
      <c r="H2129" s="2">
        <v>2018</v>
      </c>
      <c r="I2129" s="2">
        <v>119.724</v>
      </c>
    </row>
    <row r="2130" spans="1:9" x14ac:dyDescent="0.2">
      <c r="A2130" s="2"/>
      <c r="B2130" s="2"/>
      <c r="C2130" s="2" t="s">
        <v>13</v>
      </c>
      <c r="D2130" s="2" t="s">
        <v>73</v>
      </c>
      <c r="E2130" s="2" t="s">
        <v>65</v>
      </c>
      <c r="F2130" s="2" t="s">
        <v>16</v>
      </c>
      <c r="G2130" s="2" t="s">
        <v>122</v>
      </c>
      <c r="H2130" s="2">
        <v>2018</v>
      </c>
      <c r="I2130" s="2">
        <v>211.82300000000001</v>
      </c>
    </row>
    <row r="2131" spans="1:9" x14ac:dyDescent="0.2">
      <c r="A2131" s="2"/>
      <c r="B2131" s="2"/>
      <c r="C2131" s="2" t="s">
        <v>13</v>
      </c>
      <c r="D2131" s="2" t="s">
        <v>73</v>
      </c>
      <c r="E2131" s="2" t="s">
        <v>66</v>
      </c>
      <c r="F2131" s="2" t="s">
        <v>16</v>
      </c>
      <c r="G2131" s="2" t="s">
        <v>122</v>
      </c>
      <c r="H2131" s="2">
        <v>2018</v>
      </c>
      <c r="I2131" s="2">
        <v>838.02300000000002</v>
      </c>
    </row>
    <row r="2132" spans="1:9" x14ac:dyDescent="0.2">
      <c r="A2132" s="2"/>
      <c r="B2132" s="2"/>
      <c r="C2132" s="2" t="s">
        <v>13</v>
      </c>
      <c r="D2132" s="2" t="s">
        <v>73</v>
      </c>
      <c r="E2132" s="2" t="s">
        <v>67</v>
      </c>
      <c r="F2132" s="2" t="s">
        <v>16</v>
      </c>
      <c r="G2132" s="2" t="s">
        <v>122</v>
      </c>
      <c r="H2132" s="2">
        <v>2018</v>
      </c>
      <c r="I2132" s="2">
        <v>262199.95400000003</v>
      </c>
    </row>
  </sheetData>
  <autoFilter ref="A4:J2132" xr:uid="{CB46AA69-F1A6-264E-823D-694C537FC6CF}"/>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76FF306601E54A9190474F965DF301" ma:contentTypeVersion="15" ma:contentTypeDescription="Create a new document." ma:contentTypeScope="" ma:versionID="f2786055f7942ffa32017a1be24d2d4c">
  <xsd:schema xmlns:xsd="http://www.w3.org/2001/XMLSchema" xmlns:xs="http://www.w3.org/2001/XMLSchema" xmlns:p="http://schemas.microsoft.com/office/2006/metadata/properties" xmlns:ns2="26ea20d7-b07c-4b8c-910d-061b36a62ee7" xmlns:ns3="8ea8976e-b461-4dc7-a1f6-93425136281f" targetNamespace="http://schemas.microsoft.com/office/2006/metadata/properties" ma:root="true" ma:fieldsID="7968544bed0a0ff30de843d9b742d703" ns2:_="" ns3:_="">
    <xsd:import namespace="26ea20d7-b07c-4b8c-910d-061b36a62ee7"/>
    <xsd:import namespace="8ea8976e-b461-4dc7-a1f6-93425136281f"/>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Location" minOccurs="0"/>
                <xsd:element ref="ns2:MediaServiceOCR" minOccurs="0"/>
                <xsd:element ref="ns2:MediaServiceGenerationTime" minOccurs="0"/>
                <xsd:element ref="ns2:MediaServiceEventHashCode"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ea20d7-b07c-4b8c-910d-061b36a62e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11aa8d75-97ee-4a6e-a682-6298985b5c9e" ma:termSetId="09814cd3-568e-fe90-9814-8d621ff8fb84" ma:anchorId="fba54fb3-c3e1-fe81-a776-ca4b69148c4d" ma:open="true" ma:isKeyword="false">
      <xsd:complexType>
        <xsd:sequence>
          <xsd:element ref="pc:Terms" minOccurs="0" maxOccurs="1"/>
        </xsd:sequence>
      </xsd:complexType>
    </xsd:element>
    <xsd:element name="MediaServiceLocation" ma:index="17" nillable="true" ma:displayName="Location" ma:indexed="true" ma:internalName="MediaServiceLocatio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ea8976e-b461-4dc7-a1f6-93425136281f"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63fa1f66-9166-4d51-a9dc-77dbf5e90cce}" ma:internalName="TaxCatchAll" ma:showField="CatchAllData" ma:web="8ea8976e-b461-4dc7-a1f6-93425136281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6ea20d7-b07c-4b8c-910d-061b36a62ee7">
      <Terms xmlns="http://schemas.microsoft.com/office/infopath/2007/PartnerControls"/>
    </lcf76f155ced4ddcb4097134ff3c332f>
    <TaxCatchAll xmlns="8ea8976e-b461-4dc7-a1f6-93425136281f" xsi:nil="true"/>
  </documentManagement>
</p:properties>
</file>

<file path=customXml/itemProps1.xml><?xml version="1.0" encoding="utf-8"?>
<ds:datastoreItem xmlns:ds="http://schemas.openxmlformats.org/officeDocument/2006/customXml" ds:itemID="{74AFD1BA-F837-4B2F-8EF2-DBD85A99FD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ea20d7-b07c-4b8c-910d-061b36a62ee7"/>
    <ds:schemaRef ds:uri="8ea8976e-b461-4dc7-a1f6-9342513628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97AF464-BAC0-4764-B4DE-E57B603F764F}">
  <ds:schemaRefs>
    <ds:schemaRef ds:uri="http://schemas.microsoft.com/sharepoint/v3/contenttype/forms"/>
  </ds:schemaRefs>
</ds:datastoreItem>
</file>

<file path=customXml/itemProps3.xml><?xml version="1.0" encoding="utf-8"?>
<ds:datastoreItem xmlns:ds="http://schemas.openxmlformats.org/officeDocument/2006/customXml" ds:itemID="{9D47A845-6E67-44CE-821E-33AC3121DB01}">
  <ds:schemaRefs>
    <ds:schemaRef ds:uri="http://www.w3.org/XML/1998/namespace"/>
    <ds:schemaRef ds:uri="http://schemas.openxmlformats.org/package/2006/metadata/core-properties"/>
    <ds:schemaRef ds:uri="http://purl.org/dc/terms/"/>
    <ds:schemaRef ds:uri="http://purl.org/dc/elements/1.1/"/>
    <ds:schemaRef ds:uri="http://schemas.microsoft.com/office/2006/documentManagement/types"/>
    <ds:schemaRef ds:uri="http://schemas.microsoft.com/office/infopath/2007/PartnerControls"/>
    <ds:schemaRef ds:uri="8ea8976e-b461-4dc7-a1f6-93425136281f"/>
    <ds:schemaRef ds:uri="26ea20d7-b07c-4b8c-910d-061b36a62ee7"/>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Introduction</vt:lpstr>
      <vt:lpstr>5_Output_ETM_keys</vt:lpstr>
      <vt:lpstr>4_rounding_correction</vt:lpstr>
      <vt:lpstr>3_calculation_ETM_keys</vt:lpstr>
      <vt:lpstr>2_overview_fec_intermediate</vt:lpstr>
      <vt:lpstr>1_input_general_information</vt:lpstr>
      <vt:lpstr>input_eurostat_fec_RAW</vt:lpstr>
      <vt:lpstr>'1_input_general_information'!exported_data_1_1</vt:lpstr>
      <vt:lpstr>input_eurostat_fec_RAW!nrg_d_hhq__custom_11053702_linear</vt:lpstr>
      <vt:lpstr>input_eurostat_fec_RAW!nrg_d_hhq__custom_11395350_tabular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Koen van Bemmelen</dc:creator>
  <cp:lastModifiedBy>Kas Kranenburg</cp:lastModifiedBy>
  <dcterms:created xsi:type="dcterms:W3CDTF">2024-04-24T14:03:14Z</dcterms:created>
  <dcterms:modified xsi:type="dcterms:W3CDTF">2024-10-30T10:58:22Z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0x010100FB76FF306601E54A9190474F965DF301</vt:lpwstr>
  </property>
  <property fmtid="{D5CDD505-2E9C-101B-9397-08002B2CF9AE}" pid="3" name="MediaServiceImageTags">
    <vt:lpwstr/>
  </property>
</Properties>
</file>