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1013"/>
  <workbookPr dateCompatibility="0" defaultThemeVersion="202300"/>
  <mc:AlternateContent xmlns:mc="http://schemas.openxmlformats.org/markup-compatibility/2006">
    <mc:Choice Requires="x15">
      <x15ac:absPath xmlns:x15ac="http://schemas.microsoft.com/office/spreadsheetml/2010/11/ac" url="/Users/kyradehaan/github/etdataset/source_analyses/RS_serbia/2019/area/"/>
    </mc:Choice>
  </mc:AlternateContent>
  <xr:revisionPtr revIDLastSave="0" documentId="13_ncr:9_{21D10253-5D4C-3144-A64B-A3CE2E248AA0}" xr6:coauthVersionLast="47" xr6:coauthVersionMax="47" xr10:uidLastSave="{00000000-0000-0000-0000-000000000000}"/>
  <bookViews>
    <workbookView xWindow="-5740" yWindow="-21600" windowWidth="38400" windowHeight="21600" xr2:uid="{0BC8C44F-E524-A742-B83F-C3E9982CA3CB}"/>
  </bookViews>
  <sheets>
    <sheet name="Emissions" sheetId="1" r:id="rId1"/>
    <sheet name="Sheet1" sheetId="2" r:id="rId2"/>
  </sheets>
  <definedNames>
    <definedName name="SECTOR_AAC" localSheetId="1">POWER(Sheet1!A1048531/Sheet1!XFD1048531, 1/(Sheet1!A$1-Sheet1!XFD$1))-1</definedName>
    <definedName name="SECTOR_AAC_TOTAL" localSheetId="1">POWER(Sheet1!XFD1048531/Sheet1!$B1048531, 1/(Sheet1!XFD$1-Sheet1!$B$1))-1</definedName>
    <definedName name="SECTOR_CHANGE_TOTAL" localSheetId="1">(Sheet1!XFD1-Sheet1!$B1)/Sheet1!$B1</definedName>
  </definedName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purl.oclc.org/ooxml/spreadsheetml/main">
  <c r="E52" i="2" l="1"/>
  <c r="B3" i="1" s="1"/>
  <c r="E51" i="2"/>
  <c r="B2" i="1" s="1"/>
  <c r="E50" i="2"/>
  <c r="B83" i="2"/>
  <c r="B82" i="2"/>
</calcChain>
</file>

<file path=xl/sharedStrings.xml><?xml version="1.0" encoding="utf-8"?>
<sst xmlns="http://purl.oclc.org/ooxml/spreadsheetml/main" count="125" uniqueCount="86">
  <si>
    <t>key</t>
  </si>
  <si>
    <t>Value</t>
  </si>
  <si>
    <t>Comment</t>
  </si>
  <si>
    <t>co2_emission_1990</t>
  </si>
  <si>
    <t>co2_emission_1990_aviation_bunkers</t>
  </si>
  <si>
    <t>co2_emission_1990_marine_bunkers</t>
  </si>
  <si>
    <r>
      <t>GHG emissions, Gg CO</t>
    </r>
    <r>
      <rPr>
        <b/>
        <vertAlign val="subscript"/>
        <sz val="9"/>
        <rFont val="Arial"/>
        <family val="2"/>
      </rPr>
      <t>2</t>
    </r>
    <r>
      <rPr>
        <b/>
        <sz val="9"/>
        <rFont val="Arial"/>
        <family val="2"/>
        <charset val="1"/>
      </rPr>
      <t xml:space="preserve"> equivalent</t>
    </r>
  </si>
  <si>
    <t>1990</t>
  </si>
  <si>
    <t>1998</t>
  </si>
  <si>
    <t>Summary Total</t>
  </si>
  <si>
    <r>
      <t>CO</t>
    </r>
    <r>
      <rPr>
        <vertAlign val="subscript"/>
        <sz val="9"/>
        <rFont val="Arial"/>
        <family val="2"/>
      </rPr>
      <t>2</t>
    </r>
    <r>
      <rPr>
        <sz val="9"/>
        <rFont val="Arial"/>
        <family val="2"/>
        <charset val="1"/>
      </rPr>
      <t xml:space="preserve"> emissions without LULUCF / LUCF</t>
    </r>
  </si>
  <si>
    <r>
      <t>CO</t>
    </r>
    <r>
      <rPr>
        <vertAlign val="subscript"/>
        <sz val="9"/>
        <rFont val="Arial"/>
        <family val="2"/>
      </rPr>
      <t>2</t>
    </r>
    <r>
      <rPr>
        <sz val="9"/>
        <rFont val="Arial"/>
        <family val="2"/>
        <charset val="1"/>
      </rPr>
      <t xml:space="preserve"> net emissions/removals by LULUCF / LUCF</t>
    </r>
  </si>
  <si>
    <r>
      <t>CO</t>
    </r>
    <r>
      <rPr>
        <vertAlign val="subscript"/>
        <sz val="9"/>
        <rFont val="Arial"/>
        <family val="2"/>
      </rPr>
      <t>2</t>
    </r>
    <r>
      <rPr>
        <sz val="9"/>
        <rFont val="Arial"/>
        <family val="2"/>
        <charset val="1"/>
      </rPr>
      <t xml:space="preserve"> net emissions/removals with LULUCF / LUCF</t>
    </r>
  </si>
  <si>
    <t>GHG emissions without LULUCF / LUCF</t>
  </si>
  <si>
    <t>GHG net emissions/removals by LULUCF / LUCF</t>
  </si>
  <si>
    <t>GHG net emissions/removals with LULUCF / LUCF</t>
  </si>
  <si>
    <t>Breakdown by sub-sectors</t>
  </si>
  <si>
    <t xml:space="preserve">1. Energy </t>
  </si>
  <si>
    <t>1.A.1. Energy industries</t>
  </si>
  <si>
    <t>1.A.2. Manufacturing industries and construction</t>
  </si>
  <si>
    <t>1.A.3. Transport</t>
  </si>
  <si>
    <t>1.A.4. Other sectors</t>
  </si>
  <si>
    <t>1.A.5. Other</t>
  </si>
  <si>
    <t>1.B. Fugitive emissions from Fuels</t>
  </si>
  <si>
    <t>2. Industrial Processes</t>
  </si>
  <si>
    <t>2.A. Mineral Products</t>
  </si>
  <si>
    <t>2.B. Chemical Industry</t>
  </si>
  <si>
    <t>2.C. Metal Production</t>
  </si>
  <si>
    <t>2.D. Other Production</t>
  </si>
  <si>
    <t>2.E. Production of Halocarbons and SF6</t>
  </si>
  <si>
    <t>2.F. Consumption of Halocarbons and SF6</t>
  </si>
  <si>
    <t>2.G. Other</t>
  </si>
  <si>
    <t>NE</t>
  </si>
  <si>
    <t>3. Solvents</t>
  </si>
  <si>
    <t xml:space="preserve">4. Agriculture </t>
  </si>
  <si>
    <t>4.A. Enteric Fermentation</t>
  </si>
  <si>
    <t>4.B. Manure Management</t>
  </si>
  <si>
    <t>4.C. Rice Cultivation</t>
  </si>
  <si>
    <t>NO</t>
  </si>
  <si>
    <t>4.D. Agricultural Soils</t>
  </si>
  <si>
    <t>4.E. Prescribed Burning of Savannas</t>
  </si>
  <si>
    <t>4.F. Field Burning of Agricultural Residues</t>
  </si>
  <si>
    <t>4.G. Other</t>
  </si>
  <si>
    <t>5bis. Land-Use Change and Forestry</t>
  </si>
  <si>
    <t>5bis.A. Changes in Forest and Other Woody Biomass Stocks</t>
  </si>
  <si>
    <t>5bis.B. Forest and Grassland Conversion</t>
  </si>
  <si>
    <t>5bis.C. Abandonment of Managed Lands</t>
  </si>
  <si>
    <t>5bis.D. CO2 Emissions and Removals from Soil</t>
  </si>
  <si>
    <t>5bis.E. Other</t>
  </si>
  <si>
    <t>6. Waste</t>
  </si>
  <si>
    <t>6.A. Solid Waste Disposal on Land</t>
  </si>
  <si>
    <t>6.B. Wastewater Handling</t>
  </si>
  <si>
    <t>6.C. Waste Incineration</t>
  </si>
  <si>
    <t>6.D. Other</t>
  </si>
  <si>
    <t>7. Other</t>
  </si>
  <si>
    <t>Given defiintion in the documentation : https://docs.energytransitionmodel.com/main/co2-1990-emissions .</t>
  </si>
  <si>
    <t>Source: UNFCCC --&gt; https://unfccc.int/topics/mitigation/resources/registry-and-data/ghg-data-from-unfccc</t>
  </si>
  <si>
    <t>Category</t>
  </si>
  <si>
    <t>2.B  Chemical Industry</t>
  </si>
  <si>
    <t>2.B.1  Ammonia Production</t>
  </si>
  <si>
    <t>—</t>
  </si>
  <si>
    <t>2.B.2  Nitric Acid Production</t>
  </si>
  <si>
    <t>2.B.3  Adipic Acid Production</t>
  </si>
  <si>
    <t>2.B.4  Carbide Production</t>
  </si>
  <si>
    <t>2.B.5  Other</t>
  </si>
  <si>
    <t>Deeper inspection international bunkers</t>
  </si>
  <si>
    <t>International Bunkers</t>
  </si>
  <si>
    <t>Aviation</t>
  </si>
  <si>
    <t>Marine</t>
  </si>
  <si>
    <t>Taken from UNFCCC data</t>
  </si>
  <si>
    <t>2.B.4  Caprolactam, Glyoxal and Glyoxylic Acid Production</t>
  </si>
  <si>
    <t>2.B.5  Carbide Production</t>
  </si>
  <si>
    <t>2.B.6  Titanium Dioxide Production</t>
  </si>
  <si>
    <t>2.B.7  Soda Ash Production</t>
  </si>
  <si>
    <t>2.B.8  Petrochemical and Carbon Black Production</t>
  </si>
  <si>
    <t>2.B.9  Fluorochemical Production</t>
  </si>
  <si>
    <t>2.B.10  Other</t>
  </si>
  <si>
    <t>Deeper inspection sector 2.B. Chemical industry Serbia</t>
  </si>
  <si>
    <t>Deeper inspection sector 2.B. Chemical industry European Union</t>
  </si>
  <si>
    <r>
      <rPr>
        <b/>
        <sz val="12"/>
        <color theme="1"/>
        <rFont val="Aptos Narrow"/>
        <scheme val="minor"/>
      </rPr>
      <t>source:</t>
    </r>
    <r>
      <rPr>
        <sz val="12"/>
        <color theme="1"/>
        <rFont val="Aptos Narrow"/>
        <family val="2"/>
        <scheme val="minor"/>
      </rPr>
      <t xml:space="preserve"> https://di.unfccc.int/detailed_data_by_party</t>
    </r>
  </si>
  <si>
    <t>Share of ammonia production EU in 1990</t>
  </si>
  <si>
    <t>co2 by ammonia production Serbia in 1990</t>
  </si>
  <si>
    <t>Taken from UNFCCC data, with correction from EU for ammonia production</t>
  </si>
  <si>
    <t>Gg</t>
  </si>
  <si>
    <t>Mton</t>
  </si>
  <si>
    <t>=ton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</si>
</sst>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 * #,##0.00_ ;_ * \-#,##0.00_ ;_ * &quot;-&quot;??_ ;_ @_ "/>
    <numFmt numFmtId="164" formatCode="#,##0.0"/>
    <numFmt numFmtId="165" formatCode="#,##0.000"/>
    <numFmt numFmtId="171" formatCode="0.00000"/>
  </numFmts>
  <fonts count="27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b/>
      <sz val="9"/>
      <name val="Arial"/>
      <family val="2"/>
      <charset val="1"/>
    </font>
    <font>
      <b/>
      <vertAlign val="subscript"/>
      <sz val="9"/>
      <name val="Arial"/>
      <family val="2"/>
    </font>
    <font>
      <b/>
      <sz val="9"/>
      <name val="Arial"/>
      <family val="2"/>
    </font>
    <font>
      <sz val="9"/>
      <name val="Arial"/>
      <family val="2"/>
      <charset val="1"/>
    </font>
    <font>
      <vertAlign val="subscript"/>
      <sz val="9"/>
      <name val="Arial"/>
      <family val="2"/>
    </font>
    <font>
      <sz val="9"/>
      <name val="Arial"/>
      <family val="2"/>
    </font>
    <font>
      <b/>
      <sz val="12"/>
      <color theme="1"/>
      <name val="Aptos Narrow"/>
      <scheme val="minor"/>
    </font>
    <font>
      <b/>
      <sz val="11"/>
      <name val="Calibri"/>
      <family val="2"/>
    </font>
    <font>
      <sz val="12"/>
      <color theme="1"/>
      <name val="Aptos Narrow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FFFF"/>
        <bgColor rgb="FF00FFFF"/>
      </patternFill>
    </fill>
  </fills>
  <borders count="18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  <border>
      <start style="medium">
        <color indexed="64"/>
      </start>
      <end/>
      <top style="medium">
        <color indexed="64"/>
      </top>
      <bottom/>
      <diagonal/>
    </border>
    <border>
      <start/>
      <end/>
      <top style="medium">
        <color indexed="64"/>
      </top>
      <bottom/>
      <diagonal/>
    </border>
    <border>
      <start/>
      <end style="medium">
        <color indexed="64"/>
      </end>
      <top style="medium">
        <color indexed="64"/>
      </top>
      <bottom/>
      <diagonal/>
    </border>
    <border>
      <start style="medium">
        <color indexed="64"/>
      </start>
      <end/>
      <top/>
      <bottom style="medium">
        <color indexed="64"/>
      </bottom>
      <diagonal/>
    </border>
    <border>
      <start/>
      <end/>
      <top/>
      <bottom style="medium">
        <color indexed="64"/>
      </bottom>
      <diagonal/>
    </border>
    <border>
      <start/>
      <end style="medium">
        <color indexed="64"/>
      </end>
      <top/>
      <bottom style="medium">
        <color indexed="64"/>
      </bottom>
      <diagonal/>
    </border>
    <border>
      <start style="medium">
        <color indexed="64"/>
      </start>
      <end/>
      <top/>
      <bottom/>
      <diagonal/>
    </border>
    <border>
      <start/>
      <end style="medium">
        <color indexed="64"/>
      </end>
      <top/>
      <bottom/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3" fontId="1" fillId="0" borderId="0" applyFont="0" applyFill="0" applyBorder="0" applyAlignment="0" applyProtection="0"/>
  </cellStyleXfs>
  <cellXfs count="30">
    <xf numFmtId="0" fontId="0" fillId="0" borderId="0" xfId="0"/>
    <xf numFmtId="0" fontId="18" fillId="33" borderId="0" xfId="0" applyFont="1" applyFill="1" applyAlignment="1">
      <alignment wrapText="1"/>
    </xf>
    <xf numFmtId="0" fontId="18" fillId="33" borderId="0" xfId="0" applyFont="1" applyFill="1" applyAlignment="1">
      <alignment horizontal="right"/>
    </xf>
    <xf numFmtId="0" fontId="20" fillId="0" borderId="0" xfId="0" applyFont="1"/>
    <xf numFmtId="0" fontId="21" fillId="0" borderId="0" xfId="0" applyFont="1" applyAlignment="1">
      <alignment horizontal="right"/>
    </xf>
    <xf numFmtId="0" fontId="21" fillId="0" borderId="0" xfId="0" applyFont="1" applyAlignment="1">
      <alignment horizontal="left" indent="1"/>
    </xf>
    <xf numFmtId="164" fontId="21" fillId="0" borderId="0" xfId="0" applyNumberFormat="1" applyFont="1" applyAlignment="1">
      <alignment horizontal="right"/>
    </xf>
    <xf numFmtId="0" fontId="23" fillId="0" borderId="0" xfId="0" applyFont="1" applyAlignment="1">
      <alignment wrapText="1"/>
    </xf>
    <xf numFmtId="0" fontId="23" fillId="0" borderId="0" xfId="0" applyFont="1" applyAlignment="1">
      <alignment horizontal="right"/>
    </xf>
    <xf numFmtId="0" fontId="20" fillId="0" borderId="0" xfId="0" applyFont="1" applyAlignment="1">
      <alignment horizontal="left"/>
    </xf>
    <xf numFmtId="0" fontId="21" fillId="0" borderId="0" xfId="0" applyFont="1" applyAlignment="1">
      <alignment horizontal="left" indent="6"/>
    </xf>
    <xf numFmtId="0" fontId="21" fillId="0" borderId="0" xfId="42" applyNumberFormat="1" applyFont="1" applyBorder="1" applyAlignment="1" applyProtection="1">
      <alignment horizontal="left" indent="1"/>
    </xf>
    <xf numFmtId="0" fontId="21" fillId="0" borderId="0" xfId="42" applyNumberFormat="1" applyFont="1" applyBorder="1" applyAlignment="1" applyProtection="1">
      <alignment horizontal="left" indent="6"/>
    </xf>
    <xf numFmtId="0" fontId="24" fillId="0" borderId="0" xfId="0" applyFont="1"/>
    <xf numFmtId="164" fontId="0" fillId="0" borderId="0" xfId="0" applyNumberFormat="1"/>
    <xf numFmtId="0" fontId="25" fillId="0" borderId="0" xfId="0" applyFont="1"/>
    <xf numFmtId="4" fontId="0" fillId="0" borderId="0" xfId="0" applyNumberFormat="1"/>
    <xf numFmtId="0" fontId="0" fillId="0" borderId="0" xfId="0" applyAlignment="1">
      <alignment horizontal="right"/>
    </xf>
    <xf numFmtId="0" fontId="26" fillId="0" borderId="0" xfId="0" applyFont="1"/>
    <xf numFmtId="0" fontId="24" fillId="0" borderId="10" xfId="0" applyFont="1" applyBorder="1"/>
    <xf numFmtId="164" fontId="0" fillId="0" borderId="11" xfId="0" applyNumberFormat="1" applyBorder="1"/>
    <xf numFmtId="0" fontId="0" fillId="0" borderId="11" xfId="0" applyBorder="1"/>
    <xf numFmtId="0" fontId="0" fillId="0" borderId="12" xfId="0" quotePrefix="1" applyBorder="1"/>
    <xf numFmtId="0" fontId="24" fillId="0" borderId="13" xfId="0" applyFont="1" applyBorder="1"/>
    <xf numFmtId="0" fontId="0" fillId="0" borderId="14" xfId="0" applyBorder="1"/>
    <xf numFmtId="0" fontId="0" fillId="0" borderId="15" xfId="0" applyBorder="1"/>
    <xf numFmtId="0" fontId="24" fillId="0" borderId="16" xfId="0" applyFont="1" applyBorder="1"/>
    <xf numFmtId="0" fontId="0" fillId="0" borderId="17" xfId="0" applyBorder="1"/>
    <xf numFmtId="165" fontId="0" fillId="0" borderId="0" xfId="0" applyNumberFormat="1"/>
    <xf numFmtId="171" fontId="0" fillId="0" borderId="0" xfId="0" applyNumberForma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" xfId="42" builtinId="3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theme" Target="theme/theme1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6" Type="http://purl.oclc.org/ooxml/officeDocument/relationships/calcChain" Target="calcChain.xml"/><Relationship Id="rId5" Type="http://purl.oclc.org/ooxml/officeDocument/relationships/sharedStrings" Target="sharedStrings.xml"/><Relationship Id="rId4" Type="http://purl.oclc.org/ooxml/officeDocument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purl.oclc.org/ooxml/officeDocument/relationships/image" Target="../media/image1.png"/></Relationships>
</file>

<file path=xl/drawings/drawing1.xml><?xml version="1.0" encoding="utf-8"?>
<xdr:wsDr xmlns:xdr="http://purl.oclc.org/ooxml/drawingml/spreadsheetDrawing" xmlns:a="http://purl.oclc.org/ooxml/drawingml/main">
  <xdr:twoCellAnchor editAs="oneCell">
    <xdr:from>
      <xdr:col>4</xdr:col>
      <xdr:colOff>0</xdr:colOff>
      <xdr:row>4</xdr:row>
      <xdr:rowOff>0</xdr:rowOff>
    </xdr:from>
    <xdr:to>
      <xdr:col>13</xdr:col>
      <xdr:colOff>259816</xdr:colOff>
      <xdr:row>26</xdr:row>
      <xdr:rowOff>174513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20F3DA66-D475-3A4F-93D3-3D6CCFAED9C8}"/>
            </a:ext>
          </a:extLst>
        </xdr:cNvPr>
        <xdr:cNvPicPr>
          <a:picLocks noChangeAspect="1"/>
        </xdr:cNvPicPr>
      </xdr:nvPicPr>
      <xdr:blipFill>
        <a:blip xmlns:r="http://purl.oclc.org/ooxml/officeDocument/relationships" r:embed="rId1"/>
        <a:stretch>
          <a:fillRect/>
        </a:stretch>
      </xdr:blipFill>
      <xdr:spPr>
        <a:xfrm>
          <a:off x="12165888" y="807103"/>
          <a:ext cx="7820470" cy="461357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  <a:ln w="2540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purl.oclc.org/ooxml/officeDocument/relationships/drawing" Target="../drawings/drawing1.xml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6D222D-36F5-1C43-BE61-31D4784B8088}">
  <dimension ref="A1:C4"/>
  <sheetViews>
    <sheetView tabSelected="1" workbookViewId="0">
      <selection activeCell="E36" sqref="E36"/>
    </sheetView>
  </sheetViews>
  <sheetFormatPr baseColWidth="10" defaultRowHeight="16" x14ac:dyDescent="0.2"/>
  <cols>
    <col min="1" max="1" width="54.33203125" bestFit="1" customWidth="1"/>
    <col min="2" max="2" width="6.6640625" bestFit="1" customWidth="1"/>
    <col min="3" max="3" width="62.33203125" bestFit="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>
        <f>Sheet1!E51</f>
        <v>6.1530000000000001E-2</v>
      </c>
      <c r="C2" t="s">
        <v>82</v>
      </c>
    </row>
    <row r="3" spans="1:3" x14ac:dyDescent="0.2">
      <c r="A3" t="s">
        <v>4</v>
      </c>
      <c r="B3" s="16">
        <f>Sheet1!E52</f>
        <v>4.6000000000000001E-4</v>
      </c>
      <c r="C3" t="s">
        <v>69</v>
      </c>
    </row>
    <row r="4" spans="1:3" x14ac:dyDescent="0.2">
      <c r="A4" t="s">
        <v>5</v>
      </c>
      <c r="B4">
        <v>0</v>
      </c>
      <c r="C4" t="s">
        <v>69</v>
      </c>
    </row>
  </sheetData>
  <pageMargins left="0.75" right="0.75" top="1" bottom="1" header="0.5" footer="0.5"/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FD2DB2-5223-B644-9F5C-8E724D676B43}">
  <dimension ref="A1:G83"/>
  <sheetViews>
    <sheetView topLeftCell="A32" zoomScale="107" workbookViewId="0">
      <selection activeCell="F53" sqref="F53"/>
    </sheetView>
  </sheetViews>
  <sheetFormatPr baseColWidth="10" defaultRowHeight="16" x14ac:dyDescent="0.2"/>
  <cols>
    <col min="1" max="1" width="55.83203125" bestFit="1" customWidth="1"/>
    <col min="2" max="2" width="44.33203125" bestFit="1" customWidth="1"/>
    <col min="3" max="3" width="32.1640625" bestFit="1" customWidth="1"/>
    <col min="4" max="4" width="35.1640625" customWidth="1"/>
    <col min="5" max="5" width="12" bestFit="1" customWidth="1"/>
  </cols>
  <sheetData>
    <row r="1" spans="1:5" x14ac:dyDescent="0.2">
      <c r="A1" s="1" t="s">
        <v>6</v>
      </c>
      <c r="B1" s="2" t="s">
        <v>7</v>
      </c>
      <c r="C1" s="2" t="s">
        <v>8</v>
      </c>
      <c r="D1" t="s">
        <v>56</v>
      </c>
    </row>
    <row r="2" spans="1:5" x14ac:dyDescent="0.2">
      <c r="A2" s="3" t="s">
        <v>9</v>
      </c>
      <c r="B2" s="4"/>
      <c r="C2" s="4"/>
    </row>
    <row r="3" spans="1:5" x14ac:dyDescent="0.2">
      <c r="A3" s="5" t="s">
        <v>10</v>
      </c>
      <c r="B3" s="6">
        <v>62969.97</v>
      </c>
      <c r="C3" s="6">
        <v>50604.6</v>
      </c>
      <c r="E3" t="s">
        <v>55</v>
      </c>
    </row>
    <row r="4" spans="1:5" x14ac:dyDescent="0.2">
      <c r="A4" s="5" t="s">
        <v>11</v>
      </c>
      <c r="B4" s="6">
        <v>-6665</v>
      </c>
      <c r="C4" s="6">
        <v>-8661</v>
      </c>
    </row>
    <row r="5" spans="1:5" x14ac:dyDescent="0.2">
      <c r="A5" s="5" t="s">
        <v>12</v>
      </c>
      <c r="B5" s="6">
        <v>56304.97</v>
      </c>
      <c r="C5" s="6">
        <v>41943.6</v>
      </c>
    </row>
    <row r="6" spans="1:5" x14ac:dyDescent="0.2">
      <c r="A6" s="5" t="s">
        <v>13</v>
      </c>
      <c r="B6" s="6">
        <v>80802.929999999993</v>
      </c>
      <c r="C6" s="6">
        <v>66342.41</v>
      </c>
    </row>
    <row r="7" spans="1:5" x14ac:dyDescent="0.2">
      <c r="A7" s="5" t="s">
        <v>14</v>
      </c>
      <c r="B7" s="6">
        <v>-6665</v>
      </c>
      <c r="C7" s="6">
        <v>-8661</v>
      </c>
    </row>
    <row r="8" spans="1:5" x14ac:dyDescent="0.2">
      <c r="A8" s="5" t="s">
        <v>15</v>
      </c>
      <c r="B8" s="6">
        <v>74137.929999999993</v>
      </c>
      <c r="C8" s="6">
        <v>57681.41</v>
      </c>
    </row>
    <row r="9" spans="1:5" x14ac:dyDescent="0.2">
      <c r="A9" s="7"/>
      <c r="B9" s="8"/>
      <c r="C9" s="8"/>
    </row>
    <row r="10" spans="1:5" x14ac:dyDescent="0.2">
      <c r="A10" s="9" t="s">
        <v>16</v>
      </c>
      <c r="B10" s="4"/>
      <c r="C10" s="4"/>
    </row>
    <row r="11" spans="1:5" x14ac:dyDescent="0.2">
      <c r="A11" s="5" t="s">
        <v>17</v>
      </c>
      <c r="B11" s="6">
        <v>62775.85</v>
      </c>
      <c r="C11" s="6">
        <v>50545.66</v>
      </c>
      <c r="D11" s="14"/>
    </row>
    <row r="12" spans="1:5" x14ac:dyDescent="0.2">
      <c r="A12" s="10" t="s">
        <v>18</v>
      </c>
      <c r="B12" s="6">
        <v>37714.31</v>
      </c>
      <c r="C12" s="6">
        <v>34816.04</v>
      </c>
    </row>
    <row r="13" spans="1:5" x14ac:dyDescent="0.2">
      <c r="A13" s="10" t="s">
        <v>19</v>
      </c>
      <c r="B13" s="6">
        <v>6333.53</v>
      </c>
      <c r="C13" s="6">
        <v>3444.73</v>
      </c>
    </row>
    <row r="14" spans="1:5" x14ac:dyDescent="0.2">
      <c r="A14" s="10" t="s">
        <v>20</v>
      </c>
      <c r="B14" s="6">
        <v>5715.34</v>
      </c>
      <c r="C14" s="6">
        <v>3876.7</v>
      </c>
    </row>
    <row r="15" spans="1:5" x14ac:dyDescent="0.2">
      <c r="A15" s="10" t="s">
        <v>21</v>
      </c>
      <c r="B15" s="6">
        <v>9990.35</v>
      </c>
      <c r="C15" s="6">
        <v>5626.74</v>
      </c>
      <c r="D15" s="14"/>
    </row>
    <row r="16" spans="1:5" x14ac:dyDescent="0.2">
      <c r="A16" s="10" t="s">
        <v>22</v>
      </c>
      <c r="B16" s="6"/>
      <c r="C16" s="6"/>
    </row>
    <row r="17" spans="1:3" x14ac:dyDescent="0.2">
      <c r="A17" s="10" t="s">
        <v>23</v>
      </c>
      <c r="B17" s="6">
        <v>3022.32</v>
      </c>
      <c r="C17" s="6">
        <v>2781.45</v>
      </c>
    </row>
    <row r="18" spans="1:3" x14ac:dyDescent="0.2">
      <c r="A18" s="5" t="s">
        <v>24</v>
      </c>
      <c r="B18" s="6">
        <v>4270.83</v>
      </c>
      <c r="C18" s="6">
        <v>3619.13</v>
      </c>
    </row>
    <row r="19" spans="1:3" x14ac:dyDescent="0.2">
      <c r="A19" s="10" t="s">
        <v>25</v>
      </c>
      <c r="B19" s="6">
        <v>1831</v>
      </c>
      <c r="C19" s="6">
        <v>1514</v>
      </c>
    </row>
    <row r="20" spans="1:3" x14ac:dyDescent="0.2">
      <c r="A20" s="10" t="s">
        <v>26</v>
      </c>
      <c r="B20" s="6">
        <v>827.83</v>
      </c>
      <c r="C20" s="6">
        <v>701.13</v>
      </c>
    </row>
    <row r="21" spans="1:3" x14ac:dyDescent="0.2">
      <c r="A21" s="10" t="s">
        <v>27</v>
      </c>
      <c r="B21" s="6">
        <v>1612</v>
      </c>
      <c r="C21" s="6">
        <v>1404</v>
      </c>
    </row>
    <row r="22" spans="1:3" x14ac:dyDescent="0.2">
      <c r="A22" s="10" t="s">
        <v>28</v>
      </c>
      <c r="B22" s="6"/>
      <c r="C22" s="6"/>
    </row>
    <row r="23" spans="1:3" x14ac:dyDescent="0.2">
      <c r="A23" s="10" t="s">
        <v>29</v>
      </c>
      <c r="B23" s="6"/>
      <c r="C23" s="6"/>
    </row>
    <row r="24" spans="1:3" x14ac:dyDescent="0.2">
      <c r="A24" s="10" t="s">
        <v>30</v>
      </c>
      <c r="B24" s="6"/>
      <c r="C24" s="6"/>
    </row>
    <row r="25" spans="1:3" x14ac:dyDescent="0.2">
      <c r="A25" s="10" t="s">
        <v>31</v>
      </c>
      <c r="B25" s="6" t="s">
        <v>32</v>
      </c>
      <c r="C25" s="6" t="s">
        <v>32</v>
      </c>
    </row>
    <row r="26" spans="1:3" x14ac:dyDescent="0.2">
      <c r="A26" s="5" t="s">
        <v>33</v>
      </c>
      <c r="B26" s="6" t="s">
        <v>32</v>
      </c>
      <c r="C26" s="6" t="s">
        <v>32</v>
      </c>
    </row>
    <row r="27" spans="1:3" x14ac:dyDescent="0.2">
      <c r="A27" s="5" t="s">
        <v>34</v>
      </c>
      <c r="B27" s="6">
        <v>11826.73</v>
      </c>
      <c r="C27" s="6">
        <v>9499.7099999999991</v>
      </c>
    </row>
    <row r="28" spans="1:3" x14ac:dyDescent="0.2">
      <c r="A28" s="10" t="s">
        <v>35</v>
      </c>
      <c r="B28" s="6">
        <v>3332.28</v>
      </c>
      <c r="C28" s="6">
        <v>2842.77</v>
      </c>
    </row>
    <row r="29" spans="1:3" x14ac:dyDescent="0.2">
      <c r="A29" s="10" t="s">
        <v>36</v>
      </c>
      <c r="B29" s="6">
        <v>1510.43</v>
      </c>
      <c r="C29" s="6">
        <v>1340.97</v>
      </c>
    </row>
    <row r="30" spans="1:3" x14ac:dyDescent="0.2">
      <c r="A30" s="10" t="s">
        <v>37</v>
      </c>
      <c r="B30" s="6" t="s">
        <v>38</v>
      </c>
      <c r="C30" s="6" t="s">
        <v>38</v>
      </c>
    </row>
    <row r="31" spans="1:3" x14ac:dyDescent="0.2">
      <c r="A31" s="10" t="s">
        <v>39</v>
      </c>
      <c r="B31" s="6">
        <v>6770.4</v>
      </c>
      <c r="C31" s="6">
        <v>5121.2</v>
      </c>
    </row>
    <row r="32" spans="1:3" x14ac:dyDescent="0.2">
      <c r="A32" s="10" t="s">
        <v>40</v>
      </c>
      <c r="B32" s="6" t="s">
        <v>38</v>
      </c>
      <c r="C32" s="6" t="s">
        <v>38</v>
      </c>
    </row>
    <row r="33" spans="1:3" x14ac:dyDescent="0.2">
      <c r="A33" s="10" t="s">
        <v>41</v>
      </c>
      <c r="B33" s="6">
        <v>213.62</v>
      </c>
      <c r="C33" s="6">
        <v>194.77</v>
      </c>
    </row>
    <row r="34" spans="1:3" x14ac:dyDescent="0.2">
      <c r="A34" s="10" t="s">
        <v>42</v>
      </c>
      <c r="B34" s="6"/>
      <c r="C34" s="6"/>
    </row>
    <row r="35" spans="1:3" x14ac:dyDescent="0.2">
      <c r="A35" s="5" t="s">
        <v>43</v>
      </c>
      <c r="B35" s="6">
        <v>-6665</v>
      </c>
      <c r="C35" s="6">
        <v>-8661</v>
      </c>
    </row>
    <row r="36" spans="1:3" x14ac:dyDescent="0.2">
      <c r="A36" s="10" t="s">
        <v>44</v>
      </c>
      <c r="B36" s="6">
        <v>-6764</v>
      </c>
      <c r="C36" s="6">
        <v>-8661</v>
      </c>
    </row>
    <row r="37" spans="1:3" x14ac:dyDescent="0.2">
      <c r="A37" s="10" t="s">
        <v>45</v>
      </c>
      <c r="B37" s="6">
        <v>99</v>
      </c>
      <c r="C37" s="6" t="s">
        <v>32</v>
      </c>
    </row>
    <row r="38" spans="1:3" x14ac:dyDescent="0.2">
      <c r="A38" s="10" t="s">
        <v>46</v>
      </c>
      <c r="B38" s="6" t="s">
        <v>32</v>
      </c>
      <c r="C38" s="6" t="s">
        <v>32</v>
      </c>
    </row>
    <row r="39" spans="1:3" x14ac:dyDescent="0.2">
      <c r="A39" s="10" t="s">
        <v>47</v>
      </c>
      <c r="B39" s="6" t="s">
        <v>32</v>
      </c>
      <c r="C39" s="6" t="s">
        <v>32</v>
      </c>
    </row>
    <row r="40" spans="1:3" x14ac:dyDescent="0.2">
      <c r="A40" s="10" t="s">
        <v>48</v>
      </c>
      <c r="B40" s="6" t="s">
        <v>32</v>
      </c>
      <c r="C40" s="6" t="s">
        <v>32</v>
      </c>
    </row>
    <row r="41" spans="1:3" x14ac:dyDescent="0.2">
      <c r="A41" s="11" t="s">
        <v>49</v>
      </c>
      <c r="B41" s="6">
        <v>1929.52</v>
      </c>
      <c r="C41" s="6">
        <v>2677.91</v>
      </c>
    </row>
    <row r="42" spans="1:3" x14ac:dyDescent="0.2">
      <c r="A42" s="12" t="s">
        <v>50</v>
      </c>
      <c r="B42" s="6">
        <v>1684.62</v>
      </c>
      <c r="C42" s="6">
        <v>2429.91</v>
      </c>
    </row>
    <row r="43" spans="1:3" x14ac:dyDescent="0.2">
      <c r="A43" s="12" t="s">
        <v>51</v>
      </c>
      <c r="B43" s="6">
        <v>244.9</v>
      </c>
      <c r="C43" s="6">
        <v>248</v>
      </c>
    </row>
    <row r="44" spans="1:3" x14ac:dyDescent="0.2">
      <c r="A44" s="12" t="s">
        <v>52</v>
      </c>
      <c r="B44" s="6"/>
      <c r="C44" s="6"/>
    </row>
    <row r="45" spans="1:3" x14ac:dyDescent="0.2">
      <c r="A45" s="12" t="s">
        <v>53</v>
      </c>
      <c r="B45" s="6" t="s">
        <v>32</v>
      </c>
      <c r="C45" s="6" t="s">
        <v>32</v>
      </c>
    </row>
    <row r="46" spans="1:3" x14ac:dyDescent="0.2">
      <c r="A46" s="11" t="s">
        <v>54</v>
      </c>
      <c r="B46" s="6" t="s">
        <v>32</v>
      </c>
      <c r="C46" s="6" t="s">
        <v>32</v>
      </c>
    </row>
    <row r="48" spans="1:3" x14ac:dyDescent="0.2">
      <c r="A48" s="13" t="s">
        <v>65</v>
      </c>
    </row>
    <row r="49" spans="1:7" ht="17" thickBot="1" x14ac:dyDescent="0.25">
      <c r="A49" s="15" t="s">
        <v>57</v>
      </c>
      <c r="B49" s="15" t="s">
        <v>7</v>
      </c>
    </row>
    <row r="50" spans="1:7" x14ac:dyDescent="0.2">
      <c r="A50" t="s">
        <v>66</v>
      </c>
      <c r="B50" s="16">
        <v>458.61</v>
      </c>
      <c r="D50" s="19" t="s">
        <v>3</v>
      </c>
      <c r="E50" s="20">
        <f>B21+B44+SUM(B12:B15)+B83</f>
        <v>61529.473206101291</v>
      </c>
      <c r="F50" s="21" t="s">
        <v>83</v>
      </c>
      <c r="G50" s="22" t="s">
        <v>85</v>
      </c>
    </row>
    <row r="51" spans="1:7" x14ac:dyDescent="0.2">
      <c r="A51" t="s">
        <v>67</v>
      </c>
      <c r="B51" s="16">
        <v>458.61</v>
      </c>
      <c r="D51" s="26" t="s">
        <v>3</v>
      </c>
      <c r="E51" s="28">
        <f>ROUND(E50*10^-6,5)</f>
        <v>6.1530000000000001E-2</v>
      </c>
      <c r="F51" t="s">
        <v>84</v>
      </c>
      <c r="G51" s="27"/>
    </row>
    <row r="52" spans="1:7" x14ac:dyDescent="0.2">
      <c r="A52" t="s">
        <v>68</v>
      </c>
      <c r="B52" s="17" t="s">
        <v>32</v>
      </c>
      <c r="C52" s="15"/>
      <c r="D52" s="26" t="s">
        <v>4</v>
      </c>
      <c r="E52" s="29">
        <f>ROUND(B51*10^-6,5)</f>
        <v>4.6000000000000001E-4</v>
      </c>
      <c r="F52" t="s">
        <v>84</v>
      </c>
      <c r="G52" s="27"/>
    </row>
    <row r="53" spans="1:7" ht="17" thickBot="1" x14ac:dyDescent="0.25">
      <c r="C53" s="16"/>
      <c r="D53" s="23" t="s">
        <v>5</v>
      </c>
      <c r="E53" s="24">
        <v>0</v>
      </c>
      <c r="F53" s="24" t="s">
        <v>84</v>
      </c>
      <c r="G53" s="25"/>
    </row>
    <row r="54" spans="1:7" x14ac:dyDescent="0.2">
      <c r="C54" s="17"/>
    </row>
    <row r="55" spans="1:7" x14ac:dyDescent="0.2">
      <c r="C55" s="17"/>
    </row>
    <row r="56" spans="1:7" x14ac:dyDescent="0.2">
      <c r="A56" s="13" t="s">
        <v>77</v>
      </c>
      <c r="C56" s="17"/>
    </row>
    <row r="57" spans="1:7" x14ac:dyDescent="0.2">
      <c r="A57" s="18" t="s">
        <v>79</v>
      </c>
      <c r="B57" s="18"/>
      <c r="C57" s="17"/>
    </row>
    <row r="58" spans="1:7" x14ac:dyDescent="0.2">
      <c r="A58" s="15" t="s">
        <v>57</v>
      </c>
      <c r="B58" s="15" t="s">
        <v>7</v>
      </c>
      <c r="C58" s="17"/>
    </row>
    <row r="59" spans="1:7" x14ac:dyDescent="0.2">
      <c r="A59" t="s">
        <v>58</v>
      </c>
      <c r="B59" s="16">
        <v>827.83</v>
      </c>
    </row>
    <row r="60" spans="1:7" x14ac:dyDescent="0.2">
      <c r="A60" t="s">
        <v>59</v>
      </c>
      <c r="B60" s="17" t="s">
        <v>60</v>
      </c>
    </row>
    <row r="61" spans="1:7" x14ac:dyDescent="0.2">
      <c r="A61" t="s">
        <v>61</v>
      </c>
      <c r="B61" s="17" t="s">
        <v>60</v>
      </c>
    </row>
    <row r="62" spans="1:7" x14ac:dyDescent="0.2">
      <c r="A62" t="s">
        <v>62</v>
      </c>
      <c r="B62" s="17" t="s">
        <v>60</v>
      </c>
    </row>
    <row r="63" spans="1:7" x14ac:dyDescent="0.2">
      <c r="A63" t="s">
        <v>63</v>
      </c>
      <c r="B63" s="17" t="s">
        <v>60</v>
      </c>
    </row>
    <row r="64" spans="1:7" x14ac:dyDescent="0.2">
      <c r="A64" t="s">
        <v>64</v>
      </c>
      <c r="B64" s="17" t="s">
        <v>60</v>
      </c>
    </row>
    <row r="67" spans="1:3" x14ac:dyDescent="0.2">
      <c r="A67" s="13" t="s">
        <v>78</v>
      </c>
    </row>
    <row r="68" spans="1:3" x14ac:dyDescent="0.2">
      <c r="A68" s="18" t="s">
        <v>79</v>
      </c>
    </row>
    <row r="69" spans="1:3" x14ac:dyDescent="0.2">
      <c r="A69" s="15" t="s">
        <v>57</v>
      </c>
      <c r="B69" s="15" t="s">
        <v>7</v>
      </c>
      <c r="C69" s="15"/>
    </row>
    <row r="70" spans="1:3" x14ac:dyDescent="0.2">
      <c r="A70" t="s">
        <v>58</v>
      </c>
      <c r="B70" s="16">
        <v>154479.77173029535</v>
      </c>
      <c r="C70" s="16"/>
    </row>
    <row r="71" spans="1:3" x14ac:dyDescent="0.2">
      <c r="A71" t="s">
        <v>59</v>
      </c>
      <c r="B71" s="16">
        <v>30593.127882851921</v>
      </c>
      <c r="C71" s="16"/>
    </row>
    <row r="72" spans="1:3" x14ac:dyDescent="0.2">
      <c r="A72" t="s">
        <v>61</v>
      </c>
      <c r="B72" s="16">
        <v>40718.214443827885</v>
      </c>
      <c r="C72" s="16"/>
    </row>
    <row r="73" spans="1:3" x14ac:dyDescent="0.2">
      <c r="A73" t="s">
        <v>62</v>
      </c>
      <c r="B73" s="16">
        <v>33480.615971715371</v>
      </c>
      <c r="C73" s="16"/>
    </row>
    <row r="74" spans="1:3" x14ac:dyDescent="0.2">
      <c r="A74" t="s">
        <v>70</v>
      </c>
      <c r="B74" s="16">
        <v>3673.7275622569155</v>
      </c>
      <c r="C74" s="16"/>
    </row>
    <row r="75" spans="1:3" x14ac:dyDescent="0.2">
      <c r="A75" t="s">
        <v>71</v>
      </c>
      <c r="B75" s="16">
        <v>1805.1653469136272</v>
      </c>
      <c r="C75" s="16"/>
    </row>
    <row r="76" spans="1:3" x14ac:dyDescent="0.2">
      <c r="A76" t="s">
        <v>72</v>
      </c>
      <c r="B76" s="16">
        <v>21.534945869298841</v>
      </c>
      <c r="C76" s="16"/>
    </row>
    <row r="77" spans="1:3" x14ac:dyDescent="0.2">
      <c r="A77" t="s">
        <v>73</v>
      </c>
      <c r="B77" s="16">
        <v>1965.9743026297945</v>
      </c>
      <c r="C77" s="16"/>
    </row>
    <row r="78" spans="1:3" x14ac:dyDescent="0.2">
      <c r="A78" t="s">
        <v>74</v>
      </c>
      <c r="B78" s="16">
        <v>11119.033477469309</v>
      </c>
      <c r="C78" s="16"/>
    </row>
    <row r="79" spans="1:3" x14ac:dyDescent="0.2">
      <c r="A79" t="s">
        <v>75</v>
      </c>
      <c r="B79" s="16">
        <v>23336.794373590768</v>
      </c>
      <c r="C79" s="16"/>
    </row>
    <row r="80" spans="1:3" x14ac:dyDescent="0.2">
      <c r="A80" t="s">
        <v>76</v>
      </c>
      <c r="B80" s="16">
        <v>7765.5834231704594</v>
      </c>
      <c r="C80" s="16"/>
    </row>
    <row r="82" spans="1:2" x14ac:dyDescent="0.2">
      <c r="A82" t="s">
        <v>80</v>
      </c>
      <c r="B82">
        <f>B71/B70</f>
        <v>0.19803970151033204</v>
      </c>
    </row>
    <row r="83" spans="1:2" x14ac:dyDescent="0.2">
      <c r="A83" t="s">
        <v>81</v>
      </c>
      <c r="B83">
        <f>B82*B59</f>
        <v>163.94320610129819</v>
      </c>
    </row>
  </sheetData>
  <pageMargins left="0.7" right="0.7" top="0.75" bottom="0.75" header="0.3" footer="0.3"/>
  <drawing r:id="rId1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Emissions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Kas Kranenburg</dc:creator>
  <cp:lastModifiedBy>Kyra de Haan</cp:lastModifiedBy>
  <dcterms:created xsi:type="dcterms:W3CDTF">2024-09-18T11:43:26Z</dcterms:created>
  <dcterms:modified xsi:type="dcterms:W3CDTF">2024-10-24T08:18:31Z</dcterms:modified>
</cp:coreProperties>
</file>