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480A1BC8-4B80-EE4A-864D-E0D10F773205}" xr6:coauthVersionLast="47" xr6:coauthVersionMax="47" xr10:uidLastSave="{00000000-0000-0000-0000-000000000000}"/>
  <bookViews>
    <workbookView xWindow="32000" yWindow="500" windowWidth="32000" windowHeight="171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80" i="16" l="1"/>
  <c r="E27" i="16"/>
  <c r="K20" i="13" s="1"/>
  <c r="E20" i="13" s="1"/>
  <c r="E20" i="12" l="1"/>
  <c r="G19" i="13"/>
  <c r="E19" i="13" s="1"/>
  <c r="E17" i="12" s="1"/>
  <c r="I13" i="13" l="1"/>
  <c r="E13" i="13" s="1"/>
  <c r="E26" i="12" s="1"/>
  <c r="G10" i="13"/>
  <c r="E10" i="13" s="1"/>
  <c r="E10" i="12" s="1"/>
  <c r="G14" i="13"/>
  <c r="E14" i="13" s="1"/>
  <c r="E27" i="12" s="1"/>
  <c r="G9" i="13"/>
  <c r="E9" i="13" s="1"/>
  <c r="G8" i="13"/>
  <c r="E8" i="13" s="1"/>
  <c r="E12" i="12" s="1"/>
  <c r="G7" i="13"/>
  <c r="E7" i="13" s="1"/>
  <c r="E11" i="12" s="1"/>
  <c r="E15" i="16" l="1"/>
  <c r="G6" i="13"/>
  <c r="E6" i="13" s="1"/>
  <c r="G17" i="13" l="1"/>
  <c r="E17" i="13" s="1"/>
  <c r="E15" i="12" s="1"/>
  <c r="E60" i="16"/>
  <c r="M21" i="13" s="1"/>
  <c r="E21" i="13" s="1"/>
  <c r="E18" i="12" s="1"/>
  <c r="E22" i="16"/>
  <c r="K18" i="13" s="1"/>
  <c r="E18" i="13" s="1"/>
  <c r="E19" i="12" s="1"/>
</calcChain>
</file>

<file path=xl/sharedStrings.xml><?xml version="1.0" encoding="utf-8"?>
<sst xmlns="http://schemas.openxmlformats.org/spreadsheetml/2006/main" count="205" uniqueCount="134">
  <si>
    <t>Source</t>
  </si>
  <si>
    <t>Construction time</t>
  </si>
  <si>
    <t>years</t>
  </si>
  <si>
    <t>%</t>
  </si>
  <si>
    <t>-</t>
  </si>
  <si>
    <t>Technical lifetime</t>
  </si>
  <si>
    <t>Value</t>
  </si>
  <si>
    <t>Other</t>
  </si>
  <si>
    <t>Initial investment costs</t>
  </si>
  <si>
    <t>yes=1, no=0</t>
  </si>
  <si>
    <t>cost_of_installing</t>
  </si>
  <si>
    <t>Definition</t>
  </si>
  <si>
    <t>Unit</t>
  </si>
  <si>
    <t>Link</t>
  </si>
  <si>
    <t>Cover Sheet</t>
  </si>
  <si>
    <t>Document</t>
  </si>
  <si>
    <t>Country</t>
  </si>
  <si>
    <t>Organization</t>
  </si>
  <si>
    <t>Quintel Intelligence</t>
  </si>
  <si>
    <t>Definition on the sources</t>
  </si>
  <si>
    <t>Installation cost</t>
  </si>
  <si>
    <t>Technical lifetime of the plant</t>
  </si>
  <si>
    <t xml:space="preserve">Construction time of the plant </t>
  </si>
  <si>
    <t>Electricity output capacity</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</si>
  <si>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</si>
  <si>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</si>
  <si>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</si>
  <si>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</si>
  <si>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</si>
  <si>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</si>
  <si>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</si>
  <si>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</si>
  <si>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</si>
  <si>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</si>
  <si>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</si>
  <si>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</si>
  <si>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</si>
  <si>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</si>
  <si>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</si>
  <si>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</si>
  <si>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</si>
  <si>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</si>
  <si>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</si>
  <si>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</si>
  <si>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</si>
  <si>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</si>
  <si>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</si>
  <si>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</si>
  <si>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</si>
  <si>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</si>
  <si>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</si>
  <si>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</si>
  <si>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</si>
  <si>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</si>
  <si>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</si>
  <si>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</si>
  <si>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</si>
  <si>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</si>
  <si>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</si>
  <si>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</si>
  <si>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</si>
  <si>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</si>
  <si>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</si>
  <si>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</si>
  <si>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</si>
  <si>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</si>
  <si>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</si>
  <si>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</si>
  <si>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</si>
  <si>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</si>
  <si>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r>
      <t>euro</t>
    </r>
    <r>
      <rPr>
        <sz val="12"/>
        <color theme="1"/>
        <rFont val="Calibri"/>
        <family val="2"/>
        <scheme val="minor"/>
      </rPr>
      <t>/year</t>
    </r>
  </si>
  <si>
    <r>
      <rPr>
        <sz val="12"/>
        <color theme="1"/>
        <rFont val="Calibri"/>
        <family val="2"/>
        <scheme val="minor"/>
      </rPr>
      <t>D</t>
    </r>
    <r>
      <rPr>
        <sz val="12"/>
        <color theme="1"/>
        <rFont val="Calibri"/>
        <family val="2"/>
        <scheme val="minor"/>
      </rPr>
      <t>ecommissioning</t>
    </r>
    <r>
      <rPr>
        <sz val="12"/>
        <color theme="1"/>
        <rFont val="Calibri"/>
        <family val="2"/>
        <scheme val="minor"/>
      </rPr>
      <t xml:space="preserve"> </t>
    </r>
    <r>
      <rPr>
        <sz val="12"/>
        <color theme="1"/>
        <rFont val="Calibri"/>
        <family val="2"/>
        <scheme val="minor"/>
      </rPr>
      <t>costs</t>
    </r>
  </si>
  <si>
    <t>Full load hours</t>
  </si>
  <si>
    <t xml:space="preserve">          </t>
  </si>
  <si>
    <t>Subject year</t>
  </si>
  <si>
    <t>euro/MWh</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</si>
  <si>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</si>
  <si>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</si>
  <si>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Mathijs Bijkerk</t>
  </si>
  <si>
    <t>Quintel assumption</t>
  </si>
  <si>
    <t>Electrical efficiency</t>
  </si>
  <si>
    <t>y</t>
  </si>
  <si>
    <t>h/y</t>
  </si>
  <si>
    <t>Only carrier input is uranium, only carrier output is electricity: no heat output is reported</t>
  </si>
  <si>
    <t>mln euro/MW</t>
  </si>
  <si>
    <t>Current costs</t>
  </si>
  <si>
    <t>Total initial investment costs</t>
  </si>
  <si>
    <t>Given the electricity output capacity</t>
  </si>
  <si>
    <t>Of total CAPEX</t>
  </si>
  <si>
    <t>Relative fixed operation and maintenance costs</t>
  </si>
  <si>
    <t>euro/y</t>
  </si>
  <si>
    <t>Total fixed operation and maintenance costs per year</t>
  </si>
  <si>
    <t>Installation costs</t>
  </si>
  <si>
    <t xml:space="preserve">Decommissioning cost </t>
  </si>
  <si>
    <t>Variable operation and maintenance costs</t>
  </si>
  <si>
    <t>ANSTO</t>
  </si>
  <si>
    <t>TNO</t>
  </si>
  <si>
    <t>Availability</t>
  </si>
  <si>
    <t>CAPEX includes civil and structural costs</t>
  </si>
  <si>
    <t>Date retrieved</t>
  </si>
  <si>
    <t>Australia</t>
  </si>
  <si>
    <t>Netherlands</t>
  </si>
  <si>
    <t>CCS not applicable for this plant</t>
  </si>
  <si>
    <t>h/year</t>
  </si>
  <si>
    <t>Quintel assumption: https://docs.energytransitionmodel.com/main/cost-wacc</t>
  </si>
  <si>
    <t xml:space="preserve">Fixed operational and maintenance costs </t>
  </si>
  <si>
    <t xml:space="preserve">Initial investment costs </t>
  </si>
  <si>
    <r>
      <t>euro/</t>
    </r>
    <r>
      <rPr>
        <sz val="12"/>
        <color theme="1"/>
        <rFont val="Calibri"/>
        <family val="2"/>
        <scheme val="minor"/>
      </rPr>
      <t>h</t>
    </r>
  </si>
  <si>
    <t>euro/h</t>
  </si>
  <si>
    <t>Variable operation and maintenance costs per flh</t>
  </si>
  <si>
    <t>Weighted average cost of capital</t>
  </si>
  <si>
    <t>Not the uranium efficiency but the thermal efficiency is used</t>
  </si>
  <si>
    <t>JRC</t>
  </si>
  <si>
    <t>IEA &amp; NEA</t>
  </si>
  <si>
    <t>Decommissioning costs</t>
  </si>
  <si>
    <t>Relative decommissioning costs</t>
  </si>
  <si>
    <t>IEA/NEA</t>
  </si>
  <si>
    <t>https://www.ansto.gov.au/news/what-are-small-modular-reactors-and-what-makes-them-different</t>
  </si>
  <si>
    <t>Title</t>
  </si>
  <si>
    <t>IEA / NEA</t>
  </si>
  <si>
    <t>https://www.oecd-nea.org/jcms/pl_14756/projected-costs-of-generating-electricity-2015-edition?details=true</t>
  </si>
  <si>
    <t>France</t>
  </si>
  <si>
    <t>Projected Costs of Generating Electricity 2015 Edition</t>
  </si>
  <si>
    <t>What are small modular reactors and what makes them different?</t>
  </si>
  <si>
    <t>ETRI 2014: Energy Technology Reference Indicator projections for 2010-20150</t>
  </si>
  <si>
    <t>https://publications.jrc.ec.europa.eu/repository/handle/JRC92496</t>
  </si>
  <si>
    <t>https://refman.energytransitionmodel.com/publications/2156</t>
  </si>
  <si>
    <t>https://refman.energytransitionmodel.com/publications/2157</t>
  </si>
  <si>
    <t>energy_power_nuclear_gen3_uranium_oxide.ad</t>
  </si>
  <si>
    <t>Technology factsheet - Generation-III Nuclear Reactors</t>
  </si>
  <si>
    <t>https://energy.nl/wp-content/uploads/nuclear-energy-generation-iii-nuclear-reactors-2-7.pdf</t>
  </si>
  <si>
    <t>https://refman.energytransitionmodel.com/publications/2158</t>
  </si>
  <si>
    <t>Dataset-specific, therefore not included in the dashboard</t>
  </si>
  <si>
    <t>Capacity utilization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</si>
</sst>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54">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81">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2" fontId="20" fillId="2" borderId="9" xfId="0" applyNumberFormat="1" applyFont="1" applyFill="1" applyBorder="1" applyAlignment="1" applyProtection="1">
      <alignment vertical="center"/>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5" fontId="15" fillId="0" borderId="0"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2" borderId="18" xfId="0" applyNumberFormat="1" applyFont="1" applyFill="1" applyBorder="1" applyAlignment="1" applyProtection="1">
      <alignment horizontal="right" vertical="center"/>
    </xf>
    <xf numFmtId="1" fontId="15" fillId="2" borderId="21"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0" fontId="20" fillId="2" borderId="17" xfId="0" applyFont="1" applyFill="1" applyBorder="1"/>
    <xf numFmtId="0" fontId="14" fillId="2" borderId="2" xfId="0" applyFont="1" applyFill="1" applyBorder="1"/>
    <xf numFmtId="0" fontId="20" fillId="2" borderId="7" xfId="0" applyFont="1" applyFill="1" applyBorder="1"/>
    <xf numFmtId="0" fontId="14" fillId="2" borderId="0" xfId="0" applyFont="1" applyFill="1" applyBorder="1"/>
    <xf numFmtId="0" fontId="30"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4" fillId="0"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horizontal="left" vertical="center"/>
    </xf>
    <xf numFmtId="0" fontId="20" fillId="2" borderId="9" xfId="0" applyNumberFormat="1" applyFont="1" applyFill="1" applyBorder="1" applyAlignment="1" applyProtection="1">
      <alignment vertical="center"/>
    </xf>
    <xf numFmtId="1" fontId="15" fillId="2" borderId="18" xfId="0" applyNumberFormat="1" applyFont="1" applyFill="1" applyBorder="1" applyAlignment="1" applyProtection="1">
      <alignment horizontal="right" vertical="center"/>
    </xf>
    <xf numFmtId="164" fontId="15" fillId="2" borderId="0" xfId="0" applyNumberFormat="1" applyFont="1" applyFill="1" applyBorder="1" applyAlignment="1" applyProtection="1">
      <alignment vertical="center"/>
    </xf>
    <xf numFmtId="165" fontId="9" fillId="0" borderId="0" xfId="0" applyNumberFormat="1" applyFont="1" applyFill="1" applyBorder="1" applyAlignment="1" applyProtection="1">
      <alignment vertical="center"/>
    </xf>
    <xf numFmtId="165" fontId="15" fillId="2" borderId="0" xfId="0" applyNumberFormat="1" applyFont="1" applyFill="1" applyBorder="1" applyAlignment="1" applyProtection="1">
      <alignment horizontal="right" vertical="center"/>
    </xf>
    <xf numFmtId="0" fontId="8" fillId="2" borderId="0" xfId="0" applyFont="1" applyFill="1"/>
    <xf numFmtId="0" fontId="8" fillId="2" borderId="6" xfId="0" applyFont="1" applyFill="1" applyBorder="1"/>
    <xf numFmtId="0" fontId="8" fillId="2" borderId="0" xfId="0" applyFont="1" applyFill="1" applyBorder="1"/>
    <xf numFmtId="0" fontId="8"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29" fillId="4" borderId="18" xfId="0" applyFont="1" applyFill="1" applyBorder="1"/>
    <xf numFmtId="0" fontId="7" fillId="2" borderId="18" xfId="0" applyFont="1" applyFill="1" applyBorder="1"/>
    <xf numFmtId="0" fontId="7" fillId="0" borderId="0" xfId="0" applyFont="1" applyFill="1" applyBorder="1"/>
    <xf numFmtId="165" fontId="7" fillId="0" borderId="0" xfId="0" applyNumberFormat="1" applyFont="1" applyFill="1" applyBorder="1" applyAlignment="1" applyProtection="1">
      <alignment vertical="center"/>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0" fillId="0" borderId="5" xfId="0" applyFont="1" applyFill="1" applyBorder="1"/>
    <xf numFmtId="0" fontId="15" fillId="0" borderId="5" xfId="0" applyFont="1" applyFill="1" applyBorder="1"/>
    <xf numFmtId="0" fontId="25" fillId="0" borderId="5" xfId="177" applyFont="1" applyFill="1" applyBorder="1" applyAlignment="1" applyProtection="1"/>
    <xf numFmtId="0" fontId="27" fillId="0" borderId="5" xfId="177" applyFont="1" applyFill="1" applyBorder="1" applyAlignment="1" applyProtection="1"/>
    <xf numFmtId="0" fontId="13" fillId="0" borderId="5" xfId="0" applyFont="1" applyFill="1" applyBorder="1"/>
    <xf numFmtId="0" fontId="12" fillId="0" borderId="5" xfId="0" applyFont="1" applyFill="1" applyBorder="1"/>
    <xf numFmtId="0" fontId="27"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6" fillId="2" borderId="0" xfId="0" applyFont="1" applyFill="1" applyBorder="1"/>
    <xf numFmtId="164" fontId="8" fillId="2" borderId="0" xfId="0" applyNumberFormat="1" applyFont="1" applyFill="1" applyBorder="1"/>
    <xf numFmtId="2" fontId="8" fillId="2" borderId="0" xfId="0" applyNumberFormat="1" applyFont="1" applyFill="1" applyBorder="1"/>
    <xf numFmtId="0" fontId="6" fillId="0" borderId="0"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17" fontId="27" fillId="2" borderId="0" xfId="0" applyNumberFormat="1" applyFont="1" applyFill="1" applyBorder="1" applyAlignment="1">
      <alignment vertical="top"/>
    </xf>
    <xf numFmtId="0" fontId="27" fillId="2" borderId="15" xfId="0" applyFont="1" applyFill="1" applyBorder="1"/>
    <xf numFmtId="0" fontId="27" fillId="2" borderId="5" xfId="0" applyFont="1" applyFill="1" applyBorder="1"/>
    <xf numFmtId="0" fontId="28" fillId="2" borderId="19" xfId="0" applyFont="1" applyFill="1" applyBorder="1"/>
    <xf numFmtId="0" fontId="28" fillId="2" borderId="5" xfId="0" applyFont="1" applyFill="1" applyBorder="1"/>
    <xf numFmtId="0" fontId="27" fillId="2" borderId="5" xfId="0" applyFont="1" applyFill="1" applyBorder="1" applyAlignment="1">
      <alignment vertical="top"/>
    </xf>
    <xf numFmtId="17" fontId="27" fillId="2" borderId="0" xfId="0" applyNumberFormat="1" applyFont="1" applyFill="1" applyBorder="1"/>
    <xf numFmtId="0" fontId="27" fillId="2" borderId="10" xfId="0" applyFont="1" applyFill="1" applyBorder="1"/>
    <xf numFmtId="0" fontId="27" fillId="2" borderId="11" xfId="0" applyFont="1" applyFill="1" applyBorder="1"/>
    <xf numFmtId="49" fontId="27" fillId="2" borderId="11" xfId="0" applyNumberFormat="1" applyFont="1" applyFill="1" applyBorder="1"/>
    <xf numFmtId="0" fontId="27" fillId="2" borderId="12" xfId="0" applyFont="1" applyFill="1" applyBorder="1"/>
    <xf numFmtId="0" fontId="27" fillId="2" borderId="0" xfId="0" applyNumberFormat="1" applyFont="1" applyFill="1" applyBorder="1" applyAlignment="1">
      <alignment horizontal="right" vertical="top"/>
    </xf>
    <xf numFmtId="0" fontId="27" fillId="2" borderId="0" xfId="0" applyFont="1" applyFill="1" applyBorder="1" applyAlignment="1">
      <alignment horizontal="right"/>
    </xf>
    <xf numFmtId="0" fontId="6" fillId="2" borderId="18" xfId="0" applyFont="1" applyFill="1" applyBorder="1"/>
    <xf numFmtId="164" fontId="15" fillId="2" borderId="18" xfId="0" applyNumberFormat="1" applyFont="1" applyFill="1" applyBorder="1" applyAlignment="1" applyProtection="1">
      <alignment vertical="center"/>
    </xf>
    <xf numFmtId="2" fontId="15" fillId="2" borderId="18" xfId="0" applyNumberFormat="1" applyFont="1" applyFill="1" applyBorder="1" applyAlignment="1" applyProtection="1">
      <alignment vertical="center"/>
    </xf>
    <xf numFmtId="165" fontId="6" fillId="0" borderId="0" xfId="0" applyNumberFormat="1" applyFont="1" applyFill="1" applyBorder="1" applyAlignment="1" applyProtection="1">
      <alignment vertical="center"/>
    </xf>
    <xf numFmtId="2" fontId="15" fillId="2" borderId="6" xfId="0" applyNumberFormat="1" applyFont="1" applyFill="1" applyBorder="1" applyAlignment="1" applyProtection="1">
      <alignment horizontal="right" vertical="center"/>
    </xf>
    <xf numFmtId="1" fontId="15" fillId="2" borderId="11" xfId="0" applyNumberFormat="1" applyFont="1" applyFill="1" applyBorder="1" applyAlignment="1" applyProtection="1">
      <alignment horizontal="right" vertical="center"/>
    </xf>
    <xf numFmtId="0" fontId="0" fillId="2" borderId="0" xfId="0" applyFill="1"/>
    <xf numFmtId="0" fontId="6" fillId="2" borderId="21" xfId="0" applyFont="1" applyFill="1" applyBorder="1"/>
    <xf numFmtId="0" fontId="11" fillId="0" borderId="0" xfId="0" applyNumberFormat="1" applyFont="1" applyFill="1" applyBorder="1" applyAlignment="1" applyProtection="1">
      <alignment horizontal="left" vertical="center"/>
    </xf>
    <xf numFmtId="0" fontId="18" fillId="2" borderId="5" xfId="177" applyFill="1" applyBorder="1" applyAlignment="1" applyProtection="1"/>
    <xf numFmtId="49" fontId="18" fillId="2" borderId="0" xfId="177" applyNumberFormat="1" applyFill="1" applyBorder="1" applyAlignment="1" applyProtection="1">
      <alignment vertical="top"/>
    </xf>
    <xf numFmtId="164" fontId="6" fillId="2" borderId="18" xfId="0" applyNumberFormat="1" applyFont="1" applyFill="1" applyBorder="1" applyAlignment="1" applyProtection="1">
      <alignment horizontal="right" vertical="center"/>
    </xf>
    <xf numFmtId="164" fontId="16" fillId="0" borderId="18" xfId="0" applyNumberFormat="1" applyFont="1" applyFill="1" applyBorder="1"/>
    <xf numFmtId="0" fontId="27" fillId="0" borderId="21" xfId="177" applyFont="1" applyFill="1" applyBorder="1" applyAlignment="1" applyProtection="1"/>
    <xf numFmtId="0" fontId="27" fillId="0" borderId="18" xfId="177" applyFont="1" applyFill="1" applyBorder="1" applyAlignment="1" applyProtection="1"/>
    <xf numFmtId="49" fontId="18" fillId="2" borderId="0" xfId="177" applyNumberFormat="1" applyFill="1" applyBorder="1" applyAlignment="1" applyProtection="1"/>
    <xf numFmtId="0" fontId="5" fillId="0" borderId="0" xfId="0" applyFont="1" applyFill="1" applyBorder="1"/>
    <xf numFmtId="0" fontId="4" fillId="2" borderId="0" xfId="0" applyFont="1" applyFill="1" applyBorder="1"/>
    <xf numFmtId="0" fontId="3" fillId="2" borderId="0" xfId="0" applyFont="1" applyFill="1" applyBorder="1"/>
    <xf numFmtId="0" fontId="8" fillId="2" borderId="0" xfId="0" applyNumberFormat="1" applyFont="1" applyFill="1" applyBorder="1"/>
    <xf numFmtId="0" fontId="2" fillId="0" borderId="5" xfId="0"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1" fillId="2" borderId="0" xfId="0" applyFont="1" applyFill="1" applyBorder="1"/>
    <xf numFmtId="0" fontId="1" fillId="2" borderId="18" xfId="0" applyFont="1" applyFill="1" applyBorder="1"/>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6</xdr:col>
      <xdr:colOff>211667</xdr:colOff>
      <xdr:row>23</xdr:row>
      <xdr:rowOff>185209</xdr:rowOff>
    </xdr:from>
    <xdr:to>
      <xdr:col>13</xdr:col>
      <xdr:colOff>476250</xdr:colOff>
      <xdr:row>54</xdr:row>
      <xdr:rowOff>56299</xdr:rowOff>
    </xdr:to>
    <xdr:pic>
      <xdr:nvPicPr>
        <xdr:cNvPr id="18" name="Picture 17">
          <a:extLst>
            <a:ext uri="{FF2B5EF4-FFF2-40B4-BE49-F238E27FC236}">
              <a16:creationId xmlns:a16="http://schemas.microsoft.com/office/drawing/2014/main" id="{2D8FF1AA-E90B-E9C2-9136-4F619D959187}"/>
            </a:ext>
          </a:extLst>
        </xdr:cNvPr>
        <xdr:cNvPicPr>
          <a:picLocks noChangeAspect="1"/>
        </xdr:cNvPicPr>
      </xdr:nvPicPr>
      <xdr:blipFill>
        <a:blip xmlns:r="http://schemas.openxmlformats.org/officeDocument/2006/relationships" r:embed="rId1"/>
        <a:stretch>
          <a:fillRect/>
        </a:stretch>
      </xdr:blipFill>
      <xdr:spPr>
        <a:xfrm>
          <a:off x="8149167" y="4762501"/>
          <a:ext cx="6932083" cy="6022652"/>
        </a:xfrm>
        <a:prstGeom prst="rect">
          <a:avLst/>
        </a:prstGeom>
      </xdr:spPr>
    </xdr:pic>
    <xdr:clientData/>
  </xdr:twoCellAnchor>
  <xdr:twoCellAnchor editAs="oneCell">
    <xdr:from>
      <xdr:col>6</xdr:col>
      <xdr:colOff>515937</xdr:colOff>
      <xdr:row>77</xdr:row>
      <xdr:rowOff>185208</xdr:rowOff>
    </xdr:from>
    <xdr:to>
      <xdr:col>10</xdr:col>
      <xdr:colOff>528</xdr:colOff>
      <xdr:row>109</xdr:row>
      <xdr:rowOff>158750</xdr:rowOff>
    </xdr:to>
    <xdr:pic>
      <xdr:nvPicPr>
        <xdr:cNvPr id="25" name="Picture 24">
          <a:extLst>
            <a:ext uri="{FF2B5EF4-FFF2-40B4-BE49-F238E27FC236}">
              <a16:creationId xmlns:a16="http://schemas.microsoft.com/office/drawing/2014/main" id="{685B2667-E52D-57FB-2A72-84127AA358E0}"/>
            </a:ext>
          </a:extLst>
        </xdr:cNvPr>
        <xdr:cNvPicPr>
          <a:picLocks noChangeAspect="1"/>
        </xdr:cNvPicPr>
      </xdr:nvPicPr>
      <xdr:blipFill>
        <a:blip xmlns:r="http://schemas.openxmlformats.org/officeDocument/2006/relationships" r:embed="rId2"/>
        <a:stretch>
          <a:fillRect/>
        </a:stretch>
      </xdr:blipFill>
      <xdr:spPr>
        <a:xfrm>
          <a:off x="8453437" y="15478125"/>
          <a:ext cx="3161771" cy="6323542"/>
        </a:xfrm>
        <a:prstGeom prst="rect">
          <a:avLst/>
        </a:prstGeom>
      </xdr:spPr>
    </xdr:pic>
    <xdr:clientData/>
  </xdr:twoCellAnchor>
  <xdr:twoCellAnchor>
    <xdr:from>
      <xdr:col>6</xdr:col>
      <xdr:colOff>667327</xdr:colOff>
      <xdr:row>94</xdr:row>
      <xdr:rowOff>198582</xdr:rowOff>
    </xdr:from>
    <xdr:to>
      <xdr:col>9</xdr:col>
      <xdr:colOff>641927</xdr:colOff>
      <xdr:row>97</xdr:row>
      <xdr:rowOff>80817</xdr:rowOff>
    </xdr:to>
    <xdr:sp macro="" textlink="">
      <xdr:nvSpPr>
        <xdr:cNvPr id="14" name="Rectangle 13">
          <a:extLst>
            <a:ext uri="{FF2B5EF4-FFF2-40B4-BE49-F238E27FC236}">
              <a16:creationId xmlns:a16="http://schemas.microsoft.com/office/drawing/2014/main" id="{E94B60C8-8AF6-7047-BCEF-015738185B02}"/>
            </a:ext>
          </a:extLst>
        </xdr:cNvPr>
        <xdr:cNvSpPr/>
      </xdr:nvSpPr>
      <xdr:spPr>
        <a:xfrm>
          <a:off x="8604827" y="19312082"/>
          <a:ext cx="2832100" cy="491835"/>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10</xdr:col>
      <xdr:colOff>588911</xdr:colOff>
      <xdr:row>41</xdr:row>
      <xdr:rowOff>177849</xdr:rowOff>
    </xdr:from>
    <xdr:to>
      <xdr:col>11</xdr:col>
      <xdr:colOff>161729</xdr:colOff>
      <xdr:row>43</xdr:row>
      <xdr:rowOff>9430</xdr:rowOff>
    </xdr:to>
    <xdr:sp macro="" textlink="">
      <xdr:nvSpPr>
        <xdr:cNvPr id="4" name="Rectangle 3">
          <a:extLst>
            <a:ext uri="{FF2B5EF4-FFF2-40B4-BE49-F238E27FC236}">
              <a16:creationId xmlns:a16="http://schemas.microsoft.com/office/drawing/2014/main" id="{D9FC410B-377A-584C-B085-0DDE1E289889}"/>
            </a:ext>
          </a:extLst>
        </xdr:cNvPr>
        <xdr:cNvSpPr/>
      </xdr:nvSpPr>
      <xdr:spPr>
        <a:xfrm>
          <a:off x="12336411" y="8327016"/>
          <a:ext cx="525318" cy="228456"/>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6</xdr:col>
      <xdr:colOff>330199</xdr:colOff>
      <xdr:row>59</xdr:row>
      <xdr:rowOff>196321</xdr:rowOff>
    </xdr:from>
    <xdr:to>
      <xdr:col>13</xdr:col>
      <xdr:colOff>553778</xdr:colOff>
      <xdr:row>74</xdr:row>
      <xdr:rowOff>48684</xdr:rowOff>
    </xdr:to>
    <xdr:pic>
      <xdr:nvPicPr>
        <xdr:cNvPr id="6" name="Picture 5">
          <a:extLst>
            <a:ext uri="{FF2B5EF4-FFF2-40B4-BE49-F238E27FC236}">
              <a16:creationId xmlns:a16="http://schemas.microsoft.com/office/drawing/2014/main" id="{03AAB295-A58B-A55D-957A-D815F69D6B20}"/>
            </a:ext>
          </a:extLst>
        </xdr:cNvPr>
        <xdr:cNvPicPr>
          <a:picLocks noChangeAspect="1"/>
        </xdr:cNvPicPr>
      </xdr:nvPicPr>
      <xdr:blipFill>
        <a:blip xmlns:r="http://schemas.openxmlformats.org/officeDocument/2006/relationships" r:embed="rId3"/>
        <a:stretch>
          <a:fillRect/>
        </a:stretch>
      </xdr:blipFill>
      <xdr:spPr>
        <a:xfrm>
          <a:off x="8267699" y="11917363"/>
          <a:ext cx="6891079" cy="2828925"/>
        </a:xfrm>
        <a:prstGeom prst="rect">
          <a:avLst/>
        </a:prstGeom>
      </xdr:spPr>
    </xdr:pic>
    <xdr:clientData/>
  </xdr:twoCellAnchor>
  <xdr:twoCellAnchor>
    <xdr:from>
      <xdr:col>9</xdr:col>
      <xdr:colOff>551868</xdr:colOff>
      <xdr:row>71</xdr:row>
      <xdr:rowOff>81011</xdr:rowOff>
    </xdr:from>
    <xdr:to>
      <xdr:col>11</xdr:col>
      <xdr:colOff>393699</xdr:colOff>
      <xdr:row>72</xdr:row>
      <xdr:rowOff>145521</xdr:rowOff>
    </xdr:to>
    <xdr:sp macro="" textlink="">
      <xdr:nvSpPr>
        <xdr:cNvPr id="19" name="Rectangle 18">
          <a:extLst>
            <a:ext uri="{FF2B5EF4-FFF2-40B4-BE49-F238E27FC236}">
              <a16:creationId xmlns:a16="http://schemas.microsoft.com/office/drawing/2014/main" id="{0DF9907C-0CC9-FA4E-83F3-13614793860F}"/>
            </a:ext>
          </a:extLst>
        </xdr:cNvPr>
        <xdr:cNvSpPr/>
      </xdr:nvSpPr>
      <xdr:spPr>
        <a:xfrm>
          <a:off x="11346868" y="14183303"/>
          <a:ext cx="1746831" cy="262947"/>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13</xdr:col>
      <xdr:colOff>634999</xdr:colOff>
      <xdr:row>1</xdr:row>
      <xdr:rowOff>132289</xdr:rowOff>
    </xdr:from>
    <xdr:to>
      <xdr:col>31</xdr:col>
      <xdr:colOff>788406</xdr:colOff>
      <xdr:row>124</xdr:row>
      <xdr:rowOff>185209</xdr:rowOff>
    </xdr:to>
    <xdr:pic>
      <xdr:nvPicPr>
        <xdr:cNvPr id="16" name="Picture 15">
          <a:extLst>
            <a:ext uri="{FF2B5EF4-FFF2-40B4-BE49-F238E27FC236}">
              <a16:creationId xmlns:a16="http://schemas.microsoft.com/office/drawing/2014/main" id="{A647F427-603C-39F4-984C-12EAC9666C7C}"/>
            </a:ext>
          </a:extLst>
        </xdr:cNvPr>
        <xdr:cNvPicPr>
          <a:picLocks noChangeAspect="1"/>
        </xdr:cNvPicPr>
      </xdr:nvPicPr>
      <xdr:blipFill>
        <a:blip xmlns:r="http://schemas.openxmlformats.org/officeDocument/2006/relationships" r:embed="rId4"/>
        <a:stretch>
          <a:fillRect/>
        </a:stretch>
      </xdr:blipFill>
      <xdr:spPr>
        <a:xfrm>
          <a:off x="15239999" y="343956"/>
          <a:ext cx="17298407" cy="24473961"/>
        </a:xfrm>
        <a:prstGeom prst="rect">
          <a:avLst/>
        </a:prstGeom>
      </xdr:spPr>
    </xdr:pic>
    <xdr:clientData/>
  </xdr:twoCellAnchor>
  <xdr:twoCellAnchor>
    <xdr:from>
      <xdr:col>10</xdr:col>
      <xdr:colOff>595790</xdr:colOff>
      <xdr:row>44</xdr:row>
      <xdr:rowOff>12749</xdr:rowOff>
    </xdr:from>
    <xdr:to>
      <xdr:col>11</xdr:col>
      <xdr:colOff>168608</xdr:colOff>
      <xdr:row>45</xdr:row>
      <xdr:rowOff>42767</xdr:rowOff>
    </xdr:to>
    <xdr:sp macro="" textlink="">
      <xdr:nvSpPr>
        <xdr:cNvPr id="20" name="Rectangle 19">
          <a:extLst>
            <a:ext uri="{FF2B5EF4-FFF2-40B4-BE49-F238E27FC236}">
              <a16:creationId xmlns:a16="http://schemas.microsoft.com/office/drawing/2014/main" id="{8F8A43C0-882E-1F4B-927D-8EF6068A57D6}"/>
            </a:ext>
          </a:extLst>
        </xdr:cNvPr>
        <xdr:cNvSpPr/>
      </xdr:nvSpPr>
      <xdr:spPr>
        <a:xfrm>
          <a:off x="12343290" y="8757228"/>
          <a:ext cx="525318" cy="228456"/>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21</xdr:col>
      <xdr:colOff>245482</xdr:colOff>
      <xdr:row>63</xdr:row>
      <xdr:rowOff>191607</xdr:rowOff>
    </xdr:from>
    <xdr:to>
      <xdr:col>21</xdr:col>
      <xdr:colOff>770800</xdr:colOff>
      <xdr:row>65</xdr:row>
      <xdr:rowOff>23188</xdr:rowOff>
    </xdr:to>
    <xdr:sp macro="" textlink="">
      <xdr:nvSpPr>
        <xdr:cNvPr id="24" name="Rectangle 23">
          <a:extLst>
            <a:ext uri="{FF2B5EF4-FFF2-40B4-BE49-F238E27FC236}">
              <a16:creationId xmlns:a16="http://schemas.microsoft.com/office/drawing/2014/main" id="{CA191064-B3B6-9341-AB5A-02D38C09305F}"/>
            </a:ext>
          </a:extLst>
        </xdr:cNvPr>
        <xdr:cNvSpPr/>
      </xdr:nvSpPr>
      <xdr:spPr>
        <a:xfrm>
          <a:off x="22470482" y="12706399"/>
          <a:ext cx="525318" cy="228456"/>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24</xdr:col>
      <xdr:colOff>602669</xdr:colOff>
      <xdr:row>50</xdr:row>
      <xdr:rowOff>112233</xdr:rowOff>
    </xdr:from>
    <xdr:to>
      <xdr:col>25</xdr:col>
      <xdr:colOff>321008</xdr:colOff>
      <xdr:row>51</xdr:row>
      <xdr:rowOff>142251</xdr:rowOff>
    </xdr:to>
    <xdr:sp macro="" textlink="">
      <xdr:nvSpPr>
        <xdr:cNvPr id="2" name="Rectangle 1">
          <a:extLst>
            <a:ext uri="{FF2B5EF4-FFF2-40B4-BE49-F238E27FC236}">
              <a16:creationId xmlns:a16="http://schemas.microsoft.com/office/drawing/2014/main" id="{764862DC-793C-5947-8555-F760E45173D1}"/>
            </a:ext>
          </a:extLst>
        </xdr:cNvPr>
        <xdr:cNvSpPr/>
      </xdr:nvSpPr>
      <xdr:spPr>
        <a:xfrm>
          <a:off x="21941315" y="10047337"/>
          <a:ext cx="525318" cy="228456"/>
        </a:xfrm>
        <a:prstGeom prst="rect">
          <a:avLst/>
        </a:prstGeom>
        <a:noFill/>
        <a:ln w="3810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refman.energytransitionmodel.com/publications/2156" TargetMode="External"/><Relationship Id="rId2" Type="http://schemas.openxmlformats.org/officeDocument/2006/relationships/hyperlink" Target="https://publications.jrc.ec.europa.eu/repository/handle/JRC92496" TargetMode="External"/><Relationship Id="rId1" Type="http://schemas.openxmlformats.org/officeDocument/2006/relationships/hyperlink" Target="https://www.ansto.gov.au/news/what-are-small-modular-reactors-and-what-makes-them-differen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4" customWidth="1"/>
    <col min="2" max="2" width="9.1640625" style="16" customWidth="1"/>
    <col min="3" max="3" width="44.1640625" style="16" customWidth="1"/>
    <col min="4" max="16384" width="10.6640625" style="16"/>
  </cols>
  <sheetData>
    <row r="1" spans="1:3" s="22" customFormat="1">
      <c r="A1" s="20"/>
      <c r="B1" s="21"/>
      <c r="C1" s="21"/>
    </row>
    <row r="2" spans="1:3" ht="21">
      <c r="A2" s="1"/>
      <c r="B2" s="23" t="s">
        <v>14</v>
      </c>
      <c r="C2" s="23"/>
    </row>
    <row r="3" spans="1:3">
      <c r="A3" s="1"/>
      <c r="B3" s="8"/>
      <c r="C3" s="8"/>
    </row>
    <row r="4" spans="1:3">
      <c r="A4" s="1"/>
      <c r="B4" s="2" t="s">
        <v>15</v>
      </c>
      <c r="C4" s="3" t="s">
        <v>128</v>
      </c>
    </row>
    <row r="5" spans="1:3">
      <c r="A5" s="1"/>
      <c r="B5" s="4" t="s">
        <v>48</v>
      </c>
      <c r="C5" s="5" t="s">
        <v>78</v>
      </c>
    </row>
    <row r="6" spans="1:3">
      <c r="A6" s="1"/>
      <c r="B6" s="6" t="s">
        <v>17</v>
      </c>
      <c r="C6" s="7" t="s">
        <v>18</v>
      </c>
    </row>
    <row r="7" spans="1:3">
      <c r="A7" s="1"/>
      <c r="B7" s="8"/>
      <c r="C7" s="8"/>
    </row>
    <row r="8" spans="1:3">
      <c r="A8" s="1"/>
      <c r="B8" s="8"/>
      <c r="C8" s="8"/>
    </row>
    <row r="9" spans="1:3">
      <c r="A9" s="1"/>
      <c r="B9" s="73" t="s">
        <v>49</v>
      </c>
      <c r="C9" s="74"/>
    </row>
    <row r="10" spans="1:3">
      <c r="A10" s="1"/>
      <c r="B10" s="75"/>
      <c r="C10" s="76"/>
    </row>
    <row r="11" spans="1:3">
      <c r="A11" s="1"/>
      <c r="B11" s="75" t="s">
        <v>50</v>
      </c>
      <c r="C11" s="77" t="s">
        <v>51</v>
      </c>
    </row>
    <row r="12" spans="1:3" ht="17" thickBot="1">
      <c r="A12" s="1"/>
      <c r="B12" s="75"/>
      <c r="C12" s="13" t="s">
        <v>52</v>
      </c>
    </row>
    <row r="13" spans="1:3" ht="17" thickBot="1">
      <c r="A13" s="1"/>
      <c r="B13" s="75"/>
      <c r="C13" s="78" t="s">
        <v>53</v>
      </c>
    </row>
    <row r="14" spans="1:3">
      <c r="A14" s="1"/>
      <c r="B14" s="75"/>
      <c r="C14" s="76" t="s">
        <v>54</v>
      </c>
    </row>
    <row r="15" spans="1:3">
      <c r="A15" s="1"/>
      <c r="B15" s="75"/>
      <c r="C15" s="76"/>
    </row>
    <row r="16" spans="1:3">
      <c r="A16" s="1"/>
      <c r="B16" s="75" t="s">
        <v>55</v>
      </c>
      <c r="C16" s="79" t="s">
        <v>56</v>
      </c>
    </row>
    <row r="17" spans="1:3">
      <c r="A17" s="1"/>
      <c r="B17" s="75"/>
      <c r="C17" s="80" t="s">
        <v>57</v>
      </c>
    </row>
    <row r="18" spans="1:3">
      <c r="A18" s="1"/>
      <c r="B18" s="75"/>
      <c r="C18" s="81" t="s">
        <v>58</v>
      </c>
    </row>
    <row r="19" spans="1:3">
      <c r="A19" s="1"/>
      <c r="B19" s="75"/>
      <c r="C19" s="82" t="s">
        <v>59</v>
      </c>
    </row>
    <row r="20" spans="1:3">
      <c r="A20" s="1"/>
      <c r="B20" s="83"/>
      <c r="C20" s="84" t="s">
        <v>60</v>
      </c>
    </row>
    <row r="21" spans="1:3">
      <c r="A21" s="1"/>
      <c r="B21" s="83"/>
      <c r="C21" s="85" t="s">
        <v>61</v>
      </c>
    </row>
    <row r="22" spans="1:3">
      <c r="A22" s="1"/>
      <c r="B22" s="83"/>
      <c r="C22" s="86" t="s">
        <v>62</v>
      </c>
    </row>
    <row r="23" spans="1:3">
      <c r="B23" s="83"/>
      <c r="C23" s="87" t="s">
        <v>63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L34"/>
  <sheetViews>
    <sheetView tabSelected="1" zoomScaleNormal="100" workbookViewId="0">
      <selection activeCell="I10" sqref="I10"/>
    </sheetView>
  </sheetViews>
  <sheetFormatPr baseColWidth="10" defaultColWidth="10.6640625" defaultRowHeight="16"/>
  <cols>
    <col min="1" max="1" width="3.33203125" style="29" customWidth="1"/>
    <col min="2" max="2" width="3.6640625" style="29" customWidth="1"/>
    <col min="3" max="3" width="46" style="29" customWidth="1"/>
    <col min="4" max="4" width="12.6640625" style="29" customWidth="1"/>
    <col min="5" max="5" width="17.5" style="29" customWidth="1"/>
    <col min="6" max="6" width="4.5" style="29" customWidth="1"/>
    <col min="7" max="7" width="45" style="29" customWidth="1"/>
    <col min="8" max="8" width="5.1640625" style="29" customWidth="1"/>
    <col min="9" max="9" width="51.5" style="29" customWidth="1"/>
    <col min="10" max="10" width="5.5" style="29" customWidth="1"/>
    <col min="11" max="16384" width="10.6640625" style="29"/>
  </cols>
  <sheetData>
    <row r="1" spans="2:11">
      <c r="D1" s="27"/>
      <c r="E1" s="27"/>
      <c r="F1" s="27"/>
      <c r="G1" s="27"/>
    </row>
    <row r="2" spans="2:11">
      <c r="B2" s="170" t="s">
        <v>77</v>
      </c>
      <c r="C2" s="171"/>
      <c r="D2" s="171"/>
      <c r="E2" s="172"/>
      <c r="F2" s="27"/>
      <c r="G2" s="27"/>
    </row>
    <row r="3" spans="2:11">
      <c r="B3" s="173"/>
      <c r="C3" s="174"/>
      <c r="D3" s="174"/>
      <c r="E3" s="175"/>
      <c r="F3" s="27"/>
      <c r="G3" s="27"/>
    </row>
    <row r="4" spans="2:11" ht="42" customHeight="1">
      <c r="B4" s="176"/>
      <c r="C4" s="177"/>
      <c r="D4" s="177"/>
      <c r="E4" s="178"/>
      <c r="F4" s="27"/>
      <c r="G4" s="27"/>
    </row>
    <row r="5" spans="2:11" ht="17" thickBot="1">
      <c r="D5" s="27"/>
    </row>
    <row r="6" spans="2:11">
      <c r="B6" s="30"/>
      <c r="C6" s="15"/>
      <c r="D6" s="15"/>
      <c r="E6" s="15"/>
      <c r="F6" s="15"/>
      <c r="G6" s="15"/>
      <c r="H6" s="15"/>
      <c r="I6" s="15"/>
      <c r="J6" s="31"/>
    </row>
    <row r="7" spans="2:11" s="36" customFormat="1" ht="19">
      <c r="B7" s="88"/>
      <c r="C7" s="14" t="s">
        <v>25</v>
      </c>
      <c r="D7" s="89" t="s">
        <v>12</v>
      </c>
      <c r="E7" s="14" t="s">
        <v>6</v>
      </c>
      <c r="F7" s="14"/>
      <c r="G7" s="14" t="s">
        <v>11</v>
      </c>
      <c r="H7" s="14"/>
      <c r="I7" s="14" t="s">
        <v>0</v>
      </c>
      <c r="J7" s="95"/>
    </row>
    <row r="8" spans="2:11" s="36" customFormat="1" ht="19">
      <c r="B8" s="18"/>
      <c r="C8" s="13"/>
      <c r="D8" s="25"/>
      <c r="E8" s="13"/>
      <c r="F8" s="13"/>
      <c r="G8" s="13"/>
      <c r="H8" s="13"/>
      <c r="I8" s="13"/>
      <c r="J8" s="37"/>
    </row>
    <row r="9" spans="2:11" s="36" customFormat="1" ht="20" thickBot="1">
      <c r="B9" s="18"/>
      <c r="C9" s="13" t="s">
        <v>69</v>
      </c>
      <c r="D9" s="25"/>
      <c r="E9" s="13"/>
      <c r="F9" s="13"/>
      <c r="G9" s="13"/>
      <c r="H9" s="13"/>
      <c r="I9" s="13"/>
      <c r="J9" s="37"/>
    </row>
    <row r="10" spans="2:11" ht="17" thickBot="1">
      <c r="B10" s="32"/>
      <c r="C10" s="28" t="s">
        <v>27</v>
      </c>
      <c r="D10" s="17" t="s">
        <v>4</v>
      </c>
      <c r="E10" s="38">
        <f>'Research data'!E10</f>
        <v>0.92</v>
      </c>
      <c r="F10" s="28"/>
      <c r="G10" s="132" t="s">
        <v>97</v>
      </c>
      <c r="H10" s="28"/>
      <c r="I10" s="180" t="s">
        <v>96</v>
      </c>
      <c r="J10" s="96"/>
      <c r="K10" s="27"/>
    </row>
    <row r="11" spans="2:11" ht="17" thickBot="1">
      <c r="B11" s="32"/>
      <c r="C11" s="28" t="s">
        <v>30</v>
      </c>
      <c r="D11" s="17" t="s">
        <v>47</v>
      </c>
      <c r="E11" s="39">
        <f>'Research data'!E7</f>
        <v>1600</v>
      </c>
      <c r="F11" s="28"/>
      <c r="G11" s="28" t="s">
        <v>23</v>
      </c>
      <c r="H11" s="28"/>
      <c r="I11" s="149" t="s">
        <v>96</v>
      </c>
      <c r="J11" s="96"/>
    </row>
    <row r="12" spans="2:11" ht="17" thickBot="1">
      <c r="B12" s="32"/>
      <c r="C12" s="28" t="s">
        <v>31</v>
      </c>
      <c r="D12" s="17" t="s">
        <v>47</v>
      </c>
      <c r="E12" s="39">
        <f>'Research data'!E8</f>
        <v>0</v>
      </c>
      <c r="F12" s="28"/>
      <c r="G12" s="28" t="s">
        <v>42</v>
      </c>
      <c r="H12" s="28"/>
      <c r="I12" s="149" t="s">
        <v>96</v>
      </c>
      <c r="J12" s="96"/>
    </row>
    <row r="13" spans="2:11">
      <c r="B13" s="32"/>
      <c r="C13" s="69"/>
      <c r="D13" s="91"/>
      <c r="E13" s="92"/>
      <c r="F13" s="27"/>
      <c r="G13" s="69"/>
      <c r="H13" s="27"/>
      <c r="I13" s="27"/>
      <c r="J13" s="96"/>
    </row>
    <row r="14" spans="2:11" ht="17" thickBot="1">
      <c r="B14" s="32"/>
      <c r="C14" s="13" t="s">
        <v>64</v>
      </c>
      <c r="D14" s="91"/>
      <c r="E14" s="92"/>
      <c r="F14" s="27"/>
      <c r="G14" s="69"/>
      <c r="H14" s="27"/>
      <c r="I14" s="27"/>
      <c r="J14" s="96"/>
    </row>
    <row r="15" spans="2:11" ht="17" thickBot="1">
      <c r="B15" s="32"/>
      <c r="C15" s="28" t="s">
        <v>32</v>
      </c>
      <c r="D15" s="17" t="s">
        <v>26</v>
      </c>
      <c r="E15" s="39">
        <f>'Research data'!E17</f>
        <v>6992000000</v>
      </c>
      <c r="F15" s="28"/>
      <c r="G15" s="28" t="s">
        <v>8</v>
      </c>
      <c r="H15" s="28"/>
      <c r="I15" s="149" t="s">
        <v>96</v>
      </c>
      <c r="J15" s="96"/>
    </row>
    <row r="16" spans="2:11" ht="17" thickBot="1">
      <c r="B16" s="32"/>
      <c r="C16" s="28" t="s">
        <v>33</v>
      </c>
      <c r="D16" s="17" t="s">
        <v>26</v>
      </c>
      <c r="E16" s="39">
        <v>0</v>
      </c>
      <c r="F16" s="28"/>
      <c r="G16" s="28" t="s">
        <v>43</v>
      </c>
      <c r="H16" s="28"/>
      <c r="I16" s="149" t="s">
        <v>102</v>
      </c>
      <c r="J16" s="96"/>
    </row>
    <row r="17" spans="2:12" ht="17" thickBot="1">
      <c r="B17" s="32"/>
      <c r="C17" s="28" t="s">
        <v>10</v>
      </c>
      <c r="D17" s="17" t="s">
        <v>26</v>
      </c>
      <c r="E17" s="39">
        <f>'Research data'!E19</f>
        <v>0</v>
      </c>
      <c r="F17" s="28"/>
      <c r="G17" s="28" t="s">
        <v>20</v>
      </c>
      <c r="H17" s="28"/>
      <c r="I17" s="149" t="s">
        <v>96</v>
      </c>
      <c r="J17" s="96"/>
    </row>
    <row r="18" spans="2:12" ht="17" thickBot="1">
      <c r="B18" s="32"/>
      <c r="C18" s="28" t="s">
        <v>34</v>
      </c>
      <c r="D18" s="17" t="s">
        <v>26</v>
      </c>
      <c r="E18" s="161">
        <f>'Research data'!E21</f>
        <v>1048800000</v>
      </c>
      <c r="F18" s="28"/>
      <c r="G18" s="132" t="s">
        <v>93</v>
      </c>
      <c r="H18" s="28"/>
      <c r="I18" s="163" t="s">
        <v>116</v>
      </c>
      <c r="J18" s="96"/>
    </row>
    <row r="19" spans="2:12" ht="17" thickBot="1">
      <c r="B19" s="32"/>
      <c r="C19" s="28" t="s">
        <v>35</v>
      </c>
      <c r="D19" s="17" t="s">
        <v>41</v>
      </c>
      <c r="E19" s="90">
        <f>'Research data'!E18</f>
        <v>146832000</v>
      </c>
      <c r="F19" s="28"/>
      <c r="G19" s="28" t="s">
        <v>44</v>
      </c>
      <c r="H19" s="28"/>
      <c r="I19" s="163" t="s">
        <v>112</v>
      </c>
      <c r="J19" s="96"/>
      <c r="K19" s="155"/>
      <c r="L19" s="155"/>
    </row>
    <row r="20" spans="2:12" ht="17" thickBot="1">
      <c r="B20" s="32"/>
      <c r="C20" s="28" t="s">
        <v>36</v>
      </c>
      <c r="D20" s="17" t="s">
        <v>108</v>
      </c>
      <c r="E20" s="161">
        <f>'Research data'!E20</f>
        <v>4000</v>
      </c>
      <c r="F20" s="28"/>
      <c r="G20" s="28" t="s">
        <v>45</v>
      </c>
      <c r="H20" s="28"/>
      <c r="I20" s="162" t="s">
        <v>112</v>
      </c>
      <c r="J20" s="96"/>
      <c r="K20" s="155"/>
      <c r="L20" s="155"/>
    </row>
    <row r="21" spans="2:12" ht="17" thickBot="1">
      <c r="B21" s="32"/>
      <c r="C21" s="28" t="s">
        <v>37</v>
      </c>
      <c r="D21" s="17" t="s">
        <v>108</v>
      </c>
      <c r="E21" s="93">
        <v>0</v>
      </c>
      <c r="F21" s="28"/>
      <c r="G21" s="28" t="s">
        <v>46</v>
      </c>
      <c r="H21" s="28"/>
      <c r="I21" s="149" t="s">
        <v>102</v>
      </c>
      <c r="J21" s="96"/>
      <c r="K21" s="155"/>
      <c r="L21" s="155"/>
    </row>
    <row r="22" spans="2:12" ht="17" thickBot="1">
      <c r="B22" s="32"/>
      <c r="C22" s="28" t="s">
        <v>40</v>
      </c>
      <c r="D22" s="17" t="s">
        <v>3</v>
      </c>
      <c r="E22" s="38">
        <v>7.0000000000000007E-2</v>
      </c>
      <c r="F22" s="28"/>
      <c r="G22" s="165" t="s">
        <v>110</v>
      </c>
      <c r="H22" s="28"/>
      <c r="I22" s="111" t="s">
        <v>104</v>
      </c>
      <c r="J22" s="96"/>
      <c r="K22" s="155"/>
      <c r="L22" s="155"/>
    </row>
    <row r="23" spans="2:12" ht="17" thickBot="1">
      <c r="B23" s="32"/>
      <c r="C23" s="28" t="s">
        <v>29</v>
      </c>
      <c r="D23" s="17" t="s">
        <v>9</v>
      </c>
      <c r="E23" s="39">
        <v>1</v>
      </c>
      <c r="F23" s="28"/>
      <c r="G23" s="28"/>
      <c r="H23" s="28"/>
      <c r="I23" s="112" t="s">
        <v>79</v>
      </c>
      <c r="J23" s="96"/>
      <c r="K23" s="155"/>
      <c r="L23" s="155"/>
    </row>
    <row r="24" spans="2:12">
      <c r="B24" s="32"/>
      <c r="C24" s="28"/>
      <c r="D24" s="17"/>
      <c r="E24" s="94"/>
      <c r="F24" s="28"/>
      <c r="G24" s="28"/>
      <c r="H24" s="28"/>
      <c r="I24" s="27"/>
      <c r="J24" s="96"/>
      <c r="K24" s="155"/>
      <c r="L24" s="155"/>
    </row>
    <row r="25" spans="2:12" ht="17" thickBot="1">
      <c r="B25" s="32"/>
      <c r="C25" s="13" t="s">
        <v>7</v>
      </c>
      <c r="D25" s="91"/>
      <c r="E25" s="94"/>
      <c r="F25" s="27"/>
      <c r="G25" s="27"/>
      <c r="H25" s="27"/>
      <c r="I25" s="27"/>
      <c r="J25" s="96"/>
      <c r="K25" s="155"/>
      <c r="L25" s="155"/>
    </row>
    <row r="26" spans="2:12" ht="17" thickBot="1">
      <c r="B26" s="32"/>
      <c r="C26" s="28" t="s">
        <v>38</v>
      </c>
      <c r="D26" s="17" t="s">
        <v>2</v>
      </c>
      <c r="E26" s="39">
        <f>'Research data'!E13</f>
        <v>9</v>
      </c>
      <c r="F26" s="28"/>
      <c r="G26" s="28" t="s">
        <v>22</v>
      </c>
      <c r="H26" s="28"/>
      <c r="I26" s="149" t="s">
        <v>95</v>
      </c>
      <c r="J26" s="96"/>
      <c r="K26" s="155"/>
      <c r="L26" s="155"/>
    </row>
    <row r="27" spans="2:12" ht="17" thickBot="1">
      <c r="B27" s="32"/>
      <c r="C27" s="28" t="s">
        <v>39</v>
      </c>
      <c r="D27" s="17" t="s">
        <v>2</v>
      </c>
      <c r="E27" s="39">
        <f>'Research data'!E14</f>
        <v>60</v>
      </c>
      <c r="F27" s="28"/>
      <c r="G27" s="28" t="s">
        <v>21</v>
      </c>
      <c r="H27" s="28"/>
      <c r="I27" s="156" t="s">
        <v>96</v>
      </c>
      <c r="J27" s="96"/>
      <c r="K27" s="155"/>
      <c r="L27" s="155"/>
    </row>
    <row r="28" spans="2:12" ht="17" thickBot="1">
      <c r="B28" s="32"/>
      <c r="C28" s="28" t="s">
        <v>28</v>
      </c>
      <c r="D28" s="17" t="s">
        <v>4</v>
      </c>
      <c r="E28" s="39">
        <v>0</v>
      </c>
      <c r="F28" s="28"/>
      <c r="G28" s="28"/>
      <c r="H28" s="28"/>
      <c r="I28" s="112" t="s">
        <v>79</v>
      </c>
      <c r="J28" s="96"/>
      <c r="K28" s="155"/>
      <c r="L28" s="155"/>
    </row>
    <row r="29" spans="2:12" ht="20" customHeight="1" thickBot="1">
      <c r="B29" s="33"/>
      <c r="C29" s="34"/>
      <c r="D29" s="34"/>
      <c r="E29" s="34"/>
      <c r="F29" s="34"/>
      <c r="G29" s="34"/>
      <c r="H29" s="34"/>
      <c r="I29" s="34"/>
      <c r="J29" s="35"/>
      <c r="K29" s="155"/>
      <c r="L29" s="155"/>
    </row>
    <row r="30" spans="2:12">
      <c r="K30" s="155"/>
      <c r="L30" s="155"/>
    </row>
    <row r="31" spans="2:12">
      <c r="K31" s="155"/>
      <c r="L31" s="155"/>
    </row>
    <row r="32" spans="2:12">
      <c r="K32" s="155"/>
      <c r="L32" s="155"/>
    </row>
    <row r="33" spans="11:12">
      <c r="K33" s="155"/>
      <c r="L33" s="155"/>
    </row>
    <row r="34" spans="11:12">
      <c r="K34" s="155"/>
      <c r="L34" s="15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2"/>
  <sheetViews>
    <sheetView workbookViewId="0">
      <selection activeCell="O13" sqref="O13"/>
    </sheetView>
  </sheetViews>
  <sheetFormatPr baseColWidth="10" defaultColWidth="10.6640625" defaultRowHeight="16"/>
  <cols>
    <col min="1" max="2" width="3.5" style="55" customWidth="1"/>
    <col min="3" max="3" width="35.83203125" style="55" customWidth="1"/>
    <col min="4" max="4" width="12.5" style="55" customWidth="1"/>
    <col min="5" max="5" width="10.6640625" style="55" customWidth="1"/>
    <col min="6" max="6" width="4.6640625" style="55" customWidth="1"/>
    <col min="7" max="7" width="11.6640625" style="56" customWidth="1"/>
    <col min="8" max="8" width="2.5" style="56" customWidth="1"/>
    <col min="9" max="9" width="9.6640625" style="56" customWidth="1"/>
    <col min="10" max="10" width="3" style="56" customWidth="1"/>
    <col min="11" max="11" width="17.5" style="56" customWidth="1"/>
    <col min="12" max="12" width="3" style="56" customWidth="1"/>
    <col min="13" max="13" width="15" style="56" customWidth="1"/>
    <col min="14" max="14" width="3" style="56" customWidth="1"/>
    <col min="15" max="15" width="60" style="55" customWidth="1"/>
    <col min="16" max="16384" width="10.6640625" style="55"/>
  </cols>
  <sheetData>
    <row r="1" spans="2:15" ht="17" thickBot="1"/>
    <row r="2" spans="2:15">
      <c r="B2" s="57"/>
      <c r="C2" s="58"/>
      <c r="D2" s="58"/>
      <c r="E2" s="58"/>
      <c r="F2" s="58"/>
      <c r="G2" s="59"/>
      <c r="H2" s="59"/>
      <c r="I2" s="59"/>
      <c r="J2" s="59"/>
      <c r="K2" s="59"/>
      <c r="L2" s="59"/>
      <c r="M2" s="59"/>
      <c r="N2" s="59"/>
      <c r="O2" s="115"/>
    </row>
    <row r="3" spans="2:15" s="19" customFormat="1">
      <c r="B3" s="18"/>
      <c r="C3" s="99" t="s">
        <v>66</v>
      </c>
      <c r="D3" s="99" t="s">
        <v>12</v>
      </c>
      <c r="E3" s="99" t="s">
        <v>60</v>
      </c>
      <c r="F3" s="99"/>
      <c r="G3" s="54" t="s">
        <v>96</v>
      </c>
      <c r="H3" s="54"/>
      <c r="I3" s="54" t="s">
        <v>95</v>
      </c>
      <c r="J3" s="54"/>
      <c r="K3" s="54" t="s">
        <v>112</v>
      </c>
      <c r="L3" s="54"/>
      <c r="M3" s="54" t="s">
        <v>116</v>
      </c>
      <c r="N3" s="54"/>
      <c r="O3" s="116" t="s">
        <v>68</v>
      </c>
    </row>
    <row r="4" spans="2:15">
      <c r="B4" s="60"/>
      <c r="C4" s="61"/>
      <c r="D4" s="61"/>
      <c r="E4" s="62"/>
      <c r="F4" s="62"/>
      <c r="G4" s="98"/>
      <c r="H4" s="98"/>
      <c r="I4" s="98"/>
      <c r="J4" s="98"/>
      <c r="K4" s="98"/>
      <c r="L4" s="98"/>
      <c r="M4" s="98"/>
      <c r="N4" s="98"/>
      <c r="O4" s="117"/>
    </row>
    <row r="5" spans="2:15" ht="17" thickBot="1">
      <c r="B5" s="60"/>
      <c r="C5" s="26" t="s">
        <v>65</v>
      </c>
      <c r="D5" s="26"/>
      <c r="E5" s="9"/>
      <c r="F5" s="9"/>
      <c r="G5" s="9"/>
      <c r="H5" s="9"/>
      <c r="I5" s="9"/>
      <c r="J5" s="9"/>
      <c r="K5" s="9"/>
      <c r="L5" s="9"/>
      <c r="M5" s="9"/>
      <c r="N5" s="9"/>
      <c r="O5" s="118"/>
    </row>
    <row r="6" spans="2:15" ht="17" thickBot="1">
      <c r="B6" s="60"/>
      <c r="C6" s="113" t="s">
        <v>80</v>
      </c>
      <c r="D6" s="114" t="s">
        <v>3</v>
      </c>
      <c r="E6" s="151">
        <f>G6</f>
        <v>0.37</v>
      </c>
      <c r="F6" s="64"/>
      <c r="G6" s="151">
        <f>Notes!E11</f>
        <v>0.37</v>
      </c>
      <c r="H6" s="62"/>
      <c r="I6" s="62"/>
      <c r="J6" s="62"/>
      <c r="K6" s="62"/>
      <c r="L6" s="62"/>
      <c r="M6" s="62"/>
      <c r="N6" s="62"/>
      <c r="O6" s="169" t="s">
        <v>132</v>
      </c>
    </row>
    <row r="7" spans="2:15" ht="17" thickBot="1">
      <c r="B7" s="60"/>
      <c r="C7" s="28" t="s">
        <v>23</v>
      </c>
      <c r="D7" s="114" t="s">
        <v>47</v>
      </c>
      <c r="E7" s="65">
        <f>G7</f>
        <v>1600</v>
      </c>
      <c r="F7" s="64"/>
      <c r="G7" s="65">
        <f>Notes!E5</f>
        <v>1600</v>
      </c>
      <c r="H7" s="62"/>
      <c r="I7" s="62"/>
      <c r="J7" s="62"/>
      <c r="K7" s="62"/>
      <c r="L7" s="62"/>
      <c r="M7" s="62"/>
      <c r="N7" s="62"/>
      <c r="O7" s="119"/>
    </row>
    <row r="8" spans="2:15" ht="17" thickBot="1">
      <c r="B8" s="60"/>
      <c r="C8" s="28" t="s">
        <v>42</v>
      </c>
      <c r="D8" s="114" t="s">
        <v>47</v>
      </c>
      <c r="E8" s="65">
        <f>G8</f>
        <v>0</v>
      </c>
      <c r="F8" s="64"/>
      <c r="G8" s="65">
        <f>Notes!E6</f>
        <v>0</v>
      </c>
      <c r="H8" s="62"/>
      <c r="I8" s="62"/>
      <c r="J8" s="62"/>
      <c r="K8" s="62"/>
      <c r="L8" s="62"/>
      <c r="M8" s="62"/>
      <c r="N8" s="62"/>
      <c r="O8" s="119"/>
    </row>
    <row r="9" spans="2:15" ht="17" thickBot="1">
      <c r="B9" s="60"/>
      <c r="C9" s="132" t="s">
        <v>72</v>
      </c>
      <c r="D9" s="152" t="s">
        <v>103</v>
      </c>
      <c r="E9" s="65">
        <f>G9</f>
        <v>8000</v>
      </c>
      <c r="F9" s="64"/>
      <c r="G9" s="65">
        <f>Notes!E7</f>
        <v>8000</v>
      </c>
      <c r="H9" s="62"/>
      <c r="I9" s="62"/>
      <c r="J9" s="62"/>
      <c r="K9" s="62"/>
      <c r="L9" s="62"/>
      <c r="M9" s="62"/>
      <c r="N9" s="62"/>
      <c r="O9" s="169" t="s">
        <v>132</v>
      </c>
    </row>
    <row r="10" spans="2:15" ht="17" thickBot="1">
      <c r="B10" s="60"/>
      <c r="C10" s="132" t="s">
        <v>97</v>
      </c>
      <c r="D10" s="152" t="s">
        <v>3</v>
      </c>
      <c r="E10" s="151">
        <f>G10</f>
        <v>0.92</v>
      </c>
      <c r="F10" s="64"/>
      <c r="G10" s="151">
        <f>Notes!E9</f>
        <v>0.92</v>
      </c>
      <c r="H10" s="62"/>
      <c r="J10" s="62"/>
      <c r="K10" s="62"/>
      <c r="L10" s="62"/>
      <c r="M10" s="62"/>
      <c r="N10" s="62"/>
      <c r="O10" s="119"/>
    </row>
    <row r="11" spans="2:15">
      <c r="B11" s="60"/>
      <c r="C11" s="68"/>
      <c r="D11" s="69"/>
      <c r="E11" s="66"/>
      <c r="F11" s="66"/>
      <c r="G11" s="66"/>
      <c r="H11" s="66"/>
      <c r="I11" s="66"/>
      <c r="J11" s="66"/>
      <c r="K11" s="66"/>
      <c r="L11" s="66"/>
      <c r="M11" s="66"/>
      <c r="N11" s="66"/>
      <c r="O11" s="119"/>
    </row>
    <row r="12" spans="2:15" ht="17" thickBot="1">
      <c r="B12" s="60"/>
      <c r="C12" s="26" t="s">
        <v>7</v>
      </c>
      <c r="D12" s="26"/>
      <c r="E12" s="10"/>
      <c r="F12" s="10"/>
      <c r="G12" s="11"/>
      <c r="H12" s="11"/>
      <c r="I12" s="11"/>
      <c r="J12" s="11"/>
      <c r="K12" s="11"/>
      <c r="L12" s="11"/>
      <c r="M12" s="11"/>
      <c r="N12" s="11"/>
      <c r="O12" s="120"/>
    </row>
    <row r="13" spans="2:15" ht="17" thickBot="1">
      <c r="B13" s="60"/>
      <c r="C13" s="28" t="s">
        <v>22</v>
      </c>
      <c r="D13" s="63" t="s">
        <v>2</v>
      </c>
      <c r="E13" s="100">
        <f>I13</f>
        <v>9</v>
      </c>
      <c r="F13" s="153"/>
      <c r="G13" s="154"/>
      <c r="H13" s="101"/>
      <c r="I13" s="150">
        <f>Notes!E80</f>
        <v>9</v>
      </c>
      <c r="J13" s="67"/>
      <c r="K13" s="67"/>
      <c r="L13" s="67"/>
      <c r="M13" s="67"/>
      <c r="N13" s="67"/>
      <c r="O13" s="121"/>
    </row>
    <row r="14" spans="2:15" ht="17" thickBot="1">
      <c r="B14" s="60"/>
      <c r="C14" s="28" t="s">
        <v>21</v>
      </c>
      <c r="D14" s="63" t="s">
        <v>2</v>
      </c>
      <c r="E14" s="71">
        <f>G14</f>
        <v>60</v>
      </c>
      <c r="F14" s="66"/>
      <c r="G14" s="100">
        <f>Notes!E8</f>
        <v>60</v>
      </c>
      <c r="H14" s="62"/>
      <c r="I14" s="62"/>
      <c r="J14" s="67"/>
      <c r="K14" s="67"/>
      <c r="L14" s="67"/>
      <c r="M14" s="67"/>
      <c r="N14" s="67"/>
      <c r="O14" s="122"/>
    </row>
    <row r="15" spans="2:15">
      <c r="B15" s="60"/>
      <c r="C15" s="26"/>
      <c r="D15" s="26"/>
      <c r="E15" s="11"/>
      <c r="F15" s="11"/>
      <c r="G15" s="67"/>
      <c r="H15" s="67"/>
      <c r="I15" s="67"/>
      <c r="J15" s="67"/>
      <c r="K15" s="67"/>
      <c r="L15" s="67"/>
      <c r="M15" s="67"/>
      <c r="N15" s="67"/>
      <c r="O15" s="119"/>
    </row>
    <row r="16" spans="2:15" ht="17" thickBot="1">
      <c r="B16" s="60"/>
      <c r="C16" s="12" t="s">
        <v>67</v>
      </c>
      <c r="D16" s="12"/>
      <c r="E16" s="11"/>
      <c r="F16" s="11"/>
      <c r="G16" s="11"/>
      <c r="H16" s="11"/>
      <c r="I16" s="11"/>
      <c r="J16" s="11"/>
      <c r="K16" s="11"/>
      <c r="L16" s="11"/>
      <c r="M16" s="11"/>
      <c r="N16" s="11"/>
      <c r="O16" s="119"/>
    </row>
    <row r="17" spans="2:15" ht="17" thickBot="1">
      <c r="B17" s="60"/>
      <c r="C17" s="132" t="s">
        <v>106</v>
      </c>
      <c r="D17" s="97" t="s">
        <v>26</v>
      </c>
      <c r="E17" s="70">
        <f>G17</f>
        <v>6992000000</v>
      </c>
      <c r="F17" s="11"/>
      <c r="G17" s="72">
        <f>Notes!E15</f>
        <v>6992000000</v>
      </c>
      <c r="H17" s="66"/>
      <c r="I17" s="66"/>
      <c r="J17" s="66"/>
      <c r="K17" s="66"/>
      <c r="L17" s="66"/>
      <c r="M17" s="66"/>
      <c r="N17" s="66"/>
      <c r="O17" s="123"/>
    </row>
    <row r="18" spans="2:15" ht="17" thickBot="1">
      <c r="B18" s="60"/>
      <c r="C18" s="132" t="s">
        <v>105</v>
      </c>
      <c r="D18" s="157" t="s">
        <v>70</v>
      </c>
      <c r="E18" s="70">
        <f>K18</f>
        <v>146832000</v>
      </c>
      <c r="F18" s="11"/>
      <c r="H18" s="66"/>
      <c r="I18" s="66"/>
      <c r="J18" s="66"/>
      <c r="K18" s="72">
        <f>Notes!E22</f>
        <v>146832000</v>
      </c>
      <c r="L18" s="66"/>
      <c r="M18" s="66"/>
      <c r="N18" s="66"/>
      <c r="O18" s="124"/>
    </row>
    <row r="19" spans="2:15" ht="17" thickBot="1">
      <c r="B19" s="60"/>
      <c r="C19" s="132" t="s">
        <v>92</v>
      </c>
      <c r="D19" s="152" t="s">
        <v>26</v>
      </c>
      <c r="E19" s="70">
        <f>G19</f>
        <v>0</v>
      </c>
      <c r="F19" s="66"/>
      <c r="G19" s="72">
        <f>Notes!E17</f>
        <v>0</v>
      </c>
      <c r="H19" s="103"/>
      <c r="I19" s="103"/>
      <c r="J19" s="66"/>
      <c r="K19" s="66"/>
      <c r="L19" s="66"/>
      <c r="M19" s="66"/>
      <c r="N19" s="66"/>
      <c r="O19" s="124" t="s">
        <v>73</v>
      </c>
    </row>
    <row r="20" spans="2:15" ht="17" thickBot="1">
      <c r="B20" s="60"/>
      <c r="C20" s="132" t="s">
        <v>45</v>
      </c>
      <c r="D20" s="152" t="s">
        <v>107</v>
      </c>
      <c r="E20" s="70">
        <f>K20</f>
        <v>4000</v>
      </c>
      <c r="F20" s="66"/>
      <c r="G20" s="66"/>
      <c r="H20" s="66"/>
      <c r="I20" s="66"/>
      <c r="J20" s="66"/>
      <c r="K20" s="72">
        <f>Notes!E27</f>
        <v>4000</v>
      </c>
      <c r="L20" s="66"/>
      <c r="N20" s="66"/>
      <c r="O20" s="121"/>
    </row>
    <row r="21" spans="2:15" ht="17" thickBot="1">
      <c r="B21" s="60"/>
      <c r="C21" s="28" t="s">
        <v>71</v>
      </c>
      <c r="D21" s="102" t="s">
        <v>26</v>
      </c>
      <c r="E21" s="160">
        <f>M21</f>
        <v>1048800000</v>
      </c>
      <c r="F21" s="66"/>
      <c r="G21" s="66"/>
      <c r="H21" s="66"/>
      <c r="I21" s="66"/>
      <c r="J21" s="66"/>
      <c r="K21" s="66"/>
      <c r="L21" s="66"/>
      <c r="M21" s="72">
        <f>Notes!E60</f>
        <v>1048800000</v>
      </c>
      <c r="N21" s="66"/>
      <c r="O21" s="121"/>
    </row>
    <row r="22" spans="2:15" ht="17" thickBot="1">
      <c r="B22" s="125"/>
      <c r="C22" s="126"/>
      <c r="D22" s="126"/>
      <c r="E22" s="126"/>
      <c r="F22" s="126"/>
      <c r="G22" s="127"/>
      <c r="H22" s="127"/>
      <c r="I22" s="127"/>
      <c r="J22" s="127"/>
      <c r="K22" s="127"/>
      <c r="L22" s="127"/>
      <c r="M22" s="127"/>
      <c r="N22" s="127"/>
      <c r="O22" s="12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4"/>
  <sheetViews>
    <sheetView workbookViewId="0">
      <selection activeCell="H18" sqref="H18"/>
    </sheetView>
  </sheetViews>
  <sheetFormatPr baseColWidth="10" defaultColWidth="33.1640625" defaultRowHeight="16"/>
  <cols>
    <col min="1" max="1" width="3.33203125" style="40" customWidth="1"/>
    <col min="2" max="2" width="3.5" style="40" customWidth="1"/>
    <col min="3" max="3" width="58" style="40" customWidth="1"/>
    <col min="4" max="4" width="3.1640625" style="40" customWidth="1"/>
    <col min="5" max="5" width="17.5" style="40" customWidth="1"/>
    <col min="6" max="6" width="16.33203125" style="40" customWidth="1"/>
    <col min="7" max="9" width="12.1640625" style="40" customWidth="1"/>
    <col min="10" max="10" width="34" style="41" customWidth="1"/>
    <col min="11" max="11" width="51.5" style="40" customWidth="1"/>
    <col min="12" max="16384" width="33.1640625" style="40"/>
  </cols>
  <sheetData>
    <row r="1" spans="2:11" ht="17" thickBot="1"/>
    <row r="2" spans="2:11">
      <c r="B2" s="42"/>
      <c r="C2" s="43"/>
      <c r="D2" s="43"/>
      <c r="E2" s="43"/>
      <c r="F2" s="43"/>
      <c r="G2" s="43"/>
      <c r="H2" s="43"/>
      <c r="I2" s="43"/>
      <c r="J2" s="44"/>
      <c r="K2" s="137"/>
    </row>
    <row r="3" spans="2:11">
      <c r="B3" s="45"/>
      <c r="C3" s="46" t="s">
        <v>19</v>
      </c>
      <c r="D3" s="46"/>
      <c r="E3" s="46"/>
      <c r="F3" s="46"/>
      <c r="G3" s="46"/>
      <c r="H3" s="46"/>
      <c r="I3" s="46"/>
      <c r="J3" s="47"/>
      <c r="K3" s="138"/>
    </row>
    <row r="4" spans="2:11">
      <c r="B4" s="45"/>
      <c r="C4" s="48"/>
      <c r="D4" s="48"/>
      <c r="E4" s="48"/>
      <c r="F4" s="48"/>
      <c r="G4" s="48"/>
      <c r="H4" s="48"/>
      <c r="I4" s="48"/>
      <c r="J4" s="49"/>
      <c r="K4" s="138"/>
    </row>
    <row r="5" spans="2:11">
      <c r="B5" s="50"/>
      <c r="C5" s="51" t="s">
        <v>118</v>
      </c>
      <c r="D5" s="51"/>
      <c r="E5" s="51" t="s">
        <v>0</v>
      </c>
      <c r="F5" s="51" t="s">
        <v>16</v>
      </c>
      <c r="G5" s="51" t="s">
        <v>24</v>
      </c>
      <c r="H5" s="51" t="s">
        <v>74</v>
      </c>
      <c r="I5" s="51" t="s">
        <v>99</v>
      </c>
      <c r="J5" s="52" t="s">
        <v>76</v>
      </c>
      <c r="K5" s="139" t="s">
        <v>13</v>
      </c>
    </row>
    <row r="6" spans="2:11">
      <c r="B6" s="45"/>
      <c r="C6" s="46"/>
      <c r="D6" s="46"/>
      <c r="E6" s="46"/>
      <c r="F6" s="46"/>
      <c r="G6" s="46"/>
      <c r="H6" s="46"/>
      <c r="I6" s="46"/>
      <c r="J6" s="47"/>
      <c r="K6" s="140"/>
    </row>
    <row r="7" spans="2:11">
      <c r="B7" s="45"/>
      <c r="C7" s="48" t="s">
        <v>129</v>
      </c>
      <c r="D7" s="53"/>
      <c r="E7" s="48" t="s">
        <v>96</v>
      </c>
      <c r="F7" s="53" t="s">
        <v>101</v>
      </c>
      <c r="G7" s="147">
        <v>2019</v>
      </c>
      <c r="H7" s="147">
        <v>2018</v>
      </c>
      <c r="I7" s="136">
        <v>44774</v>
      </c>
      <c r="J7" s="159" t="s">
        <v>131</v>
      </c>
      <c r="K7" s="141" t="s">
        <v>130</v>
      </c>
    </row>
    <row r="8" spans="2:11">
      <c r="B8" s="45"/>
      <c r="C8" s="48"/>
      <c r="D8" s="48"/>
      <c r="E8" s="48"/>
      <c r="F8" s="48"/>
      <c r="G8" s="148"/>
      <c r="H8" s="148"/>
      <c r="I8" s="48"/>
      <c r="J8" s="49"/>
      <c r="K8" s="138"/>
    </row>
    <row r="9" spans="2:11">
      <c r="B9" s="45"/>
      <c r="C9" s="48" t="s">
        <v>123</v>
      </c>
      <c r="D9" s="48"/>
      <c r="E9" s="48" t="s">
        <v>95</v>
      </c>
      <c r="F9" s="48" t="s">
        <v>100</v>
      </c>
      <c r="G9" s="148">
        <v>2020</v>
      </c>
      <c r="H9" s="148">
        <v>2020</v>
      </c>
      <c r="I9" s="142">
        <v>44774</v>
      </c>
      <c r="J9" s="49" t="s">
        <v>4</v>
      </c>
      <c r="K9" s="158" t="s">
        <v>117</v>
      </c>
    </row>
    <row r="10" spans="2:11">
      <c r="B10" s="45"/>
      <c r="C10" s="48"/>
      <c r="D10" s="48"/>
      <c r="E10" s="48"/>
      <c r="F10" s="48"/>
      <c r="G10" s="48"/>
      <c r="H10" s="48"/>
      <c r="I10" s="48"/>
      <c r="J10" s="49"/>
      <c r="K10" s="138"/>
    </row>
    <row r="11" spans="2:11">
      <c r="B11" s="45"/>
      <c r="C11" s="48" t="s">
        <v>122</v>
      </c>
      <c r="D11" s="48"/>
      <c r="E11" s="48" t="s">
        <v>119</v>
      </c>
      <c r="F11" s="48" t="s">
        <v>121</v>
      </c>
      <c r="G11" s="48">
        <v>2015</v>
      </c>
      <c r="H11" s="48">
        <v>2015</v>
      </c>
      <c r="I11" s="142">
        <v>44774</v>
      </c>
      <c r="J11" s="164" t="s">
        <v>127</v>
      </c>
      <c r="K11" s="158" t="s">
        <v>120</v>
      </c>
    </row>
    <row r="12" spans="2:11">
      <c r="B12" s="45"/>
      <c r="C12" s="48"/>
      <c r="D12" s="48"/>
      <c r="E12" s="48"/>
      <c r="F12" s="48"/>
      <c r="G12" s="48"/>
      <c r="H12" s="48"/>
      <c r="I12" s="142"/>
      <c r="J12" s="164"/>
      <c r="K12" s="158"/>
    </row>
    <row r="13" spans="2:11">
      <c r="B13" s="45"/>
      <c r="C13" s="48" t="s">
        <v>124</v>
      </c>
      <c r="D13" s="48"/>
      <c r="E13" s="48" t="s">
        <v>112</v>
      </c>
      <c r="F13" s="48" t="s">
        <v>101</v>
      </c>
      <c r="G13" s="48">
        <v>2014</v>
      </c>
      <c r="H13" s="48">
        <v>2013</v>
      </c>
      <c r="I13" s="142">
        <v>44774</v>
      </c>
      <c r="J13" s="164" t="s">
        <v>126</v>
      </c>
      <c r="K13" s="158" t="s">
        <v>125</v>
      </c>
    </row>
    <row r="14" spans="2:11" ht="17" thickBot="1">
      <c r="B14" s="143"/>
      <c r="C14" s="144"/>
      <c r="D14" s="144"/>
      <c r="E14" s="144"/>
      <c r="F14" s="144"/>
      <c r="G14" s="144"/>
      <c r="H14" s="144"/>
      <c r="I14" s="144"/>
      <c r="J14" s="145"/>
      <c r="K14" s="146"/>
    </row>
  </sheetData>
  <hyperlinks>
    <hyperlink ref="K9" r:id="rId1" xr:uid="{D7FE6900-DE48-F049-A34E-5DB3F277263F}"/>
    <hyperlink ref="K13" r:id="rId2" xr:uid="{221FFEA8-33D4-024F-BA9E-AA45B5CBF082}"/>
    <hyperlink ref="J13" r:id="rId3" xr:uid="{41A1C8AC-3B52-C441-818E-CA5D1DC797CD}"/>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12"/>
  <sheetViews>
    <sheetView zoomScale="96" zoomScaleNormal="100" workbookViewId="0">
      <selection activeCell="D10" sqref="D10"/>
    </sheetView>
  </sheetViews>
  <sheetFormatPr baseColWidth="10" defaultColWidth="10.6640625" defaultRowHeight="16"/>
  <cols>
    <col min="1" max="1" width="6.5" style="104" customWidth="1"/>
    <col min="2" max="2" width="4.5" style="104" customWidth="1"/>
    <col min="3" max="3" width="15" style="104" customWidth="1"/>
    <col min="4" max="4" width="39.5" style="104" customWidth="1"/>
    <col min="5" max="5" width="10.5" style="104" customWidth="1"/>
    <col min="6" max="6" width="13.5" style="104" customWidth="1"/>
    <col min="7" max="7" width="10.6640625" style="104" customWidth="1"/>
    <col min="8" max="16384" width="10.6640625" style="104"/>
  </cols>
  <sheetData>
    <row r="1" spans="2:27" ht="17" thickBot="1"/>
    <row r="2" spans="2:27" s="19" customFormat="1">
      <c r="B2" s="108"/>
      <c r="C2" s="109" t="s">
        <v>0</v>
      </c>
      <c r="D2" s="109" t="s">
        <v>66</v>
      </c>
      <c r="E2" s="109" t="s">
        <v>6</v>
      </c>
      <c r="F2" s="109" t="s">
        <v>12</v>
      </c>
      <c r="G2" s="109" t="s">
        <v>68</v>
      </c>
      <c r="H2" s="109"/>
      <c r="I2" s="109"/>
      <c r="J2" s="109"/>
      <c r="K2" s="109"/>
      <c r="L2" s="109"/>
      <c r="M2" s="109"/>
      <c r="N2" s="109"/>
      <c r="O2" s="109"/>
      <c r="P2" s="109"/>
      <c r="Q2" s="109"/>
      <c r="R2" s="109"/>
      <c r="S2" s="109"/>
      <c r="T2" s="109"/>
      <c r="U2" s="109"/>
      <c r="V2" s="109"/>
      <c r="W2" s="109"/>
      <c r="X2" s="109"/>
      <c r="Y2" s="109"/>
      <c r="Z2" s="109"/>
      <c r="AA2" s="110"/>
    </row>
    <row r="3" spans="2:27">
      <c r="B3" s="105"/>
      <c r="C3" s="106"/>
      <c r="D3" s="106"/>
      <c r="E3" s="106"/>
      <c r="F3" s="106"/>
      <c r="G3" s="106"/>
      <c r="H3" s="106"/>
      <c r="I3" s="106"/>
      <c r="J3" s="106"/>
      <c r="K3" s="106"/>
      <c r="L3" s="106"/>
      <c r="M3" s="106"/>
      <c r="N3" s="106"/>
      <c r="O3" s="106"/>
      <c r="P3" s="106"/>
      <c r="Q3" s="106"/>
      <c r="R3" s="106"/>
      <c r="S3" s="106"/>
      <c r="T3" s="106"/>
      <c r="U3" s="106"/>
      <c r="V3" s="106"/>
      <c r="W3" s="106"/>
      <c r="X3" s="106"/>
      <c r="Y3" s="106"/>
      <c r="Z3" s="106"/>
      <c r="AA3" s="107"/>
    </row>
    <row r="4" spans="2:27">
      <c r="B4" s="105"/>
      <c r="C4" s="129" t="s">
        <v>96</v>
      </c>
      <c r="D4" s="106"/>
      <c r="E4" s="106"/>
      <c r="F4" s="106"/>
      <c r="G4" s="106"/>
      <c r="H4" s="106"/>
      <c r="I4" s="106"/>
      <c r="J4" s="106"/>
      <c r="K4" s="106"/>
      <c r="L4" s="106"/>
      <c r="M4" s="106"/>
      <c r="N4" s="106"/>
      <c r="O4" s="106"/>
      <c r="P4" s="106"/>
      <c r="Q4" s="106"/>
      <c r="R4" s="106"/>
      <c r="S4" s="106"/>
      <c r="T4" s="106"/>
      <c r="U4" s="106"/>
      <c r="V4" s="106"/>
      <c r="W4" s="106"/>
      <c r="X4" s="106"/>
      <c r="Y4" s="106"/>
      <c r="Z4" s="106"/>
      <c r="AA4" s="107"/>
    </row>
    <row r="5" spans="2:27">
      <c r="B5" s="105"/>
      <c r="C5" s="106"/>
      <c r="D5" s="129" t="s">
        <v>23</v>
      </c>
      <c r="E5" s="129">
        <v>1600</v>
      </c>
      <c r="F5" s="129" t="s">
        <v>47</v>
      </c>
      <c r="G5" s="106"/>
      <c r="H5" s="106"/>
      <c r="I5" s="106"/>
      <c r="J5" s="106"/>
      <c r="K5" s="106"/>
      <c r="L5" s="106"/>
      <c r="M5" s="106"/>
      <c r="N5" s="106"/>
      <c r="O5" s="106"/>
      <c r="P5" s="106"/>
      <c r="Q5" s="106"/>
      <c r="R5" s="106"/>
      <c r="S5" s="106"/>
      <c r="T5" s="106"/>
      <c r="U5" s="106"/>
      <c r="V5" s="106"/>
      <c r="W5" s="106"/>
      <c r="X5" s="106"/>
      <c r="Y5" s="106"/>
      <c r="Z5" s="106"/>
      <c r="AA5" s="107"/>
    </row>
    <row r="6" spans="2:27">
      <c r="B6" s="105"/>
      <c r="C6" s="106"/>
      <c r="D6" s="129" t="s">
        <v>42</v>
      </c>
      <c r="E6" s="106">
        <v>0</v>
      </c>
      <c r="F6" s="129" t="s">
        <v>47</v>
      </c>
      <c r="G6" s="129" t="s">
        <v>83</v>
      </c>
      <c r="H6" s="106"/>
      <c r="I6" s="106"/>
      <c r="J6" s="106"/>
      <c r="K6" s="106"/>
      <c r="L6" s="106"/>
      <c r="M6" s="106"/>
      <c r="N6" s="106"/>
      <c r="O6" s="106"/>
      <c r="P6" s="106"/>
      <c r="Q6" s="106"/>
      <c r="R6" s="106"/>
      <c r="S6" s="106"/>
      <c r="T6" s="106"/>
      <c r="U6" s="106"/>
      <c r="V6" s="106"/>
      <c r="W6" s="106"/>
      <c r="X6" s="106"/>
      <c r="Y6" s="106"/>
      <c r="Z6" s="106"/>
      <c r="AA6" s="107"/>
    </row>
    <row r="7" spans="2:27">
      <c r="B7" s="105"/>
      <c r="C7" s="106"/>
      <c r="D7" s="129" t="s">
        <v>72</v>
      </c>
      <c r="E7" s="106">
        <v>8000</v>
      </c>
      <c r="F7" s="129" t="s">
        <v>82</v>
      </c>
      <c r="G7" s="106"/>
      <c r="H7" s="106"/>
      <c r="I7" s="106"/>
      <c r="J7" s="106"/>
      <c r="K7" s="106"/>
      <c r="L7" s="106"/>
      <c r="M7" s="106"/>
      <c r="N7" s="106"/>
      <c r="O7" s="106"/>
      <c r="P7" s="106"/>
      <c r="Q7" s="106"/>
      <c r="R7" s="106"/>
      <c r="S7" s="106"/>
      <c r="T7" s="106"/>
      <c r="U7" s="106"/>
      <c r="V7" s="106"/>
      <c r="W7" s="106"/>
      <c r="X7" s="106"/>
      <c r="Y7" s="106"/>
      <c r="Z7" s="106"/>
      <c r="AA7" s="107"/>
    </row>
    <row r="8" spans="2:27">
      <c r="B8" s="105"/>
      <c r="C8" s="106"/>
      <c r="D8" s="129" t="s">
        <v>5</v>
      </c>
      <c r="E8" s="106">
        <v>60</v>
      </c>
      <c r="F8" s="129" t="s">
        <v>81</v>
      </c>
      <c r="G8" s="106"/>
      <c r="H8" s="106"/>
      <c r="I8" s="106"/>
      <c r="J8" s="106"/>
      <c r="K8" s="106"/>
      <c r="L8" s="106"/>
      <c r="M8" s="106"/>
      <c r="N8" s="106"/>
      <c r="O8" s="106"/>
      <c r="P8" s="106"/>
      <c r="Q8" s="106"/>
      <c r="R8" s="106"/>
      <c r="S8" s="106"/>
      <c r="T8" s="106"/>
      <c r="U8" s="106"/>
      <c r="V8" s="106"/>
      <c r="W8" s="106"/>
      <c r="X8" s="106"/>
      <c r="Y8" s="106"/>
      <c r="Z8" s="106"/>
      <c r="AA8" s="107"/>
    </row>
    <row r="9" spans="2:27">
      <c r="B9" s="105"/>
      <c r="C9" s="106"/>
      <c r="D9" s="129" t="s">
        <v>97</v>
      </c>
      <c r="E9" s="106">
        <v>0.92</v>
      </c>
      <c r="F9" s="129" t="s">
        <v>4</v>
      </c>
      <c r="G9" s="179" t="s">
        <v>133</v>
      </c>
      <c r="H9" s="106"/>
      <c r="I9" s="106"/>
      <c r="J9" s="106"/>
      <c r="K9" s="106"/>
      <c r="L9" s="106"/>
      <c r="M9" s="106"/>
      <c r="N9" s="106"/>
      <c r="O9" s="106"/>
      <c r="P9" s="106"/>
      <c r="Q9" s="106"/>
      <c r="R9" s="106"/>
      <c r="S9" s="106"/>
      <c r="T9" s="106"/>
      <c r="U9" s="106"/>
      <c r="V9" s="106"/>
      <c r="W9" s="106"/>
      <c r="X9" s="106"/>
      <c r="Y9" s="106"/>
      <c r="Z9" s="106"/>
      <c r="AA9" s="107"/>
    </row>
    <row r="10" spans="2:27">
      <c r="B10" s="105"/>
      <c r="C10" s="106"/>
      <c r="D10" s="129"/>
      <c r="E10" s="131"/>
      <c r="F10" s="129"/>
      <c r="G10" s="106"/>
      <c r="H10" s="106"/>
      <c r="I10" s="106"/>
      <c r="J10" s="106"/>
      <c r="K10" s="106"/>
      <c r="L10" s="106"/>
      <c r="M10" s="106"/>
      <c r="N10" s="106"/>
      <c r="O10" s="106"/>
      <c r="P10" s="106"/>
      <c r="Q10" s="106"/>
      <c r="R10" s="106"/>
      <c r="S10" s="106"/>
      <c r="T10" s="106"/>
      <c r="U10" s="106"/>
      <c r="V10" s="106"/>
      <c r="W10" s="106"/>
      <c r="X10" s="106"/>
      <c r="Y10" s="106"/>
      <c r="Z10" s="106"/>
      <c r="AA10" s="107"/>
    </row>
    <row r="11" spans="2:27">
      <c r="B11" s="105"/>
      <c r="C11" s="106"/>
      <c r="D11" s="129" t="s">
        <v>80</v>
      </c>
      <c r="E11" s="131">
        <v>0.37</v>
      </c>
      <c r="F11" s="129" t="s">
        <v>4</v>
      </c>
      <c r="G11" s="166" t="s">
        <v>111</v>
      </c>
      <c r="H11" s="106"/>
      <c r="I11" s="106"/>
      <c r="J11" s="106"/>
      <c r="K11" s="106"/>
      <c r="L11" s="106"/>
      <c r="M11" s="106"/>
      <c r="N11" s="106"/>
      <c r="O11" s="106"/>
      <c r="P11" s="106"/>
      <c r="Q11" s="106"/>
      <c r="R11" s="106"/>
      <c r="S11" s="106"/>
      <c r="T11" s="106"/>
      <c r="U11" s="106"/>
      <c r="V11" s="106"/>
      <c r="W11" s="106"/>
      <c r="X11" s="106"/>
      <c r="Y11" s="106"/>
      <c r="Z11" s="106"/>
      <c r="AA11" s="107"/>
    </row>
    <row r="12" spans="2:27">
      <c r="B12" s="105"/>
      <c r="C12" s="106"/>
      <c r="H12" s="106"/>
      <c r="I12" s="106"/>
      <c r="J12" s="106"/>
      <c r="K12" s="106"/>
      <c r="L12" s="106"/>
      <c r="M12" s="106"/>
      <c r="N12" s="106"/>
      <c r="O12" s="106"/>
      <c r="P12" s="106"/>
      <c r="Q12" s="106"/>
      <c r="R12" s="106"/>
      <c r="S12" s="106"/>
      <c r="T12" s="106"/>
      <c r="U12" s="106"/>
      <c r="V12" s="106"/>
      <c r="W12" s="106"/>
      <c r="X12" s="106"/>
      <c r="Y12" s="106"/>
      <c r="Z12" s="106"/>
      <c r="AA12" s="107"/>
    </row>
    <row r="13" spans="2:27">
      <c r="B13" s="105"/>
      <c r="C13" s="106"/>
      <c r="D13" s="106"/>
      <c r="E13" s="106"/>
      <c r="F13" s="106"/>
      <c r="G13" s="129"/>
      <c r="H13" s="106"/>
      <c r="I13" s="106"/>
      <c r="J13" s="106"/>
      <c r="K13" s="106"/>
      <c r="L13" s="106"/>
      <c r="M13" s="106"/>
      <c r="N13" s="106"/>
      <c r="O13" s="106"/>
      <c r="P13" s="106"/>
      <c r="Q13" s="106"/>
      <c r="R13" s="106"/>
      <c r="S13" s="106"/>
      <c r="T13" s="106"/>
      <c r="U13" s="106"/>
      <c r="V13" s="106"/>
      <c r="W13" s="106"/>
      <c r="X13" s="106"/>
      <c r="Y13" s="106"/>
      <c r="Z13" s="106"/>
      <c r="AA13" s="107"/>
    </row>
    <row r="14" spans="2:27">
      <c r="B14" s="105"/>
      <c r="C14" s="106"/>
      <c r="D14" s="129" t="s">
        <v>8</v>
      </c>
      <c r="E14" s="106">
        <v>4.37</v>
      </c>
      <c r="F14" s="129" t="s">
        <v>84</v>
      </c>
      <c r="G14" s="129" t="s">
        <v>85</v>
      </c>
      <c r="H14" s="106"/>
      <c r="I14" s="106"/>
      <c r="J14" s="106"/>
      <c r="K14" s="106"/>
      <c r="L14" s="106"/>
      <c r="M14" s="106"/>
      <c r="N14" s="106"/>
      <c r="O14" s="106"/>
      <c r="P14" s="106"/>
      <c r="Q14" s="106"/>
      <c r="R14" s="106"/>
      <c r="S14" s="106"/>
      <c r="T14" s="106"/>
      <c r="U14" s="106"/>
      <c r="V14" s="106"/>
      <c r="W14" s="106"/>
      <c r="X14" s="106"/>
      <c r="Y14" s="106"/>
      <c r="Z14" s="106"/>
      <c r="AA14" s="107"/>
    </row>
    <row r="15" spans="2:27">
      <c r="B15" s="105"/>
      <c r="C15" s="106"/>
      <c r="D15" s="129" t="s">
        <v>86</v>
      </c>
      <c r="E15" s="106">
        <f>E14*E5*1000000</f>
        <v>6992000000</v>
      </c>
      <c r="F15" s="167" t="s">
        <v>26</v>
      </c>
      <c r="G15" s="129" t="s">
        <v>87</v>
      </c>
      <c r="H15" s="106"/>
      <c r="I15" s="106"/>
      <c r="J15" s="106"/>
      <c r="K15" s="106"/>
      <c r="L15" s="106"/>
      <c r="M15" s="106"/>
      <c r="N15" s="106"/>
      <c r="O15" s="106"/>
      <c r="P15" s="106"/>
      <c r="Q15" s="106"/>
      <c r="R15" s="106"/>
      <c r="S15" s="106"/>
      <c r="T15" s="106"/>
      <c r="U15" s="106"/>
      <c r="V15" s="106"/>
      <c r="W15" s="106"/>
      <c r="X15" s="106"/>
      <c r="Y15" s="106"/>
      <c r="Z15" s="106"/>
      <c r="AA15" s="107"/>
    </row>
    <row r="16" spans="2:27">
      <c r="B16" s="105"/>
      <c r="C16" s="106"/>
      <c r="H16" s="106"/>
      <c r="I16" s="106"/>
      <c r="J16" s="106"/>
      <c r="K16" s="106"/>
      <c r="L16" s="106"/>
      <c r="M16" s="106"/>
      <c r="N16" s="106"/>
      <c r="O16" s="106"/>
      <c r="P16" s="106"/>
      <c r="Q16" s="106"/>
      <c r="R16" s="106"/>
      <c r="S16" s="106"/>
      <c r="T16" s="106"/>
      <c r="U16" s="106"/>
      <c r="V16" s="106"/>
      <c r="W16" s="106"/>
      <c r="X16" s="106"/>
      <c r="Y16" s="106"/>
      <c r="Z16" s="106"/>
      <c r="AA16" s="107"/>
    </row>
    <row r="17" spans="2:27">
      <c r="B17" s="105"/>
      <c r="C17" s="106"/>
      <c r="D17" s="129" t="s">
        <v>92</v>
      </c>
      <c r="E17" s="106">
        <v>0</v>
      </c>
      <c r="F17" s="129" t="s">
        <v>26</v>
      </c>
      <c r="G17" s="129" t="s">
        <v>98</v>
      </c>
      <c r="H17" s="106"/>
      <c r="I17" s="106"/>
      <c r="J17" s="106"/>
      <c r="K17" s="106"/>
      <c r="L17" s="106"/>
      <c r="M17" s="106"/>
      <c r="N17" s="106"/>
      <c r="O17" s="106"/>
      <c r="P17" s="106"/>
      <c r="Q17" s="106"/>
      <c r="R17" s="106"/>
      <c r="S17" s="106"/>
      <c r="T17" s="106"/>
      <c r="U17" s="106"/>
      <c r="V17" s="106"/>
      <c r="W17" s="106"/>
      <c r="X17" s="106"/>
      <c r="Y17" s="106"/>
      <c r="Z17" s="106"/>
      <c r="AA17" s="107"/>
    </row>
    <row r="18" spans="2:27">
      <c r="B18" s="105"/>
      <c r="C18" s="106"/>
      <c r="H18" s="106"/>
      <c r="I18" s="106"/>
      <c r="J18" s="106"/>
      <c r="K18" s="106"/>
      <c r="L18" s="106"/>
      <c r="M18" s="106"/>
      <c r="N18" s="106"/>
      <c r="O18" s="106"/>
      <c r="P18" s="106"/>
      <c r="Q18" s="106"/>
      <c r="R18" s="106"/>
      <c r="S18" s="106"/>
      <c r="T18" s="106"/>
      <c r="U18" s="106"/>
      <c r="V18" s="106"/>
      <c r="W18" s="106"/>
      <c r="X18" s="106"/>
      <c r="Y18" s="106"/>
      <c r="Z18" s="106"/>
      <c r="AA18" s="107"/>
    </row>
    <row r="19" spans="2:27">
      <c r="B19" s="105"/>
      <c r="H19" s="106"/>
      <c r="I19" s="106"/>
      <c r="J19" s="106"/>
      <c r="K19" s="106"/>
      <c r="L19" s="106"/>
      <c r="M19" s="106"/>
      <c r="N19" s="106"/>
      <c r="O19" s="106"/>
      <c r="P19" s="106"/>
      <c r="Q19" s="106"/>
      <c r="R19" s="106"/>
      <c r="S19" s="106"/>
      <c r="T19" s="106"/>
      <c r="U19" s="106"/>
      <c r="V19" s="106"/>
      <c r="W19" s="106"/>
      <c r="X19" s="106"/>
      <c r="Y19" s="106"/>
      <c r="Z19" s="106"/>
      <c r="AA19" s="107"/>
    </row>
    <row r="20" spans="2:27">
      <c r="B20" s="105"/>
      <c r="C20" s="167" t="s">
        <v>112</v>
      </c>
      <c r="H20" s="106"/>
      <c r="I20" s="106"/>
      <c r="J20" s="106"/>
      <c r="K20" s="106"/>
      <c r="L20" s="106"/>
      <c r="M20" s="106"/>
      <c r="N20" s="106"/>
      <c r="O20" s="106"/>
      <c r="P20" s="106"/>
      <c r="Q20" s="106"/>
      <c r="R20" s="106"/>
      <c r="S20" s="106"/>
      <c r="T20" s="106"/>
      <c r="U20" s="106"/>
      <c r="V20" s="106"/>
      <c r="W20" s="106"/>
      <c r="X20" s="106"/>
      <c r="Y20" s="106"/>
      <c r="Z20" s="106"/>
      <c r="AA20" s="107"/>
    </row>
    <row r="21" spans="2:27">
      <c r="B21" s="105"/>
      <c r="C21" s="106"/>
      <c r="D21" s="129" t="s">
        <v>89</v>
      </c>
      <c r="E21" s="106">
        <v>2.1000000000000001E-2</v>
      </c>
      <c r="F21" s="129" t="s">
        <v>4</v>
      </c>
      <c r="G21" s="129" t="s">
        <v>88</v>
      </c>
      <c r="I21" s="106"/>
      <c r="J21" s="106"/>
      <c r="K21" s="106"/>
      <c r="L21" s="106"/>
      <c r="M21" s="106"/>
      <c r="N21" s="106"/>
      <c r="O21" s="106"/>
      <c r="P21" s="106"/>
      <c r="Q21" s="106"/>
      <c r="R21" s="106"/>
      <c r="S21" s="106"/>
      <c r="T21" s="106"/>
      <c r="U21" s="106"/>
      <c r="V21" s="106"/>
      <c r="W21" s="106"/>
      <c r="X21" s="106"/>
      <c r="Y21" s="106"/>
      <c r="Z21" s="106"/>
      <c r="AA21" s="107"/>
    </row>
    <row r="22" spans="2:27">
      <c r="B22" s="105"/>
      <c r="C22" s="106"/>
      <c r="D22" s="129" t="s">
        <v>91</v>
      </c>
      <c r="E22" s="106">
        <f>E21*E15</f>
        <v>146832000</v>
      </c>
      <c r="F22" s="129" t="s">
        <v>90</v>
      </c>
      <c r="G22" s="106"/>
      <c r="H22" s="106"/>
      <c r="I22" s="106"/>
      <c r="J22" s="106"/>
      <c r="K22" s="106"/>
      <c r="L22" s="106"/>
      <c r="M22" s="106"/>
      <c r="N22" s="106"/>
      <c r="O22" s="106"/>
      <c r="P22" s="106"/>
      <c r="Q22" s="106"/>
      <c r="R22" s="106"/>
      <c r="S22" s="106"/>
      <c r="T22" s="106"/>
      <c r="U22" s="106"/>
      <c r="V22" s="106"/>
      <c r="W22" s="106"/>
      <c r="X22" s="106"/>
      <c r="Y22" s="106"/>
      <c r="Z22" s="106"/>
      <c r="AA22" s="107"/>
    </row>
    <row r="23" spans="2:27">
      <c r="B23" s="105"/>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c r="AA23" s="107"/>
    </row>
    <row r="24" spans="2:27">
      <c r="B24" s="105"/>
      <c r="C24" s="106"/>
      <c r="D24" s="129"/>
      <c r="E24" s="106"/>
      <c r="F24" s="106"/>
      <c r="G24" s="106"/>
      <c r="H24" s="106"/>
      <c r="I24" s="106"/>
      <c r="J24" s="106"/>
      <c r="K24" s="106"/>
      <c r="L24" s="106"/>
      <c r="M24" s="106"/>
      <c r="N24" s="106"/>
      <c r="O24" s="106"/>
      <c r="P24" s="106"/>
      <c r="Q24" s="106"/>
      <c r="R24" s="106"/>
      <c r="S24" s="106"/>
      <c r="T24" s="106"/>
      <c r="U24" s="106"/>
      <c r="V24" s="106"/>
      <c r="W24" s="106"/>
      <c r="X24" s="106"/>
      <c r="Y24" s="106"/>
      <c r="Z24" s="106"/>
      <c r="AA24" s="107"/>
    </row>
    <row r="25" spans="2:27">
      <c r="B25" s="105"/>
      <c r="D25" s="129"/>
      <c r="E25" s="106"/>
      <c r="F25" s="106"/>
      <c r="G25" s="106"/>
      <c r="H25" s="106"/>
      <c r="I25" s="106"/>
      <c r="J25" s="106"/>
      <c r="K25" s="106"/>
      <c r="L25" s="106"/>
      <c r="M25" s="106"/>
      <c r="N25" s="106"/>
      <c r="O25" s="106"/>
      <c r="P25" s="106"/>
      <c r="Q25" s="106"/>
      <c r="R25" s="106"/>
      <c r="S25" s="106"/>
      <c r="T25" s="106"/>
      <c r="U25" s="106"/>
      <c r="V25" s="106"/>
      <c r="W25" s="106"/>
      <c r="X25" s="106"/>
      <c r="Y25" s="106"/>
      <c r="Z25" s="106"/>
      <c r="AA25" s="107"/>
    </row>
    <row r="26" spans="2:27">
      <c r="B26" s="105"/>
      <c r="C26" s="129"/>
      <c r="D26" s="129" t="s">
        <v>94</v>
      </c>
      <c r="E26" s="130">
        <v>2.5</v>
      </c>
      <c r="F26" s="129" t="s">
        <v>75</v>
      </c>
      <c r="G26" s="129"/>
      <c r="H26" s="106"/>
      <c r="I26" s="106"/>
      <c r="J26" s="106"/>
      <c r="K26" s="106"/>
      <c r="L26" s="106"/>
      <c r="M26" s="106"/>
      <c r="N26" s="106"/>
      <c r="O26" s="106"/>
      <c r="P26" s="106"/>
      <c r="Q26" s="106"/>
      <c r="R26" s="106"/>
      <c r="S26" s="106"/>
      <c r="T26" s="106"/>
      <c r="U26" s="106"/>
      <c r="V26" s="106"/>
      <c r="W26" s="106"/>
      <c r="X26" s="106"/>
      <c r="Y26" s="106"/>
      <c r="Z26" s="106"/>
      <c r="AA26" s="107"/>
    </row>
    <row r="27" spans="2:27">
      <c r="B27" s="105"/>
      <c r="C27" s="106"/>
      <c r="D27" s="129" t="s">
        <v>109</v>
      </c>
      <c r="E27" s="106">
        <f>E26*E5</f>
        <v>4000</v>
      </c>
      <c r="F27" s="129" t="s">
        <v>108</v>
      </c>
      <c r="G27" s="106"/>
      <c r="H27" s="106"/>
      <c r="I27" s="106"/>
      <c r="J27" s="106"/>
      <c r="K27" s="106"/>
      <c r="L27" s="106"/>
      <c r="M27" s="106"/>
      <c r="N27" s="106"/>
      <c r="O27" s="106"/>
      <c r="P27" s="106"/>
      <c r="Q27" s="106"/>
      <c r="R27" s="106"/>
      <c r="S27" s="106"/>
      <c r="T27" s="106"/>
      <c r="U27" s="106"/>
      <c r="V27" s="106"/>
      <c r="W27" s="106"/>
      <c r="X27" s="106"/>
      <c r="Y27" s="106"/>
      <c r="Z27" s="106"/>
      <c r="AA27" s="107"/>
    </row>
    <row r="28" spans="2:27">
      <c r="B28" s="105"/>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7"/>
    </row>
    <row r="29" spans="2:27">
      <c r="B29" s="105"/>
      <c r="C29" s="106"/>
      <c r="D29" s="129"/>
      <c r="E29" s="106"/>
      <c r="F29" s="106"/>
      <c r="G29" s="106"/>
      <c r="H29" s="106"/>
      <c r="I29" s="106"/>
      <c r="J29" s="106"/>
      <c r="K29" s="106"/>
      <c r="L29" s="106"/>
      <c r="M29" s="106"/>
      <c r="N29" s="106"/>
      <c r="O29" s="106"/>
      <c r="P29" s="106"/>
      <c r="Q29" s="106"/>
      <c r="R29" s="106"/>
      <c r="S29" s="106"/>
      <c r="T29" s="106"/>
      <c r="U29" s="106"/>
      <c r="V29" s="106"/>
      <c r="W29" s="106"/>
      <c r="X29" s="106"/>
      <c r="Y29" s="106"/>
      <c r="Z29" s="106"/>
      <c r="AA29" s="107"/>
    </row>
    <row r="30" spans="2:27">
      <c r="B30" s="105"/>
      <c r="C30" s="106"/>
      <c r="D30" s="129"/>
      <c r="E30" s="106"/>
      <c r="F30" s="106"/>
      <c r="G30" s="106"/>
      <c r="H30" s="106"/>
      <c r="I30" s="106"/>
      <c r="J30" s="106"/>
      <c r="K30" s="106"/>
      <c r="L30" s="106"/>
      <c r="M30" s="106"/>
      <c r="N30" s="106"/>
      <c r="O30" s="106"/>
      <c r="P30" s="106"/>
      <c r="Q30" s="106"/>
      <c r="R30" s="106"/>
      <c r="S30" s="106"/>
      <c r="T30" s="106"/>
      <c r="U30" s="106"/>
      <c r="V30" s="106"/>
      <c r="W30" s="106"/>
      <c r="X30" s="106"/>
      <c r="Y30" s="106"/>
      <c r="Z30" s="106"/>
      <c r="AA30" s="107"/>
    </row>
    <row r="31" spans="2:27">
      <c r="B31" s="105"/>
      <c r="C31" s="106"/>
      <c r="D31" s="129"/>
      <c r="E31" s="106"/>
      <c r="F31" s="106"/>
      <c r="G31" s="106"/>
      <c r="H31" s="106"/>
      <c r="I31" s="106"/>
      <c r="J31" s="106"/>
      <c r="K31" s="106"/>
      <c r="L31" s="106"/>
      <c r="M31" s="106"/>
      <c r="N31" s="106"/>
      <c r="O31" s="106"/>
      <c r="P31" s="106"/>
      <c r="Q31" s="106"/>
      <c r="R31" s="106"/>
      <c r="S31" s="106"/>
      <c r="T31" s="106"/>
      <c r="U31" s="106"/>
      <c r="V31" s="106"/>
      <c r="W31" s="106"/>
      <c r="X31" s="106"/>
      <c r="Y31" s="106"/>
      <c r="Z31" s="106"/>
      <c r="AA31" s="107"/>
    </row>
    <row r="32" spans="2:27">
      <c r="B32" s="105"/>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7"/>
    </row>
    <row r="33" spans="2:27">
      <c r="B33" s="105"/>
      <c r="C33" s="106"/>
      <c r="D33" s="129"/>
      <c r="E33" s="106"/>
      <c r="F33" s="106"/>
      <c r="G33" s="106"/>
      <c r="H33" s="106"/>
      <c r="I33" s="106"/>
      <c r="J33" s="106"/>
      <c r="K33" s="106"/>
      <c r="L33" s="106"/>
      <c r="M33" s="106"/>
      <c r="N33" s="106"/>
      <c r="O33" s="106"/>
      <c r="P33" s="106"/>
      <c r="Q33" s="106"/>
      <c r="R33" s="106"/>
      <c r="S33" s="106"/>
      <c r="T33" s="106"/>
      <c r="U33" s="106"/>
      <c r="V33" s="106"/>
      <c r="W33" s="106"/>
      <c r="X33" s="106"/>
      <c r="Y33" s="106"/>
      <c r="Z33" s="106"/>
      <c r="AA33" s="107"/>
    </row>
    <row r="34" spans="2:27">
      <c r="B34" s="105"/>
      <c r="C34" s="106"/>
      <c r="D34" s="129"/>
      <c r="E34" s="106"/>
      <c r="F34" s="106"/>
      <c r="G34" s="106"/>
      <c r="H34" s="106"/>
      <c r="I34" s="106"/>
      <c r="J34" s="106"/>
      <c r="K34" s="106"/>
      <c r="L34" s="106"/>
      <c r="M34" s="106"/>
      <c r="N34" s="106"/>
      <c r="O34" s="106"/>
      <c r="P34" s="106"/>
      <c r="Q34" s="106"/>
      <c r="R34" s="106"/>
      <c r="S34" s="106"/>
      <c r="T34" s="106"/>
      <c r="U34" s="106"/>
      <c r="V34" s="106"/>
      <c r="W34" s="106"/>
      <c r="X34" s="106"/>
      <c r="Y34" s="106"/>
      <c r="Z34" s="106"/>
      <c r="AA34" s="107"/>
    </row>
    <row r="35" spans="2:27">
      <c r="B35" s="105"/>
      <c r="C35" s="106"/>
      <c r="D35" s="129"/>
      <c r="E35" s="106"/>
      <c r="F35" s="106"/>
      <c r="G35" s="106"/>
      <c r="H35" s="106"/>
      <c r="I35" s="106"/>
      <c r="J35" s="106"/>
      <c r="K35" s="106"/>
      <c r="L35" s="106"/>
      <c r="M35" s="106"/>
      <c r="N35" s="106"/>
      <c r="O35" s="106"/>
      <c r="P35" s="106"/>
      <c r="Q35" s="106"/>
      <c r="R35" s="106"/>
      <c r="S35" s="106"/>
      <c r="T35" s="106"/>
      <c r="U35" s="106"/>
      <c r="V35" s="106"/>
      <c r="W35" s="106"/>
      <c r="X35" s="106"/>
      <c r="Y35" s="106"/>
      <c r="Z35" s="106"/>
      <c r="AA35" s="107"/>
    </row>
    <row r="36" spans="2:27">
      <c r="B36" s="105"/>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7"/>
    </row>
    <row r="37" spans="2:27">
      <c r="B37" s="105"/>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7"/>
    </row>
    <row r="38" spans="2:27">
      <c r="B38" s="105"/>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7"/>
    </row>
    <row r="39" spans="2:27">
      <c r="B39" s="105"/>
      <c r="C39" s="129"/>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7"/>
    </row>
    <row r="40" spans="2:27">
      <c r="B40" s="105"/>
      <c r="C40" s="106"/>
      <c r="D40" s="129"/>
      <c r="E40" s="106"/>
      <c r="F40" s="106"/>
      <c r="G40" s="129"/>
      <c r="H40" s="106"/>
      <c r="I40" s="106"/>
      <c r="J40" s="106"/>
      <c r="K40" s="106"/>
      <c r="L40" s="106"/>
      <c r="M40" s="106"/>
      <c r="N40" s="106"/>
      <c r="O40" s="106"/>
      <c r="P40" s="106"/>
      <c r="Q40" s="106"/>
      <c r="R40" s="106"/>
      <c r="S40" s="106"/>
      <c r="T40" s="106"/>
      <c r="U40" s="106"/>
      <c r="V40" s="106"/>
      <c r="W40" s="106"/>
      <c r="X40" s="106"/>
      <c r="Y40" s="106"/>
      <c r="Z40" s="106"/>
      <c r="AA40" s="107"/>
    </row>
    <row r="41" spans="2:27">
      <c r="B41" s="105"/>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7"/>
    </row>
    <row r="42" spans="2:27">
      <c r="B42" s="105"/>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7"/>
    </row>
    <row r="43" spans="2:27">
      <c r="B43" s="105"/>
      <c r="C43" s="106"/>
      <c r="D43" s="106"/>
      <c r="E43" s="106"/>
      <c r="F43" s="106"/>
      <c r="G43" s="129"/>
      <c r="H43" s="106"/>
      <c r="I43" s="106"/>
      <c r="J43" s="106"/>
      <c r="K43" s="106"/>
      <c r="L43" s="106"/>
      <c r="M43" s="106"/>
      <c r="N43" s="106"/>
      <c r="O43" s="106"/>
      <c r="P43" s="106"/>
      <c r="Q43" s="106"/>
      <c r="R43" s="106"/>
      <c r="S43" s="106"/>
      <c r="T43" s="106"/>
      <c r="U43" s="106"/>
      <c r="V43" s="106"/>
      <c r="W43" s="106"/>
      <c r="X43" s="106"/>
      <c r="Y43" s="106"/>
      <c r="Z43" s="106"/>
      <c r="AA43" s="107"/>
    </row>
    <row r="44" spans="2:27">
      <c r="B44" s="105"/>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7"/>
    </row>
    <row r="45" spans="2:27">
      <c r="B45" s="105"/>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7"/>
    </row>
    <row r="46" spans="2:27">
      <c r="B46" s="105"/>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7"/>
    </row>
    <row r="47" spans="2:27">
      <c r="B47" s="105"/>
      <c r="C47" s="106"/>
      <c r="D47" s="106"/>
      <c r="E47" s="106"/>
      <c r="F47" s="129"/>
      <c r="G47" s="106"/>
      <c r="H47" s="106"/>
      <c r="I47" s="106"/>
      <c r="J47" s="106"/>
      <c r="K47" s="106"/>
      <c r="L47" s="106"/>
      <c r="M47" s="106"/>
      <c r="N47" s="106"/>
      <c r="O47" s="106"/>
      <c r="P47" s="106"/>
      <c r="Q47" s="106"/>
      <c r="R47" s="106"/>
      <c r="S47" s="106"/>
      <c r="T47" s="106"/>
      <c r="U47" s="106"/>
      <c r="V47" s="106"/>
      <c r="W47" s="106"/>
      <c r="X47" s="106"/>
      <c r="Y47" s="106"/>
      <c r="Z47" s="106"/>
      <c r="AA47" s="107"/>
    </row>
    <row r="48" spans="2:27">
      <c r="B48" s="105"/>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7"/>
    </row>
    <row r="49" spans="2:27">
      <c r="B49" s="105"/>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7"/>
    </row>
    <row r="50" spans="2:27">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7"/>
    </row>
    <row r="51" spans="2:27">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7"/>
    </row>
    <row r="52" spans="2:27">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7"/>
    </row>
    <row r="53" spans="2:27">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7"/>
    </row>
    <row r="54" spans="2:27">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7"/>
    </row>
    <row r="55" spans="2:27">
      <c r="B55" s="105"/>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7"/>
    </row>
    <row r="56" spans="2:27">
      <c r="B56" s="105"/>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c r="AA56" s="107"/>
    </row>
    <row r="57" spans="2:27">
      <c r="B57" s="105"/>
      <c r="C57" s="106"/>
      <c r="D57" s="129"/>
      <c r="E57" s="106"/>
      <c r="F57" s="129"/>
      <c r="G57" s="129"/>
      <c r="H57" s="106"/>
      <c r="I57" s="106"/>
      <c r="J57" s="106"/>
      <c r="K57" s="106"/>
      <c r="L57" s="106"/>
      <c r="M57" s="106"/>
      <c r="N57" s="106"/>
      <c r="O57" s="106"/>
      <c r="P57" s="106"/>
      <c r="Q57" s="106"/>
      <c r="R57" s="106"/>
      <c r="S57" s="106"/>
      <c r="T57" s="106"/>
      <c r="U57" s="106"/>
      <c r="V57" s="106"/>
      <c r="W57" s="106"/>
      <c r="X57" s="106"/>
      <c r="Y57" s="106"/>
      <c r="Z57" s="106"/>
      <c r="AA57" s="107"/>
    </row>
    <row r="58" spans="2:27">
      <c r="B58" s="105"/>
      <c r="C58" s="167" t="s">
        <v>113</v>
      </c>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7"/>
    </row>
    <row r="59" spans="2:27">
      <c r="B59" s="105"/>
      <c r="C59" s="106"/>
      <c r="D59" s="167" t="s">
        <v>115</v>
      </c>
      <c r="E59" s="168">
        <v>0.15</v>
      </c>
      <c r="F59" s="167" t="s">
        <v>4</v>
      </c>
      <c r="G59" s="167" t="s">
        <v>88</v>
      </c>
      <c r="H59" s="106"/>
      <c r="I59" s="106"/>
      <c r="J59" s="106"/>
      <c r="K59" s="106"/>
      <c r="L59" s="106"/>
      <c r="M59" s="106"/>
      <c r="N59" s="106"/>
      <c r="O59" s="106"/>
      <c r="P59" s="106"/>
      <c r="Q59" s="106"/>
      <c r="R59" s="106"/>
      <c r="S59" s="106"/>
      <c r="T59" s="106"/>
      <c r="U59" s="106"/>
      <c r="V59" s="106"/>
      <c r="W59" s="106"/>
      <c r="X59" s="106"/>
      <c r="Y59" s="106"/>
      <c r="Z59" s="106"/>
      <c r="AA59" s="107"/>
    </row>
    <row r="60" spans="2:27">
      <c r="B60" s="105"/>
      <c r="C60" s="106"/>
      <c r="D60" s="167" t="s">
        <v>114</v>
      </c>
      <c r="E60" s="106">
        <f>E59*E15</f>
        <v>1048800000</v>
      </c>
      <c r="F60" s="167" t="s">
        <v>26</v>
      </c>
      <c r="G60" s="106"/>
      <c r="H60" s="106"/>
      <c r="I60" s="106"/>
      <c r="J60" s="106"/>
      <c r="K60" s="106"/>
      <c r="L60" s="106"/>
      <c r="M60" s="106"/>
      <c r="N60" s="106"/>
      <c r="O60" s="106"/>
      <c r="P60" s="106"/>
      <c r="Q60" s="106"/>
      <c r="R60" s="106"/>
      <c r="S60" s="106"/>
      <c r="T60" s="106"/>
      <c r="U60" s="106"/>
      <c r="V60" s="106"/>
      <c r="W60" s="106"/>
      <c r="X60" s="106"/>
      <c r="Y60" s="106"/>
      <c r="Z60" s="106"/>
      <c r="AA60" s="107"/>
    </row>
    <row r="61" spans="2:27">
      <c r="B61" s="105"/>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7"/>
    </row>
    <row r="62" spans="2:27">
      <c r="B62" s="105"/>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7"/>
    </row>
    <row r="63" spans="2:27">
      <c r="B63" s="105"/>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7"/>
    </row>
    <row r="64" spans="2:27">
      <c r="B64" s="105"/>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7"/>
    </row>
    <row r="65" spans="1:27">
      <c r="B65" s="105"/>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7"/>
    </row>
    <row r="66" spans="1:27">
      <c r="B66" s="105"/>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7"/>
    </row>
    <row r="67" spans="1:27">
      <c r="B67" s="105"/>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7"/>
    </row>
    <row r="68" spans="1:27">
      <c r="B68" s="105"/>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7"/>
    </row>
    <row r="69" spans="1:27">
      <c r="B69" s="105"/>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7"/>
    </row>
    <row r="70" spans="1:27">
      <c r="B70" s="105"/>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7"/>
    </row>
    <row r="71" spans="1:27">
      <c r="B71" s="105"/>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7"/>
    </row>
    <row r="72" spans="1:27">
      <c r="B72" s="105"/>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7"/>
    </row>
    <row r="73" spans="1:27">
      <c r="B73" s="105"/>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7"/>
    </row>
    <row r="74" spans="1:27">
      <c r="B74" s="105"/>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7"/>
    </row>
    <row r="75" spans="1:27">
      <c r="B75" s="105"/>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7"/>
    </row>
    <row r="76" spans="1:27">
      <c r="B76" s="105"/>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7"/>
    </row>
    <row r="77" spans="1:27">
      <c r="B77" s="105"/>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7"/>
    </row>
    <row r="78" spans="1:27">
      <c r="A78" s="106"/>
      <c r="B78" s="105"/>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7"/>
    </row>
    <row r="79" spans="1:27">
      <c r="A79" s="106"/>
      <c r="B79" s="105"/>
      <c r="C79" s="129" t="s">
        <v>95</v>
      </c>
      <c r="D79" s="129"/>
      <c r="E79" s="106"/>
      <c r="F79" s="106"/>
      <c r="G79" s="106"/>
      <c r="H79" s="106"/>
      <c r="I79" s="106"/>
      <c r="J79" s="106"/>
      <c r="K79" s="106"/>
      <c r="L79" s="106"/>
      <c r="M79" s="106"/>
      <c r="N79" s="106"/>
      <c r="O79" s="106"/>
      <c r="P79" s="106"/>
      <c r="Q79" s="106"/>
      <c r="R79" s="106"/>
      <c r="S79" s="106"/>
      <c r="T79" s="106"/>
      <c r="U79" s="106"/>
      <c r="V79" s="106"/>
      <c r="W79" s="106"/>
      <c r="X79" s="106"/>
      <c r="Y79" s="106"/>
      <c r="Z79" s="106"/>
      <c r="AA79" s="107"/>
    </row>
    <row r="80" spans="1:27">
      <c r="A80" s="106"/>
      <c r="B80" s="105"/>
      <c r="C80" s="106"/>
      <c r="D80" s="129" t="s">
        <v>1</v>
      </c>
      <c r="E80" s="106">
        <f>AVERAGE(6,12)</f>
        <v>9</v>
      </c>
      <c r="F80" s="129" t="s">
        <v>81</v>
      </c>
      <c r="G80" s="106"/>
      <c r="H80" s="106"/>
      <c r="I80" s="106"/>
      <c r="J80" s="106"/>
      <c r="K80" s="106"/>
      <c r="L80" s="106"/>
      <c r="M80" s="106"/>
      <c r="N80" s="106"/>
      <c r="O80" s="106"/>
      <c r="P80" s="106"/>
      <c r="Q80" s="106"/>
      <c r="R80" s="106"/>
      <c r="S80" s="106"/>
      <c r="T80" s="106"/>
      <c r="U80" s="106"/>
      <c r="V80" s="106"/>
      <c r="W80" s="106"/>
      <c r="X80" s="106"/>
      <c r="Y80" s="106"/>
      <c r="Z80" s="106"/>
      <c r="AA80" s="107"/>
    </row>
    <row r="81" spans="2:27">
      <c r="B81" s="105"/>
      <c r="C81" s="106"/>
      <c r="G81" s="106"/>
      <c r="H81" s="106"/>
      <c r="I81" s="106"/>
      <c r="J81" s="106"/>
      <c r="K81" s="106"/>
      <c r="L81" s="106"/>
      <c r="M81" s="106"/>
      <c r="N81" s="106"/>
      <c r="O81" s="106"/>
      <c r="P81" s="106"/>
      <c r="Q81" s="106"/>
      <c r="R81" s="106"/>
      <c r="S81" s="106"/>
      <c r="T81" s="106"/>
      <c r="U81" s="106"/>
      <c r="V81" s="106"/>
      <c r="W81" s="106"/>
      <c r="X81" s="106"/>
      <c r="Y81" s="106"/>
      <c r="Z81" s="106"/>
      <c r="AA81" s="107"/>
    </row>
    <row r="82" spans="2:27">
      <c r="B82" s="105"/>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7"/>
    </row>
    <row r="83" spans="2:27">
      <c r="B83" s="105"/>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7"/>
    </row>
    <row r="84" spans="2:27">
      <c r="B84" s="105"/>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7"/>
    </row>
    <row r="85" spans="2:27">
      <c r="B85" s="105"/>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7"/>
    </row>
    <row r="86" spans="2:27">
      <c r="B86" s="105"/>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7"/>
    </row>
    <row r="87" spans="2:27">
      <c r="B87" s="105"/>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7"/>
    </row>
    <row r="88" spans="2:27">
      <c r="B88" s="105"/>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7"/>
    </row>
    <row r="89" spans="2:27">
      <c r="B89" s="105"/>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7"/>
    </row>
    <row r="90" spans="2:27">
      <c r="B90" s="105"/>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7"/>
    </row>
    <row r="91" spans="2:27">
      <c r="B91" s="105"/>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7"/>
    </row>
    <row r="92" spans="2:27">
      <c r="B92" s="105"/>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7"/>
    </row>
    <row r="93" spans="2:27">
      <c r="B93" s="105"/>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7"/>
    </row>
    <row r="94" spans="2:27">
      <c r="B94" s="105"/>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7"/>
    </row>
    <row r="95" spans="2:27">
      <c r="B95" s="105"/>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7"/>
    </row>
    <row r="96" spans="2:27">
      <c r="B96" s="105"/>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7"/>
    </row>
    <row r="97" spans="2:27">
      <c r="B97" s="105"/>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7"/>
    </row>
    <row r="98" spans="2:27">
      <c r="B98" s="105"/>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7"/>
    </row>
    <row r="99" spans="2:27">
      <c r="B99" s="105"/>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7"/>
    </row>
    <row r="100" spans="2:27">
      <c r="B100" s="105"/>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7"/>
    </row>
    <row r="101" spans="2:27">
      <c r="B101" s="105"/>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7"/>
    </row>
    <row r="102" spans="2:27">
      <c r="B102" s="105"/>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7"/>
    </row>
    <row r="103" spans="2:27">
      <c r="B103" s="105"/>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7"/>
    </row>
    <row r="104" spans="2:27">
      <c r="B104" s="105"/>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7"/>
    </row>
    <row r="105" spans="2:27">
      <c r="B105" s="105"/>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7"/>
    </row>
    <row r="106" spans="2:27">
      <c r="B106" s="105"/>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7"/>
    </row>
    <row r="107" spans="2:27">
      <c r="B107" s="105"/>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7"/>
    </row>
    <row r="108" spans="2:27">
      <c r="B108" s="105"/>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7"/>
    </row>
    <row r="109" spans="2:27">
      <c r="B109" s="105"/>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7"/>
    </row>
    <row r="110" spans="2:27">
      <c r="B110" s="105"/>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7"/>
    </row>
    <row r="111" spans="2:27">
      <c r="B111" s="105"/>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7"/>
    </row>
    <row r="112" spans="2:27" ht="17" thickBot="1">
      <c r="B112" s="133"/>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2022-09-06T12:53:26Z</dcterms:modified>
</cp:coreProperties>
</file>