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analyses/"/>
    </mc:Choice>
  </mc:AlternateContent>
  <xr:revisionPtr revIDLastSave="0" documentId="13_ncr:1_{9A3216FF-E7B1-3B4E-8705-C654E7ED66B5}" xr6:coauthVersionLast="31" xr6:coauthVersionMax="31" xr10:uidLastSave="{00000000-0000-0000-0000-000000000000}"/>
  <bookViews>
    <workbookView xWindow="0" yWindow="460" windowWidth="28800" windowHeight="16260" tabRatio="902" firstSheet="17" activeTab="24" xr2:uid="{00000000-000D-0000-FFFF-FFFF00000000}"/>
  </bookViews>
  <sheets>
    <sheet name="Cover sheet" sheetId="1" r:id="rId1"/>
    <sheet name="Changelog" sheetId="43" r:id="rId2"/>
    <sheet name="Contents" sheetId="22" r:id="rId3"/>
    <sheet name="Introduction" sheetId="2" r:id="rId4"/>
    <sheet name="Dataflow" sheetId="48" r:id="rId5"/>
    <sheet name="Assumptions" sheetId="23" r:id="rId6"/>
    <sheet name="Corrected energy balance step 1" sheetId="17" r:id="rId7"/>
    <sheet name="Dashboard" sheetId="3"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 name="csv_energy_hydrogen_solar_pv_ps" sheetId="92" r:id="rId26"/>
  </sheets>
  <externalReferences>
    <externalReference r:id="rId27"/>
    <externalReference r:id="rId28"/>
    <externalReference r:id="rId29"/>
    <externalReference r:id="rId30"/>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Assumptions!$C$125</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C64" i="24" l="1"/>
  <c r="C63" i="24"/>
  <c r="C62" i="24"/>
  <c r="C61" i="24"/>
  <c r="B64" i="24"/>
  <c r="B63" i="24"/>
  <c r="B62" i="24"/>
  <c r="B61" i="24"/>
  <c r="B56" i="24" l="1"/>
  <c r="C56" i="24"/>
  <c r="E135" i="3" l="1"/>
  <c r="B4" i="92"/>
  <c r="B3" i="92"/>
  <c r="C60" i="24" l="1"/>
  <c r="C59" i="24"/>
  <c r="C58" i="24"/>
  <c r="C57" i="24"/>
  <c r="B60" i="24"/>
  <c r="B59" i="24"/>
  <c r="B58" i="24"/>
  <c r="B57" i="24"/>
  <c r="C8" i="1" l="1"/>
  <c r="I47" i="19"/>
  <c r="I46" i="19"/>
  <c r="I45" i="19"/>
  <c r="I44" i="19"/>
  <c r="I43" i="19"/>
  <c r="I42" i="19"/>
  <c r="I41"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D26" i="49"/>
  <c r="D46" i="49"/>
  <c r="D68" i="49"/>
  <c r="D82" i="46" s="1"/>
  <c r="E26" i="49"/>
  <c r="E46" i="49"/>
  <c r="E68" i="49"/>
  <c r="E82" i="46" s="1"/>
  <c r="D13" i="49"/>
  <c r="D33" i="49"/>
  <c r="D27" i="49"/>
  <c r="D47" i="49"/>
  <c r="D56" i="49"/>
  <c r="D11" i="49"/>
  <c r="D31" i="49"/>
  <c r="D54" i="49" s="1"/>
  <c r="D12" i="49"/>
  <c r="D32" i="49"/>
  <c r="D55" i="49"/>
  <c r="D14" i="49"/>
  <c r="D34" i="49"/>
  <c r="D57" i="49"/>
  <c r="D15" i="49"/>
  <c r="D35" i="49"/>
  <c r="D58" i="49" s="1"/>
  <c r="D15" i="50" s="1"/>
  <c r="D83" i="50" s="1"/>
  <c r="D16" i="49"/>
  <c r="D36" i="49"/>
  <c r="D59" i="49"/>
  <c r="D17" i="49"/>
  <c r="D37" i="49"/>
  <c r="D60" i="49" s="1"/>
  <c r="D17" i="50" s="1"/>
  <c r="D87" i="50" s="1"/>
  <c r="D18" i="49"/>
  <c r="D38" i="49"/>
  <c r="D61" i="49"/>
  <c r="D20" i="49"/>
  <c r="D40" i="49"/>
  <c r="D19" i="49"/>
  <c r="D39" i="49"/>
  <c r="D62" i="49"/>
  <c r="D21" i="49"/>
  <c r="D41" i="49"/>
  <c r="D63" i="49" s="1"/>
  <c r="D20" i="50" s="1"/>
  <c r="D22" i="49"/>
  <c r="D42" i="49"/>
  <c r="D64" i="49"/>
  <c r="D23" i="49"/>
  <c r="D43" i="49"/>
  <c r="D65" i="49"/>
  <c r="D24" i="49"/>
  <c r="D44" i="49"/>
  <c r="D66" i="49" s="1"/>
  <c r="D23" i="50" s="1"/>
  <c r="D103" i="50" s="1"/>
  <c r="D25" i="49"/>
  <c r="D67" i="49" s="1"/>
  <c r="D24" i="50" s="1"/>
  <c r="D106" i="50" s="1"/>
  <c r="D45" i="49"/>
  <c r="D19" i="50"/>
  <c r="D30" i="50"/>
  <c r="D29" i="50" s="1"/>
  <c r="D12" i="50"/>
  <c r="D49" i="50" s="1"/>
  <c r="D13" i="50"/>
  <c r="D55" i="50" s="1"/>
  <c r="D14" i="50"/>
  <c r="D80" i="50" s="1"/>
  <c r="D16" i="50"/>
  <c r="D86" i="50" s="1"/>
  <c r="D21" i="50"/>
  <c r="D112" i="50" s="1"/>
  <c r="D18" i="50"/>
  <c r="D61" i="50" s="1"/>
  <c r="E61" i="50" s="1"/>
  <c r="D22" i="50"/>
  <c r="D97" i="50" s="1"/>
  <c r="D29" i="40" s="1"/>
  <c r="E30" i="50"/>
  <c r="E129" i="50" s="1"/>
  <c r="D129" i="50"/>
  <c r="E25" i="49"/>
  <c r="E45" i="49"/>
  <c r="E13" i="49"/>
  <c r="E33" i="49"/>
  <c r="E56" i="49" s="1"/>
  <c r="E27" i="49"/>
  <c r="E47" i="49"/>
  <c r="H38" i="6"/>
  <c r="H42" i="6" s="1"/>
  <c r="H18" i="6"/>
  <c r="H30" i="6"/>
  <c r="H11" i="6"/>
  <c r="H12" i="6"/>
  <c r="H13" i="6"/>
  <c r="H14" i="6"/>
  <c r="H15" i="6"/>
  <c r="H16" i="6"/>
  <c r="H20" i="6" s="1"/>
  <c r="J18" i="6" s="1"/>
  <c r="H48" i="6" s="1"/>
  <c r="E48" i="6" s="1"/>
  <c r="E129" i="46" s="1"/>
  <c r="H17" i="6"/>
  <c r="H19" i="6"/>
  <c r="E18" i="6"/>
  <c r="E30" i="6"/>
  <c r="L19" i="40"/>
  <c r="C24" i="24" s="1"/>
  <c r="L20" i="40"/>
  <c r="L21" i="40"/>
  <c r="L22" i="40"/>
  <c r="L23" i="40"/>
  <c r="E11" i="49"/>
  <c r="E31" i="49"/>
  <c r="E54" i="49"/>
  <c r="E12" i="46"/>
  <c r="L32" i="40"/>
  <c r="L40" i="40"/>
  <c r="D12" i="59"/>
  <c r="E13" i="59"/>
  <c r="D14" i="59"/>
  <c r="D40" i="40" s="1"/>
  <c r="L41" i="40"/>
  <c r="D10" i="59"/>
  <c r="D17" i="59" s="1"/>
  <c r="D41" i="40" s="1"/>
  <c r="L33" i="40"/>
  <c r="D15" i="59"/>
  <c r="E40" i="40"/>
  <c r="L11" i="40"/>
  <c r="C13" i="24" s="1"/>
  <c r="L12" i="40"/>
  <c r="L13" i="40"/>
  <c r="L14" i="40"/>
  <c r="L15" i="40"/>
  <c r="C14" i="24" s="1"/>
  <c r="L16" i="40"/>
  <c r="L17" i="40"/>
  <c r="D17" i="40"/>
  <c r="M17" i="40" s="1"/>
  <c r="L65" i="3" s="1"/>
  <c r="L18" i="40"/>
  <c r="C17" i="24" s="1"/>
  <c r="L24" i="40"/>
  <c r="D24" i="40"/>
  <c r="M24" i="40"/>
  <c r="L72" i="3" s="1"/>
  <c r="L25" i="40"/>
  <c r="C23" i="24" s="1"/>
  <c r="D25" i="40"/>
  <c r="L26" i="40"/>
  <c r="L31" i="40"/>
  <c r="L27" i="40"/>
  <c r="C26" i="24" s="1"/>
  <c r="L28" i="40"/>
  <c r="L29" i="40"/>
  <c r="L30" i="40"/>
  <c r="D34" i="40"/>
  <c r="L34" i="40"/>
  <c r="L35" i="40"/>
  <c r="L36" i="40"/>
  <c r="C35" i="24" s="1"/>
  <c r="E21" i="49"/>
  <c r="E41" i="49"/>
  <c r="E63" i="49" s="1"/>
  <c r="E57" i="46" s="1"/>
  <c r="E22" i="46"/>
  <c r="L31" i="3"/>
  <c r="P31" i="3" s="1"/>
  <c r="L26" i="3"/>
  <c r="P26" i="3" s="1"/>
  <c r="E31" i="3"/>
  <c r="H31" i="6"/>
  <c r="J19" i="6"/>
  <c r="H23" i="6"/>
  <c r="J11" i="6"/>
  <c r="H24" i="6"/>
  <c r="J12" i="6"/>
  <c r="H26" i="6"/>
  <c r="J14" i="6"/>
  <c r="H25" i="6"/>
  <c r="J13" i="6"/>
  <c r="H29" i="6"/>
  <c r="J17" i="6"/>
  <c r="H27" i="6"/>
  <c r="J15" i="6"/>
  <c r="H28" i="6"/>
  <c r="J16" i="6"/>
  <c r="B37" i="24"/>
  <c r="B38" i="24"/>
  <c r="B39" i="24"/>
  <c r="B40" i="24"/>
  <c r="B41" i="24"/>
  <c r="B42" i="24"/>
  <c r="B43" i="24"/>
  <c r="B44" i="24"/>
  <c r="B45" i="24"/>
  <c r="B46" i="24"/>
  <c r="B47" i="24"/>
  <c r="B48" i="24"/>
  <c r="B49" i="24"/>
  <c r="B50" i="24"/>
  <c r="B51" i="24"/>
  <c r="B52" i="24"/>
  <c r="B53" i="24"/>
  <c r="B54" i="24"/>
  <c r="B55" i="24"/>
  <c r="E11" i="6"/>
  <c r="E23" i="6"/>
  <c r="E12" i="6"/>
  <c r="E24" i="6"/>
  <c r="E13" i="6"/>
  <c r="E25" i="6"/>
  <c r="E14" i="6"/>
  <c r="E26" i="6"/>
  <c r="E15" i="6"/>
  <c r="E27" i="6"/>
  <c r="E16" i="6"/>
  <c r="E28" i="6"/>
  <c r="E17" i="6"/>
  <c r="E29" i="6"/>
  <c r="E19" i="6"/>
  <c r="E31" i="6"/>
  <c r="E12" i="49"/>
  <c r="E32" i="49"/>
  <c r="E55" i="49"/>
  <c r="E14" i="49"/>
  <c r="E34" i="49"/>
  <c r="E57" i="49" s="1"/>
  <c r="E15" i="49"/>
  <c r="E35" i="49"/>
  <c r="E58" i="49"/>
  <c r="E16" i="49"/>
  <c r="E36" i="49"/>
  <c r="E59" i="49" s="1"/>
  <c r="E17" i="49"/>
  <c r="E37" i="49"/>
  <c r="E60" i="49"/>
  <c r="E18" i="49"/>
  <c r="E38" i="49"/>
  <c r="E61" i="49" s="1"/>
  <c r="E20" i="49"/>
  <c r="E40" i="49"/>
  <c r="E19" i="49"/>
  <c r="E39" i="49"/>
  <c r="E62" i="49"/>
  <c r="E22" i="49"/>
  <c r="E42" i="49"/>
  <c r="E64" i="49" s="1"/>
  <c r="E23" i="49"/>
  <c r="E43" i="49"/>
  <c r="E65" i="49"/>
  <c r="E24" i="49"/>
  <c r="E44" i="49"/>
  <c r="E66" i="49" s="1"/>
  <c r="E67" i="49"/>
  <c r="L48" i="3"/>
  <c r="P48" i="3" s="1"/>
  <c r="L44" i="3"/>
  <c r="P44" i="3" s="1"/>
  <c r="L39" i="3"/>
  <c r="P39" i="3" s="1"/>
  <c r="M31" i="3"/>
  <c r="L14" i="3"/>
  <c r="M14" i="3" s="1"/>
  <c r="L50" i="40"/>
  <c r="C3" i="24" s="1"/>
  <c r="L49" i="40"/>
  <c r="L48" i="40"/>
  <c r="L47" i="40"/>
  <c r="L46" i="40"/>
  <c r="C8" i="24" s="1"/>
  <c r="L45" i="40"/>
  <c r="L44" i="40"/>
  <c r="BF16" i="16"/>
  <c r="BF17" i="16"/>
  <c r="BF18" i="16" s="1"/>
  <c r="AZ16" i="16"/>
  <c r="AZ17" i="16"/>
  <c r="AU16" i="16"/>
  <c r="AU17" i="16"/>
  <c r="AZ18" i="16"/>
  <c r="AU18" i="16"/>
  <c r="AR16" i="16"/>
  <c r="AR17" i="16"/>
  <c r="AT18" i="16" s="1"/>
  <c r="AT16" i="16"/>
  <c r="AT17" i="1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P18" i="16"/>
  <c r="AO18" i="16"/>
  <c r="AN18" i="16"/>
  <c r="AM18" i="16"/>
  <c r="AL18" i="16"/>
  <c r="AK18" i="16"/>
  <c r="AJ18" i="16"/>
  <c r="AI18" i="16"/>
  <c r="AH18" i="16"/>
  <c r="AG18" i="16"/>
  <c r="AF18" i="16"/>
  <c r="AE18" i="16"/>
  <c r="AD18" i="16"/>
  <c r="AC18" i="16"/>
  <c r="AB18" i="16"/>
  <c r="AA18" i="16"/>
  <c r="Z18" i="16"/>
  <c r="Y18" i="16"/>
  <c r="X18" i="16"/>
  <c r="W18" i="16"/>
  <c r="V18" i="16"/>
  <c r="U18" i="16"/>
  <c r="T16" i="16"/>
  <c r="T17" i="16"/>
  <c r="T18" i="16" s="1"/>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R18" i="16"/>
  <c r="Q18" i="16"/>
  <c r="P18" i="16"/>
  <c r="O18" i="16"/>
  <c r="N18" i="16"/>
  <c r="M18" i="16"/>
  <c r="L18" i="16"/>
  <c r="K18" i="16"/>
  <c r="J18" i="16"/>
  <c r="H18" i="16"/>
  <c r="G18" i="16"/>
  <c r="F18" i="16"/>
  <c r="E18" i="16"/>
  <c r="D18" i="16"/>
  <c r="C18" i="16"/>
  <c r="BL20" i="5"/>
  <c r="E51" i="46"/>
  <c r="AZ9" i="16"/>
  <c r="AZ10" i="16"/>
  <c r="AU9" i="16"/>
  <c r="AU10" i="16"/>
  <c r="AZ11" i="16"/>
  <c r="AZ19" i="5" s="1"/>
  <c r="AZ18" i="5" s="1"/>
  <c r="AY13" i="20" s="1"/>
  <c r="AU11" i="16"/>
  <c r="AU19" i="5" s="1"/>
  <c r="AU18" i="5" s="1"/>
  <c r="AR9" i="16"/>
  <c r="AR10" i="16"/>
  <c r="AT11" i="16" s="1"/>
  <c r="AT9" i="16"/>
  <c r="AT10" i="1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P11" i="16"/>
  <c r="AO11" i="16"/>
  <c r="AN11" i="16"/>
  <c r="AM11" i="16"/>
  <c r="AL11" i="16"/>
  <c r="AK11" i="16"/>
  <c r="AJ11" i="16"/>
  <c r="AH11" i="16"/>
  <c r="AG11" i="16"/>
  <c r="AF11" i="16"/>
  <c r="AE11" i="16"/>
  <c r="AD11" i="16"/>
  <c r="AC11" i="16"/>
  <c r="AB11" i="16"/>
  <c r="AA11" i="16"/>
  <c r="Z11" i="16"/>
  <c r="Y11" i="16"/>
  <c r="X11" i="16"/>
  <c r="W11" i="16"/>
  <c r="V11" i="16"/>
  <c r="U11" i="16"/>
  <c r="T9" i="16"/>
  <c r="T10" i="16"/>
  <c r="T11" i="16"/>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R11" i="16"/>
  <c r="Q11" i="16"/>
  <c r="P11" i="16"/>
  <c r="O11" i="16"/>
  <c r="N11" i="16"/>
  <c r="M11" i="16"/>
  <c r="L11" i="16"/>
  <c r="K11" i="16"/>
  <c r="J11" i="16"/>
  <c r="H11" i="16"/>
  <c r="G11" i="16"/>
  <c r="F11" i="16"/>
  <c r="E11" i="16"/>
  <c r="D11" i="16"/>
  <c r="C11" i="16"/>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5" i="1"/>
  <c r="C4" i="1"/>
  <c r="C6" i="1"/>
  <c r="C7" i="1"/>
  <c r="C37" i="24"/>
  <c r="C36" i="24"/>
  <c r="AV21" i="5"/>
  <c r="AV22" i="5"/>
  <c r="AV25" i="5"/>
  <c r="AV26" i="5"/>
  <c r="AV27" i="5"/>
  <c r="AV28" i="5"/>
  <c r="AV29" i="5"/>
  <c r="AV30" i="5"/>
  <c r="AV31" i="5"/>
  <c r="AV32" i="5"/>
  <c r="AV33" i="5"/>
  <c r="AV34" i="5"/>
  <c r="AV35" i="5"/>
  <c r="AV36" i="5"/>
  <c r="AV37" i="5"/>
  <c r="AV38" i="5"/>
  <c r="AV39" i="5"/>
  <c r="AV61" i="5"/>
  <c r="AV62" i="5"/>
  <c r="AV63" i="5"/>
  <c r="AV64" i="5"/>
  <c r="AV65" i="5"/>
  <c r="AV66" i="5"/>
  <c r="AV67" i="5"/>
  <c r="AV68" i="5"/>
  <c r="AV69" i="5"/>
  <c r="AV70" i="5"/>
  <c r="AV71" i="5"/>
  <c r="AV72" i="5"/>
  <c r="AV73" i="5"/>
  <c r="AV60" i="5"/>
  <c r="AV75" i="5"/>
  <c r="AV76" i="5"/>
  <c r="AV74" i="5" s="1"/>
  <c r="AV77" i="5"/>
  <c r="AV78" i="5"/>
  <c r="AV79" i="5"/>
  <c r="AV80" i="5"/>
  <c r="AV82" i="5"/>
  <c r="AV81" i="5" s="1"/>
  <c r="AV83" i="5"/>
  <c r="AV84" i="5"/>
  <c r="AV85" i="5"/>
  <c r="AV86" i="5"/>
  <c r="AV88" i="5"/>
  <c r="AV87" i="5" s="1"/>
  <c r="AV90" i="5"/>
  <c r="AV91" i="5"/>
  <c r="AV16" i="5"/>
  <c r="AV17" i="5"/>
  <c r="AV41" i="5"/>
  <c r="AV42" i="5"/>
  <c r="AV43" i="5"/>
  <c r="AV44" i="5"/>
  <c r="AV45" i="5"/>
  <c r="AV46" i="5"/>
  <c r="AV47" i="5"/>
  <c r="AV48" i="5"/>
  <c r="AV49" i="5"/>
  <c r="AV50" i="5"/>
  <c r="AV51" i="5"/>
  <c r="AV52" i="5"/>
  <c r="AV53" i="5"/>
  <c r="AV54" i="5"/>
  <c r="AV55" i="5"/>
  <c r="AV56" i="5"/>
  <c r="AV57" i="5"/>
  <c r="AV40" i="5"/>
  <c r="AV58" i="5"/>
  <c r="AS21" i="5"/>
  <c r="AS22" i="5"/>
  <c r="AR21" i="5"/>
  <c r="AT21" i="5"/>
  <c r="AR22" i="5"/>
  <c r="AT22" i="5"/>
  <c r="C38" i="24"/>
  <c r="C39" i="24"/>
  <c r="C40" i="24"/>
  <c r="C41" i="24"/>
  <c r="C42" i="24"/>
  <c r="C43" i="24"/>
  <c r="C44" i="24"/>
  <c r="C45" i="24"/>
  <c r="C46" i="24"/>
  <c r="C47" i="24"/>
  <c r="C48" i="24"/>
  <c r="C49" i="24"/>
  <c r="C50" i="24"/>
  <c r="C51" i="24"/>
  <c r="C52" i="24"/>
  <c r="C53" i="24"/>
  <c r="C54" i="24"/>
  <c r="C55" i="24"/>
  <c r="C21" i="5"/>
  <c r="C22" i="5"/>
  <c r="C25" i="5"/>
  <c r="C26" i="5"/>
  <c r="C27" i="5"/>
  <c r="C28" i="5"/>
  <c r="C29" i="5"/>
  <c r="C30" i="5"/>
  <c r="C31" i="5"/>
  <c r="C32" i="5"/>
  <c r="C33" i="5"/>
  <c r="C34" i="5"/>
  <c r="C35" i="5"/>
  <c r="C36" i="5"/>
  <c r="C37" i="5"/>
  <c r="C38" i="5"/>
  <c r="C39" i="5"/>
  <c r="D21" i="5"/>
  <c r="D22" i="5"/>
  <c r="D25" i="5"/>
  <c r="D26" i="5"/>
  <c r="D27" i="5"/>
  <c r="D28" i="5"/>
  <c r="D29" i="5"/>
  <c r="D30" i="5"/>
  <c r="D31" i="5"/>
  <c r="D32" i="5"/>
  <c r="D33" i="5"/>
  <c r="D34" i="5"/>
  <c r="D35" i="5"/>
  <c r="D36" i="5"/>
  <c r="D37" i="5"/>
  <c r="D38" i="5"/>
  <c r="D39" i="5"/>
  <c r="E21" i="5"/>
  <c r="E22" i="5"/>
  <c r="E25" i="5"/>
  <c r="E26" i="5"/>
  <c r="E27" i="5"/>
  <c r="E28" i="5"/>
  <c r="E29" i="5"/>
  <c r="E30" i="5"/>
  <c r="E31" i="5"/>
  <c r="E32" i="5"/>
  <c r="E33" i="5"/>
  <c r="E34" i="5"/>
  <c r="E35" i="5"/>
  <c r="E36" i="5"/>
  <c r="E37" i="5"/>
  <c r="E38" i="5"/>
  <c r="E39" i="5"/>
  <c r="F21" i="5"/>
  <c r="F22" i="5"/>
  <c r="F25" i="5"/>
  <c r="F26" i="5"/>
  <c r="F27" i="5"/>
  <c r="F28" i="5"/>
  <c r="F29" i="5"/>
  <c r="F30" i="5"/>
  <c r="F31" i="5"/>
  <c r="F32" i="5"/>
  <c r="F33" i="5"/>
  <c r="F34" i="5"/>
  <c r="F35" i="5"/>
  <c r="F36" i="5"/>
  <c r="F37" i="5"/>
  <c r="F38" i="5"/>
  <c r="F39" i="5"/>
  <c r="G21" i="5"/>
  <c r="G22" i="5"/>
  <c r="G25" i="5"/>
  <c r="G26" i="5"/>
  <c r="G27" i="5"/>
  <c r="G28" i="5"/>
  <c r="G29" i="5"/>
  <c r="G30" i="5"/>
  <c r="G31" i="5"/>
  <c r="G32" i="5"/>
  <c r="G33" i="5"/>
  <c r="G34" i="5"/>
  <c r="G35" i="5"/>
  <c r="G36" i="5"/>
  <c r="G37" i="5"/>
  <c r="G38" i="5"/>
  <c r="G39" i="5"/>
  <c r="H21" i="5"/>
  <c r="H22" i="5"/>
  <c r="H25" i="5"/>
  <c r="H26" i="5"/>
  <c r="H27" i="5"/>
  <c r="H28" i="5"/>
  <c r="H29" i="5"/>
  <c r="H30" i="5"/>
  <c r="H31" i="5"/>
  <c r="H32" i="5"/>
  <c r="H33" i="5"/>
  <c r="H34" i="5"/>
  <c r="H35" i="5"/>
  <c r="H36" i="5"/>
  <c r="H37" i="5"/>
  <c r="H38" i="5"/>
  <c r="H39" i="5"/>
  <c r="I21" i="5"/>
  <c r="I22" i="5"/>
  <c r="I25" i="5"/>
  <c r="I26" i="5"/>
  <c r="I27" i="5"/>
  <c r="I28" i="5"/>
  <c r="I29" i="5"/>
  <c r="I30" i="5"/>
  <c r="I31" i="5"/>
  <c r="I32" i="5"/>
  <c r="I33" i="5"/>
  <c r="I34" i="5"/>
  <c r="I35" i="5"/>
  <c r="I36" i="5"/>
  <c r="I37" i="5"/>
  <c r="I38" i="5"/>
  <c r="I39" i="5"/>
  <c r="J21" i="5"/>
  <c r="J22" i="5"/>
  <c r="J25" i="5"/>
  <c r="J26" i="5"/>
  <c r="J27" i="5"/>
  <c r="J28" i="5"/>
  <c r="J29" i="5"/>
  <c r="J30" i="5"/>
  <c r="J31" i="5"/>
  <c r="J32" i="5"/>
  <c r="J33" i="5"/>
  <c r="J34" i="5"/>
  <c r="J35" i="5"/>
  <c r="J36" i="5"/>
  <c r="J37" i="5"/>
  <c r="J38" i="5"/>
  <c r="J39" i="5"/>
  <c r="K21" i="5"/>
  <c r="K22" i="5"/>
  <c r="K25" i="5"/>
  <c r="K26" i="5"/>
  <c r="K27" i="5"/>
  <c r="K28" i="5"/>
  <c r="K29" i="5"/>
  <c r="K30" i="5"/>
  <c r="K31" i="5"/>
  <c r="K32" i="5"/>
  <c r="K33" i="5"/>
  <c r="K34" i="5"/>
  <c r="K35" i="5"/>
  <c r="K36" i="5"/>
  <c r="K37" i="5"/>
  <c r="K38" i="5"/>
  <c r="K39" i="5"/>
  <c r="L21" i="5"/>
  <c r="L22" i="5"/>
  <c r="L25" i="5"/>
  <c r="L26" i="5"/>
  <c r="L27" i="5"/>
  <c r="L28" i="5"/>
  <c r="L29" i="5"/>
  <c r="L30" i="5"/>
  <c r="L31" i="5"/>
  <c r="L32" i="5"/>
  <c r="L33" i="5"/>
  <c r="L34" i="5"/>
  <c r="L35" i="5"/>
  <c r="L36" i="5"/>
  <c r="L37" i="5"/>
  <c r="L38" i="5"/>
  <c r="L39" i="5"/>
  <c r="M21" i="5"/>
  <c r="M22" i="5"/>
  <c r="M25" i="5"/>
  <c r="M26" i="5"/>
  <c r="M27" i="5"/>
  <c r="M28" i="5"/>
  <c r="M29" i="5"/>
  <c r="M30" i="5"/>
  <c r="M31" i="5"/>
  <c r="M32" i="5"/>
  <c r="M33" i="5"/>
  <c r="M34" i="5"/>
  <c r="M35" i="5"/>
  <c r="M36" i="5"/>
  <c r="M37" i="5"/>
  <c r="M38" i="5"/>
  <c r="M39" i="5"/>
  <c r="N21" i="5"/>
  <c r="N22" i="5"/>
  <c r="N25" i="5"/>
  <c r="N26" i="5"/>
  <c r="N27" i="5"/>
  <c r="N28" i="5"/>
  <c r="N29" i="5"/>
  <c r="N30" i="5"/>
  <c r="N31" i="5"/>
  <c r="N32" i="5"/>
  <c r="N33" i="5"/>
  <c r="N34" i="5"/>
  <c r="N35" i="5"/>
  <c r="N36" i="5"/>
  <c r="N37" i="5"/>
  <c r="N38" i="5"/>
  <c r="N39" i="5"/>
  <c r="O21" i="5"/>
  <c r="O22" i="5"/>
  <c r="O25" i="5"/>
  <c r="O26" i="5"/>
  <c r="O27" i="5"/>
  <c r="O28" i="5"/>
  <c r="O29" i="5"/>
  <c r="O30" i="5"/>
  <c r="O31" i="5"/>
  <c r="O32" i="5"/>
  <c r="O33" i="5"/>
  <c r="O34" i="5"/>
  <c r="O35" i="5"/>
  <c r="O36" i="5"/>
  <c r="O37" i="5"/>
  <c r="O38" i="5"/>
  <c r="O39" i="5"/>
  <c r="P21" i="5"/>
  <c r="P22" i="5"/>
  <c r="P25" i="5"/>
  <c r="P26" i="5"/>
  <c r="P27" i="5"/>
  <c r="P28" i="5"/>
  <c r="P29" i="5"/>
  <c r="P30" i="5"/>
  <c r="P31" i="5"/>
  <c r="P32" i="5"/>
  <c r="P33" i="5"/>
  <c r="P34" i="5"/>
  <c r="P35" i="5"/>
  <c r="P36" i="5"/>
  <c r="P37" i="5"/>
  <c r="P38" i="5"/>
  <c r="P39" i="5"/>
  <c r="Q21" i="5"/>
  <c r="Q22" i="5"/>
  <c r="Q25" i="5"/>
  <c r="Q26" i="5"/>
  <c r="Q27" i="5"/>
  <c r="Q28" i="5"/>
  <c r="Q29" i="5"/>
  <c r="Q30" i="5"/>
  <c r="Q31" i="5"/>
  <c r="Q32" i="5"/>
  <c r="Q33" i="5"/>
  <c r="Q34" i="5"/>
  <c r="Q35" i="5"/>
  <c r="Q36" i="5"/>
  <c r="Q37" i="5"/>
  <c r="Q38" i="5"/>
  <c r="Q39" i="5"/>
  <c r="R21" i="5"/>
  <c r="R22" i="5"/>
  <c r="R25" i="5"/>
  <c r="R26" i="5"/>
  <c r="R27" i="5"/>
  <c r="R28" i="5"/>
  <c r="R29" i="5"/>
  <c r="R30" i="5"/>
  <c r="R31" i="5"/>
  <c r="R32" i="5"/>
  <c r="R33" i="5"/>
  <c r="R34" i="5"/>
  <c r="R35" i="5"/>
  <c r="R36" i="5"/>
  <c r="R37" i="5"/>
  <c r="R38" i="5"/>
  <c r="R39" i="5"/>
  <c r="S21" i="5"/>
  <c r="S22" i="5"/>
  <c r="S25" i="5"/>
  <c r="S26" i="5"/>
  <c r="S27" i="5"/>
  <c r="S28" i="5"/>
  <c r="S29" i="5"/>
  <c r="S30" i="5"/>
  <c r="S31" i="5"/>
  <c r="S32" i="5"/>
  <c r="S33" i="5"/>
  <c r="S34" i="5"/>
  <c r="S35" i="5"/>
  <c r="S36" i="5"/>
  <c r="S37" i="5"/>
  <c r="S38" i="5"/>
  <c r="S39" i="5"/>
  <c r="T21" i="5"/>
  <c r="T22" i="5"/>
  <c r="T25" i="5"/>
  <c r="T26" i="5"/>
  <c r="T27" i="5"/>
  <c r="T28" i="5"/>
  <c r="T29" i="5"/>
  <c r="T30" i="5"/>
  <c r="T31" i="5"/>
  <c r="T32" i="5"/>
  <c r="T33" i="5"/>
  <c r="T34" i="5"/>
  <c r="T35" i="5"/>
  <c r="T36" i="5"/>
  <c r="T37" i="5"/>
  <c r="T38" i="5"/>
  <c r="T39" i="5"/>
  <c r="U21" i="5"/>
  <c r="U22" i="5"/>
  <c r="U25" i="5"/>
  <c r="U26" i="5"/>
  <c r="U27" i="5"/>
  <c r="U28" i="5"/>
  <c r="U29" i="5"/>
  <c r="U30" i="5"/>
  <c r="U31" i="5"/>
  <c r="U32" i="5"/>
  <c r="U33" i="5"/>
  <c r="U34" i="5"/>
  <c r="U35" i="5"/>
  <c r="U36" i="5"/>
  <c r="U37" i="5"/>
  <c r="U38" i="5"/>
  <c r="U39" i="5"/>
  <c r="V21" i="5"/>
  <c r="V22" i="5"/>
  <c r="V25" i="5"/>
  <c r="V26" i="5"/>
  <c r="V27" i="5"/>
  <c r="V28" i="5"/>
  <c r="V29" i="5"/>
  <c r="V30" i="5"/>
  <c r="V31" i="5"/>
  <c r="V32" i="5"/>
  <c r="V33" i="5"/>
  <c r="V34" i="5"/>
  <c r="V35" i="5"/>
  <c r="V36" i="5"/>
  <c r="V37" i="5"/>
  <c r="V38" i="5"/>
  <c r="V39" i="5"/>
  <c r="W21" i="5"/>
  <c r="W22" i="5"/>
  <c r="W25" i="5"/>
  <c r="W26" i="5"/>
  <c r="W27" i="5"/>
  <c r="W28" i="5"/>
  <c r="W29" i="5"/>
  <c r="W30" i="5"/>
  <c r="W31" i="5"/>
  <c r="W32" i="5"/>
  <c r="W33" i="5"/>
  <c r="W34" i="5"/>
  <c r="W35" i="5"/>
  <c r="W36" i="5"/>
  <c r="W37" i="5"/>
  <c r="W38" i="5"/>
  <c r="W39" i="5"/>
  <c r="X21" i="5"/>
  <c r="X22" i="5"/>
  <c r="X25" i="5"/>
  <c r="X26" i="5"/>
  <c r="X27" i="5"/>
  <c r="X28" i="5"/>
  <c r="X29" i="5"/>
  <c r="X30" i="5"/>
  <c r="X31" i="5"/>
  <c r="X32" i="5"/>
  <c r="X33" i="5"/>
  <c r="X34" i="5"/>
  <c r="X35" i="5"/>
  <c r="X36" i="5"/>
  <c r="X37" i="5"/>
  <c r="X38" i="5"/>
  <c r="X39" i="5"/>
  <c r="Y21" i="5"/>
  <c r="Y22" i="5"/>
  <c r="Y25" i="5"/>
  <c r="Y26" i="5"/>
  <c r="Y27" i="5"/>
  <c r="Y28" i="5"/>
  <c r="Y29" i="5"/>
  <c r="Y30" i="5"/>
  <c r="Y31" i="5"/>
  <c r="Y32" i="5"/>
  <c r="Y33" i="5"/>
  <c r="Y34" i="5"/>
  <c r="Y35" i="5"/>
  <c r="Y36" i="5"/>
  <c r="Y37" i="5"/>
  <c r="Y38" i="5"/>
  <c r="Y39" i="5"/>
  <c r="Z21" i="5"/>
  <c r="Z22" i="5"/>
  <c r="Z25" i="5"/>
  <c r="Z26" i="5"/>
  <c r="Z27" i="5"/>
  <c r="Z28" i="5"/>
  <c r="Z29" i="5"/>
  <c r="Z30" i="5"/>
  <c r="Z31" i="5"/>
  <c r="Z32" i="5"/>
  <c r="Z33" i="5"/>
  <c r="Z34" i="5"/>
  <c r="Z35" i="5"/>
  <c r="Z36" i="5"/>
  <c r="Z37" i="5"/>
  <c r="Z38" i="5"/>
  <c r="Z39" i="5"/>
  <c r="AA21" i="5"/>
  <c r="AA22" i="5"/>
  <c r="AA25" i="5"/>
  <c r="AA26" i="5"/>
  <c r="AA27" i="5"/>
  <c r="AA28" i="5"/>
  <c r="AA29" i="5"/>
  <c r="AA30" i="5"/>
  <c r="AA31" i="5"/>
  <c r="AA32" i="5"/>
  <c r="AA33" i="5"/>
  <c r="AA34" i="5"/>
  <c r="AA35" i="5"/>
  <c r="AA36" i="5"/>
  <c r="AA37" i="5"/>
  <c r="AA38" i="5"/>
  <c r="AA39" i="5"/>
  <c r="AB21" i="5"/>
  <c r="AB22" i="5"/>
  <c r="AB25" i="5"/>
  <c r="AB26" i="5"/>
  <c r="AB27" i="5"/>
  <c r="AB28" i="5"/>
  <c r="AB29" i="5"/>
  <c r="AB30" i="5"/>
  <c r="AB31" i="5"/>
  <c r="AB32" i="5"/>
  <c r="AB33" i="5"/>
  <c r="AB34" i="5"/>
  <c r="AB35" i="5"/>
  <c r="AB36" i="5"/>
  <c r="AB37" i="5"/>
  <c r="AB38" i="5"/>
  <c r="AB39" i="5"/>
  <c r="AC21" i="5"/>
  <c r="AC22" i="5"/>
  <c r="AC25" i="5"/>
  <c r="AC26" i="5"/>
  <c r="AC27" i="5"/>
  <c r="AC28" i="5"/>
  <c r="AC29" i="5"/>
  <c r="AC30" i="5"/>
  <c r="AC31" i="5"/>
  <c r="AC32" i="5"/>
  <c r="AC33" i="5"/>
  <c r="AC34" i="5"/>
  <c r="AC35" i="5"/>
  <c r="AC36" i="5"/>
  <c r="AC37" i="5"/>
  <c r="AC38" i="5"/>
  <c r="AC39" i="5"/>
  <c r="AD21" i="5"/>
  <c r="AD22" i="5"/>
  <c r="AD25" i="5"/>
  <c r="AD26" i="5"/>
  <c r="AD27" i="5"/>
  <c r="AD28" i="5"/>
  <c r="AD29" i="5"/>
  <c r="AD30" i="5"/>
  <c r="AD31" i="5"/>
  <c r="AD32" i="5"/>
  <c r="AD33" i="5"/>
  <c r="AD34" i="5"/>
  <c r="AD35" i="5"/>
  <c r="AD36" i="5"/>
  <c r="AD37" i="5"/>
  <c r="AD38" i="5"/>
  <c r="AD39" i="5"/>
  <c r="AE21" i="5"/>
  <c r="AE22" i="5"/>
  <c r="AE25" i="5"/>
  <c r="AE26" i="5"/>
  <c r="AE27" i="5"/>
  <c r="AE28" i="5"/>
  <c r="AE29" i="5"/>
  <c r="AE30" i="5"/>
  <c r="AE31" i="5"/>
  <c r="AE32" i="5"/>
  <c r="AE33" i="5"/>
  <c r="AE34" i="5"/>
  <c r="AE35" i="5"/>
  <c r="AE36" i="5"/>
  <c r="AE37" i="5"/>
  <c r="AE38" i="5"/>
  <c r="AE39" i="5"/>
  <c r="AF21" i="5"/>
  <c r="AF22" i="5"/>
  <c r="AF25" i="5"/>
  <c r="AF26" i="5"/>
  <c r="AF27" i="5"/>
  <c r="AF28" i="5"/>
  <c r="AF29" i="5"/>
  <c r="AF30" i="5"/>
  <c r="AF31" i="5"/>
  <c r="AF32" i="5"/>
  <c r="AF33" i="5"/>
  <c r="AF34" i="5"/>
  <c r="AF35" i="5"/>
  <c r="AF36" i="5"/>
  <c r="AF37" i="5"/>
  <c r="AF38" i="5"/>
  <c r="AF39" i="5"/>
  <c r="AG21" i="5"/>
  <c r="AG22" i="5"/>
  <c r="AG25" i="5"/>
  <c r="AG26" i="5"/>
  <c r="AG27" i="5"/>
  <c r="AG28" i="5"/>
  <c r="AG29" i="5"/>
  <c r="AG30" i="5"/>
  <c r="AG31" i="5"/>
  <c r="AG32" i="5"/>
  <c r="AG33" i="5"/>
  <c r="AG34" i="5"/>
  <c r="AG35" i="5"/>
  <c r="AG36" i="5"/>
  <c r="AG37" i="5"/>
  <c r="AG38" i="5"/>
  <c r="AG39" i="5"/>
  <c r="AH21" i="5"/>
  <c r="AH22" i="5"/>
  <c r="AH25" i="5"/>
  <c r="AH26" i="5"/>
  <c r="AH27" i="5"/>
  <c r="AH28" i="5"/>
  <c r="AH29" i="5"/>
  <c r="AH30" i="5"/>
  <c r="AH31" i="5"/>
  <c r="AH32" i="5"/>
  <c r="AH33" i="5"/>
  <c r="AH34" i="5"/>
  <c r="AH35" i="5"/>
  <c r="AH36" i="5"/>
  <c r="AH37" i="5"/>
  <c r="AH38" i="5"/>
  <c r="AH39" i="5"/>
  <c r="AI21" i="5"/>
  <c r="AI22" i="5"/>
  <c r="AI25" i="5"/>
  <c r="AI26" i="5"/>
  <c r="AI27" i="5"/>
  <c r="AI28" i="5"/>
  <c r="AI29" i="5"/>
  <c r="AI30" i="5"/>
  <c r="AI31" i="5"/>
  <c r="AI32" i="5"/>
  <c r="AI33" i="5"/>
  <c r="AI34" i="5"/>
  <c r="AI35" i="5"/>
  <c r="AI36" i="5"/>
  <c r="AI37" i="5"/>
  <c r="AI38" i="5"/>
  <c r="AI39" i="5"/>
  <c r="AJ21" i="5"/>
  <c r="AJ22" i="5"/>
  <c r="AJ25" i="5"/>
  <c r="AJ26" i="5"/>
  <c r="AJ27" i="5"/>
  <c r="AJ28" i="5"/>
  <c r="AJ29" i="5"/>
  <c r="AJ30" i="5"/>
  <c r="AJ31" i="5"/>
  <c r="AJ32" i="5"/>
  <c r="AJ33" i="5"/>
  <c r="AJ34" i="5"/>
  <c r="AJ35" i="5"/>
  <c r="AJ36" i="5"/>
  <c r="AJ37" i="5"/>
  <c r="AJ38" i="5"/>
  <c r="AJ39" i="5"/>
  <c r="AK21" i="5"/>
  <c r="AK22" i="5"/>
  <c r="AK25" i="5"/>
  <c r="AK26" i="5"/>
  <c r="AK27" i="5"/>
  <c r="AK28" i="5"/>
  <c r="AK29" i="5"/>
  <c r="AK30" i="5"/>
  <c r="AK31" i="5"/>
  <c r="AK32" i="5"/>
  <c r="AK33" i="5"/>
  <c r="AK34" i="5"/>
  <c r="AK35" i="5"/>
  <c r="AK36" i="5"/>
  <c r="AK37" i="5"/>
  <c r="AK38" i="5"/>
  <c r="AK39" i="5"/>
  <c r="AL21" i="5"/>
  <c r="AL22" i="5"/>
  <c r="AL25" i="5"/>
  <c r="AL26" i="5"/>
  <c r="AL27" i="5"/>
  <c r="AL28" i="5"/>
  <c r="AL29" i="5"/>
  <c r="AL30" i="5"/>
  <c r="AL31" i="5"/>
  <c r="AL32" i="5"/>
  <c r="AL33" i="5"/>
  <c r="AL34" i="5"/>
  <c r="AL35" i="5"/>
  <c r="AL36" i="5"/>
  <c r="AL37" i="5"/>
  <c r="AL38" i="5"/>
  <c r="AL39" i="5"/>
  <c r="AM21" i="5"/>
  <c r="AM22" i="5"/>
  <c r="AM25" i="5"/>
  <c r="AM26" i="5"/>
  <c r="AM27" i="5"/>
  <c r="AM28" i="5"/>
  <c r="AM29" i="5"/>
  <c r="AM30" i="5"/>
  <c r="AM31" i="5"/>
  <c r="AM32" i="5"/>
  <c r="AM33" i="5"/>
  <c r="AM34" i="5"/>
  <c r="AM35" i="5"/>
  <c r="AM36" i="5"/>
  <c r="AM37" i="5"/>
  <c r="AM38" i="5"/>
  <c r="AM39" i="5"/>
  <c r="AN21" i="5"/>
  <c r="AN22" i="5"/>
  <c r="AN25" i="5"/>
  <c r="AN26" i="5"/>
  <c r="AN27" i="5"/>
  <c r="AN28" i="5"/>
  <c r="AN29" i="5"/>
  <c r="AN30" i="5"/>
  <c r="AN31" i="5"/>
  <c r="AN32" i="5"/>
  <c r="AN33" i="5"/>
  <c r="AN34" i="5"/>
  <c r="AN35" i="5"/>
  <c r="AN36" i="5"/>
  <c r="AN37" i="5"/>
  <c r="AN38" i="5"/>
  <c r="AN39" i="5"/>
  <c r="AO21" i="5"/>
  <c r="AO22" i="5"/>
  <c r="AO25" i="5"/>
  <c r="AO26" i="5"/>
  <c r="AO27" i="5"/>
  <c r="AO28" i="5"/>
  <c r="AO29" i="5"/>
  <c r="AO30" i="5"/>
  <c r="AO31" i="5"/>
  <c r="AO32" i="5"/>
  <c r="AO33" i="5"/>
  <c r="AO34" i="5"/>
  <c r="AO35" i="5"/>
  <c r="AO36" i="5"/>
  <c r="AO37" i="5"/>
  <c r="AO38" i="5"/>
  <c r="AO39" i="5"/>
  <c r="AP21" i="5"/>
  <c r="AP22" i="5"/>
  <c r="AP25" i="5"/>
  <c r="AP26" i="5"/>
  <c r="AP27" i="5"/>
  <c r="AP28" i="5"/>
  <c r="AP29" i="5"/>
  <c r="AP30" i="5"/>
  <c r="AP31" i="5"/>
  <c r="AP32" i="5"/>
  <c r="AP33" i="5"/>
  <c r="AP34" i="5"/>
  <c r="AP35" i="5"/>
  <c r="AP36" i="5"/>
  <c r="AP37" i="5"/>
  <c r="AP38" i="5"/>
  <c r="AP39" i="5"/>
  <c r="AQ21" i="5"/>
  <c r="AQ22" i="5"/>
  <c r="AQ25" i="5"/>
  <c r="AQ26" i="5"/>
  <c r="AQ27" i="5"/>
  <c r="AQ28" i="5"/>
  <c r="AQ29" i="5"/>
  <c r="AQ30" i="5"/>
  <c r="AQ31" i="5"/>
  <c r="AQ32" i="5"/>
  <c r="AQ33" i="5"/>
  <c r="AQ34" i="5"/>
  <c r="AQ35" i="5"/>
  <c r="AQ36" i="5"/>
  <c r="AQ37" i="5"/>
  <c r="AQ38" i="5"/>
  <c r="AQ39" i="5"/>
  <c r="AR25" i="5"/>
  <c r="AR26" i="5"/>
  <c r="AR27" i="5"/>
  <c r="AR28" i="5"/>
  <c r="AR29" i="5"/>
  <c r="AR30" i="5"/>
  <c r="AR31" i="5"/>
  <c r="AR32" i="5"/>
  <c r="AR33" i="5"/>
  <c r="AR34" i="5"/>
  <c r="AR35" i="5"/>
  <c r="AR36" i="5"/>
  <c r="AR37" i="5"/>
  <c r="AR38" i="5"/>
  <c r="AR39" i="5"/>
  <c r="AS25" i="5"/>
  <c r="AS26" i="5"/>
  <c r="AS27" i="5"/>
  <c r="AS28" i="5"/>
  <c r="AS29" i="5"/>
  <c r="AS30" i="5"/>
  <c r="AS31" i="5"/>
  <c r="AS32" i="5"/>
  <c r="AS33" i="5"/>
  <c r="AS34" i="5"/>
  <c r="AS35" i="5"/>
  <c r="AS36" i="5"/>
  <c r="AS37" i="5"/>
  <c r="AS38" i="5"/>
  <c r="AS39" i="5"/>
  <c r="AT25" i="5"/>
  <c r="AT26" i="5"/>
  <c r="AT27" i="5"/>
  <c r="AT28" i="5"/>
  <c r="AT29" i="5"/>
  <c r="AT30" i="5"/>
  <c r="AT31" i="5"/>
  <c r="AT32" i="5"/>
  <c r="AT33" i="5"/>
  <c r="AT34" i="5"/>
  <c r="AT35" i="5"/>
  <c r="AT36" i="5"/>
  <c r="AT37" i="5"/>
  <c r="AT38" i="5"/>
  <c r="AT39" i="5"/>
  <c r="AU21" i="5"/>
  <c r="AU22" i="5"/>
  <c r="AU25" i="5"/>
  <c r="AU26" i="5"/>
  <c r="AU27" i="5"/>
  <c r="AU28" i="5"/>
  <c r="AU29" i="5"/>
  <c r="AU30" i="5"/>
  <c r="AU31" i="5"/>
  <c r="AU32" i="5"/>
  <c r="AU33" i="5"/>
  <c r="AU34" i="5"/>
  <c r="AU35" i="5"/>
  <c r="AU36" i="5"/>
  <c r="AU37" i="5"/>
  <c r="AU38" i="5"/>
  <c r="AU39" i="5"/>
  <c r="AZ21" i="5"/>
  <c r="AZ22" i="5"/>
  <c r="AZ25" i="5"/>
  <c r="AZ26" i="5"/>
  <c r="AZ27" i="5"/>
  <c r="AZ28" i="5"/>
  <c r="AZ29" i="5"/>
  <c r="AZ30" i="5"/>
  <c r="AZ31" i="5"/>
  <c r="AZ32" i="5"/>
  <c r="AZ33" i="5"/>
  <c r="AZ34" i="5"/>
  <c r="AZ35" i="5"/>
  <c r="AZ36" i="5"/>
  <c r="AZ37" i="5"/>
  <c r="AZ38" i="5"/>
  <c r="AZ39" i="5"/>
  <c r="BD21" i="5"/>
  <c r="BD22" i="5"/>
  <c r="BD23" i="5"/>
  <c r="BD25" i="5"/>
  <c r="BD26" i="5"/>
  <c r="BD27" i="5"/>
  <c r="BD28" i="5"/>
  <c r="BD29" i="5"/>
  <c r="BD30" i="5"/>
  <c r="BD31" i="5"/>
  <c r="BD32" i="5"/>
  <c r="BD33" i="5"/>
  <c r="BD34" i="5"/>
  <c r="BD35" i="5"/>
  <c r="BD36" i="5"/>
  <c r="BD37" i="5"/>
  <c r="BD38" i="5"/>
  <c r="BD39" i="5"/>
  <c r="BE21" i="5"/>
  <c r="BE22" i="5"/>
  <c r="BE23" i="5"/>
  <c r="BE25" i="5"/>
  <c r="BE26" i="5"/>
  <c r="BE27" i="5"/>
  <c r="BE28" i="5"/>
  <c r="BE29" i="5"/>
  <c r="BE30" i="5"/>
  <c r="BE31" i="5"/>
  <c r="BE32" i="5"/>
  <c r="BE33" i="5"/>
  <c r="BE34" i="5"/>
  <c r="BE35" i="5"/>
  <c r="BE36" i="5"/>
  <c r="BE37" i="5"/>
  <c r="BE38" i="5"/>
  <c r="BE39" i="5"/>
  <c r="BF21" i="5"/>
  <c r="BF22" i="5"/>
  <c r="BF25" i="5"/>
  <c r="BF26" i="5"/>
  <c r="BF27" i="5"/>
  <c r="BF28" i="5"/>
  <c r="BF29" i="5"/>
  <c r="BF30" i="5"/>
  <c r="BF31" i="5"/>
  <c r="BF32" i="5"/>
  <c r="BF33" i="5"/>
  <c r="BF34" i="5"/>
  <c r="BF35" i="5"/>
  <c r="BF36" i="5"/>
  <c r="BF37" i="5"/>
  <c r="BF38" i="5"/>
  <c r="BF39" i="5"/>
  <c r="BG20" i="5"/>
  <c r="BG21" i="5"/>
  <c r="BG22" i="5"/>
  <c r="BG23" i="5"/>
  <c r="BG25" i="5"/>
  <c r="BG26" i="5"/>
  <c r="BG27" i="5"/>
  <c r="BG28" i="5"/>
  <c r="BG29" i="5"/>
  <c r="BG30" i="5"/>
  <c r="BG31" i="5"/>
  <c r="BG32" i="5"/>
  <c r="BG33" i="5"/>
  <c r="BG34" i="5"/>
  <c r="BG35" i="5"/>
  <c r="BG36" i="5"/>
  <c r="BG37" i="5"/>
  <c r="BG38" i="5"/>
  <c r="BG39" i="5"/>
  <c r="BJ21" i="5"/>
  <c r="BJ22" i="5"/>
  <c r="BJ23" i="5"/>
  <c r="BJ25" i="5"/>
  <c r="BJ26" i="5"/>
  <c r="BJ27" i="5"/>
  <c r="BJ28" i="5"/>
  <c r="BJ29" i="5"/>
  <c r="BJ30" i="5"/>
  <c r="BJ31" i="5"/>
  <c r="BJ32" i="5"/>
  <c r="BJ33" i="5"/>
  <c r="BJ34" i="5"/>
  <c r="BJ35" i="5"/>
  <c r="BJ36" i="5"/>
  <c r="BJ37" i="5"/>
  <c r="BJ38" i="5"/>
  <c r="BJ39" i="5"/>
  <c r="BL21" i="5"/>
  <c r="BL22" i="5"/>
  <c r="BL23" i="5"/>
  <c r="BL25" i="5"/>
  <c r="BL26" i="5"/>
  <c r="BL27" i="5"/>
  <c r="BL28" i="5"/>
  <c r="BL29" i="5"/>
  <c r="BL30" i="5"/>
  <c r="BL31" i="5"/>
  <c r="BL32" i="5"/>
  <c r="BL33" i="5"/>
  <c r="BL34" i="5"/>
  <c r="BL35" i="5"/>
  <c r="BL36" i="5"/>
  <c r="BL37" i="5"/>
  <c r="BL38" i="5"/>
  <c r="BL39" i="5"/>
  <c r="BM19" i="5"/>
  <c r="BM20" i="5"/>
  <c r="BM21" i="5"/>
  <c r="BM22" i="5"/>
  <c r="BM25" i="5"/>
  <c r="BM26" i="5"/>
  <c r="BM27" i="5"/>
  <c r="BM28" i="5"/>
  <c r="BM29" i="5"/>
  <c r="BM30" i="5"/>
  <c r="BM31" i="5"/>
  <c r="BM32" i="5"/>
  <c r="BM33" i="5"/>
  <c r="BM34" i="5"/>
  <c r="BM35" i="5"/>
  <c r="BM36" i="5"/>
  <c r="BM37" i="5"/>
  <c r="BM38" i="5"/>
  <c r="BM39" i="5"/>
  <c r="AW21" i="5"/>
  <c r="AW22" i="5"/>
  <c r="AW23" i="5"/>
  <c r="AW25" i="5"/>
  <c r="AW26" i="5"/>
  <c r="AW27" i="5"/>
  <c r="AW28" i="5"/>
  <c r="AW29" i="5"/>
  <c r="AW30" i="5"/>
  <c r="AW31" i="5"/>
  <c r="AW32" i="5"/>
  <c r="AW33" i="5"/>
  <c r="AW34" i="5"/>
  <c r="AW35" i="5"/>
  <c r="AW36" i="5"/>
  <c r="AW37" i="5"/>
  <c r="AW38" i="5"/>
  <c r="AW39" i="5"/>
  <c r="AX21" i="5"/>
  <c r="AX22" i="5"/>
  <c r="AX23" i="5"/>
  <c r="AX25" i="5"/>
  <c r="AX26" i="5"/>
  <c r="AX27" i="5"/>
  <c r="AX28" i="5"/>
  <c r="AX29" i="5"/>
  <c r="AX30" i="5"/>
  <c r="AX31" i="5"/>
  <c r="AX32" i="5"/>
  <c r="AX33" i="5"/>
  <c r="AX34" i="5"/>
  <c r="AX35" i="5"/>
  <c r="AX36" i="5"/>
  <c r="AX37" i="5"/>
  <c r="AX38" i="5"/>
  <c r="AX39" i="5"/>
  <c r="AY21" i="5"/>
  <c r="AY22" i="5"/>
  <c r="AY23" i="5"/>
  <c r="AY25" i="5"/>
  <c r="AY26" i="5"/>
  <c r="AY27" i="5"/>
  <c r="AY28" i="5"/>
  <c r="AY29" i="5"/>
  <c r="AY30" i="5"/>
  <c r="AY31" i="5"/>
  <c r="AY32" i="5"/>
  <c r="AY33" i="5"/>
  <c r="AY34" i="5"/>
  <c r="AY35" i="5"/>
  <c r="AY36" i="5"/>
  <c r="AY37" i="5"/>
  <c r="AY38" i="5"/>
  <c r="AY39" i="5"/>
  <c r="BA21" i="5"/>
  <c r="BA22" i="5"/>
  <c r="BA23" i="5"/>
  <c r="BA25" i="5"/>
  <c r="BA26" i="5"/>
  <c r="BA27" i="5"/>
  <c r="BA28" i="5"/>
  <c r="BA29" i="5"/>
  <c r="BA30" i="5"/>
  <c r="BA31" i="5"/>
  <c r="BA32" i="5"/>
  <c r="BA33" i="5"/>
  <c r="BA34" i="5"/>
  <c r="BA35" i="5"/>
  <c r="BA36" i="5"/>
  <c r="BA37" i="5"/>
  <c r="BA38" i="5"/>
  <c r="BA39" i="5"/>
  <c r="BB21" i="5"/>
  <c r="BB22" i="5"/>
  <c r="BB23" i="5"/>
  <c r="BB25" i="5"/>
  <c r="BB26" i="5"/>
  <c r="BB27" i="5"/>
  <c r="BB28" i="5"/>
  <c r="BB29" i="5"/>
  <c r="BB30" i="5"/>
  <c r="BB31" i="5"/>
  <c r="BB32" i="5"/>
  <c r="BB33" i="5"/>
  <c r="BB34" i="5"/>
  <c r="BB35" i="5"/>
  <c r="BB36" i="5"/>
  <c r="BB37" i="5"/>
  <c r="BB38" i="5"/>
  <c r="BB39" i="5"/>
  <c r="BC21" i="5"/>
  <c r="BC22" i="5"/>
  <c r="BC23" i="5"/>
  <c r="BC25" i="5"/>
  <c r="BC26" i="5"/>
  <c r="BC27" i="5"/>
  <c r="BC28" i="5"/>
  <c r="BC29" i="5"/>
  <c r="BC30" i="5"/>
  <c r="BC31" i="5"/>
  <c r="BC32" i="5"/>
  <c r="BC33" i="5"/>
  <c r="BC34" i="5"/>
  <c r="BC35" i="5"/>
  <c r="BC36" i="5"/>
  <c r="BC37" i="5"/>
  <c r="BC38" i="5"/>
  <c r="BC39" i="5"/>
  <c r="BH21" i="5"/>
  <c r="BH22" i="5"/>
  <c r="BH23" i="5"/>
  <c r="BH25" i="5"/>
  <c r="BH26" i="5"/>
  <c r="BH27" i="5"/>
  <c r="BH28" i="5"/>
  <c r="BH29" i="5"/>
  <c r="BH30" i="5"/>
  <c r="BH31" i="5"/>
  <c r="BH32" i="5"/>
  <c r="BH33" i="5"/>
  <c r="BH34" i="5"/>
  <c r="BH35" i="5"/>
  <c r="BH36" i="5"/>
  <c r="BH37" i="5"/>
  <c r="BH38" i="5"/>
  <c r="BH39" i="5"/>
  <c r="BI21" i="5"/>
  <c r="BI22" i="5"/>
  <c r="BI23" i="5"/>
  <c r="BI25" i="5"/>
  <c r="BI26" i="5"/>
  <c r="BI27" i="5"/>
  <c r="BI28" i="5"/>
  <c r="BI29" i="5"/>
  <c r="BI30" i="5"/>
  <c r="BI31" i="5"/>
  <c r="BI32" i="5"/>
  <c r="BI33" i="5"/>
  <c r="BI34" i="5"/>
  <c r="BI35" i="5"/>
  <c r="BI36" i="5"/>
  <c r="BI37" i="5"/>
  <c r="BI38" i="5"/>
  <c r="BI39" i="5"/>
  <c r="BI19" i="5"/>
  <c r="BI18" i="5" s="1"/>
  <c r="BK21" i="5"/>
  <c r="BK22" i="5"/>
  <c r="BK23" i="5"/>
  <c r="BK25" i="5"/>
  <c r="BK26" i="5"/>
  <c r="BK27" i="5"/>
  <c r="BK28" i="5"/>
  <c r="BK29" i="5"/>
  <c r="BK30" i="5"/>
  <c r="BK31" i="5"/>
  <c r="BK32" i="5"/>
  <c r="BK33" i="5"/>
  <c r="BK34" i="5"/>
  <c r="BK35" i="5"/>
  <c r="BK36" i="5"/>
  <c r="BK37" i="5"/>
  <c r="BK38" i="5"/>
  <c r="BK39" i="5"/>
  <c r="BK19" i="5"/>
  <c r="BK18" i="5" s="1"/>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N60" i="5" s="1"/>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C75" i="5"/>
  <c r="C76" i="5"/>
  <c r="C77" i="5"/>
  <c r="C78" i="5"/>
  <c r="C79" i="5"/>
  <c r="C80" i="5"/>
  <c r="C74" i="5"/>
  <c r="D75" i="5"/>
  <c r="D76" i="5"/>
  <c r="D74" i="5" s="1"/>
  <c r="D77" i="5"/>
  <c r="D78" i="5"/>
  <c r="D79" i="5"/>
  <c r="D80" i="5"/>
  <c r="E75" i="5"/>
  <c r="E76" i="5"/>
  <c r="E77" i="5"/>
  <c r="E78" i="5"/>
  <c r="E79" i="5"/>
  <c r="E80" i="5"/>
  <c r="E74" i="5"/>
  <c r="F75" i="5"/>
  <c r="F76" i="5"/>
  <c r="F74" i="5" s="1"/>
  <c r="F59" i="5" s="1"/>
  <c r="F77" i="5"/>
  <c r="F78" i="5"/>
  <c r="F79" i="5"/>
  <c r="F80" i="5"/>
  <c r="G75" i="5"/>
  <c r="G76" i="5"/>
  <c r="G77" i="5"/>
  <c r="G78" i="5"/>
  <c r="G79" i="5"/>
  <c r="G80" i="5"/>
  <c r="G74" i="5"/>
  <c r="H75" i="5"/>
  <c r="H76" i="5"/>
  <c r="H74" i="5" s="1"/>
  <c r="H59" i="5" s="1"/>
  <c r="H77" i="5"/>
  <c r="H78" i="5"/>
  <c r="H79" i="5"/>
  <c r="H80" i="5"/>
  <c r="I75" i="5"/>
  <c r="I76" i="5"/>
  <c r="I77" i="5"/>
  <c r="I78" i="5"/>
  <c r="I79" i="5"/>
  <c r="I80" i="5"/>
  <c r="I74" i="5"/>
  <c r="J75" i="5"/>
  <c r="J76" i="5"/>
  <c r="J74" i="5" s="1"/>
  <c r="J59" i="5" s="1"/>
  <c r="J77" i="5"/>
  <c r="J78" i="5"/>
  <c r="J79" i="5"/>
  <c r="J80" i="5"/>
  <c r="K75" i="5"/>
  <c r="K76" i="5"/>
  <c r="K77" i="5"/>
  <c r="K78" i="5"/>
  <c r="K79" i="5"/>
  <c r="K80" i="5"/>
  <c r="K74" i="5"/>
  <c r="L75" i="5"/>
  <c r="L76" i="5"/>
  <c r="L74" i="5" s="1"/>
  <c r="L77" i="5"/>
  <c r="L78" i="5"/>
  <c r="L79" i="5"/>
  <c r="L80" i="5"/>
  <c r="M75" i="5"/>
  <c r="M76" i="5"/>
  <c r="M77" i="5"/>
  <c r="M78" i="5"/>
  <c r="M79" i="5"/>
  <c r="M80" i="5"/>
  <c r="M74" i="5"/>
  <c r="N75" i="5"/>
  <c r="N76" i="5"/>
  <c r="N74" i="5" s="1"/>
  <c r="N59" i="5" s="1"/>
  <c r="N77" i="5"/>
  <c r="N78" i="5"/>
  <c r="N79" i="5"/>
  <c r="N80" i="5"/>
  <c r="O75" i="5"/>
  <c r="O76" i="5"/>
  <c r="O77" i="5"/>
  <c r="O78" i="5"/>
  <c r="O79" i="5"/>
  <c r="O80" i="5"/>
  <c r="O74" i="5"/>
  <c r="P75" i="5"/>
  <c r="P76" i="5"/>
  <c r="P74" i="5" s="1"/>
  <c r="P77" i="5"/>
  <c r="P78" i="5"/>
  <c r="P79" i="5"/>
  <c r="P80" i="5"/>
  <c r="Q75" i="5"/>
  <c r="Q76" i="5"/>
  <c r="Q77" i="5"/>
  <c r="Q78" i="5"/>
  <c r="Q79" i="5"/>
  <c r="Q80" i="5"/>
  <c r="Q74" i="5"/>
  <c r="R75" i="5"/>
  <c r="R76" i="5"/>
  <c r="R74" i="5" s="1"/>
  <c r="R77" i="5"/>
  <c r="R78" i="5"/>
  <c r="R79" i="5"/>
  <c r="R80" i="5"/>
  <c r="S75" i="5"/>
  <c r="S76" i="5"/>
  <c r="S77" i="5"/>
  <c r="S78" i="5"/>
  <c r="S79" i="5"/>
  <c r="S80" i="5"/>
  <c r="S74" i="5"/>
  <c r="T75" i="5"/>
  <c r="T76" i="5"/>
  <c r="T74" i="5" s="1"/>
  <c r="T77" i="5"/>
  <c r="T78" i="5"/>
  <c r="T79" i="5"/>
  <c r="T80" i="5"/>
  <c r="U75" i="5"/>
  <c r="U76" i="5"/>
  <c r="U77" i="5"/>
  <c r="U78" i="5"/>
  <c r="U79" i="5"/>
  <c r="U80" i="5"/>
  <c r="U74" i="5"/>
  <c r="V75" i="5"/>
  <c r="V76" i="5"/>
  <c r="V74" i="5" s="1"/>
  <c r="V77" i="5"/>
  <c r="V78" i="5"/>
  <c r="V79" i="5"/>
  <c r="V80" i="5"/>
  <c r="W75" i="5"/>
  <c r="W76" i="5"/>
  <c r="W77" i="5"/>
  <c r="W78" i="5"/>
  <c r="W79" i="5"/>
  <c r="W80" i="5"/>
  <c r="W74" i="5"/>
  <c r="X75" i="5"/>
  <c r="X76" i="5"/>
  <c r="X74" i="5" s="1"/>
  <c r="X77" i="5"/>
  <c r="X78" i="5"/>
  <c r="X79" i="5"/>
  <c r="X80" i="5"/>
  <c r="Y75" i="5"/>
  <c r="Y76" i="5"/>
  <c r="Y77" i="5"/>
  <c r="Y78" i="5"/>
  <c r="Y79" i="5"/>
  <c r="Y80" i="5"/>
  <c r="Y74" i="5"/>
  <c r="Z75" i="5"/>
  <c r="Z76" i="5"/>
  <c r="Z74" i="5" s="1"/>
  <c r="Z77" i="5"/>
  <c r="Z78" i="5"/>
  <c r="Z79" i="5"/>
  <c r="Z80" i="5"/>
  <c r="AA75" i="5"/>
  <c r="AA76" i="5"/>
  <c r="AA77" i="5"/>
  <c r="AA78" i="5"/>
  <c r="AA79" i="5"/>
  <c r="AA80" i="5"/>
  <c r="AA74" i="5"/>
  <c r="AB75" i="5"/>
  <c r="AB76" i="5"/>
  <c r="AB74" i="5" s="1"/>
  <c r="AB77" i="5"/>
  <c r="AB78" i="5"/>
  <c r="AB79" i="5"/>
  <c r="AB80" i="5"/>
  <c r="AC75" i="5"/>
  <c r="AC76" i="5"/>
  <c r="AC77" i="5"/>
  <c r="AC78" i="5"/>
  <c r="AC79" i="5"/>
  <c r="AC80" i="5"/>
  <c r="AC74" i="5"/>
  <c r="AD75" i="5"/>
  <c r="AD76" i="5"/>
  <c r="AD74" i="5" s="1"/>
  <c r="AD59" i="5" s="1"/>
  <c r="AD77" i="5"/>
  <c r="AD78" i="5"/>
  <c r="AD79" i="5"/>
  <c r="AD80" i="5"/>
  <c r="AE75" i="5"/>
  <c r="AE76" i="5"/>
  <c r="AE77" i="5"/>
  <c r="AE78" i="5"/>
  <c r="AE79" i="5"/>
  <c r="AE80" i="5"/>
  <c r="AE74" i="5"/>
  <c r="AF75" i="5"/>
  <c r="AF76" i="5"/>
  <c r="AF74" i="5" s="1"/>
  <c r="AF59" i="5" s="1"/>
  <c r="AF77" i="5"/>
  <c r="AF78" i="5"/>
  <c r="AF79" i="5"/>
  <c r="AF80" i="5"/>
  <c r="AG75" i="5"/>
  <c r="AG76" i="5"/>
  <c r="AG77" i="5"/>
  <c r="AG78" i="5"/>
  <c r="AG79" i="5"/>
  <c r="AG80" i="5"/>
  <c r="AG74" i="5"/>
  <c r="AH75" i="5"/>
  <c r="AH76" i="5"/>
  <c r="AH74" i="5" s="1"/>
  <c r="AH59" i="5" s="1"/>
  <c r="AH77" i="5"/>
  <c r="AH78" i="5"/>
  <c r="AH79" i="5"/>
  <c r="AH80" i="5"/>
  <c r="AI75" i="5"/>
  <c r="AI76" i="5"/>
  <c r="AI77" i="5"/>
  <c r="AI78" i="5"/>
  <c r="AI79" i="5"/>
  <c r="AI80" i="5"/>
  <c r="AI74" i="5"/>
  <c r="AJ75" i="5"/>
  <c r="AJ76" i="5"/>
  <c r="AJ74" i="5" s="1"/>
  <c r="AJ59" i="5" s="1"/>
  <c r="AJ77" i="5"/>
  <c r="AJ78" i="5"/>
  <c r="AJ79" i="5"/>
  <c r="AJ80" i="5"/>
  <c r="AK75" i="5"/>
  <c r="AK76" i="5"/>
  <c r="AK77" i="5"/>
  <c r="AK78" i="5"/>
  <c r="AK79" i="5"/>
  <c r="AK80" i="5"/>
  <c r="AK74" i="5"/>
  <c r="AL75" i="5"/>
  <c r="AL76" i="5"/>
  <c r="AL74" i="5" s="1"/>
  <c r="AL77" i="5"/>
  <c r="AL78" i="5"/>
  <c r="AL79" i="5"/>
  <c r="AL80" i="5"/>
  <c r="AM75" i="5"/>
  <c r="AM76" i="5"/>
  <c r="AM77" i="5"/>
  <c r="AM78" i="5"/>
  <c r="AM79" i="5"/>
  <c r="AM80" i="5"/>
  <c r="AM74" i="5"/>
  <c r="AN75" i="5"/>
  <c r="AN76" i="5"/>
  <c r="AN74" i="5" s="1"/>
  <c r="AN77" i="5"/>
  <c r="AN78" i="5"/>
  <c r="AN79" i="5"/>
  <c r="AN80" i="5"/>
  <c r="AO75" i="5"/>
  <c r="AO76" i="5"/>
  <c r="AO77" i="5"/>
  <c r="AO78" i="5"/>
  <c r="AO79" i="5"/>
  <c r="AO80" i="5"/>
  <c r="AO74" i="5"/>
  <c r="AP75" i="5"/>
  <c r="AP76" i="5"/>
  <c r="AP74" i="5" s="1"/>
  <c r="AP77" i="5"/>
  <c r="AP78" i="5"/>
  <c r="AP79" i="5"/>
  <c r="AP80" i="5"/>
  <c r="AQ75" i="5"/>
  <c r="AQ76" i="5"/>
  <c r="AQ77" i="5"/>
  <c r="AQ78" i="5"/>
  <c r="AQ79" i="5"/>
  <c r="AQ80" i="5"/>
  <c r="AQ74" i="5"/>
  <c r="AR75" i="5"/>
  <c r="AR76" i="5"/>
  <c r="AR74" i="5" s="1"/>
  <c r="AR77" i="5"/>
  <c r="AR78" i="5"/>
  <c r="AR79" i="5"/>
  <c r="AR80" i="5"/>
  <c r="AS75" i="5"/>
  <c r="AS76" i="5"/>
  <c r="AS77" i="5"/>
  <c r="AS78" i="5"/>
  <c r="AS79" i="5"/>
  <c r="AS80" i="5"/>
  <c r="AS74" i="5"/>
  <c r="AT75" i="5"/>
  <c r="AT76" i="5"/>
  <c r="AT74" i="5" s="1"/>
  <c r="AT59" i="5" s="1"/>
  <c r="AT77" i="5"/>
  <c r="AT78" i="5"/>
  <c r="AT79" i="5"/>
  <c r="AT80" i="5"/>
  <c r="AU75" i="5"/>
  <c r="AU76" i="5"/>
  <c r="AU77" i="5"/>
  <c r="AU78" i="5"/>
  <c r="AU79" i="5"/>
  <c r="AU80" i="5"/>
  <c r="AU74" i="5"/>
  <c r="AW75" i="5"/>
  <c r="AW76" i="5"/>
  <c r="AW74" i="5" s="1"/>
  <c r="AW77" i="5"/>
  <c r="AW78" i="5"/>
  <c r="AW79" i="5"/>
  <c r="AW80" i="5"/>
  <c r="AX75" i="5"/>
  <c r="AX76" i="5"/>
  <c r="AX77" i="5"/>
  <c r="AX78" i="5"/>
  <c r="AX79" i="5"/>
  <c r="AX80" i="5"/>
  <c r="AX74" i="5"/>
  <c r="AY75" i="5"/>
  <c r="AY76" i="5"/>
  <c r="AY74" i="5" s="1"/>
  <c r="AY59" i="5" s="1"/>
  <c r="AY77" i="5"/>
  <c r="AY78" i="5"/>
  <c r="AY79" i="5"/>
  <c r="AY80" i="5"/>
  <c r="AZ75" i="5"/>
  <c r="AZ76" i="5"/>
  <c r="AZ77" i="5"/>
  <c r="AZ78" i="5"/>
  <c r="AZ79" i="5"/>
  <c r="AZ80" i="5"/>
  <c r="AZ74" i="5"/>
  <c r="BA75" i="5"/>
  <c r="BA76" i="5"/>
  <c r="BA74" i="5" s="1"/>
  <c r="BA77" i="5"/>
  <c r="BA78" i="5"/>
  <c r="BA79" i="5"/>
  <c r="BA80" i="5"/>
  <c r="BB75" i="5"/>
  <c r="BB76" i="5"/>
  <c r="BB77" i="5"/>
  <c r="BB78" i="5"/>
  <c r="BB79" i="5"/>
  <c r="BB80" i="5"/>
  <c r="BB74" i="5"/>
  <c r="BC75" i="5"/>
  <c r="BC76" i="5"/>
  <c r="BC74" i="5" s="1"/>
  <c r="BC59" i="5" s="1"/>
  <c r="BC77" i="5"/>
  <c r="BC78" i="5"/>
  <c r="BC79" i="5"/>
  <c r="BC80" i="5"/>
  <c r="BD75" i="5"/>
  <c r="BD76" i="5"/>
  <c r="BD77" i="5"/>
  <c r="BD78" i="5"/>
  <c r="BD79" i="5"/>
  <c r="BD80" i="5"/>
  <c r="BD74" i="5"/>
  <c r="BE75" i="5"/>
  <c r="BE76" i="5"/>
  <c r="BE74" i="5" s="1"/>
  <c r="BE77" i="5"/>
  <c r="BE78" i="5"/>
  <c r="BE79" i="5"/>
  <c r="BE80" i="5"/>
  <c r="BF75" i="5"/>
  <c r="BF76" i="5"/>
  <c r="BF77" i="5"/>
  <c r="BF78" i="5"/>
  <c r="BF79" i="5"/>
  <c r="BF80" i="5"/>
  <c r="BF74" i="5"/>
  <c r="BG75" i="5"/>
  <c r="BG76" i="5"/>
  <c r="BG74" i="5" s="1"/>
  <c r="BG59" i="5" s="1"/>
  <c r="BG77" i="5"/>
  <c r="BG78" i="5"/>
  <c r="BG79" i="5"/>
  <c r="BG80" i="5"/>
  <c r="BH75" i="5"/>
  <c r="BH76" i="5"/>
  <c r="BH77" i="5"/>
  <c r="BH78" i="5"/>
  <c r="BH79" i="5"/>
  <c r="BH80" i="5"/>
  <c r="BH74" i="5"/>
  <c r="BI75" i="5"/>
  <c r="BI76" i="5"/>
  <c r="BI74" i="5" s="1"/>
  <c r="BI77" i="5"/>
  <c r="BI78" i="5"/>
  <c r="BI79" i="5"/>
  <c r="BI80" i="5"/>
  <c r="BJ75" i="5"/>
  <c r="BJ76" i="5"/>
  <c r="BJ77" i="5"/>
  <c r="BJ78" i="5"/>
  <c r="BJ79" i="5"/>
  <c r="BJ80" i="5"/>
  <c r="BJ74" i="5"/>
  <c r="BK75" i="5"/>
  <c r="BK76" i="5"/>
  <c r="BK74" i="5" s="1"/>
  <c r="BK59" i="5" s="1"/>
  <c r="BK77" i="5"/>
  <c r="BK78" i="5"/>
  <c r="BK79" i="5"/>
  <c r="BK80" i="5"/>
  <c r="BL75" i="5"/>
  <c r="BL76" i="5"/>
  <c r="BL77" i="5"/>
  <c r="BL78" i="5"/>
  <c r="BL79" i="5"/>
  <c r="BL80" i="5"/>
  <c r="BL74" i="5"/>
  <c r="BM75" i="5"/>
  <c r="BM76" i="5"/>
  <c r="BM74" i="5" s="1"/>
  <c r="BM59" i="5" s="1"/>
  <c r="BM77" i="5"/>
  <c r="BM78" i="5"/>
  <c r="BM79" i="5"/>
  <c r="BM80"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s="1"/>
  <c r="L82" i="5"/>
  <c r="L83" i="5"/>
  <c r="L84" i="5"/>
  <c r="L85" i="5"/>
  <c r="L86" i="5"/>
  <c r="L81" i="5" s="1"/>
  <c r="M82" i="5"/>
  <c r="M83" i="5"/>
  <c r="M84" i="5"/>
  <c r="M85" i="5"/>
  <c r="M86" i="5"/>
  <c r="M81" i="5" s="1"/>
  <c r="M59" i="5" s="1"/>
  <c r="N82" i="5"/>
  <c r="N83" i="5"/>
  <c r="N84" i="5"/>
  <c r="N85" i="5"/>
  <c r="N86" i="5"/>
  <c r="N81" i="5"/>
  <c r="O82" i="5"/>
  <c r="O83" i="5"/>
  <c r="O84" i="5"/>
  <c r="O85" i="5"/>
  <c r="O86" i="5"/>
  <c r="O81" i="5" s="1"/>
  <c r="O59" i="5" s="1"/>
  <c r="P82" i="5"/>
  <c r="P83" i="5"/>
  <c r="P84" i="5"/>
  <c r="P85" i="5"/>
  <c r="P86" i="5"/>
  <c r="P81" i="5" s="1"/>
  <c r="Q82" i="5"/>
  <c r="Q83" i="5"/>
  <c r="Q84" i="5"/>
  <c r="Q85" i="5"/>
  <c r="Q86" i="5"/>
  <c r="Q81" i="5" s="1"/>
  <c r="Q59" i="5" s="1"/>
  <c r="R82" i="5"/>
  <c r="R83" i="5"/>
  <c r="R84" i="5"/>
  <c r="R85" i="5"/>
  <c r="R86" i="5"/>
  <c r="R81" i="5" s="1"/>
  <c r="S82" i="5"/>
  <c r="S83" i="5"/>
  <c r="S84" i="5"/>
  <c r="S85" i="5"/>
  <c r="S86" i="5"/>
  <c r="S81" i="5" s="1"/>
  <c r="S59" i="5" s="1"/>
  <c r="T82" i="5"/>
  <c r="T83" i="5"/>
  <c r="T84" i="5"/>
  <c r="T85" i="5"/>
  <c r="T86" i="5"/>
  <c r="T81" i="5" s="1"/>
  <c r="U82" i="5"/>
  <c r="U83" i="5"/>
  <c r="U84" i="5"/>
  <c r="U85" i="5"/>
  <c r="U86" i="5"/>
  <c r="U81" i="5"/>
  <c r="V82" i="5"/>
  <c r="V83" i="5"/>
  <c r="V84" i="5"/>
  <c r="V85" i="5"/>
  <c r="V86" i="5"/>
  <c r="V81" i="5" s="1"/>
  <c r="W82" i="5"/>
  <c r="W83" i="5"/>
  <c r="W84" i="5"/>
  <c r="W85" i="5"/>
  <c r="W86" i="5"/>
  <c r="W81" i="5" s="1"/>
  <c r="W59" i="5" s="1"/>
  <c r="X82" i="5"/>
  <c r="X83" i="5"/>
  <c r="X84" i="5"/>
  <c r="X85" i="5"/>
  <c r="X86" i="5"/>
  <c r="X81" i="5" s="1"/>
  <c r="Y82" i="5"/>
  <c r="Y83" i="5"/>
  <c r="Y84" i="5"/>
  <c r="Y85" i="5"/>
  <c r="Y86" i="5"/>
  <c r="Y81" i="5" s="1"/>
  <c r="Y59" i="5" s="1"/>
  <c r="Z82" i="5"/>
  <c r="Z83" i="5"/>
  <c r="Z84" i="5"/>
  <c r="Z85" i="5"/>
  <c r="Z86" i="5"/>
  <c r="Z81" i="5" s="1"/>
  <c r="AA82" i="5"/>
  <c r="AA83" i="5"/>
  <c r="AA84" i="5"/>
  <c r="AA85" i="5"/>
  <c r="AA86" i="5"/>
  <c r="AA81" i="5" s="1"/>
  <c r="AA59" i="5" s="1"/>
  <c r="AB82" i="5"/>
  <c r="AB83" i="5"/>
  <c r="AB84" i="5"/>
  <c r="AB85" i="5"/>
  <c r="AB86" i="5"/>
  <c r="AB81" i="5" s="1"/>
  <c r="AC82" i="5"/>
  <c r="AC83" i="5"/>
  <c r="AC84" i="5"/>
  <c r="AC85" i="5"/>
  <c r="AC86" i="5"/>
  <c r="AC81" i="5" s="1"/>
  <c r="AC59" i="5" s="1"/>
  <c r="AD82" i="5"/>
  <c r="AD83" i="5"/>
  <c r="AD84" i="5"/>
  <c r="AD85" i="5"/>
  <c r="AD86" i="5"/>
  <c r="AD81" i="5" s="1"/>
  <c r="AE82" i="5"/>
  <c r="AE83" i="5"/>
  <c r="AE84" i="5"/>
  <c r="AE85" i="5"/>
  <c r="AE86" i="5"/>
  <c r="AE81" i="5" s="1"/>
  <c r="AE59" i="5" s="1"/>
  <c r="AF82" i="5"/>
  <c r="AF83" i="5"/>
  <c r="AF84" i="5"/>
  <c r="AF85" i="5"/>
  <c r="AF86" i="5"/>
  <c r="AF81" i="5"/>
  <c r="AG82" i="5"/>
  <c r="AG83" i="5"/>
  <c r="AG84" i="5"/>
  <c r="AG85" i="5"/>
  <c r="AG86" i="5"/>
  <c r="AG81" i="5" s="1"/>
  <c r="AG59" i="5" s="1"/>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s="1"/>
  <c r="AM82" i="5"/>
  <c r="AM83" i="5"/>
  <c r="AM84" i="5"/>
  <c r="AM85" i="5"/>
  <c r="AM86" i="5"/>
  <c r="AM81" i="5" s="1"/>
  <c r="AM59" i="5" s="1"/>
  <c r="AN82" i="5"/>
  <c r="AN83" i="5"/>
  <c r="AN84" i="5"/>
  <c r="AN85" i="5"/>
  <c r="AN86" i="5"/>
  <c r="AN81" i="5" s="1"/>
  <c r="AO82" i="5"/>
  <c r="AO83" i="5"/>
  <c r="AO84" i="5"/>
  <c r="AO85" i="5"/>
  <c r="AO86" i="5"/>
  <c r="AO81" i="5" s="1"/>
  <c r="AO59" i="5" s="1"/>
  <c r="AP82" i="5"/>
  <c r="AP83" i="5"/>
  <c r="AP84" i="5"/>
  <c r="AP85" i="5"/>
  <c r="AP86" i="5"/>
  <c r="AP81" i="5" s="1"/>
  <c r="AQ82" i="5"/>
  <c r="AQ83" i="5"/>
  <c r="AQ84" i="5"/>
  <c r="AQ85" i="5"/>
  <c r="AQ86" i="5"/>
  <c r="AQ81" i="5"/>
  <c r="AR82" i="5"/>
  <c r="AR83" i="5"/>
  <c r="AR84" i="5"/>
  <c r="AR85" i="5"/>
  <c r="AR86" i="5"/>
  <c r="AR81" i="5" s="1"/>
  <c r="AS82" i="5"/>
  <c r="AS83" i="5"/>
  <c r="AS84" i="5"/>
  <c r="AS85" i="5"/>
  <c r="AS86" i="5"/>
  <c r="AS81" i="5" s="1"/>
  <c r="AS59" i="5" s="1"/>
  <c r="AT82" i="5"/>
  <c r="AT83" i="5"/>
  <c r="AT84" i="5"/>
  <c r="AT85" i="5"/>
  <c r="AT86" i="5"/>
  <c r="AT81" i="5" s="1"/>
  <c r="AU82" i="5"/>
  <c r="AU83" i="5"/>
  <c r="AU84" i="5"/>
  <c r="AU85" i="5"/>
  <c r="AU86" i="5"/>
  <c r="AU81" i="5" s="1"/>
  <c r="AU59" i="5" s="1"/>
  <c r="AU15" i="5" s="1"/>
  <c r="M8" i="25" s="1"/>
  <c r="AW82" i="5"/>
  <c r="AW83" i="5"/>
  <c r="AW84" i="5"/>
  <c r="AW85" i="5"/>
  <c r="AW86" i="5"/>
  <c r="AW81" i="5" s="1"/>
  <c r="AX82" i="5"/>
  <c r="AX83" i="5"/>
  <c r="AX84" i="5"/>
  <c r="AX85" i="5"/>
  <c r="AX86" i="5"/>
  <c r="AX81" i="5" s="1"/>
  <c r="AX59" i="5" s="1"/>
  <c r="AY82" i="5"/>
  <c r="AY83" i="5"/>
  <c r="AY84" i="5"/>
  <c r="AY85" i="5"/>
  <c r="AY86" i="5"/>
  <c r="AY81" i="5" s="1"/>
  <c r="AZ82" i="5"/>
  <c r="AZ83" i="5"/>
  <c r="AZ84" i="5"/>
  <c r="AZ85" i="5"/>
  <c r="AZ86" i="5"/>
  <c r="AZ81" i="5" s="1"/>
  <c r="AZ59" i="5" s="1"/>
  <c r="AZ15" i="5" s="1"/>
  <c r="AY10" i="20" s="1"/>
  <c r="BA82" i="5"/>
  <c r="BA83" i="5"/>
  <c r="BA84" i="5"/>
  <c r="BA85" i="5"/>
  <c r="BA86" i="5"/>
  <c r="BA81" i="5" s="1"/>
  <c r="BB82" i="5"/>
  <c r="BB83" i="5"/>
  <c r="BB84" i="5"/>
  <c r="BB85" i="5"/>
  <c r="BB86" i="5"/>
  <c r="BB81" i="5" s="1"/>
  <c r="BB59" i="5" s="1"/>
  <c r="BC82" i="5"/>
  <c r="BC83" i="5"/>
  <c r="BC84" i="5"/>
  <c r="BC85" i="5"/>
  <c r="BC86" i="5"/>
  <c r="BC81" i="5" s="1"/>
  <c r="BD82" i="5"/>
  <c r="BD83" i="5"/>
  <c r="BD84" i="5"/>
  <c r="BD85" i="5"/>
  <c r="BD86" i="5"/>
  <c r="BD81" i="5" s="1"/>
  <c r="BD59" i="5" s="1"/>
  <c r="BE82" i="5"/>
  <c r="BE83" i="5"/>
  <c r="BE84" i="5"/>
  <c r="BE81" i="5" s="1"/>
  <c r="BE85" i="5"/>
  <c r="BE86" i="5"/>
  <c r="BF82" i="5"/>
  <c r="BF83" i="5"/>
  <c r="BF84" i="5"/>
  <c r="BF81" i="5" s="1"/>
  <c r="BF59" i="5" s="1"/>
  <c r="BF85" i="5"/>
  <c r="BF86" i="5"/>
  <c r="BG82" i="5"/>
  <c r="BG83" i="5"/>
  <c r="BG84" i="5"/>
  <c r="BG81" i="5" s="1"/>
  <c r="BG85" i="5"/>
  <c r="BG86" i="5"/>
  <c r="BH82" i="5"/>
  <c r="BH83" i="5"/>
  <c r="BH84" i="5"/>
  <c r="BH81" i="5" s="1"/>
  <c r="BH59" i="5" s="1"/>
  <c r="BH85" i="5"/>
  <c r="BH86" i="5"/>
  <c r="BI82" i="5"/>
  <c r="BI83" i="5"/>
  <c r="BI84" i="5"/>
  <c r="BI81" i="5" s="1"/>
  <c r="BI85" i="5"/>
  <c r="BI86" i="5"/>
  <c r="BJ82" i="5"/>
  <c r="BJ83" i="5"/>
  <c r="BJ84" i="5"/>
  <c r="BJ85" i="5"/>
  <c r="BJ86" i="5"/>
  <c r="BJ81" i="5" s="1"/>
  <c r="BK82" i="5"/>
  <c r="BK83" i="5"/>
  <c r="BK84" i="5"/>
  <c r="BK85" i="5"/>
  <c r="BK86" i="5"/>
  <c r="BK81" i="5" s="1"/>
  <c r="BL82" i="5"/>
  <c r="BL83" i="5"/>
  <c r="BL84" i="5"/>
  <c r="BL85" i="5"/>
  <c r="BL86" i="5"/>
  <c r="BL81" i="5"/>
  <c r="BM82" i="5"/>
  <c r="BM83" i="5"/>
  <c r="BM84" i="5"/>
  <c r="BM85" i="5"/>
  <c r="BM86" i="5"/>
  <c r="BM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N87" i="5" s="1"/>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C16" i="5"/>
  <c r="D16" i="5"/>
  <c r="E16" i="5"/>
  <c r="F16" i="5"/>
  <c r="G16" i="5"/>
  <c r="H16" i="5"/>
  <c r="I16" i="5"/>
  <c r="J16" i="5"/>
  <c r="K16" i="5"/>
  <c r="L16" i="5"/>
  <c r="M16" i="5"/>
  <c r="N16" i="5"/>
  <c r="O16" i="5"/>
  <c r="P16" i="5"/>
  <c r="Q16" i="5"/>
  <c r="R16" i="5"/>
  <c r="S16" i="5"/>
  <c r="T16" i="5"/>
  <c r="U16" i="5"/>
  <c r="V16" i="5"/>
  <c r="W16" i="5"/>
  <c r="X16" i="5"/>
  <c r="BN16" i="5" s="1"/>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40" i="5" s="1"/>
  <c r="AC52" i="5"/>
  <c r="AC53" i="5"/>
  <c r="AC54" i="5"/>
  <c r="AC55" i="5"/>
  <c r="AC56" i="5"/>
  <c r="AC57" i="5"/>
  <c r="AD41" i="5"/>
  <c r="AD40" i="5" s="1"/>
  <c r="AD42" i="5"/>
  <c r="AD43" i="5"/>
  <c r="AD44" i="5"/>
  <c r="AD45" i="5"/>
  <c r="AD46" i="5"/>
  <c r="AD47" i="5"/>
  <c r="AD48" i="5"/>
  <c r="AD49" i="5"/>
  <c r="AD50" i="5"/>
  <c r="AD51" i="5"/>
  <c r="AD52" i="5"/>
  <c r="AD53" i="5"/>
  <c r="AD54" i="5"/>
  <c r="AD55" i="5"/>
  <c r="AD56" i="5"/>
  <c r="AD57" i="5"/>
  <c r="AE41" i="5"/>
  <c r="AE40" i="5" s="1"/>
  <c r="AE42" i="5"/>
  <c r="AE43" i="5"/>
  <c r="AE44" i="5"/>
  <c r="AE45" i="5"/>
  <c r="AE46" i="5"/>
  <c r="AE47" i="5"/>
  <c r="AE48" i="5"/>
  <c r="AE49" i="5"/>
  <c r="AE50" i="5"/>
  <c r="AE51" i="5"/>
  <c r="AE52" i="5"/>
  <c r="AE53" i="5"/>
  <c r="AE54" i="5"/>
  <c r="AE55" i="5"/>
  <c r="AE56" i="5"/>
  <c r="AE57" i="5"/>
  <c r="AF41" i="5"/>
  <c r="AF40" i="5" s="1"/>
  <c r="AF42" i="5"/>
  <c r="AF43" i="5"/>
  <c r="AF44" i="5"/>
  <c r="AF45" i="5"/>
  <c r="AF46" i="5"/>
  <c r="AF47" i="5"/>
  <c r="AF48" i="5"/>
  <c r="AF49" i="5"/>
  <c r="AF50" i="5"/>
  <c r="AF51" i="5"/>
  <c r="AF52" i="5"/>
  <c r="AF53" i="5"/>
  <c r="AF54" i="5"/>
  <c r="AF55" i="5"/>
  <c r="AF56" i="5"/>
  <c r="AF57" i="5"/>
  <c r="AG41" i="5"/>
  <c r="AG40" i="5" s="1"/>
  <c r="AG42" i="5"/>
  <c r="AG43" i="5"/>
  <c r="AG44" i="5"/>
  <c r="AG45" i="5"/>
  <c r="AG46" i="5"/>
  <c r="AG47" i="5"/>
  <c r="AG48" i="5"/>
  <c r="AG49" i="5"/>
  <c r="AG50" i="5"/>
  <c r="AG51" i="5"/>
  <c r="AG52" i="5"/>
  <c r="AG53" i="5"/>
  <c r="AG54" i="5"/>
  <c r="AG55" i="5"/>
  <c r="AG56" i="5"/>
  <c r="AG57" i="5"/>
  <c r="AH41" i="5"/>
  <c r="AH40" i="5" s="1"/>
  <c r="AH42" i="5"/>
  <c r="AH43" i="5"/>
  <c r="AH44" i="5"/>
  <c r="AH45" i="5"/>
  <c r="AH46" i="5"/>
  <c r="AH47" i="5"/>
  <c r="AH48" i="5"/>
  <c r="AH49" i="5"/>
  <c r="AH50" i="5"/>
  <c r="AH51" i="5"/>
  <c r="AH52" i="5"/>
  <c r="AH53" i="5"/>
  <c r="AH54" i="5"/>
  <c r="AH55" i="5"/>
  <c r="AH56" i="5"/>
  <c r="AH57" i="5"/>
  <c r="AI41" i="5"/>
  <c r="AI40" i="5" s="1"/>
  <c r="AI42" i="5"/>
  <c r="AI43" i="5"/>
  <c r="AI44" i="5"/>
  <c r="AI45" i="5"/>
  <c r="AI46" i="5"/>
  <c r="AI47" i="5"/>
  <c r="AI48" i="5"/>
  <c r="AI49" i="5"/>
  <c r="AI50" i="5"/>
  <c r="AI51" i="5"/>
  <c r="AI52" i="5"/>
  <c r="AI53" i="5"/>
  <c r="AI54" i="5"/>
  <c r="AI55" i="5"/>
  <c r="AI56" i="5"/>
  <c r="AI57" i="5"/>
  <c r="AJ41" i="5"/>
  <c r="AJ40" i="5" s="1"/>
  <c r="AJ42" i="5"/>
  <c r="AJ43" i="5"/>
  <c r="AJ44" i="5"/>
  <c r="AJ45" i="5"/>
  <c r="AJ46" i="5"/>
  <c r="AJ47" i="5"/>
  <c r="AJ48" i="5"/>
  <c r="AJ49" i="5"/>
  <c r="AJ50" i="5"/>
  <c r="AJ51" i="5"/>
  <c r="AJ52" i="5"/>
  <c r="AJ53" i="5"/>
  <c r="AJ54" i="5"/>
  <c r="AJ55" i="5"/>
  <c r="AJ56" i="5"/>
  <c r="AJ57" i="5"/>
  <c r="AK41" i="5"/>
  <c r="AK40" i="5" s="1"/>
  <c r="AK42" i="5"/>
  <c r="AK43" i="5"/>
  <c r="AK44" i="5"/>
  <c r="AK45" i="5"/>
  <c r="AK46" i="5"/>
  <c r="AK47" i="5"/>
  <c r="AK48" i="5"/>
  <c r="AK49" i="5"/>
  <c r="AK50" i="5"/>
  <c r="AK51" i="5"/>
  <c r="AK52" i="5"/>
  <c r="AK53" i="5"/>
  <c r="AK54" i="5"/>
  <c r="AK55" i="5"/>
  <c r="AK56" i="5"/>
  <c r="AK57" i="5"/>
  <c r="AL41" i="5"/>
  <c r="AL40" i="5" s="1"/>
  <c r="AL42" i="5"/>
  <c r="AL43" i="5"/>
  <c r="AL44" i="5"/>
  <c r="AL45" i="5"/>
  <c r="AL46" i="5"/>
  <c r="AL47" i="5"/>
  <c r="AL48" i="5"/>
  <c r="AL49" i="5"/>
  <c r="AL50" i="5"/>
  <c r="AL51" i="5"/>
  <c r="AL52" i="5"/>
  <c r="AL53" i="5"/>
  <c r="AL54" i="5"/>
  <c r="AL55" i="5"/>
  <c r="AL56" i="5"/>
  <c r="AL57" i="5"/>
  <c r="AM41" i="5"/>
  <c r="AM40" i="5" s="1"/>
  <c r="AM42" i="5"/>
  <c r="AM43" i="5"/>
  <c r="AM44" i="5"/>
  <c r="AM45" i="5"/>
  <c r="AM46" i="5"/>
  <c r="AM47" i="5"/>
  <c r="AM48" i="5"/>
  <c r="AM49" i="5"/>
  <c r="AM50" i="5"/>
  <c r="AM51" i="5"/>
  <c r="AM52" i="5"/>
  <c r="AM53" i="5"/>
  <c r="AM54" i="5"/>
  <c r="AM55" i="5"/>
  <c r="AM56" i="5"/>
  <c r="AM57" i="5"/>
  <c r="AN41" i="5"/>
  <c r="AN40" i="5" s="1"/>
  <c r="AN42" i="5"/>
  <c r="AN43" i="5"/>
  <c r="AN44" i="5"/>
  <c r="AN45" i="5"/>
  <c r="AN46" i="5"/>
  <c r="AN47" i="5"/>
  <c r="AN48" i="5"/>
  <c r="AN49" i="5"/>
  <c r="AN50" i="5"/>
  <c r="AN51" i="5"/>
  <c r="AN52" i="5"/>
  <c r="AN53" i="5"/>
  <c r="AN54" i="5"/>
  <c r="AN55" i="5"/>
  <c r="AN56" i="5"/>
  <c r="AN57" i="5"/>
  <c r="AO41" i="5"/>
  <c r="AO40" i="5" s="1"/>
  <c r="AO42" i="5"/>
  <c r="AO43" i="5"/>
  <c r="AO44" i="5"/>
  <c r="AO45" i="5"/>
  <c r="AO46" i="5"/>
  <c r="AO47" i="5"/>
  <c r="AO48" i="5"/>
  <c r="AO49" i="5"/>
  <c r="AO50" i="5"/>
  <c r="AO51" i="5"/>
  <c r="AO52" i="5"/>
  <c r="AO53" i="5"/>
  <c r="AO54" i="5"/>
  <c r="AO55" i="5"/>
  <c r="AO56" i="5"/>
  <c r="AO57" i="5"/>
  <c r="AP41" i="5"/>
  <c r="AP40" i="5" s="1"/>
  <c r="AP42" i="5"/>
  <c r="AP43" i="5"/>
  <c r="AP44" i="5"/>
  <c r="AP45" i="5"/>
  <c r="AP46" i="5"/>
  <c r="AP47" i="5"/>
  <c r="AP48" i="5"/>
  <c r="AP49" i="5"/>
  <c r="AP50" i="5"/>
  <c r="AP51" i="5"/>
  <c r="AP52" i="5"/>
  <c r="AP53" i="5"/>
  <c r="AP54" i="5"/>
  <c r="AP55" i="5"/>
  <c r="AP56" i="5"/>
  <c r="AP57" i="5"/>
  <c r="AQ41" i="5"/>
  <c r="AQ40" i="5" s="1"/>
  <c r="AQ42" i="5"/>
  <c r="AQ43" i="5"/>
  <c r="AQ44" i="5"/>
  <c r="AQ45" i="5"/>
  <c r="AQ46" i="5"/>
  <c r="AQ47" i="5"/>
  <c r="AQ48" i="5"/>
  <c r="AQ49" i="5"/>
  <c r="AQ50" i="5"/>
  <c r="AQ51" i="5"/>
  <c r="AQ52" i="5"/>
  <c r="AQ53" i="5"/>
  <c r="AQ54" i="5"/>
  <c r="AQ55" i="5"/>
  <c r="AQ56" i="5"/>
  <c r="AQ57" i="5"/>
  <c r="AR41" i="5"/>
  <c r="AR40" i="5" s="1"/>
  <c r="AR42" i="5"/>
  <c r="AR43" i="5"/>
  <c r="AR44" i="5"/>
  <c r="AR45" i="5"/>
  <c r="AR46" i="5"/>
  <c r="AR47" i="5"/>
  <c r="AR48" i="5"/>
  <c r="AR49" i="5"/>
  <c r="AR50" i="5"/>
  <c r="AR51" i="5"/>
  <c r="AR52" i="5"/>
  <c r="AR53" i="5"/>
  <c r="AR54" i="5"/>
  <c r="AR55" i="5"/>
  <c r="AR56" i="5"/>
  <c r="AR57" i="5"/>
  <c r="AS41" i="5"/>
  <c r="AS40" i="5" s="1"/>
  <c r="AS42" i="5"/>
  <c r="AS43" i="5"/>
  <c r="AS44" i="5"/>
  <c r="AS45" i="5"/>
  <c r="AS46" i="5"/>
  <c r="AS47" i="5"/>
  <c r="AS48" i="5"/>
  <c r="AS49" i="5"/>
  <c r="AS50" i="5"/>
  <c r="AS51" i="5"/>
  <c r="AS52" i="5"/>
  <c r="AS53" i="5"/>
  <c r="AS54" i="5"/>
  <c r="AS55" i="5"/>
  <c r="AS56" i="5"/>
  <c r="AS57" i="5"/>
  <c r="AT41" i="5"/>
  <c r="AT40" i="5" s="1"/>
  <c r="AT42" i="5"/>
  <c r="AT43" i="5"/>
  <c r="AT44" i="5"/>
  <c r="AT45" i="5"/>
  <c r="AT46" i="5"/>
  <c r="AT47" i="5"/>
  <c r="AT48" i="5"/>
  <c r="AT49" i="5"/>
  <c r="AT50" i="5"/>
  <c r="AT51" i="5"/>
  <c r="AT52" i="5"/>
  <c r="AT53" i="5"/>
  <c r="AT54" i="5"/>
  <c r="AT55" i="5"/>
  <c r="AT56" i="5"/>
  <c r="AT57" i="5"/>
  <c r="AU41" i="5"/>
  <c r="AU40" i="5" s="1"/>
  <c r="AU42" i="5"/>
  <c r="AU43" i="5"/>
  <c r="AU44" i="5"/>
  <c r="AU45" i="5"/>
  <c r="AU46" i="5"/>
  <c r="AU47" i="5"/>
  <c r="AU48" i="5"/>
  <c r="AU49" i="5"/>
  <c r="AU50" i="5"/>
  <c r="AU51" i="5"/>
  <c r="AU52" i="5"/>
  <c r="AU53" i="5"/>
  <c r="AU54" i="5"/>
  <c r="AU55" i="5"/>
  <c r="AU56" i="5"/>
  <c r="AU57" i="5"/>
  <c r="AW41" i="5"/>
  <c r="AW40" i="5" s="1"/>
  <c r="AW42" i="5"/>
  <c r="AW43" i="5"/>
  <c r="AW44" i="5"/>
  <c r="AW45" i="5"/>
  <c r="AW46" i="5"/>
  <c r="AW47" i="5"/>
  <c r="AW48" i="5"/>
  <c r="AW49" i="5"/>
  <c r="AW50" i="5"/>
  <c r="AW51" i="5"/>
  <c r="AW52" i="5"/>
  <c r="AW53" i="5"/>
  <c r="AW54" i="5"/>
  <c r="AW55" i="5"/>
  <c r="AW56" i="5"/>
  <c r="AW57" i="5"/>
  <c r="AX41" i="5"/>
  <c r="AX42" i="5"/>
  <c r="AX43" i="5"/>
  <c r="AX40" i="5" s="1"/>
  <c r="AX44" i="5"/>
  <c r="AX45" i="5"/>
  <c r="AX46" i="5"/>
  <c r="AX47" i="5"/>
  <c r="AX48" i="5"/>
  <c r="AX49" i="5"/>
  <c r="AX50" i="5"/>
  <c r="AX51" i="5"/>
  <c r="AX52" i="5"/>
  <c r="AX53" i="5"/>
  <c r="AX54" i="5"/>
  <c r="AX55" i="5"/>
  <c r="AX56" i="5"/>
  <c r="AX57" i="5"/>
  <c r="AY41" i="5"/>
  <c r="AY42" i="5"/>
  <c r="AY43" i="5"/>
  <c r="AY44" i="5"/>
  <c r="AY45" i="5"/>
  <c r="AY40" i="5" s="1"/>
  <c r="AY46" i="5"/>
  <c r="AY47" i="5"/>
  <c r="AY48" i="5"/>
  <c r="AY49" i="5"/>
  <c r="AY50" i="5"/>
  <c r="AY51" i="5"/>
  <c r="AY52" i="5"/>
  <c r="AY53" i="5"/>
  <c r="AY54" i="5"/>
  <c r="AY55" i="5"/>
  <c r="AY56" i="5"/>
  <c r="AY57" i="5"/>
  <c r="AZ41" i="5"/>
  <c r="AZ40" i="5" s="1"/>
  <c r="AZ42" i="5"/>
  <c r="AZ43" i="5"/>
  <c r="AZ44" i="5"/>
  <c r="AZ45" i="5"/>
  <c r="AZ46" i="5"/>
  <c r="AZ47" i="5"/>
  <c r="AZ48" i="5"/>
  <c r="AZ49" i="5"/>
  <c r="AZ50" i="5"/>
  <c r="AZ51" i="5"/>
  <c r="AZ52" i="5"/>
  <c r="AZ53" i="5"/>
  <c r="AZ54" i="5"/>
  <c r="AZ55" i="5"/>
  <c r="AZ56" i="5"/>
  <c r="AZ57" i="5"/>
  <c r="BA41" i="5"/>
  <c r="BA40" i="5" s="1"/>
  <c r="BA42" i="5"/>
  <c r="BA43" i="5"/>
  <c r="BA44" i="5"/>
  <c r="BA45" i="5"/>
  <c r="BA46" i="5"/>
  <c r="BA47" i="5"/>
  <c r="BA48" i="5"/>
  <c r="BA49" i="5"/>
  <c r="BA50" i="5"/>
  <c r="BA51" i="5"/>
  <c r="BA52" i="5"/>
  <c r="BA53" i="5"/>
  <c r="BA54" i="5"/>
  <c r="BA55" i="5"/>
  <c r="BA56" i="5"/>
  <c r="BA57" i="5"/>
  <c r="BB41" i="5"/>
  <c r="BB40" i="5" s="1"/>
  <c r="BB42" i="5"/>
  <c r="BB43" i="5"/>
  <c r="BB44" i="5"/>
  <c r="BB45" i="5"/>
  <c r="BB46" i="5"/>
  <c r="BB47" i="5"/>
  <c r="BB48" i="5"/>
  <c r="BB49" i="5"/>
  <c r="BB50" i="5"/>
  <c r="BB51" i="5"/>
  <c r="BB52" i="5"/>
  <c r="BB53" i="5"/>
  <c r="BB54" i="5"/>
  <c r="BB55" i="5"/>
  <c r="BB56" i="5"/>
  <c r="BB57" i="5"/>
  <c r="BC41" i="5"/>
  <c r="BC40" i="5" s="1"/>
  <c r="BC42" i="5"/>
  <c r="BC43" i="5"/>
  <c r="BC44" i="5"/>
  <c r="BC45" i="5"/>
  <c r="BC46" i="5"/>
  <c r="BC47" i="5"/>
  <c r="BC48" i="5"/>
  <c r="BC49" i="5"/>
  <c r="BC50" i="5"/>
  <c r="BC51" i="5"/>
  <c r="BC52" i="5"/>
  <c r="BC53" i="5"/>
  <c r="BC54" i="5"/>
  <c r="BC55" i="5"/>
  <c r="BC56" i="5"/>
  <c r="BC57" i="5"/>
  <c r="BD41" i="5"/>
  <c r="BD40" i="5" s="1"/>
  <c r="BD42" i="5"/>
  <c r="BD43" i="5"/>
  <c r="BD44" i="5"/>
  <c r="BD45" i="5"/>
  <c r="BD46" i="5"/>
  <c r="BD47" i="5"/>
  <c r="BD48" i="5"/>
  <c r="BD49" i="5"/>
  <c r="BD50" i="5"/>
  <c r="BD51" i="5"/>
  <c r="BD52" i="5"/>
  <c r="BD53" i="5"/>
  <c r="BD54" i="5"/>
  <c r="BD55" i="5"/>
  <c r="BD56" i="5"/>
  <c r="BD57" i="5"/>
  <c r="BE41" i="5"/>
  <c r="BE40" i="5" s="1"/>
  <c r="BE42" i="5"/>
  <c r="BE43" i="5"/>
  <c r="BE44" i="5"/>
  <c r="BE45" i="5"/>
  <c r="BE46" i="5"/>
  <c r="BE47" i="5"/>
  <c r="BE48" i="5"/>
  <c r="BE49" i="5"/>
  <c r="BE50" i="5"/>
  <c r="BE51" i="5"/>
  <c r="BE52" i="5"/>
  <c r="BE53" i="5"/>
  <c r="BE54" i="5"/>
  <c r="BE55" i="5"/>
  <c r="BE56" i="5"/>
  <c r="BE57" i="5"/>
  <c r="BF41" i="5"/>
  <c r="BF40" i="5" s="1"/>
  <c r="BF42" i="5"/>
  <c r="BF43" i="5"/>
  <c r="BF44" i="5"/>
  <c r="BF45" i="5"/>
  <c r="BF46" i="5"/>
  <c r="BF47" i="5"/>
  <c r="BF48" i="5"/>
  <c r="BF49" i="5"/>
  <c r="BF50" i="5"/>
  <c r="BF51" i="5"/>
  <c r="BF52" i="5"/>
  <c r="BF53" i="5"/>
  <c r="BF54" i="5"/>
  <c r="BF55" i="5"/>
  <c r="BF56" i="5"/>
  <c r="BF57" i="5"/>
  <c r="BG41" i="5"/>
  <c r="BG40" i="5" s="1"/>
  <c r="BG42" i="5"/>
  <c r="BG43" i="5"/>
  <c r="BG44" i="5"/>
  <c r="BG45" i="5"/>
  <c r="BG46" i="5"/>
  <c r="BG47" i="5"/>
  <c r="BG48" i="5"/>
  <c r="BG49" i="5"/>
  <c r="BG50" i="5"/>
  <c r="BG51" i="5"/>
  <c r="BG52" i="5"/>
  <c r="BG53" i="5"/>
  <c r="BG54" i="5"/>
  <c r="BG55" i="5"/>
  <c r="BG56" i="5"/>
  <c r="BG57" i="5"/>
  <c r="BH41" i="5"/>
  <c r="BH40" i="5" s="1"/>
  <c r="BH42" i="5"/>
  <c r="BH43" i="5"/>
  <c r="BH44" i="5"/>
  <c r="BH45" i="5"/>
  <c r="BH46" i="5"/>
  <c r="BH47" i="5"/>
  <c r="BH48" i="5"/>
  <c r="BH49" i="5"/>
  <c r="BH50" i="5"/>
  <c r="BH51" i="5"/>
  <c r="BH52" i="5"/>
  <c r="BH53" i="5"/>
  <c r="BH54" i="5"/>
  <c r="BH55" i="5"/>
  <c r="BH56" i="5"/>
  <c r="BH57" i="5"/>
  <c r="BI41" i="5"/>
  <c r="BI40" i="5" s="1"/>
  <c r="BI42" i="5"/>
  <c r="BI43" i="5"/>
  <c r="BI44" i="5"/>
  <c r="BI45" i="5"/>
  <c r="BI46" i="5"/>
  <c r="BI47" i="5"/>
  <c r="BI48" i="5"/>
  <c r="BI49" i="5"/>
  <c r="BI50" i="5"/>
  <c r="BI51" i="5"/>
  <c r="BI52" i="5"/>
  <c r="BI53" i="5"/>
  <c r="BI54" i="5"/>
  <c r="BI55" i="5"/>
  <c r="BI56" i="5"/>
  <c r="BI57" i="5"/>
  <c r="BJ41" i="5"/>
  <c r="BJ40" i="5" s="1"/>
  <c r="BJ42" i="5"/>
  <c r="BJ43" i="5"/>
  <c r="BJ44" i="5"/>
  <c r="BJ45" i="5"/>
  <c r="BJ46" i="5"/>
  <c r="BJ47" i="5"/>
  <c r="BJ48" i="5"/>
  <c r="BJ49" i="5"/>
  <c r="BJ50" i="5"/>
  <c r="BJ51" i="5"/>
  <c r="BJ52" i="5"/>
  <c r="BJ53" i="5"/>
  <c r="BJ54" i="5"/>
  <c r="BJ55" i="5"/>
  <c r="BJ56" i="5"/>
  <c r="BJ57" i="5"/>
  <c r="BK41" i="5"/>
  <c r="BK40" i="5" s="1"/>
  <c r="BK42" i="5"/>
  <c r="BK43" i="5"/>
  <c r="BK44" i="5"/>
  <c r="BK45" i="5"/>
  <c r="BK46" i="5"/>
  <c r="BK47" i="5"/>
  <c r="BK48" i="5"/>
  <c r="BK49" i="5"/>
  <c r="BK50" i="5"/>
  <c r="BK51" i="5"/>
  <c r="BK52" i="5"/>
  <c r="BK53" i="5"/>
  <c r="BK54" i="5"/>
  <c r="BK55" i="5"/>
  <c r="BK56" i="5"/>
  <c r="BK57" i="5"/>
  <c r="BL41" i="5"/>
  <c r="BL40" i="5" s="1"/>
  <c r="BL42" i="5"/>
  <c r="BL43" i="5"/>
  <c r="BL44" i="5"/>
  <c r="BL45" i="5"/>
  <c r="BL46" i="5"/>
  <c r="BL47" i="5"/>
  <c r="BL48" i="5"/>
  <c r="BL49" i="5"/>
  <c r="BL50" i="5"/>
  <c r="BL51" i="5"/>
  <c r="BL52" i="5"/>
  <c r="BL53" i="5"/>
  <c r="BL54" i="5"/>
  <c r="BL55" i="5"/>
  <c r="BL56" i="5"/>
  <c r="BL57" i="5"/>
  <c r="BM41" i="5"/>
  <c r="BM40" i="5" s="1"/>
  <c r="BM42" i="5"/>
  <c r="BM43" i="5"/>
  <c r="BM44" i="5"/>
  <c r="BM45" i="5"/>
  <c r="BM46" i="5"/>
  <c r="BM47" i="5"/>
  <c r="BM48" i="5"/>
  <c r="BM49" i="5"/>
  <c r="BM50" i="5"/>
  <c r="BM51" i="5"/>
  <c r="BM52" i="5"/>
  <c r="BM53" i="5"/>
  <c r="BM54" i="5"/>
  <c r="BM55" i="5"/>
  <c r="BM56" i="5"/>
  <c r="BM57" i="5"/>
  <c r="C58" i="5"/>
  <c r="D58" i="5"/>
  <c r="BN58" i="5" s="1"/>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I59" i="5"/>
  <c r="U59" i="5"/>
  <c r="AI59" i="5"/>
  <c r="AK59" i="5"/>
  <c r="AQ59" i="5"/>
  <c r="BL59" i="5"/>
  <c r="C59" i="5"/>
  <c r="E59" i="5"/>
  <c r="G59" i="5"/>
  <c r="R14" i="25"/>
  <c r="R13" i="25"/>
  <c r="T14" i="25"/>
  <c r="T10" i="25"/>
  <c r="T9" i="25"/>
  <c r="S14" i="25"/>
  <c r="S13" i="25"/>
  <c r="S10" i="25"/>
  <c r="Q14" i="25"/>
  <c r="Q13" i="25"/>
  <c r="Q10" i="25"/>
  <c r="P14" i="25"/>
  <c r="O14" i="25"/>
  <c r="O13" i="25"/>
  <c r="O10" i="25"/>
  <c r="N14" i="25"/>
  <c r="N13" i="25"/>
  <c r="M14" i="25"/>
  <c r="M9" i="25"/>
  <c r="L14" i="25"/>
  <c r="L13" i="25"/>
  <c r="K14" i="25"/>
  <c r="J14" i="25"/>
  <c r="I14" i="25"/>
  <c r="I10" i="25"/>
  <c r="H14" i="25"/>
  <c r="G14" i="25"/>
  <c r="F14" i="25"/>
  <c r="F10" i="25"/>
  <c r="E14" i="25"/>
  <c r="C32" i="24"/>
  <c r="BB19" i="5"/>
  <c r="BC19" i="5"/>
  <c r="BC18" i="5" s="1"/>
  <c r="BA19" i="5"/>
  <c r="BA18" i="5" s="1"/>
  <c r="AX19" i="5"/>
  <c r="AX18" i="5" s="1"/>
  <c r="AY19" i="5"/>
  <c r="AW19" i="5"/>
  <c r="AW18" i="5" s="1"/>
  <c r="C20" i="5"/>
  <c r="D20" i="5"/>
  <c r="BN20" i="5" s="1"/>
  <c r="U10" i="25" s="1"/>
  <c r="E20" i="5"/>
  <c r="F20" i="5"/>
  <c r="G20" i="5"/>
  <c r="H20" i="5"/>
  <c r="I20" i="5"/>
  <c r="J20" i="5"/>
  <c r="K20" i="5"/>
  <c r="L20" i="5"/>
  <c r="M20" i="5"/>
  <c r="N20" i="5"/>
  <c r="O20" i="5"/>
  <c r="P20" i="5"/>
  <c r="Q20" i="5"/>
  <c r="R20" i="5"/>
  <c r="S20" i="5"/>
  <c r="T20" i="5"/>
  <c r="G10" i="25" s="1"/>
  <c r="U20" i="5"/>
  <c r="V20" i="5"/>
  <c r="H10" i="25" s="1"/>
  <c r="W20" i="5"/>
  <c r="X20" i="5"/>
  <c r="Y20" i="5"/>
  <c r="Z20" i="5"/>
  <c r="AA20" i="5"/>
  <c r="AB20" i="5"/>
  <c r="AC20" i="5"/>
  <c r="AD20" i="5"/>
  <c r="AE20" i="5"/>
  <c r="AF20" i="5"/>
  <c r="AG20" i="5"/>
  <c r="AH20" i="5"/>
  <c r="AI20" i="5"/>
  <c r="AJ20" i="5"/>
  <c r="AK20" i="5"/>
  <c r="AL20" i="5"/>
  <c r="AM20" i="5"/>
  <c r="AN20" i="5"/>
  <c r="AO20" i="5"/>
  <c r="AP20" i="5"/>
  <c r="AQ20" i="5"/>
  <c r="AR20" i="5"/>
  <c r="J10" i="25" s="1"/>
  <c r="AS20" i="5"/>
  <c r="AT20" i="5"/>
  <c r="AU20" i="5"/>
  <c r="AV20" i="5"/>
  <c r="K10" i="25" s="1"/>
  <c r="AW20" i="5"/>
  <c r="AX20" i="5"/>
  <c r="L10" i="25" s="1"/>
  <c r="AY20" i="5"/>
  <c r="AZ20" i="5"/>
  <c r="M10" i="25" s="1"/>
  <c r="BA20" i="5"/>
  <c r="R10" i="25" s="1"/>
  <c r="BB20" i="5"/>
  <c r="BC20" i="5"/>
  <c r="BD20" i="5"/>
  <c r="N10" i="25" s="1"/>
  <c r="BE20" i="5"/>
  <c r="BF20" i="5"/>
  <c r="P10" i="25" s="1"/>
  <c r="E17" i="46"/>
  <c r="E27" i="46"/>
  <c r="E32" i="46"/>
  <c r="E37" i="46"/>
  <c r="E42" i="46"/>
  <c r="E47" i="46"/>
  <c r="E52" i="46"/>
  <c r="E53" i="46"/>
  <c r="E54" i="46" s="1"/>
  <c r="E62" i="46"/>
  <c r="E67" i="46"/>
  <c r="E72" i="46"/>
  <c r="E77" i="46"/>
  <c r="D77" i="46"/>
  <c r="D72" i="46"/>
  <c r="D67" i="46"/>
  <c r="D62" i="46"/>
  <c r="D57" i="46"/>
  <c r="D52" i="46"/>
  <c r="D51" i="46"/>
  <c r="D53" i="46" s="1"/>
  <c r="D54" i="46" s="1"/>
  <c r="D47" i="46"/>
  <c r="D42" i="46"/>
  <c r="D37" i="46"/>
  <c r="D32" i="46"/>
  <c r="D27" i="46"/>
  <c r="D22" i="46"/>
  <c r="D17" i="46"/>
  <c r="D12" i="46"/>
  <c r="E19" i="47"/>
  <c r="E20" i="47"/>
  <c r="E21" i="47"/>
  <c r="F20" i="47" s="1"/>
  <c r="E15" i="47"/>
  <c r="E16" i="47"/>
  <c r="E17" i="47" s="1"/>
  <c r="F15" i="47" s="1"/>
  <c r="F16" i="47"/>
  <c r="E12" i="47"/>
  <c r="E11" i="47" s="1"/>
  <c r="E13" i="47"/>
  <c r="F12" i="47" s="1"/>
  <c r="C11" i="24"/>
  <c r="C12" i="24"/>
  <c r="C15" i="24"/>
  <c r="C16" i="24"/>
  <c r="C18" i="24"/>
  <c r="C19" i="24"/>
  <c r="C20" i="24"/>
  <c r="C21" i="24"/>
  <c r="C22" i="24"/>
  <c r="C25" i="24"/>
  <c r="C27" i="24"/>
  <c r="C28" i="24"/>
  <c r="C29" i="24"/>
  <c r="C30" i="24"/>
  <c r="C31" i="24"/>
  <c r="C33" i="24"/>
  <c r="C34" i="24"/>
  <c r="C10" i="24"/>
  <c r="I9" i="16"/>
  <c r="I10" i="16"/>
  <c r="I11" i="16"/>
  <c r="AI9" i="16"/>
  <c r="AI10" i="16"/>
  <c r="AI11" i="16" s="1"/>
  <c r="AS9" i="16"/>
  <c r="AS10" i="16"/>
  <c r="AS11" i="16"/>
  <c r="AV9" i="16"/>
  <c r="AV10" i="16"/>
  <c r="AV11" i="16" s="1"/>
  <c r="BF9" i="16"/>
  <c r="BF10" i="16"/>
  <c r="BF11" i="16"/>
  <c r="AW9" i="16"/>
  <c r="AX9" i="16"/>
  <c r="AY9" i="16"/>
  <c r="BA9" i="16"/>
  <c r="BB9" i="16"/>
  <c r="BC9" i="16"/>
  <c r="BD9" i="16"/>
  <c r="BE9" i="16"/>
  <c r="AW10" i="16"/>
  <c r="AX10" i="16"/>
  <c r="AY10" i="16"/>
  <c r="BA10" i="16"/>
  <c r="BB10" i="16"/>
  <c r="BC10" i="16"/>
  <c r="BD10" i="16"/>
  <c r="BE10" i="16"/>
  <c r="E28" i="49"/>
  <c r="E48" i="49"/>
  <c r="E51" i="49" s="1"/>
  <c r="D28" i="49"/>
  <c r="D48" i="49"/>
  <c r="D51" i="49"/>
  <c r="C9" i="24"/>
  <c r="C7" i="24"/>
  <c r="C6" i="24"/>
  <c r="C5" i="24"/>
  <c r="C4"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D98" i="5"/>
  <c r="D99" i="5"/>
  <c r="D100" i="5"/>
  <c r="D101" i="5"/>
  <c r="D97" i="5"/>
  <c r="E98" i="5"/>
  <c r="E99" i="5"/>
  <c r="E100" i="5"/>
  <c r="E101" i="5"/>
  <c r="F98" i="5"/>
  <c r="F99" i="5"/>
  <c r="F100" i="5"/>
  <c r="F101" i="5"/>
  <c r="F97" i="5"/>
  <c r="G98" i="5"/>
  <c r="G99" i="5"/>
  <c r="G100" i="5"/>
  <c r="G101" i="5"/>
  <c r="H98" i="5"/>
  <c r="H99" i="5"/>
  <c r="H100" i="5"/>
  <c r="H101" i="5"/>
  <c r="H97" i="5"/>
  <c r="I98" i="5"/>
  <c r="I99" i="5"/>
  <c r="I100" i="5"/>
  <c r="I101" i="5"/>
  <c r="J98" i="5"/>
  <c r="J99" i="5"/>
  <c r="J100" i="5"/>
  <c r="J101" i="5"/>
  <c r="J97" i="5"/>
  <c r="K98" i="5"/>
  <c r="K99" i="5"/>
  <c r="K100" i="5"/>
  <c r="K101" i="5"/>
  <c r="L98" i="5"/>
  <c r="L99" i="5"/>
  <c r="L100" i="5"/>
  <c r="L101" i="5"/>
  <c r="L97" i="5"/>
  <c r="M98" i="5"/>
  <c r="M99" i="5"/>
  <c r="M100" i="5"/>
  <c r="M101" i="5"/>
  <c r="N98" i="5"/>
  <c r="N99" i="5"/>
  <c r="N100" i="5"/>
  <c r="N101" i="5"/>
  <c r="N97" i="5"/>
  <c r="O98" i="5"/>
  <c r="O99" i="5"/>
  <c r="O100" i="5"/>
  <c r="O101" i="5"/>
  <c r="P98" i="5"/>
  <c r="P99" i="5"/>
  <c r="P100" i="5"/>
  <c r="P101" i="5"/>
  <c r="P97" i="5"/>
  <c r="Q98" i="5"/>
  <c r="Q99" i="5"/>
  <c r="Q100" i="5"/>
  <c r="Q101" i="5"/>
  <c r="R98" i="5"/>
  <c r="R99" i="5"/>
  <c r="R100" i="5"/>
  <c r="R101" i="5"/>
  <c r="R97" i="5"/>
  <c r="S98" i="5"/>
  <c r="S99" i="5"/>
  <c r="S100" i="5"/>
  <c r="S101" i="5"/>
  <c r="T98" i="5"/>
  <c r="T99" i="5"/>
  <c r="T100" i="5"/>
  <c r="T101" i="5"/>
  <c r="T97" i="5"/>
  <c r="U98" i="5"/>
  <c r="U99" i="5"/>
  <c r="U100" i="5"/>
  <c r="U101" i="5"/>
  <c r="V98" i="5"/>
  <c r="V99" i="5"/>
  <c r="V100" i="5"/>
  <c r="V101" i="5"/>
  <c r="V97" i="5"/>
  <c r="W98" i="5"/>
  <c r="W99" i="5"/>
  <c r="W100" i="5"/>
  <c r="W101" i="5"/>
  <c r="X98" i="5"/>
  <c r="X99" i="5"/>
  <c r="X100" i="5"/>
  <c r="X101" i="5"/>
  <c r="X97" i="5"/>
  <c r="Y98" i="5"/>
  <c r="Y99" i="5"/>
  <c r="Y100" i="5"/>
  <c r="Y101" i="5"/>
  <c r="Z98" i="5"/>
  <c r="Z99" i="5"/>
  <c r="Z100" i="5"/>
  <c r="Z101" i="5"/>
  <c r="Z97" i="5"/>
  <c r="AA98" i="5"/>
  <c r="AA99" i="5"/>
  <c r="AA100" i="5"/>
  <c r="AA101" i="5"/>
  <c r="AB98" i="5"/>
  <c r="AB99" i="5"/>
  <c r="AB100" i="5"/>
  <c r="AB101" i="5"/>
  <c r="AB97" i="5"/>
  <c r="AC98" i="5"/>
  <c r="AC99" i="5"/>
  <c r="AC100" i="5"/>
  <c r="AC101" i="5"/>
  <c r="AD98" i="5"/>
  <c r="AD99" i="5"/>
  <c r="AD100" i="5"/>
  <c r="AD101" i="5"/>
  <c r="AD97" i="5"/>
  <c r="AE98" i="5"/>
  <c r="AE99" i="5"/>
  <c r="AE97" i="5" s="1"/>
  <c r="AD92" i="20" s="1"/>
  <c r="AE100" i="5"/>
  <c r="AE101" i="5"/>
  <c r="AF98" i="5"/>
  <c r="AF99" i="5"/>
  <c r="AF100" i="5"/>
  <c r="AF101" i="5"/>
  <c r="AF97" i="5"/>
  <c r="AG98" i="5"/>
  <c r="AG99" i="5"/>
  <c r="AG97" i="5" s="1"/>
  <c r="AF92" i="20" s="1"/>
  <c r="AG100" i="5"/>
  <c r="AG101" i="5"/>
  <c r="AH98" i="5"/>
  <c r="AH99" i="5"/>
  <c r="AH100" i="5"/>
  <c r="AH101" i="5"/>
  <c r="AH97" i="5"/>
  <c r="AI98" i="5"/>
  <c r="AI99" i="5"/>
  <c r="AI97" i="5" s="1"/>
  <c r="AH92" i="20" s="1"/>
  <c r="AI100" i="5"/>
  <c r="AI101" i="5"/>
  <c r="AJ98" i="5"/>
  <c r="AJ99" i="5"/>
  <c r="AJ100" i="5"/>
  <c r="AJ101" i="5"/>
  <c r="AJ97" i="5"/>
  <c r="AK98" i="5"/>
  <c r="AK99" i="5"/>
  <c r="AK97" i="5" s="1"/>
  <c r="AJ92" i="20" s="1"/>
  <c r="AK100" i="5"/>
  <c r="AK101" i="5"/>
  <c r="AL98" i="5"/>
  <c r="AL99" i="5"/>
  <c r="AL100" i="5"/>
  <c r="AL101" i="5"/>
  <c r="AL97" i="5"/>
  <c r="AM98" i="5"/>
  <c r="AM99" i="5"/>
  <c r="AM97" i="5" s="1"/>
  <c r="AL92" i="20" s="1"/>
  <c r="AM100" i="5"/>
  <c r="AM101" i="5"/>
  <c r="AN98" i="5"/>
  <c r="AN99" i="5"/>
  <c r="AN100" i="5"/>
  <c r="AN101" i="5"/>
  <c r="AN97" i="5"/>
  <c r="AO98" i="5"/>
  <c r="AO99" i="5"/>
  <c r="AO97" i="5" s="1"/>
  <c r="AN92" i="20" s="1"/>
  <c r="AO100" i="5"/>
  <c r="AO101" i="5"/>
  <c r="AP98" i="5"/>
  <c r="AP99" i="5"/>
  <c r="AP100" i="5"/>
  <c r="AP101" i="5"/>
  <c r="AP97" i="5"/>
  <c r="AQ98" i="5"/>
  <c r="AQ99" i="5"/>
  <c r="AQ97" i="5" s="1"/>
  <c r="AP92" i="20" s="1"/>
  <c r="AQ100" i="5"/>
  <c r="AQ101" i="5"/>
  <c r="AR98" i="5"/>
  <c r="AR99" i="5"/>
  <c r="AR100" i="5"/>
  <c r="AR101" i="5"/>
  <c r="AR97" i="5"/>
  <c r="AS98" i="5"/>
  <c r="AS99" i="5"/>
  <c r="AS97" i="5" s="1"/>
  <c r="AR92" i="20" s="1"/>
  <c r="AS100" i="5"/>
  <c r="AS101" i="5"/>
  <c r="AT98" i="5"/>
  <c r="AT99" i="5"/>
  <c r="AT100" i="5"/>
  <c r="AT101" i="5"/>
  <c r="AT97" i="5"/>
  <c r="AU98" i="5"/>
  <c r="AU99" i="5"/>
  <c r="AU97" i="5" s="1"/>
  <c r="AT92" i="20" s="1"/>
  <c r="AU100" i="5"/>
  <c r="AU101" i="5"/>
  <c r="AV98" i="5"/>
  <c r="AV99" i="5"/>
  <c r="AV100" i="5"/>
  <c r="AV101" i="5"/>
  <c r="AV97" i="5"/>
  <c r="AW98" i="5"/>
  <c r="AW99" i="5"/>
  <c r="AW97" i="5" s="1"/>
  <c r="AV92" i="20" s="1"/>
  <c r="AW100" i="5"/>
  <c r="AW101" i="5"/>
  <c r="AX98" i="5"/>
  <c r="AX99" i="5"/>
  <c r="AX100" i="5"/>
  <c r="AX101" i="5"/>
  <c r="AX97" i="5"/>
  <c r="AY98" i="5"/>
  <c r="AY99" i="5"/>
  <c r="AY97" i="5" s="1"/>
  <c r="AX92" i="20" s="1"/>
  <c r="AY100" i="5"/>
  <c r="AY101" i="5"/>
  <c r="AZ98" i="5"/>
  <c r="AZ99" i="5"/>
  <c r="AZ100" i="5"/>
  <c r="AZ101" i="5"/>
  <c r="AZ97" i="5"/>
  <c r="BA98" i="5"/>
  <c r="BA99" i="5"/>
  <c r="BA97" i="5" s="1"/>
  <c r="AZ92" i="20" s="1"/>
  <c r="BA100" i="5"/>
  <c r="BA101" i="5"/>
  <c r="BB98" i="5"/>
  <c r="BB99" i="5"/>
  <c r="BB100" i="5"/>
  <c r="BB101" i="5"/>
  <c r="BB97" i="5"/>
  <c r="BC98" i="5"/>
  <c r="BC99" i="5"/>
  <c r="BC97" i="5" s="1"/>
  <c r="BB92" i="20" s="1"/>
  <c r="BC100" i="5"/>
  <c r="BC101" i="5"/>
  <c r="BD98" i="5"/>
  <c r="BD99" i="5"/>
  <c r="BD100" i="5"/>
  <c r="BD101" i="5"/>
  <c r="BD97" i="5"/>
  <c r="BE98" i="5"/>
  <c r="BE99" i="5"/>
  <c r="BE97" i="5" s="1"/>
  <c r="BD92" i="20" s="1"/>
  <c r="BE100" i="5"/>
  <c r="BE101" i="5"/>
  <c r="BF98" i="5"/>
  <c r="BF99" i="5"/>
  <c r="BF100" i="5"/>
  <c r="BF101" i="5"/>
  <c r="BF97" i="5"/>
  <c r="BG98" i="5"/>
  <c r="BG99" i="5"/>
  <c r="BG97" i="5" s="1"/>
  <c r="BF92" i="20" s="1"/>
  <c r="BG100" i="5"/>
  <c r="BG101" i="5"/>
  <c r="BH98" i="5"/>
  <c r="BH99" i="5"/>
  <c r="BH100" i="5"/>
  <c r="BH101" i="5"/>
  <c r="BH97" i="5"/>
  <c r="BI98" i="5"/>
  <c r="BI99" i="5"/>
  <c r="BI97" i="5" s="1"/>
  <c r="BH92" i="20" s="1"/>
  <c r="BI100" i="5"/>
  <c r="BI101" i="5"/>
  <c r="BJ98" i="5"/>
  <c r="BJ99" i="5"/>
  <c r="BJ100" i="5"/>
  <c r="BJ101" i="5"/>
  <c r="BJ97" i="5"/>
  <c r="BK98" i="5"/>
  <c r="BK99" i="5"/>
  <c r="BK97" i="5" s="1"/>
  <c r="BJ92" i="20" s="1"/>
  <c r="BK100" i="5"/>
  <c r="BK101" i="5"/>
  <c r="BL98" i="5"/>
  <c r="BL99" i="5"/>
  <c r="BL100" i="5"/>
  <c r="BL101" i="5"/>
  <c r="BL97" i="5"/>
  <c r="BM98" i="5"/>
  <c r="BM99" i="5"/>
  <c r="BM97" i="5" s="1"/>
  <c r="BL92" i="20" s="1"/>
  <c r="BM100" i="5"/>
  <c r="BM101" i="5"/>
  <c r="C98" i="5"/>
  <c r="C99" i="5"/>
  <c r="C100" i="5"/>
  <c r="C101" i="5"/>
  <c r="C97" i="5"/>
  <c r="C93" i="5"/>
  <c r="C94" i="5"/>
  <c r="C92" i="5" s="1"/>
  <c r="C95" i="5"/>
  <c r="C96" i="5"/>
  <c r="D93" i="5"/>
  <c r="D94" i="5"/>
  <c r="D95" i="5"/>
  <c r="D96" i="5"/>
  <c r="D92" i="5"/>
  <c r="E93" i="5"/>
  <c r="E94" i="5"/>
  <c r="E92" i="5" s="1"/>
  <c r="D87" i="20" s="1"/>
  <c r="E95" i="5"/>
  <c r="E96" i="5"/>
  <c r="BN96" i="5" s="1"/>
  <c r="BM91" i="20" s="1"/>
  <c r="F93" i="5"/>
  <c r="F94" i="5"/>
  <c r="F95" i="5"/>
  <c r="F96" i="5"/>
  <c r="F92" i="5"/>
  <c r="G93" i="5"/>
  <c r="G94" i="5"/>
  <c r="G92" i="5" s="1"/>
  <c r="F87" i="20" s="1"/>
  <c r="G95" i="5"/>
  <c r="G96" i="5"/>
  <c r="H93" i="5"/>
  <c r="H94" i="5"/>
  <c r="H95" i="5"/>
  <c r="H96" i="5"/>
  <c r="H92" i="5"/>
  <c r="I93" i="5"/>
  <c r="I94" i="5"/>
  <c r="I92" i="5" s="1"/>
  <c r="H87" i="20" s="1"/>
  <c r="I95" i="5"/>
  <c r="I96" i="5"/>
  <c r="J93" i="5"/>
  <c r="J94" i="5"/>
  <c r="J95" i="5"/>
  <c r="J96" i="5"/>
  <c r="J92" i="5"/>
  <c r="K93" i="5"/>
  <c r="K94" i="5"/>
  <c r="K92" i="5" s="1"/>
  <c r="J87" i="20" s="1"/>
  <c r="K95" i="5"/>
  <c r="K96" i="5"/>
  <c r="L93" i="5"/>
  <c r="L94" i="5"/>
  <c r="L95" i="5"/>
  <c r="L96" i="5"/>
  <c r="L92" i="5"/>
  <c r="M93" i="5"/>
  <c r="M94" i="5"/>
  <c r="M92" i="5" s="1"/>
  <c r="L87" i="20" s="1"/>
  <c r="M95" i="5"/>
  <c r="M96" i="5"/>
  <c r="N93" i="5"/>
  <c r="N94" i="5"/>
  <c r="N95" i="5"/>
  <c r="N96" i="5"/>
  <c r="N92" i="5"/>
  <c r="O93" i="5"/>
  <c r="O94" i="5"/>
  <c r="O92" i="5" s="1"/>
  <c r="N87" i="20" s="1"/>
  <c r="O95" i="5"/>
  <c r="O96" i="5"/>
  <c r="P93" i="5"/>
  <c r="P94" i="5"/>
  <c r="P95" i="5"/>
  <c r="P96" i="5"/>
  <c r="P92" i="5"/>
  <c r="Q93" i="5"/>
  <c r="Q94" i="5"/>
  <c r="Q92" i="5" s="1"/>
  <c r="P87" i="20" s="1"/>
  <c r="Q95" i="5"/>
  <c r="Q96" i="5"/>
  <c r="R93" i="5"/>
  <c r="R94" i="5"/>
  <c r="R95" i="5"/>
  <c r="R96" i="5"/>
  <c r="R92" i="5"/>
  <c r="S93" i="5"/>
  <c r="S94" i="5"/>
  <c r="S92" i="5" s="1"/>
  <c r="R87" i="20" s="1"/>
  <c r="S95" i="5"/>
  <c r="S96" i="5"/>
  <c r="T93" i="5"/>
  <c r="T94" i="5"/>
  <c r="T95" i="5"/>
  <c r="T96" i="5"/>
  <c r="T92" i="5"/>
  <c r="U93" i="5"/>
  <c r="U94" i="5"/>
  <c r="U92" i="5" s="1"/>
  <c r="T87" i="20" s="1"/>
  <c r="U95" i="5"/>
  <c r="U96" i="5"/>
  <c r="V93" i="5"/>
  <c r="V94" i="5"/>
  <c r="V95" i="5"/>
  <c r="V96" i="5"/>
  <c r="V92" i="5"/>
  <c r="W93" i="5"/>
  <c r="W94" i="5"/>
  <c r="W92" i="5" s="1"/>
  <c r="V87" i="20" s="1"/>
  <c r="W95" i="5"/>
  <c r="W96" i="5"/>
  <c r="X93" i="5"/>
  <c r="X94" i="5"/>
  <c r="X95" i="5"/>
  <c r="X96" i="5"/>
  <c r="X92" i="5"/>
  <c r="Y93" i="5"/>
  <c r="Y94" i="5"/>
  <c r="Y92" i="5" s="1"/>
  <c r="X87" i="20" s="1"/>
  <c r="Y95" i="5"/>
  <c r="Y96" i="5"/>
  <c r="Z93" i="5"/>
  <c r="Z94" i="5"/>
  <c r="Z95" i="5"/>
  <c r="Z96" i="5"/>
  <c r="Z92" i="5"/>
  <c r="AA93" i="5"/>
  <c r="AA94" i="5"/>
  <c r="AA92" i="5" s="1"/>
  <c r="Z87" i="20" s="1"/>
  <c r="AA95" i="5"/>
  <c r="AA96" i="5"/>
  <c r="AB93" i="5"/>
  <c r="AB94" i="5"/>
  <c r="AB95" i="5"/>
  <c r="AB96" i="5"/>
  <c r="AB92" i="5"/>
  <c r="AC93" i="5"/>
  <c r="AC94" i="5"/>
  <c r="AC92" i="5" s="1"/>
  <c r="AB87" i="20" s="1"/>
  <c r="AC95" i="5"/>
  <c r="AC96" i="5"/>
  <c r="AD93" i="5"/>
  <c r="AD94" i="5"/>
  <c r="AD95" i="5"/>
  <c r="AD96" i="5"/>
  <c r="AD92" i="5"/>
  <c r="AE93" i="5"/>
  <c r="AE94" i="5"/>
  <c r="AE92" i="5" s="1"/>
  <c r="AD87" i="20" s="1"/>
  <c r="AE95" i="5"/>
  <c r="AE96" i="5"/>
  <c r="AF93" i="5"/>
  <c r="AF94" i="5"/>
  <c r="AF95" i="5"/>
  <c r="AF96" i="5"/>
  <c r="AF92" i="5"/>
  <c r="AG93" i="5"/>
  <c r="AG94" i="5"/>
  <c r="AG92" i="5" s="1"/>
  <c r="AF87" i="20" s="1"/>
  <c r="AG95" i="5"/>
  <c r="AG96" i="5"/>
  <c r="AH93" i="5"/>
  <c r="AH94" i="5"/>
  <c r="AH95" i="5"/>
  <c r="AH96" i="5"/>
  <c r="AH92" i="5"/>
  <c r="AI93" i="5"/>
  <c r="AI94" i="5"/>
  <c r="AI92" i="5" s="1"/>
  <c r="AH87" i="20" s="1"/>
  <c r="AI95" i="5"/>
  <c r="AI96" i="5"/>
  <c r="AJ93" i="5"/>
  <c r="AJ94" i="5"/>
  <c r="AJ95" i="5"/>
  <c r="AJ96" i="5"/>
  <c r="AJ92" i="5"/>
  <c r="AK93" i="5"/>
  <c r="AK94" i="5"/>
  <c r="AK92" i="5" s="1"/>
  <c r="AJ87" i="20" s="1"/>
  <c r="AK95" i="5"/>
  <c r="AK96" i="5"/>
  <c r="AL93" i="5"/>
  <c r="AL94" i="5"/>
  <c r="AL95" i="5"/>
  <c r="AL96" i="5"/>
  <c r="AL92" i="5"/>
  <c r="AM93" i="5"/>
  <c r="AM94" i="5"/>
  <c r="AM92" i="5" s="1"/>
  <c r="AL87" i="20" s="1"/>
  <c r="AM95" i="5"/>
  <c r="AM96" i="5"/>
  <c r="AN93" i="5"/>
  <c r="AN94" i="5"/>
  <c r="AN95" i="5"/>
  <c r="AN96" i="5"/>
  <c r="AN92" i="5"/>
  <c r="AO93" i="5"/>
  <c r="AO94" i="5"/>
  <c r="AO92" i="5" s="1"/>
  <c r="AN87" i="20" s="1"/>
  <c r="AO95" i="5"/>
  <c r="AO96" i="5"/>
  <c r="AP93" i="5"/>
  <c r="AP94" i="5"/>
  <c r="AP95" i="5"/>
  <c r="AP96" i="5"/>
  <c r="AP92" i="5"/>
  <c r="AQ93" i="5"/>
  <c r="AQ94" i="5"/>
  <c r="AQ92" i="5" s="1"/>
  <c r="AP87" i="20" s="1"/>
  <c r="AQ95" i="5"/>
  <c r="AQ96" i="5"/>
  <c r="AR93" i="5"/>
  <c r="AR94" i="5"/>
  <c r="AR95" i="5"/>
  <c r="AR96" i="5"/>
  <c r="AR92" i="5"/>
  <c r="AS93" i="5"/>
  <c r="AS94" i="5"/>
  <c r="AS92" i="5" s="1"/>
  <c r="AR87" i="20" s="1"/>
  <c r="AS95" i="5"/>
  <c r="AS96" i="5"/>
  <c r="AT93" i="5"/>
  <c r="AT94" i="5"/>
  <c r="AT95" i="5"/>
  <c r="AT96" i="5"/>
  <c r="AT92" i="5"/>
  <c r="AU93" i="5"/>
  <c r="AU94" i="5"/>
  <c r="AU92" i="5" s="1"/>
  <c r="AT87" i="20" s="1"/>
  <c r="AU95" i="5"/>
  <c r="AU96" i="5"/>
  <c r="AV93" i="5"/>
  <c r="AV94" i="5"/>
  <c r="AV95" i="5"/>
  <c r="AV96" i="5"/>
  <c r="AV92" i="5"/>
  <c r="AW93" i="5"/>
  <c r="AW94" i="5"/>
  <c r="AW92" i="5" s="1"/>
  <c r="AV87" i="20" s="1"/>
  <c r="AW95" i="5"/>
  <c r="AW96" i="5"/>
  <c r="AX93" i="5"/>
  <c r="AX94" i="5"/>
  <c r="AX95" i="5"/>
  <c r="AX96" i="5"/>
  <c r="AX92" i="5"/>
  <c r="AY93" i="5"/>
  <c r="AY94" i="5"/>
  <c r="AY92" i="5" s="1"/>
  <c r="AX87" i="20" s="1"/>
  <c r="AY95" i="5"/>
  <c r="AY96" i="5"/>
  <c r="AZ93" i="5"/>
  <c r="AZ94" i="5"/>
  <c r="AZ95" i="5"/>
  <c r="AZ96" i="5"/>
  <c r="AZ92" i="5"/>
  <c r="BA93" i="5"/>
  <c r="BA94" i="5"/>
  <c r="BA92" i="5" s="1"/>
  <c r="AZ87" i="20" s="1"/>
  <c r="BA95" i="5"/>
  <c r="BA96" i="5"/>
  <c r="BB93" i="5"/>
  <c r="BB94" i="5"/>
  <c r="BB95" i="5"/>
  <c r="BB96" i="5"/>
  <c r="BB92" i="5"/>
  <c r="BC93" i="5"/>
  <c r="BC94" i="5"/>
  <c r="BC92" i="5" s="1"/>
  <c r="BB87" i="20" s="1"/>
  <c r="BC95" i="5"/>
  <c r="BC96" i="5"/>
  <c r="BD93" i="5"/>
  <c r="BD94" i="5"/>
  <c r="BD95" i="5"/>
  <c r="BD96" i="5"/>
  <c r="BD92" i="5"/>
  <c r="BE93" i="5"/>
  <c r="BE94" i="5"/>
  <c r="BE92" i="5" s="1"/>
  <c r="BD87" i="20" s="1"/>
  <c r="BE95" i="5"/>
  <c r="BE96" i="5"/>
  <c r="BF93" i="5"/>
  <c r="BF94" i="5"/>
  <c r="BF95" i="5"/>
  <c r="BF96" i="5"/>
  <c r="BF92" i="5"/>
  <c r="BG93" i="5"/>
  <c r="BG94" i="5"/>
  <c r="BG92" i="5" s="1"/>
  <c r="BF87" i="20" s="1"/>
  <c r="BG95" i="5"/>
  <c r="BG96" i="5"/>
  <c r="BH93" i="5"/>
  <c r="BH94" i="5"/>
  <c r="BH95" i="5"/>
  <c r="BH96" i="5"/>
  <c r="BH92" i="5"/>
  <c r="BI93" i="5"/>
  <c r="BI94" i="5"/>
  <c r="BI92" i="5" s="1"/>
  <c r="BH87" i="20" s="1"/>
  <c r="BI95" i="5"/>
  <c r="BI96" i="5"/>
  <c r="BJ93" i="5"/>
  <c r="BJ94" i="5"/>
  <c r="BJ95" i="5"/>
  <c r="BJ96" i="5"/>
  <c r="BJ92" i="5"/>
  <c r="BK93" i="5"/>
  <c r="BK94" i="5"/>
  <c r="BK92" i="5" s="1"/>
  <c r="BJ87" i="20" s="1"/>
  <c r="BK95" i="5"/>
  <c r="BK96" i="5"/>
  <c r="BL93" i="5"/>
  <c r="BL94" i="5"/>
  <c r="BL95" i="5"/>
  <c r="BL96" i="5"/>
  <c r="BL92" i="5"/>
  <c r="BN99" i="5"/>
  <c r="BN100" i="5"/>
  <c r="BN101" i="5"/>
  <c r="BN98" i="5"/>
  <c r="BN95" i="5"/>
  <c r="BN93" i="5"/>
  <c r="BN26" i="5"/>
  <c r="BN27" i="5"/>
  <c r="BN28" i="5"/>
  <c r="BN29" i="5"/>
  <c r="BN30" i="5"/>
  <c r="BN31" i="5"/>
  <c r="BN32" i="5"/>
  <c r="BN33" i="5"/>
  <c r="BN34" i="5"/>
  <c r="BN35" i="5"/>
  <c r="BN36" i="5"/>
  <c r="BN37" i="5"/>
  <c r="BN38" i="5"/>
  <c r="BN39" i="5"/>
  <c r="BN25" i="5"/>
  <c r="C14" i="5"/>
  <c r="BN14" i="5" s="1"/>
  <c r="BM9" i="20" s="1"/>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C13" i="5"/>
  <c r="BN13" i="5" s="1"/>
  <c r="BM8" i="20" s="1"/>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C12" i="5"/>
  <c r="BN12" i="5" s="1"/>
  <c r="BM7" i="20" s="1"/>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F7" i="20" s="1"/>
  <c r="AH12" i="5"/>
  <c r="AI12" i="5"/>
  <c r="AH7" i="20" s="1"/>
  <c r="AJ12" i="5"/>
  <c r="AK12" i="5"/>
  <c r="AJ7" i="20" s="1"/>
  <c r="AL12" i="5"/>
  <c r="AM12" i="5"/>
  <c r="AL7" i="20" s="1"/>
  <c r="AN12" i="5"/>
  <c r="AO12" i="5"/>
  <c r="AN7" i="20" s="1"/>
  <c r="AP12" i="5"/>
  <c r="AQ12" i="5"/>
  <c r="AP7" i="20" s="1"/>
  <c r="AR12" i="5"/>
  <c r="AS12" i="5"/>
  <c r="AR7" i="20" s="1"/>
  <c r="AT12" i="5"/>
  <c r="AU12" i="5"/>
  <c r="AT7" i="20" s="1"/>
  <c r="AV12" i="5"/>
  <c r="AW12" i="5"/>
  <c r="AV7" i="20" s="1"/>
  <c r="AX12" i="5"/>
  <c r="AY12" i="5"/>
  <c r="AX7" i="20" s="1"/>
  <c r="AZ12" i="5"/>
  <c r="BA12" i="5"/>
  <c r="AZ7" i="20" s="1"/>
  <c r="BB12" i="5"/>
  <c r="BC12" i="5"/>
  <c r="BB7" i="20" s="1"/>
  <c r="BD12" i="5"/>
  <c r="BE12" i="5"/>
  <c r="BD7" i="20" s="1"/>
  <c r="BF12" i="5"/>
  <c r="BG12" i="5"/>
  <c r="BF7" i="20" s="1"/>
  <c r="BH12" i="5"/>
  <c r="BI12" i="5"/>
  <c r="BH7" i="20" s="1"/>
  <c r="BJ12" i="5"/>
  <c r="BK12" i="5"/>
  <c r="BJ7" i="20" s="1"/>
  <c r="BL12" i="5"/>
  <c r="BM12" i="5"/>
  <c r="BL7" i="20" s="1"/>
  <c r="C11" i="5"/>
  <c r="BN11" i="5" s="1"/>
  <c r="BM6" i="20" s="1"/>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C10" i="5"/>
  <c r="BN10" i="5" s="1"/>
  <c r="BM5" i="20" s="1"/>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F5" i="20" s="1"/>
  <c r="AH10" i="5"/>
  <c r="AI10" i="5"/>
  <c r="AH5" i="20" s="1"/>
  <c r="AJ10" i="5"/>
  <c r="AK10" i="5"/>
  <c r="AJ5" i="20" s="1"/>
  <c r="AL10" i="5"/>
  <c r="AM10" i="5"/>
  <c r="AL5" i="20" s="1"/>
  <c r="AN10" i="5"/>
  <c r="AO10" i="5"/>
  <c r="AN5" i="20" s="1"/>
  <c r="AP10" i="5"/>
  <c r="AQ10" i="5"/>
  <c r="AP5" i="20" s="1"/>
  <c r="AR10" i="5"/>
  <c r="AS10" i="5"/>
  <c r="AR5" i="20" s="1"/>
  <c r="AT10" i="5"/>
  <c r="AU10" i="5"/>
  <c r="AT5" i="20" s="1"/>
  <c r="AV10" i="5"/>
  <c r="AW10" i="5"/>
  <c r="AV5" i="20" s="1"/>
  <c r="AX10" i="5"/>
  <c r="AY10" i="5"/>
  <c r="AX5" i="20" s="1"/>
  <c r="AZ10" i="5"/>
  <c r="BA10" i="5"/>
  <c r="AZ5" i="20" s="1"/>
  <c r="BB10" i="5"/>
  <c r="BC10" i="5"/>
  <c r="BB5" i="20" s="1"/>
  <c r="BD10" i="5"/>
  <c r="BE10" i="5"/>
  <c r="BD5" i="20" s="1"/>
  <c r="BF10" i="5"/>
  <c r="BG10" i="5"/>
  <c r="BF5" i="20" s="1"/>
  <c r="BH10" i="5"/>
  <c r="BI10" i="5"/>
  <c r="BH5" i="20" s="1"/>
  <c r="BJ10" i="5"/>
  <c r="BK10" i="5"/>
  <c r="BJ5" i="20" s="1"/>
  <c r="BL10" i="5"/>
  <c r="BM10" i="5"/>
  <c r="BL5" i="20" s="1"/>
  <c r="C9" i="5"/>
  <c r="BN9" i="5" s="1"/>
  <c r="BM4" i="20" s="1"/>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AV16" i="16"/>
  <c r="AV17" i="16"/>
  <c r="AV18" i="16" s="1"/>
  <c r="AS16" i="16"/>
  <c r="AS17" i="16"/>
  <c r="AS18" i="16"/>
  <c r="I16" i="16"/>
  <c r="I17" i="16"/>
  <c r="I18" i="16" s="1"/>
  <c r="AW17" i="16"/>
  <c r="AX17" i="16"/>
  <c r="AY17" i="16"/>
  <c r="BA17" i="16"/>
  <c r="BB17" i="16"/>
  <c r="BC17" i="16"/>
  <c r="BD17" i="16"/>
  <c r="BE17" i="16"/>
  <c r="AW16" i="16"/>
  <c r="AX16" i="16"/>
  <c r="AY16" i="16"/>
  <c r="BA16" i="16"/>
  <c r="BB16" i="16"/>
  <c r="BC16" i="16"/>
  <c r="BD16" i="16"/>
  <c r="BE16" i="16"/>
  <c r="H32" i="6"/>
  <c r="H35" i="6" s="1"/>
  <c r="E20" i="6"/>
  <c r="E32"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O9" i="5"/>
  <c r="BN4" i="20" s="1"/>
  <c r="AE5" i="20"/>
  <c r="AG5" i="20"/>
  <c r="AI5" i="20"/>
  <c r="AK5" i="20"/>
  <c r="AM5" i="20"/>
  <c r="AO5" i="20"/>
  <c r="AQ5" i="20"/>
  <c r="AS5" i="20"/>
  <c r="AU5" i="20"/>
  <c r="AW5" i="20"/>
  <c r="AY5" i="20"/>
  <c r="BA5" i="20"/>
  <c r="BC5" i="20"/>
  <c r="BE5" i="20"/>
  <c r="BG5" i="20"/>
  <c r="BI5" i="20"/>
  <c r="BK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O11" i="5"/>
  <c r="BN6" i="20" s="1"/>
  <c r="AE7" i="20"/>
  <c r="AG7" i="20"/>
  <c r="AI7" i="20"/>
  <c r="AK7" i="20"/>
  <c r="AM7" i="20"/>
  <c r="AO7" i="20"/>
  <c r="AQ7" i="20"/>
  <c r="AS7" i="20"/>
  <c r="AU7" i="20"/>
  <c r="AW7" i="20"/>
  <c r="AY7" i="20"/>
  <c r="BA7" i="20"/>
  <c r="BC7" i="20"/>
  <c r="BE7" i="20"/>
  <c r="BG7" i="20"/>
  <c r="BI7" i="20"/>
  <c r="BK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O13" i="5"/>
  <c r="BN8" i="20" s="1"/>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O14" i="5"/>
  <c r="BN9" i="20"/>
  <c r="BJ59" i="5"/>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s="1"/>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T13" i="20"/>
  <c r="AV13" i="20"/>
  <c r="AW13" i="20"/>
  <c r="AZ13" i="20"/>
  <c r="BB13" i="20"/>
  <c r="BH13" i="20"/>
  <c r="BJ13" i="20"/>
  <c r="BO18" i="5"/>
  <c r="BN13" i="20" s="1"/>
  <c r="AT14" i="20"/>
  <c r="AV14" i="20"/>
  <c r="AW14" i="20"/>
  <c r="AX14" i="20"/>
  <c r="AY14" i="20"/>
  <c r="AZ14" i="20"/>
  <c r="BA14" i="20"/>
  <c r="BB14" i="20"/>
  <c r="BH14" i="20"/>
  <c r="BJ14" i="20"/>
  <c r="BL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s="1"/>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s="1"/>
  <c r="BO21" i="5"/>
  <c r="BN16" i="20" s="1"/>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s="1"/>
  <c r="BO22" i="5"/>
  <c r="BN17" i="20" s="1"/>
  <c r="AV18" i="20"/>
  <c r="AW18" i="20"/>
  <c r="AX18" i="20"/>
  <c r="AZ18" i="20"/>
  <c r="BA18" i="20"/>
  <c r="BB18" i="20"/>
  <c r="BC18" i="20"/>
  <c r="BD18" i="20"/>
  <c r="BF18" i="20"/>
  <c r="BG18" i="20"/>
  <c r="BH18" i="20"/>
  <c r="BI18" i="20"/>
  <c r="BJ18" i="20"/>
  <c r="BK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U14" i="25" s="1"/>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s="1"/>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s="1"/>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s="1"/>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s="1"/>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s="1"/>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s="1"/>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s="1"/>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s="1"/>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s="1"/>
  <c r="AE54" i="20"/>
  <c r="AF54" i="20"/>
  <c r="AG54" i="20"/>
  <c r="AH54" i="20"/>
  <c r="AI54" i="20"/>
  <c r="AJ54" i="20"/>
  <c r="AL54" i="20"/>
  <c r="AN54" i="20"/>
  <c r="AP54" i="20"/>
  <c r="AR54" i="20"/>
  <c r="AS54" i="20"/>
  <c r="BA54" i="20"/>
  <c r="BB54" i="20"/>
  <c r="BC54" i="20"/>
  <c r="BE54" i="20"/>
  <c r="BF54" i="20"/>
  <c r="BG54" i="20"/>
  <c r="BI54" i="20"/>
  <c r="BJ54" i="20"/>
  <c r="BK54" i="20"/>
  <c r="BL54" i="20"/>
  <c r="BO59" i="5"/>
  <c r="BN54" i="20" s="1"/>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s="1"/>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s="1"/>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s="1"/>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s="1"/>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s="1"/>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s="1"/>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s="1"/>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s="1"/>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s="1"/>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s="1"/>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s="1"/>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s="1"/>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s="1"/>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O81" i="5"/>
  <c r="BN76" i="20" s="1"/>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s="1"/>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s="1"/>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E87" i="20"/>
  <c r="AG87" i="20"/>
  <c r="AI87" i="20"/>
  <c r="AK87" i="20"/>
  <c r="AM87" i="20"/>
  <c r="AO87" i="20"/>
  <c r="AQ87" i="20"/>
  <c r="AS87" i="20"/>
  <c r="AU87" i="20"/>
  <c r="AW87" i="20"/>
  <c r="AY87" i="20"/>
  <c r="BA87" i="20"/>
  <c r="BC87" i="20"/>
  <c r="BE87" i="20"/>
  <c r="BG87" i="20"/>
  <c r="BI87" i="20"/>
  <c r="BK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s="1"/>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s="1"/>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O96" i="5"/>
  <c r="BN91" i="20"/>
  <c r="AE92" i="20"/>
  <c r="AG92" i="20"/>
  <c r="AI92" i="20"/>
  <c r="AK92" i="20"/>
  <c r="AM92" i="20"/>
  <c r="AO92" i="20"/>
  <c r="AQ92" i="20"/>
  <c r="AS92" i="20"/>
  <c r="AU92" i="20"/>
  <c r="AW92" i="20"/>
  <c r="AY92" i="20"/>
  <c r="BA92" i="20"/>
  <c r="BC92" i="20"/>
  <c r="BE92" i="20"/>
  <c r="BG92" i="20"/>
  <c r="BI92" i="20"/>
  <c r="BK92" i="20"/>
  <c r="BO97" i="5"/>
  <c r="BN92" i="20" s="1"/>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s="1"/>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s="1"/>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4" i="20"/>
  <c r="T54" i="20"/>
  <c r="V54" i="20"/>
  <c r="X54" i="20"/>
  <c r="Z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E87" i="20"/>
  <c r="G87" i="20"/>
  <c r="I87" i="20"/>
  <c r="K87" i="20"/>
  <c r="M87" i="20"/>
  <c r="O87" i="20"/>
  <c r="Q87" i="20"/>
  <c r="S87" i="20"/>
  <c r="U87" i="20"/>
  <c r="W87" i="20"/>
  <c r="Y87" i="20"/>
  <c r="AA87" i="20"/>
  <c r="AC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E92" i="20"/>
  <c r="G92" i="20"/>
  <c r="I92" i="20"/>
  <c r="K92" i="20"/>
  <c r="M92" i="20"/>
  <c r="O92" i="20"/>
  <c r="Q92" i="20"/>
  <c r="S92" i="20"/>
  <c r="U92" i="20"/>
  <c r="W92" i="20"/>
  <c r="Y92" i="20"/>
  <c r="AA92" i="20"/>
  <c r="AC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1" i="20"/>
  <c r="B12" i="20"/>
  <c r="B15" i="20"/>
  <c r="B16" i="20"/>
  <c r="B17"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P54" i="20"/>
  <c r="N54" i="20"/>
  <c r="M54" i="20"/>
  <c r="L54" i="20"/>
  <c r="I54" i="20"/>
  <c r="H54" i="20"/>
  <c r="G54" i="20"/>
  <c r="F54" i="20"/>
  <c r="E54" i="20"/>
  <c r="D54"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AY54" i="20"/>
  <c r="AX54" i="20"/>
  <c r="AW54" i="20"/>
  <c r="AT54" i="20"/>
  <c r="AT10" i="20" l="1"/>
  <c r="H129" i="46"/>
  <c r="M29" i="40"/>
  <c r="L68" i="3" s="1"/>
  <c r="H49" i="6"/>
  <c r="H41" i="6"/>
  <c r="M25" i="40"/>
  <c r="L73" i="3" s="1"/>
  <c r="M26" i="3"/>
  <c r="M39" i="3"/>
  <c r="M48" i="3"/>
  <c r="H45" i="6"/>
  <c r="E45" i="6" s="1"/>
  <c r="E114" i="46" s="1"/>
  <c r="H47" i="6"/>
  <c r="E47" i="6" s="1"/>
  <c r="E124" i="46" s="1"/>
  <c r="H43" i="6"/>
  <c r="E43" i="6" s="1"/>
  <c r="E104" i="46" s="1"/>
  <c r="H14" i="34"/>
  <c r="H45" i="40" s="1"/>
  <c r="N45" i="40" s="1"/>
  <c r="H99" i="46"/>
  <c r="H46" i="6"/>
  <c r="E46" i="6" s="1"/>
  <c r="E119" i="46" s="1"/>
  <c r="H44" i="6"/>
  <c r="E44" i="6" s="1"/>
  <c r="E109" i="46" s="1"/>
  <c r="H30" i="34"/>
  <c r="M44" i="3"/>
  <c r="M41" i="40"/>
  <c r="M40" i="40"/>
  <c r="P14" i="3"/>
  <c r="E42" i="6"/>
  <c r="E99" i="46" s="1"/>
  <c r="E41" i="6"/>
  <c r="E94" i="46" s="1"/>
  <c r="M34" i="40"/>
  <c r="L71" i="3" s="1"/>
  <c r="B87" i="20"/>
  <c r="AA97" i="5"/>
  <c r="Z92" i="20" s="1"/>
  <c r="W97" i="5"/>
  <c r="V92" i="20" s="1"/>
  <c r="S97" i="5"/>
  <c r="R92" i="20" s="1"/>
  <c r="O97" i="5"/>
  <c r="N92" i="20" s="1"/>
  <c r="K97" i="5"/>
  <c r="J92" i="20" s="1"/>
  <c r="G97" i="5"/>
  <c r="F92" i="20" s="1"/>
  <c r="BM92" i="5"/>
  <c r="BL87" i="20" s="1"/>
  <c r="BB15" i="5"/>
  <c r="BA10" i="20" s="1"/>
  <c r="AX15" i="5"/>
  <c r="AW10" i="20" s="1"/>
  <c r="BN81" i="5"/>
  <c r="BM76" i="20" s="1"/>
  <c r="K59" i="5"/>
  <c r="BK15" i="5"/>
  <c r="BJ10" i="20" s="1"/>
  <c r="BC15" i="5"/>
  <c r="BB10" i="20" s="1"/>
  <c r="AP59" i="5"/>
  <c r="AL59" i="5"/>
  <c r="Z59" i="5"/>
  <c r="V59" i="5"/>
  <c r="R59" i="5"/>
  <c r="BN94" i="5"/>
  <c r="BM89" i="20" s="1"/>
  <c r="AC97" i="5"/>
  <c r="AB92" i="20" s="1"/>
  <c r="Y97" i="5"/>
  <c r="X92" i="20" s="1"/>
  <c r="U97" i="5"/>
  <c r="T92" i="20" s="1"/>
  <c r="Q97" i="5"/>
  <c r="P92" i="20" s="1"/>
  <c r="M97" i="5"/>
  <c r="L92" i="20" s="1"/>
  <c r="I97" i="5"/>
  <c r="H92" i="20" s="1"/>
  <c r="E97" i="5"/>
  <c r="F11" i="47"/>
  <c r="F19" i="47"/>
  <c r="BN40" i="5"/>
  <c r="BM35" i="20" s="1"/>
  <c r="BI59" i="5"/>
  <c r="BE59" i="5"/>
  <c r="BA59" i="5"/>
  <c r="AW59" i="5"/>
  <c r="AR59" i="5"/>
  <c r="AN59" i="5"/>
  <c r="AB59" i="5"/>
  <c r="X59" i="5"/>
  <c r="T59" i="5"/>
  <c r="P59" i="5"/>
  <c r="L59" i="5"/>
  <c r="BN74" i="5"/>
  <c r="BM69" i="20" s="1"/>
  <c r="D59" i="5"/>
  <c r="E10" i="25"/>
  <c r="AV59" i="5"/>
  <c r="AY18" i="5"/>
  <c r="AX13" i="20" s="1"/>
  <c r="BB18" i="5"/>
  <c r="BA13" i="20" s="1"/>
  <c r="L9" i="25"/>
  <c r="E69" i="49"/>
  <c r="E88" i="46" s="1"/>
  <c r="AR11" i="16"/>
  <c r="AR18" i="16"/>
  <c r="E86" i="50"/>
  <c r="D126" i="50"/>
  <c r="D36" i="46" s="1"/>
  <c r="D38" i="46" s="1"/>
  <c r="D39" i="46" s="1"/>
  <c r="E55" i="50"/>
  <c r="D31" i="50"/>
  <c r="D11" i="40" s="1"/>
  <c r="E29" i="50"/>
  <c r="E103" i="50"/>
  <c r="D133" i="50"/>
  <c r="D71" i="46" s="1"/>
  <c r="D73" i="46" s="1"/>
  <c r="D74" i="46" s="1"/>
  <c r="D91" i="50"/>
  <c r="D94" i="50"/>
  <c r="E87" i="50"/>
  <c r="E127" i="50" s="1"/>
  <c r="E41" i="46" s="1"/>
  <c r="D127" i="50"/>
  <c r="D41" i="46" s="1"/>
  <c r="D43" i="46" s="1"/>
  <c r="D44" i="46" s="1"/>
  <c r="D31" i="40"/>
  <c r="M31" i="40" s="1"/>
  <c r="L75" i="3" s="1"/>
  <c r="D88" i="50"/>
  <c r="D26" i="40" s="1"/>
  <c r="M26" i="40" s="1"/>
  <c r="L74" i="3" s="1"/>
  <c r="D18" i="59"/>
  <c r="E97" i="50"/>
  <c r="E112" i="50"/>
  <c r="E80" i="50"/>
  <c r="D124" i="50"/>
  <c r="D26" i="46" s="1"/>
  <c r="D28" i="46" s="1"/>
  <c r="D29" i="46" s="1"/>
  <c r="E49" i="50"/>
  <c r="E106" i="50"/>
  <c r="D134" i="50"/>
  <c r="D76" i="46" s="1"/>
  <c r="D32" i="40"/>
  <c r="M32" i="40" s="1"/>
  <c r="L69" i="3" s="1"/>
  <c r="E83" i="50"/>
  <c r="D125" i="50"/>
  <c r="D31" i="46" s="1"/>
  <c r="D33" i="46" s="1"/>
  <c r="D34" i="46" s="1"/>
  <c r="D69" i="49"/>
  <c r="D11" i="50"/>
  <c r="D100" i="50"/>
  <c r="D76" i="50"/>
  <c r="E76" i="50" s="1"/>
  <c r="D56" i="50"/>
  <c r="D71" i="50"/>
  <c r="E71" i="50" s="1"/>
  <c r="D66" i="50"/>
  <c r="E66" i="50" s="1"/>
  <c r="D118" i="50"/>
  <c r="D115" i="50"/>
  <c r="D75" i="50"/>
  <c r="D70" i="50"/>
  <c r="D65" i="50"/>
  <c r="D60" i="50"/>
  <c r="D52" i="50"/>
  <c r="D25" i="50"/>
  <c r="D109" i="50" s="1"/>
  <c r="H33" i="34" l="1"/>
  <c r="H134" i="46"/>
  <c r="E49" i="6"/>
  <c r="E134" i="46" s="1"/>
  <c r="H11" i="34"/>
  <c r="H94" i="46"/>
  <c r="H18" i="34"/>
  <c r="H124" i="46"/>
  <c r="E25" i="47"/>
  <c r="H50" i="6"/>
  <c r="H140" i="46" s="1"/>
  <c r="H17" i="34"/>
  <c r="E24" i="47"/>
  <c r="H104" i="46"/>
  <c r="H25" i="34"/>
  <c r="H114" i="46"/>
  <c r="E28" i="47"/>
  <c r="H22" i="34"/>
  <c r="H109" i="46"/>
  <c r="H26" i="34"/>
  <c r="H119" i="46"/>
  <c r="E29" i="47"/>
  <c r="E14" i="34"/>
  <c r="H98" i="46"/>
  <c r="H100" i="46" s="1"/>
  <c r="H101" i="46" s="1"/>
  <c r="E30" i="34"/>
  <c r="H49" i="40"/>
  <c r="N49" i="40" s="1"/>
  <c r="H128" i="46"/>
  <c r="H130" i="46" s="1"/>
  <c r="H131" i="46" s="1"/>
  <c r="E109" i="50"/>
  <c r="D135" i="50"/>
  <c r="D81" i="46" s="1"/>
  <c r="D83" i="46" s="1"/>
  <c r="D84" i="46" s="1"/>
  <c r="D33" i="40"/>
  <c r="M33" i="40" s="1"/>
  <c r="L70" i="3" s="1"/>
  <c r="E60" i="50"/>
  <c r="E62" i="50" s="1"/>
  <c r="D62" i="50"/>
  <c r="D20" i="40" s="1"/>
  <c r="M20" i="40" s="1"/>
  <c r="E70" i="50"/>
  <c r="E72" i="50" s="1"/>
  <c r="E22" i="40" s="1"/>
  <c r="B20" i="24" s="1"/>
  <c r="D72" i="50"/>
  <c r="D22" i="40" s="1"/>
  <c r="M22" i="40" s="1"/>
  <c r="E115" i="50"/>
  <c r="E35" i="40" s="1"/>
  <c r="B34" i="24" s="1"/>
  <c r="D35" i="40"/>
  <c r="M35" i="40" s="1"/>
  <c r="E48" i="3"/>
  <c r="E56" i="50"/>
  <c r="E128" i="50" s="1"/>
  <c r="E46" i="46" s="1"/>
  <c r="D128" i="50"/>
  <c r="D46" i="46" s="1"/>
  <c r="D48" i="46" s="1"/>
  <c r="D49" i="46" s="1"/>
  <c r="E100" i="50"/>
  <c r="E30" i="40" s="1"/>
  <c r="B29" i="24" s="1"/>
  <c r="E44" i="3"/>
  <c r="D30" i="40"/>
  <c r="M30" i="40" s="1"/>
  <c r="D37" i="50"/>
  <c r="D40" i="50"/>
  <c r="D43" i="50"/>
  <c r="D46" i="50"/>
  <c r="E17" i="3"/>
  <c r="E134" i="50"/>
  <c r="E32" i="40"/>
  <c r="B31" i="24" s="1"/>
  <c r="E17" i="40"/>
  <c r="B16" i="24" s="1"/>
  <c r="E29" i="3"/>
  <c r="E124" i="50"/>
  <c r="E26" i="46" s="1"/>
  <c r="E24" i="40"/>
  <c r="B22" i="24" s="1"/>
  <c r="E34" i="40"/>
  <c r="B33" i="24" s="1"/>
  <c r="E29" i="40"/>
  <c r="B28" i="24" s="1"/>
  <c r="AT19" i="5"/>
  <c r="AR19" i="5"/>
  <c r="E43" i="46"/>
  <c r="E44" i="46" s="1"/>
  <c r="E91" i="50"/>
  <c r="D130" i="50"/>
  <c r="D56" i="46" s="1"/>
  <c r="D58" i="46" s="1"/>
  <c r="D59" i="46" s="1"/>
  <c r="D27" i="40"/>
  <c r="M27" i="40" s="1"/>
  <c r="L67" i="3" s="1"/>
  <c r="E39" i="3"/>
  <c r="E133" i="50"/>
  <c r="E71" i="46" s="1"/>
  <c r="E31" i="40"/>
  <c r="B30" i="24" s="1"/>
  <c r="E31" i="50"/>
  <c r="D123" i="50"/>
  <c r="D21" i="46" s="1"/>
  <c r="D23" i="46" s="1"/>
  <c r="D24" i="46" s="1"/>
  <c r="E57" i="50"/>
  <c r="E19" i="40" s="1"/>
  <c r="B24" i="24" s="1"/>
  <c r="E126" i="50"/>
  <c r="E36" i="46" s="1"/>
  <c r="E88" i="50"/>
  <c r="E26" i="40" s="1"/>
  <c r="B25" i="24" s="1"/>
  <c r="AU54" i="20"/>
  <c r="K54" i="20"/>
  <c r="S54" i="20"/>
  <c r="AA54" i="20"/>
  <c r="AQ54" i="20"/>
  <c r="BA15" i="5"/>
  <c r="AZ54" i="20"/>
  <c r="BI15" i="5"/>
  <c r="BH10" i="20" s="1"/>
  <c r="BH54" i="20"/>
  <c r="D92" i="20"/>
  <c r="BN97" i="5"/>
  <c r="BM92" i="20" s="1"/>
  <c r="BN59" i="5"/>
  <c r="Q54" i="20"/>
  <c r="Y54" i="20"/>
  <c r="AO54" i="20"/>
  <c r="AY15" i="5"/>
  <c r="AX10" i="20" s="1"/>
  <c r="J54" i="20"/>
  <c r="E52" i="50"/>
  <c r="E18" i="40" s="1"/>
  <c r="B17" i="24" s="1"/>
  <c r="D18" i="40"/>
  <c r="M18" i="40" s="1"/>
  <c r="E26" i="3"/>
  <c r="E65" i="50"/>
  <c r="E67" i="50" s="1"/>
  <c r="E21" i="40" s="1"/>
  <c r="B19" i="24" s="1"/>
  <c r="D67" i="50"/>
  <c r="D21" i="40" s="1"/>
  <c r="M21" i="40" s="1"/>
  <c r="E75" i="50"/>
  <c r="E77" i="50" s="1"/>
  <c r="E23" i="40" s="1"/>
  <c r="B21" i="24" s="1"/>
  <c r="D77" i="50"/>
  <c r="D23" i="40" s="1"/>
  <c r="M23" i="40" s="1"/>
  <c r="E118" i="50"/>
  <c r="E36" i="40" s="1"/>
  <c r="B35" i="24" s="1"/>
  <c r="D36" i="40"/>
  <c r="M36" i="40" s="1"/>
  <c r="D88" i="46"/>
  <c r="D26" i="50"/>
  <c r="E125" i="50"/>
  <c r="E31" i="46" s="1"/>
  <c r="E25" i="40"/>
  <c r="B23" i="24" s="1"/>
  <c r="E76" i="46"/>
  <c r="D78" i="46"/>
  <c r="D79" i="46" s="1"/>
  <c r="D122" i="50"/>
  <c r="D16" i="46" s="1"/>
  <c r="D18" i="46" s="1"/>
  <c r="D19" i="46" s="1"/>
  <c r="D131" i="50"/>
  <c r="D61" i="46" s="1"/>
  <c r="D132" i="50"/>
  <c r="D66" i="46" s="1"/>
  <c r="E41" i="40"/>
  <c r="B36" i="24"/>
  <c r="E94" i="50"/>
  <c r="E28" i="40" s="1"/>
  <c r="B27" i="24" s="1"/>
  <c r="D28" i="40"/>
  <c r="M28" i="40" s="1"/>
  <c r="M11" i="40"/>
  <c r="D57" i="50"/>
  <c r="D19" i="40" s="1"/>
  <c r="M19" i="40" s="1"/>
  <c r="L66" i="3" s="1"/>
  <c r="C54" i="20"/>
  <c r="O54" i="20"/>
  <c r="W54" i="20"/>
  <c r="AM54" i="20"/>
  <c r="AW15" i="5"/>
  <c r="AV54" i="20"/>
  <c r="BD54" i="20"/>
  <c r="U54" i="20"/>
  <c r="AK54" i="20"/>
  <c r="BN92" i="5"/>
  <c r="BM87" i="20" s="1"/>
  <c r="E26" i="47" l="1"/>
  <c r="E50" i="6"/>
  <c r="E140" i="46" s="1"/>
  <c r="E33" i="34"/>
  <c r="H133" i="46"/>
  <c r="H135" i="46" s="1"/>
  <c r="H136" i="46" s="1"/>
  <c r="H50" i="40"/>
  <c r="N50" i="40" s="1"/>
  <c r="H93" i="46"/>
  <c r="H95" i="46" s="1"/>
  <c r="H96" i="46" s="1"/>
  <c r="E11" i="34"/>
  <c r="H44" i="40"/>
  <c r="N44" i="40" s="1"/>
  <c r="E30" i="47"/>
  <c r="E17" i="34"/>
  <c r="H103" i="46"/>
  <c r="H105" i="46" s="1"/>
  <c r="H106" i="46" s="1"/>
  <c r="H19" i="34"/>
  <c r="H46" i="40" s="1"/>
  <c r="N46" i="40" s="1"/>
  <c r="H113" i="46"/>
  <c r="H115" i="46" s="1"/>
  <c r="H116" i="46" s="1"/>
  <c r="E25" i="34"/>
  <c r="H123" i="46"/>
  <c r="H125" i="46" s="1"/>
  <c r="H126" i="46" s="1"/>
  <c r="E18" i="34"/>
  <c r="E123" i="46" s="1"/>
  <c r="E98" i="46"/>
  <c r="E45" i="40"/>
  <c r="B6" i="24" s="1"/>
  <c r="E26" i="34"/>
  <c r="E118" i="46" s="1"/>
  <c r="H118" i="46"/>
  <c r="H120" i="46" s="1"/>
  <c r="H121" i="46" s="1"/>
  <c r="H27" i="34"/>
  <c r="E22" i="34"/>
  <c r="H108" i="46"/>
  <c r="H110" i="46" s="1"/>
  <c r="H111" i="46" s="1"/>
  <c r="H47" i="40"/>
  <c r="E49" i="40"/>
  <c r="B4" i="24" s="1"/>
  <c r="E128" i="46"/>
  <c r="E132" i="50"/>
  <c r="E61" i="46"/>
  <c r="D63" i="46"/>
  <c r="D64" i="46" s="1"/>
  <c r="BM54" i="20"/>
  <c r="AZ10" i="20"/>
  <c r="E123" i="50"/>
  <c r="E21" i="46" s="1"/>
  <c r="BF19" i="5"/>
  <c r="E73" i="46"/>
  <c r="E74" i="46" s="1"/>
  <c r="E130" i="50"/>
  <c r="E56" i="46" s="1"/>
  <c r="E27" i="40"/>
  <c r="B26" i="24" s="1"/>
  <c r="E42" i="3"/>
  <c r="AR18" i="5"/>
  <c r="J9" i="25"/>
  <c r="AQ14" i="20"/>
  <c r="E122" i="50"/>
  <c r="E16" i="46" s="1"/>
  <c r="E46" i="50"/>
  <c r="E16" i="40" s="1"/>
  <c r="B15" i="24" s="1"/>
  <c r="D16" i="40"/>
  <c r="M16" i="40" s="1"/>
  <c r="E40" i="50"/>
  <c r="E14" i="40" s="1"/>
  <c r="B12" i="24" s="1"/>
  <c r="D14" i="40"/>
  <c r="M14" i="40" s="1"/>
  <c r="E20" i="40"/>
  <c r="B18" i="24" s="1"/>
  <c r="E37" i="3"/>
  <c r="L8" i="25"/>
  <c r="AV10" i="20"/>
  <c r="M37" i="40"/>
  <c r="L64" i="3"/>
  <c r="E66" i="46"/>
  <c r="D68" i="46"/>
  <c r="D69" i="46" s="1"/>
  <c r="BG19" i="5"/>
  <c r="E78" i="46"/>
  <c r="E79" i="46" s="1"/>
  <c r="AI19" i="5"/>
  <c r="E33" i="46"/>
  <c r="E34" i="46" s="1"/>
  <c r="AS19" i="5"/>
  <c r="E38" i="46"/>
  <c r="E39" i="46" s="1"/>
  <c r="E24" i="3"/>
  <c r="E11" i="40"/>
  <c r="AT18" i="5"/>
  <c r="AS14" i="20"/>
  <c r="E131" i="50"/>
  <c r="AQ19" i="5"/>
  <c r="AP19" i="5"/>
  <c r="AO19" i="5"/>
  <c r="AN19" i="5"/>
  <c r="AM19" i="5"/>
  <c r="AL19" i="5"/>
  <c r="AK19" i="5"/>
  <c r="AJ19" i="5"/>
  <c r="AH19" i="5"/>
  <c r="AG19" i="5"/>
  <c r="AF19" i="5"/>
  <c r="AE19" i="5"/>
  <c r="AD19" i="5"/>
  <c r="AC19" i="5"/>
  <c r="AB19" i="5"/>
  <c r="AA19" i="5"/>
  <c r="Z19" i="5"/>
  <c r="Y19" i="5"/>
  <c r="X19" i="5"/>
  <c r="W19" i="5"/>
  <c r="V19" i="5"/>
  <c r="U19" i="5"/>
  <c r="E28" i="46"/>
  <c r="E29" i="46" s="1"/>
  <c r="E18" i="3"/>
  <c r="E43" i="50"/>
  <c r="E15" i="40" s="1"/>
  <c r="B14" i="24" s="1"/>
  <c r="D15" i="40"/>
  <c r="M15" i="40" s="1"/>
  <c r="E37" i="50"/>
  <c r="E13" i="40" s="1"/>
  <c r="B11" i="24" s="1"/>
  <c r="D13" i="40"/>
  <c r="M13" i="40" s="1"/>
  <c r="AV19" i="5"/>
  <c r="E48" i="46"/>
  <c r="E49" i="46" s="1"/>
  <c r="E135" i="50"/>
  <c r="E81" i="46" s="1"/>
  <c r="E33" i="40"/>
  <c r="B32" i="24" s="1"/>
  <c r="F24" i="47" l="1"/>
  <c r="F25" i="47"/>
  <c r="E133" i="46"/>
  <c r="E50" i="40"/>
  <c r="B3" i="24" s="1"/>
  <c r="E44" i="40"/>
  <c r="E93" i="46"/>
  <c r="F29" i="47"/>
  <c r="F28" i="47"/>
  <c r="AV23" i="5"/>
  <c r="E125" i="46"/>
  <c r="E126" i="46" s="1"/>
  <c r="E113" i="46"/>
  <c r="E27" i="34"/>
  <c r="E48" i="40" s="1"/>
  <c r="B9" i="24" s="1"/>
  <c r="E103" i="46"/>
  <c r="E19" i="34"/>
  <c r="E46" i="40" s="1"/>
  <c r="B8" i="24" s="1"/>
  <c r="N47" i="40"/>
  <c r="E108" i="46"/>
  <c r="E47" i="40"/>
  <c r="B7" i="24" s="1"/>
  <c r="I23" i="5"/>
  <c r="E100" i="46"/>
  <c r="E101" i="46" s="1"/>
  <c r="H48" i="40"/>
  <c r="N48" i="40" s="1"/>
  <c r="H36" i="34"/>
  <c r="H139" i="46" s="1"/>
  <c r="AR23" i="5"/>
  <c r="AT23" i="5"/>
  <c r="AS18" i="20" s="1"/>
  <c r="E120" i="46"/>
  <c r="E121" i="46" s="1"/>
  <c r="E130" i="46"/>
  <c r="E131" i="46" s="1"/>
  <c r="AZ23" i="5"/>
  <c r="AY18" i="20" s="1"/>
  <c r="AU23" i="5"/>
  <c r="BH19" i="5"/>
  <c r="E83" i="46"/>
  <c r="E84" i="46" s="1"/>
  <c r="AV18" i="5"/>
  <c r="K9" i="25"/>
  <c r="AU14" i="20"/>
  <c r="E23" i="3"/>
  <c r="U18" i="5"/>
  <c r="H9" i="25"/>
  <c r="T14" i="20"/>
  <c r="W18" i="5"/>
  <c r="V14" i="20"/>
  <c r="Y18" i="5"/>
  <c r="X14" i="20"/>
  <c r="AA18" i="5"/>
  <c r="Z14" i="20"/>
  <c r="AC18" i="5"/>
  <c r="AB14" i="20"/>
  <c r="AE18" i="5"/>
  <c r="AD14" i="20"/>
  <c r="AG18" i="5"/>
  <c r="AF14" i="20"/>
  <c r="AJ18" i="5"/>
  <c r="AI14" i="20"/>
  <c r="AL18" i="5"/>
  <c r="AK14" i="20"/>
  <c r="AN18" i="5"/>
  <c r="AM14" i="20"/>
  <c r="AP18" i="5"/>
  <c r="AO14" i="20"/>
  <c r="AS13" i="20"/>
  <c r="AT15" i="5"/>
  <c r="AS10" i="20" s="1"/>
  <c r="AS18" i="5"/>
  <c r="I9" i="25"/>
  <c r="AR14" i="20"/>
  <c r="I19" i="5"/>
  <c r="E18" i="46"/>
  <c r="E19" i="46" s="1"/>
  <c r="E58" i="46"/>
  <c r="E59" i="46" s="1"/>
  <c r="BD19" i="5"/>
  <c r="P9" i="25"/>
  <c r="BF18" i="5"/>
  <c r="BE14" i="20"/>
  <c r="BJ19" i="5"/>
  <c r="E63" i="46"/>
  <c r="E64" i="46" s="1"/>
  <c r="V18" i="5"/>
  <c r="U14" i="20"/>
  <c r="X18" i="5"/>
  <c r="W14" i="20"/>
  <c r="Z18" i="5"/>
  <c r="Y14" i="20"/>
  <c r="AB18" i="5"/>
  <c r="AA14" i="20"/>
  <c r="AD18" i="5"/>
  <c r="AC14" i="20"/>
  <c r="AF18" i="5"/>
  <c r="AE14" i="20"/>
  <c r="AH18" i="5"/>
  <c r="AG14" i="20"/>
  <c r="AK18" i="5"/>
  <c r="AJ14" i="20"/>
  <c r="AM18" i="5"/>
  <c r="AL14" i="20"/>
  <c r="AO18" i="5"/>
  <c r="AN14" i="20"/>
  <c r="AQ18" i="5"/>
  <c r="AP14" i="20"/>
  <c r="E37" i="40"/>
  <c r="B13" i="24"/>
  <c r="AI18" i="5"/>
  <c r="AH14" i="20"/>
  <c r="Q9" i="25"/>
  <c r="BG18" i="5"/>
  <c r="BF14" i="20"/>
  <c r="BE19" i="5"/>
  <c r="E68" i="46"/>
  <c r="E69" i="46" s="1"/>
  <c r="AQ13" i="20"/>
  <c r="AR15" i="5"/>
  <c r="E23" i="46"/>
  <c r="E24" i="46" s="1"/>
  <c r="T19" i="5"/>
  <c r="BF23" i="5" l="1"/>
  <c r="E135" i="46"/>
  <c r="E136" i="46" s="1"/>
  <c r="E36" i="34"/>
  <c r="E139" i="46" s="1"/>
  <c r="E141" i="46" s="1"/>
  <c r="E142" i="46" s="1"/>
  <c r="L58" i="3" s="1"/>
  <c r="M58" i="3" s="1"/>
  <c r="R23" i="5"/>
  <c r="Q18" i="20" s="1"/>
  <c r="N23" i="5"/>
  <c r="M18" i="20" s="1"/>
  <c r="J23" i="5"/>
  <c r="I18" i="20" s="1"/>
  <c r="E23" i="5"/>
  <c r="D18" i="20" s="1"/>
  <c r="Q23" i="5"/>
  <c r="P18" i="20" s="1"/>
  <c r="M23" i="5"/>
  <c r="L18" i="20" s="1"/>
  <c r="H23" i="5"/>
  <c r="G18" i="20" s="1"/>
  <c r="D23" i="5"/>
  <c r="C18" i="20" s="1"/>
  <c r="P23" i="5"/>
  <c r="O18" i="20" s="1"/>
  <c r="L23" i="5"/>
  <c r="K18" i="20" s="1"/>
  <c r="G23" i="5"/>
  <c r="F18" i="20" s="1"/>
  <c r="C23" i="5"/>
  <c r="O23" i="5"/>
  <c r="N18" i="20" s="1"/>
  <c r="F23" i="5"/>
  <c r="E18" i="20" s="1"/>
  <c r="S23" i="5"/>
  <c r="R18" i="20" s="1"/>
  <c r="E95" i="46"/>
  <c r="E96" i="46" s="1"/>
  <c r="K23" i="5"/>
  <c r="J18" i="20" s="1"/>
  <c r="B5" i="24"/>
  <c r="E51" i="40"/>
  <c r="T23" i="5"/>
  <c r="E105" i="46"/>
  <c r="E106" i="46" s="1"/>
  <c r="AS23" i="5"/>
  <c r="E115" i="46"/>
  <c r="E116" i="46" s="1"/>
  <c r="K13" i="25"/>
  <c r="AU18" i="20"/>
  <c r="J13" i="25"/>
  <c r="AQ18" i="20"/>
  <c r="H18" i="20"/>
  <c r="F13" i="25"/>
  <c r="H51" i="40"/>
  <c r="H141" i="46"/>
  <c r="H142" i="46" s="1"/>
  <c r="L55" i="3" s="1"/>
  <c r="BM23" i="5"/>
  <c r="E110" i="46"/>
  <c r="E111" i="46" s="1"/>
  <c r="AA23" i="5"/>
  <c r="Z18" i="20" s="1"/>
  <c r="AI23" i="5"/>
  <c r="AH18" i="20" s="1"/>
  <c r="AQ23" i="5"/>
  <c r="AP18" i="20" s="1"/>
  <c r="Z23" i="5"/>
  <c r="Y18" i="20" s="1"/>
  <c r="AH23" i="5"/>
  <c r="AG18" i="20" s="1"/>
  <c r="AP23" i="5"/>
  <c r="AO18" i="20" s="1"/>
  <c r="Y23" i="5"/>
  <c r="X18" i="20" s="1"/>
  <c r="AG23" i="5"/>
  <c r="AF18" i="20" s="1"/>
  <c r="AO23" i="5"/>
  <c r="AN18" i="20" s="1"/>
  <c r="AB23" i="5"/>
  <c r="AA18" i="20" s="1"/>
  <c r="AJ23" i="5"/>
  <c r="AI18" i="20" s="1"/>
  <c r="W23" i="5"/>
  <c r="V18" i="20" s="1"/>
  <c r="AE23" i="5"/>
  <c r="AD18" i="20" s="1"/>
  <c r="AM23" i="5"/>
  <c r="AL18" i="20" s="1"/>
  <c r="V23" i="5"/>
  <c r="U18" i="20" s="1"/>
  <c r="AD23" i="5"/>
  <c r="AC18" i="20" s="1"/>
  <c r="AL23" i="5"/>
  <c r="AK18" i="20" s="1"/>
  <c r="U23" i="5"/>
  <c r="AC23" i="5"/>
  <c r="AB18" i="20" s="1"/>
  <c r="AK23" i="5"/>
  <c r="AJ18" i="20" s="1"/>
  <c r="X23" i="5"/>
  <c r="W18" i="20" s="1"/>
  <c r="AF23" i="5"/>
  <c r="AE18" i="20" s="1"/>
  <c r="AN23" i="5"/>
  <c r="AM18" i="20" s="1"/>
  <c r="N51" i="40"/>
  <c r="M13" i="25"/>
  <c r="AT18" i="20"/>
  <c r="T18" i="5"/>
  <c r="G9" i="25"/>
  <c r="S14" i="20"/>
  <c r="J8" i="25"/>
  <c r="AQ10" i="20"/>
  <c r="O9" i="25"/>
  <c r="BE18" i="5"/>
  <c r="BD14" i="20"/>
  <c r="BF13" i="20"/>
  <c r="BG15" i="5"/>
  <c r="AP13" i="20"/>
  <c r="AQ15" i="5"/>
  <c r="AP10" i="20" s="1"/>
  <c r="AN13" i="20"/>
  <c r="AO15" i="5"/>
  <c r="AN10" i="20" s="1"/>
  <c r="AL13" i="20"/>
  <c r="AM15" i="5"/>
  <c r="AL10" i="20" s="1"/>
  <c r="AJ13" i="20"/>
  <c r="AK15" i="5"/>
  <c r="AJ10" i="20" s="1"/>
  <c r="AG13" i="20"/>
  <c r="AH15" i="5"/>
  <c r="AG10" i="20" s="1"/>
  <c r="AE13" i="20"/>
  <c r="AF15" i="5"/>
  <c r="AE10" i="20" s="1"/>
  <c r="AC13" i="20"/>
  <c r="AD15" i="5"/>
  <c r="AC10" i="20" s="1"/>
  <c r="AA13" i="20"/>
  <c r="AB15" i="5"/>
  <c r="AA10" i="20" s="1"/>
  <c r="Y13" i="20"/>
  <c r="Z15" i="5"/>
  <c r="Y10" i="20" s="1"/>
  <c r="W13" i="20"/>
  <c r="X15" i="5"/>
  <c r="W10" i="20" s="1"/>
  <c r="U13" i="20"/>
  <c r="V15" i="5"/>
  <c r="U10" i="20" s="1"/>
  <c r="L41" i="3"/>
  <c r="M41" i="3" s="1"/>
  <c r="L40" i="3"/>
  <c r="M40" i="3" s="1"/>
  <c r="I18" i="5"/>
  <c r="F9" i="25"/>
  <c r="H14" i="20"/>
  <c r="T13" i="20"/>
  <c r="U15" i="5"/>
  <c r="D34" i="50"/>
  <c r="L13" i="3"/>
  <c r="L33" i="3"/>
  <c r="M33" i="3" s="1"/>
  <c r="L32" i="3"/>
  <c r="M32" i="3" s="1"/>
  <c r="AH13" i="20"/>
  <c r="AI15" i="5"/>
  <c r="AH10" i="20" s="1"/>
  <c r="BJ18" i="5"/>
  <c r="BI14" i="20"/>
  <c r="BE13" i="20"/>
  <c r="BF15" i="5"/>
  <c r="BD18" i="5"/>
  <c r="N9" i="25"/>
  <c r="BC14" i="20"/>
  <c r="AR13" i="20"/>
  <c r="AS15" i="5"/>
  <c r="AO13" i="20"/>
  <c r="AP15" i="5"/>
  <c r="AO10" i="20" s="1"/>
  <c r="AM13" i="20"/>
  <c r="AN15" i="5"/>
  <c r="AM10" i="20" s="1"/>
  <c r="AK13" i="20"/>
  <c r="AL15" i="5"/>
  <c r="AK10" i="20" s="1"/>
  <c r="AI13" i="20"/>
  <c r="AJ15" i="5"/>
  <c r="AI10" i="20" s="1"/>
  <c r="AF13" i="20"/>
  <c r="AG15" i="5"/>
  <c r="AF10" i="20" s="1"/>
  <c r="AD13" i="20"/>
  <c r="AE15" i="5"/>
  <c r="AD10" i="20" s="1"/>
  <c r="AB13" i="20"/>
  <c r="AC15" i="5"/>
  <c r="AB10" i="20" s="1"/>
  <c r="Z13" i="20"/>
  <c r="AA15" i="5"/>
  <c r="Z10" i="20" s="1"/>
  <c r="X13" i="20"/>
  <c r="Y15" i="5"/>
  <c r="X10" i="20" s="1"/>
  <c r="V13" i="20"/>
  <c r="W15" i="5"/>
  <c r="V10" i="20" s="1"/>
  <c r="L17" i="3"/>
  <c r="AU13" i="20"/>
  <c r="AV15" i="5"/>
  <c r="BH18" i="5"/>
  <c r="BG14" i="20"/>
  <c r="R9" i="25"/>
  <c r="BE18" i="20" l="1"/>
  <c r="P13" i="25"/>
  <c r="BN23" i="5"/>
  <c r="B18" i="20"/>
  <c r="E13" i="25"/>
  <c r="AR18" i="20"/>
  <c r="I13" i="25"/>
  <c r="G13" i="25"/>
  <c r="S18" i="20"/>
  <c r="T18" i="20"/>
  <c r="H13" i="25"/>
  <c r="P55" i="3"/>
  <c r="M55" i="3"/>
  <c r="T13" i="25"/>
  <c r="BM18" i="5"/>
  <c r="BL18" i="20"/>
  <c r="BG13" i="20"/>
  <c r="BH15" i="5"/>
  <c r="I8" i="25"/>
  <c r="AR10" i="20"/>
  <c r="BC13" i="20"/>
  <c r="BD15" i="5"/>
  <c r="BI13" i="20"/>
  <c r="BJ15" i="5"/>
  <c r="BI10" i="20" s="1"/>
  <c r="E34" i="50"/>
  <c r="D12" i="40"/>
  <c r="D121" i="50"/>
  <c r="Q8" i="25"/>
  <c r="BF10" i="20"/>
  <c r="K8" i="25"/>
  <c r="AU10" i="20"/>
  <c r="M17" i="3"/>
  <c r="P17" i="3"/>
  <c r="P8" i="25"/>
  <c r="BE10" i="20"/>
  <c r="P13" i="3"/>
  <c r="M13" i="3"/>
  <c r="H8" i="25"/>
  <c r="T10" i="20"/>
  <c r="H13" i="20"/>
  <c r="I15" i="5"/>
  <c r="BD13" i="20"/>
  <c r="BE15" i="5"/>
  <c r="S13" i="20"/>
  <c r="T15" i="5"/>
  <c r="U13" i="25" l="1"/>
  <c r="BM18" i="20"/>
  <c r="BL13" i="20"/>
  <c r="BM15" i="5"/>
  <c r="N8" i="25"/>
  <c r="BC10" i="20"/>
  <c r="BG10" i="20"/>
  <c r="R8" i="25"/>
  <c r="M12" i="40"/>
  <c r="D37" i="40"/>
  <c r="G8" i="25"/>
  <c r="S10" i="20"/>
  <c r="O8" i="25"/>
  <c r="BD10" i="20"/>
  <c r="F8" i="25"/>
  <c r="H10" i="20"/>
  <c r="D136" i="50"/>
  <c r="D87" i="46" s="1"/>
  <c r="D11" i="46"/>
  <c r="D13" i="46" s="1"/>
  <c r="D14" i="46" s="1"/>
  <c r="E12" i="40"/>
  <c r="B10" i="24" s="1"/>
  <c r="L56" i="3" s="1"/>
  <c r="E121" i="50"/>
  <c r="T8" i="25" l="1"/>
  <c r="BL10" i="20"/>
  <c r="P56" i="3"/>
  <c r="M56" i="3"/>
  <c r="BL19" i="5"/>
  <c r="D89" i="46"/>
  <c r="D90" i="46" s="1"/>
  <c r="L54" i="3" s="1"/>
  <c r="E136" i="50"/>
  <c r="E87" i="46" s="1"/>
  <c r="E89" i="46" s="1"/>
  <c r="E90" i="46" s="1"/>
  <c r="L57" i="3" s="1"/>
  <c r="M57" i="3" s="1"/>
  <c r="E11" i="46"/>
  <c r="E13" i="46" l="1"/>
  <c r="E14" i="46" s="1"/>
  <c r="S19" i="5"/>
  <c r="R19" i="5"/>
  <c r="Q19" i="5"/>
  <c r="P19" i="5"/>
  <c r="O19" i="5"/>
  <c r="N19" i="5"/>
  <c r="M19" i="5"/>
  <c r="L19" i="5"/>
  <c r="K19" i="5"/>
  <c r="J19" i="5"/>
  <c r="H19" i="5"/>
  <c r="G19" i="5"/>
  <c r="F19" i="5"/>
  <c r="E19" i="5"/>
  <c r="D19" i="5"/>
  <c r="C19" i="5"/>
  <c r="P54" i="3"/>
  <c r="L10" i="3" s="1"/>
  <c r="M10" i="3" s="1"/>
  <c r="M54" i="3"/>
  <c r="BL18" i="5"/>
  <c r="S9" i="25"/>
  <c r="BK14" i="20"/>
  <c r="BL15" i="5" l="1"/>
  <c r="BK13" i="20"/>
  <c r="D18" i="5"/>
  <c r="C14" i="20"/>
  <c r="F18" i="5"/>
  <c r="E14" i="20"/>
  <c r="H18" i="5"/>
  <c r="G14" i="20"/>
  <c r="K18" i="5"/>
  <c r="J14" i="20"/>
  <c r="M18" i="5"/>
  <c r="L14" i="20"/>
  <c r="O18" i="5"/>
  <c r="N14" i="20"/>
  <c r="Q18" i="5"/>
  <c r="P14" i="20"/>
  <c r="S18" i="5"/>
  <c r="R14" i="20"/>
  <c r="C18" i="5"/>
  <c r="E9" i="25"/>
  <c r="BN19" i="5"/>
  <c r="B14" i="20"/>
  <c r="E18" i="5"/>
  <c r="D14" i="20"/>
  <c r="G18" i="5"/>
  <c r="F14" i="20"/>
  <c r="J18" i="5"/>
  <c r="I14" i="20"/>
  <c r="L18" i="5"/>
  <c r="K14" i="20"/>
  <c r="N18" i="5"/>
  <c r="M14" i="20"/>
  <c r="P18" i="5"/>
  <c r="O14" i="20"/>
  <c r="R18" i="5"/>
  <c r="Q14" i="20"/>
  <c r="L19" i="3"/>
  <c r="M19" i="3" s="1"/>
  <c r="L18" i="3"/>
  <c r="M18" i="3" s="1"/>
  <c r="Q13" i="20" l="1"/>
  <c r="R15" i="5"/>
  <c r="Q10" i="20" s="1"/>
  <c r="O13" i="20"/>
  <c r="P15" i="5"/>
  <c r="O10" i="20" s="1"/>
  <c r="M13" i="20"/>
  <c r="N15" i="5"/>
  <c r="M10" i="20" s="1"/>
  <c r="K13" i="20"/>
  <c r="L15" i="5"/>
  <c r="K10" i="20" s="1"/>
  <c r="I13" i="20"/>
  <c r="J15" i="5"/>
  <c r="I10" i="20" s="1"/>
  <c r="F13" i="20"/>
  <c r="G15" i="5"/>
  <c r="F10" i="20" s="1"/>
  <c r="D13" i="20"/>
  <c r="E15" i="5"/>
  <c r="D10" i="20" s="1"/>
  <c r="U9" i="25"/>
  <c r="BM14" i="20"/>
  <c r="BN18" i="5"/>
  <c r="B13" i="20"/>
  <c r="C15" i="5"/>
  <c r="R13" i="20"/>
  <c r="S15" i="5"/>
  <c r="R10" i="20" s="1"/>
  <c r="P13" i="20"/>
  <c r="Q15" i="5"/>
  <c r="P10" i="20" s="1"/>
  <c r="N13" i="20"/>
  <c r="O15" i="5"/>
  <c r="N10" i="20" s="1"/>
  <c r="L13" i="20"/>
  <c r="M15" i="5"/>
  <c r="L10" i="20" s="1"/>
  <c r="J13" i="20"/>
  <c r="K15" i="5"/>
  <c r="J10" i="20" s="1"/>
  <c r="G13" i="20"/>
  <c r="H15" i="5"/>
  <c r="G10" i="20" s="1"/>
  <c r="E13" i="20"/>
  <c r="F15" i="5"/>
  <c r="E10" i="20" s="1"/>
  <c r="C13" i="20"/>
  <c r="D15" i="5"/>
  <c r="C10" i="20" s="1"/>
  <c r="S8" i="25"/>
  <c r="BK10" i="20"/>
  <c r="E8" i="25" l="1"/>
  <c r="B10" i="20"/>
  <c r="BM13" i="20"/>
  <c r="BN15" i="5"/>
  <c r="U8" i="25" l="1"/>
  <c r="BM10" i="20"/>
</calcChain>
</file>

<file path=xl/sharedStrings.xml><?xml version="1.0" encoding="utf-8"?>
<sst xmlns="http://schemas.openxmlformats.org/spreadsheetml/2006/main" count="2237" uniqueCount="823">
  <si>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</si>
  <si>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</si>
  <si>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</si>
  <si>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</si>
  <si>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</si>
  <si>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</si>
  <si>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</si>
  <si>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</si>
  <si>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</si>
  <si>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</si>
  <si>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</si>
  <si>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</si>
  <si>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</si>
  <si>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</si>
  <si>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</si>
  <si>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</si>
  <si>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</si>
  <si>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</si>
  <si>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</si>
  <si>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</si>
  <si>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</si>
  <si>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</si>
  <si>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</si>
  <si>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</si>
  <si>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</si>
  <si>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</si>
  <si>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</si>
  <si>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</si>
  <si>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</si>
  <si>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</si>
  <si>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</si>
  <si>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</si>
  <si>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</si>
  <si>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</si>
  <si>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</si>
  <si>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</si>
  <si>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</si>
  <si>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</si>
  <si>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</si>
  <si>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</si>
  <si>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</si>
  <si>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</si>
  <si>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</si>
  <si>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</si>
  <si>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</si>
  <si>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</si>
  <si>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</si>
  <si>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</si>
  <si>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</si>
  <si>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</si>
  <si>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</si>
  <si>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</si>
  <si>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</si>
  <si>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</si>
  <si>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</si>
  <si>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</si>
  <si>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</si>
  <si>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</si>
  <si>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</si>
  <si>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</si>
  <si>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</si>
  <si>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</si>
  <si>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</si>
  <si>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</si>
  <si>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</si>
  <si>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</si>
  <si>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</si>
  <si>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</si>
  <si>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</si>
  <si>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</si>
  <si>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</si>
  <si>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</si>
  <si>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</si>
  <si>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</si>
  <si>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</si>
  <si>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</si>
  <si>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</si>
  <si>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</si>
  <si>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</si>
  <si>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</si>
  <si>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</si>
  <si>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</si>
  <si>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</si>
  <si>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</si>
  <si>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</si>
  <si>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</si>
  <si>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</si>
  <si>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</si>
  <si>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</si>
  <si>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</si>
  <si>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</si>
  <si>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</si>
  <si>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</si>
  <si>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</si>
  <si>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</si>
  <si>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</si>
  <si>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</si>
  <si>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</si>
  <si>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</si>
  <si>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</si>
  <si>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</si>
  <si>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</si>
  <si>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</si>
  <si>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</si>
  <si>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</si>
  <si>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</si>
  <si>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</si>
  <si>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</si>
  <si>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</si>
  <si>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</si>
  <si>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</si>
  <si>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</si>
  <si>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</si>
  <si>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</si>
  <si>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</si>
  <si>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</si>
  <si>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</si>
  <si>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</si>
  <si>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</si>
  <si>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</si>
  <si>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</si>
  <si>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</si>
  <si>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</si>
  <si>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</si>
  <si>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</si>
  <si>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</si>
  <si>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</si>
  <si>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</si>
  <si>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</si>
  <si>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</si>
  <si>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</si>
  <si>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</si>
  <si>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</si>
  <si>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</si>
  <si>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</si>
  <si>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</si>
  <si>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</si>
  <si>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</si>
  <si>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</si>
  <si>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</si>
  <si>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</si>
  <si>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</si>
  <si>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</si>
  <si>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</si>
  <si>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</si>
  <si>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</si>
  <si>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</si>
  <si>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</si>
  <si>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</si>
  <si>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</si>
  <si>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</si>
  <si>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</si>
  <si>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</si>
  <si>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</si>
  <si>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</si>
  <si>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</si>
  <si>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</si>
  <si>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</si>
  <si>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</si>
  <si>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</si>
  <si>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</si>
  <si>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</si>
  <si>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</si>
  <si>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</si>
  <si>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</si>
  <si>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</si>
  <si>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</si>
  <si>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</si>
  <si>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</si>
  <si>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</si>
  <si>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</si>
  <si>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</si>
  <si>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</si>
  <si>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</si>
  <si>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</si>
  <si>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</si>
  <si>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</si>
  <si>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</si>
  <si>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</si>
  <si>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</si>
  <si>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</si>
  <si>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</si>
  <si>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</si>
  <si>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</si>
  <si>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</si>
  <si>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</si>
  <si>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</si>
  <si>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</si>
  <si>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</si>
  <si>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</si>
  <si>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</si>
  <si>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</si>
  <si>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</si>
  <si>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</si>
  <si>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</si>
  <si>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</si>
  <si>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</si>
  <si>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</si>
  <si>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</si>
  <si>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</si>
  <si>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</si>
  <si>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</si>
  <si>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</si>
  <si>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</si>
  <si>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</si>
  <si>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</si>
  <si>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</si>
  <si>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</si>
  <si>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</si>
  <si>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</si>
  <si>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</si>
  <si>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</si>
  <si>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</si>
  <si>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</si>
  <si>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</si>
  <si>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</si>
  <si>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</si>
  <si>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</si>
  <si>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</si>
  <si>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</si>
  <si>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</si>
  <si>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</si>
  <si>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</si>
  <si>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</si>
  <si>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</si>
  <si>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</si>
  <si>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</si>
  <si>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</si>
  <si>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</si>
  <si>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</si>
  <si>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</si>
  <si>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</si>
  <si>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</si>
  <si>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</si>
  <si>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</si>
  <si>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</si>
  <si>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</si>
  <si>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</si>
  <si>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</si>
  <si>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</si>
  <si>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</si>
  <si>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</si>
  <si>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</si>
  <si>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</si>
  <si>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</si>
  <si>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</si>
  <si>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</si>
  <si>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</si>
  <si>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</si>
  <si>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</si>
  <si>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</si>
  <si>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</si>
  <si>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</si>
  <si>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</si>
  <si>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</si>
  <si>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</si>
  <si>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</si>
  <si>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</si>
  <si>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</si>
  <si>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</si>
  <si>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</si>
  <si>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</si>
  <si>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</si>
  <si>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</si>
  <si>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</si>
  <si>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</si>
  <si>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</si>
  <si>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</si>
  <si>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</si>
  <si>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</si>
  <si>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</si>
  <si>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</si>
  <si>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</si>
  <si>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</si>
  <si>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</si>
  <si>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</si>
  <si>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</si>
  <si>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</si>
  <si>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</si>
  <si>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</si>
  <si>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</si>
  <si>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</si>
  <si>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</si>
  <si>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</si>
  <si>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</si>
  <si>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</si>
  <si>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</si>
  <si>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</si>
  <si>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</si>
  <si>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</si>
  <si>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</si>
  <si>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</si>
  <si>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</si>
  <si>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</si>
  <si>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</si>
  <si>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</si>
  <si>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</si>
  <si>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</si>
  <si>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</si>
  <si>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</si>
  <si>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</si>
  <si>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</si>
  <si>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</si>
  <si>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</si>
  <si>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</si>
  <si>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</si>
  <si>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</si>
  <si>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</si>
  <si>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</si>
  <si>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</si>
  <si>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</si>
  <si>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</si>
  <si>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</si>
  <si>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</si>
  <si>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</si>
  <si>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</si>
  <si>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</si>
  <si>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</si>
  <si>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</si>
  <si>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</si>
  <si>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</si>
  <si>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</si>
  <si>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</si>
  <si>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</si>
  <si>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</si>
  <si>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</si>
  <si>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</si>
  <si>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</si>
  <si>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</si>
  <si>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</si>
  <si>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</si>
  <si>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</si>
  <si>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</si>
  <si>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</si>
  <si>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</si>
  <si>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</si>
  <si>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</si>
  <si>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</si>
  <si>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</si>
  <si>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</si>
  <si>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</si>
  <si>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</si>
  <si>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</si>
  <si>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</si>
  <si>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</si>
  <si>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</si>
  <si>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</si>
  <si>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</si>
  <si>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</si>
  <si>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</si>
  <si>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</si>
  <si>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</si>
  <si>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</si>
  <si>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</si>
  <si>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</si>
  <si>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</si>
  <si>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</si>
  <si>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</si>
  <si>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</si>
  <si>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</si>
  <si>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</si>
  <si>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</si>
  <si>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</si>
  <si>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</si>
  <si>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</si>
  <si>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</si>
  <si>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</si>
  <si>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</si>
  <si>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</si>
  <si>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</si>
  <si>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</si>
  <si>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</si>
  <si>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</si>
  <si>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</si>
  <si>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</si>
  <si>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</si>
  <si>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</si>
  <si>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</si>
  <si>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</si>
  <si>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</si>
  <si>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</si>
  <si>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</si>
  <si>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</si>
  <si>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</si>
  <si>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</si>
  <si>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</si>
  <si>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</si>
  <si>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</si>
  <si>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</si>
  <si>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</si>
  <si>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</si>
  <si>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</si>
  <si>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</si>
  <si>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</si>
  <si>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</si>
  <si>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</si>
  <si>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</si>
  <si>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</si>
  <si>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</si>
  <si>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</si>
  <si>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</si>
  <si>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</si>
  <si>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</si>
  <si>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</si>
  <si>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</si>
  <si>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</si>
  <si>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</si>
  <si>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</si>
  <si>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</si>
  <si>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</si>
  <si>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</si>
  <si>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</si>
  <si>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</si>
  <si>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</si>
  <si>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</si>
  <si>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</si>
  <si>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</si>
  <si>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</si>
  <si>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</si>
  <si>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</si>
  <si>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</si>
  <si>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</si>
  <si>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</si>
  <si>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</si>
  <si>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</si>
  <si>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</si>
  <si>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</si>
  <si>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</si>
  <si>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</si>
  <si>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</si>
  <si>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</si>
  <si>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</si>
  <si>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</si>
  <si>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</si>
  <si>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</si>
  <si>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</si>
  <si>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</si>
  <si>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</si>
  <si>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</si>
  <si>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</si>
  <si>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</si>
  <si>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</si>
  <si>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</si>
  <si>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</si>
  <si>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</si>
  <si>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</si>
  <si>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</si>
  <si>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</si>
  <si>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</si>
  <si>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</si>
  <si>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</si>
  <si>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</si>
  <si>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</si>
  <si>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</si>
  <si>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</si>
  <si>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</si>
  <si>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</si>
  <si>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</si>
  <si>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</si>
  <si>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</si>
  <si>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</si>
  <si>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</si>
  <si>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</si>
  <si>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</si>
  <si>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</si>
  <si>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</si>
  <si>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</si>
  <si>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</si>
  <si>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</si>
  <si>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</si>
  <si>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</si>
  <si>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</si>
  <si>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</si>
  <si>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</si>
  <si>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</si>
  <si>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</si>
  <si>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</si>
  <si>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</si>
  <si>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</si>
  <si>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</si>
  <si>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</si>
  <si>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</si>
  <si>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</si>
  <si>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</si>
  <si>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</si>
  <si>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</si>
  <si>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</si>
  <si>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</si>
  <si>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</si>
  <si>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</si>
  <si>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</si>
  <si>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</si>
  <si>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</si>
  <si>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</si>
  <si>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</si>
  <si>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</si>
  <si>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</si>
  <si>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</si>
  <si>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</si>
  <si>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</si>
  <si>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</si>
  <si>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</si>
  <si>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</si>
  <si>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</si>
  <si>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</si>
  <si>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</si>
  <si>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</si>
  <si>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</si>
  <si>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</si>
  <si>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</si>
  <si>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</si>
  <si>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</si>
  <si>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</si>
  <si>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</si>
  <si>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</si>
  <si>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</si>
  <si>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</si>
  <si>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</si>
  <si>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</si>
  <si>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</si>
  <si>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</si>
  <si>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</si>
  <si>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</si>
  <si>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</si>
  <si>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</si>
  <si>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</si>
  <si>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</si>
  <si>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</si>
  <si>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</si>
  <si>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</si>
  <si>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</si>
  <si>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</si>
  <si>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</si>
  <si>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</si>
  <si>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</si>
  <si>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</si>
  <si>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</si>
  <si>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</si>
  <si>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</si>
  <si>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</si>
  <si>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</si>
  <si>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</si>
  <si>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</si>
  <si>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</si>
  <si>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</si>
  <si>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</si>
  <si>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</si>
  <si>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</si>
  <si>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</si>
  <si>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</si>
  <si>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</si>
  <si>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</si>
  <si>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</si>
  <si>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</si>
  <si>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</si>
  <si>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</si>
  <si>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</si>
  <si>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</si>
  <si>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</si>
  <si>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</si>
  <si>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</si>
  <si>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</si>
  <si>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</si>
  <si>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</si>
  <si>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</si>
  <si>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</si>
  <si>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</si>
  <si>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</si>
  <si>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</si>
  <si>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</si>
  <si>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</si>
  <si>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</si>
  <si>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</si>
  <si>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</si>
  <si>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</si>
  <si>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</si>
  <si>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</si>
  <si>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</si>
  <si>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</si>
  <si>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</si>
  <si>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</si>
  <si>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</si>
  <si>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</si>
  <si>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</si>
  <si>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</si>
  <si>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</si>
  <si>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</si>
  <si>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</si>
  <si>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</si>
  <si>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</si>
  <si>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</si>
  <si>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</si>
  <si>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</si>
  <si>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</si>
  <si>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</si>
  <si>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</si>
  <si>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</si>
  <si>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</si>
  <si>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</si>
  <si>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</si>
  <si>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</si>
  <si>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</si>
  <si>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</si>
  <si>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</si>
  <si>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</si>
  <si>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</si>
  <si>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</si>
  <si>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</si>
  <si>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</si>
  <si>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</si>
  <si>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</si>
  <si>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</si>
  <si>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</si>
  <si>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</si>
  <si>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</si>
  <si>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</si>
  <si>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</si>
  <si>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</si>
  <si>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</si>
  <si>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</si>
  <si>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</si>
  <si>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</si>
  <si>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</si>
  <si>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</si>
  <si>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</si>
  <si>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</si>
  <si>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</si>
  <si>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</si>
  <si>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</si>
  <si>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</si>
  <si>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</si>
  <si>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</si>
  <si>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</si>
  <si>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</si>
  <si>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</si>
  <si>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</si>
  <si>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</si>
  <si>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</si>
  <si>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</si>
  <si>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</si>
  <si>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</si>
  <si>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</si>
  <si>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</si>
  <si>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</si>
  <si>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Heat and power plants specifications</t>
  </si>
  <si>
    <t>Fuel aggregation</t>
  </si>
  <si>
    <t xml:space="preserve">This is a test sheet. Do not delete without asking RD. </t>
  </si>
  <si>
    <t>IEA carrier</t>
  </si>
  <si>
    <t>Total number IEA carriers</t>
  </si>
  <si>
    <t>Total ETM carrier use</t>
  </si>
  <si>
    <t>ETM carrier</t>
  </si>
  <si>
    <t>check</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</si>
  <si>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</si>
  <si>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</si>
  <si>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</si>
  <si>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</si>
  <si>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</si>
  <si>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</si>
  <si>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</si>
  <si>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</si>
  <si>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</si>
  <si>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</si>
  <si>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</si>
  <si>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</si>
  <si>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</si>
  <si>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</si>
  <si>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</si>
  <si>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</si>
  <si>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</si>
  <si>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</si>
  <si>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</si>
  <si>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</si>
  <si>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</si>
  <si>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</si>
  <si>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</si>
  <si>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</si>
  <si>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</si>
  <si>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</si>
  <si>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</si>
  <si>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</si>
  <si>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</si>
  <si>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</si>
  <si>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</si>
  <si>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</si>
  <si>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</si>
  <si>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</si>
  <si>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</si>
  <si>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</si>
  <si>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</si>
  <si>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</si>
  <si>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</si>
  <si>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</si>
  <si>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</si>
  <si>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</si>
  <si>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</si>
  <si>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</si>
  <si>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</si>
  <si>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</si>
  <si>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</si>
  <si>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</si>
  <si>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</si>
  <si>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</si>
  <si>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</si>
  <si>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</si>
  <si>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</si>
  <si>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</si>
  <si>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</si>
  <si>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</si>
  <si>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</si>
  <si>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</si>
  <si>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</si>
  <si>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</si>
  <si>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MW</t>
  </si>
  <si>
    <t>Total installed capacity, per carrier</t>
  </si>
  <si>
    <t>Coal, including co-firing</t>
  </si>
  <si>
    <t>All power producers have positive energy demands</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</si>
  <si>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</si>
  <si>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</si>
  <si>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</si>
  <si>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</si>
  <si>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</si>
  <si>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</si>
  <si>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</si>
  <si>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</si>
  <si>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</si>
  <si>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</si>
  <si>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</si>
  <si>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</si>
  <si>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</si>
  <si>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</si>
  <si>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</si>
  <si>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</si>
  <si>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</si>
  <si>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</si>
  <si>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</si>
  <si>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</si>
  <si>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</si>
  <si>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</si>
  <si>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</si>
  <si>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</si>
  <si>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family val="2"/>
        <scheme val="minor"/>
      </rPr>
      <t>Production shares</t>
    </r>
    <r>
      <rPr>
        <sz val="12"/>
        <rFont val="Calibri"/>
        <family val="2"/>
        <scheme val="minor"/>
      </rPr>
      <t xml:space="preserve"> of the various power plant technologies allow you to 'fine-tune' the fuel use for power production, so electricity production matches the energy balance. The '</t>
    </r>
    <r>
      <rPr>
        <i/>
        <sz val="12"/>
        <rFont val="Calibri"/>
        <family val="2"/>
        <scheme val="minor"/>
      </rPr>
      <t>full load hours</t>
    </r>
    <r>
      <rPr>
        <sz val="12"/>
        <rFont val="Calibri"/>
        <family val="2"/>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</si>
  <si>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</si>
  <si>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</si>
  <si>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</si>
  <si>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</si>
  <si>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</si>
  <si>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</si>
  <si>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</si>
  <si>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r>
      <rPr>
        <b/>
        <sz val="12"/>
        <rFont val="Calibri"/>
        <family val="2"/>
        <scheme val="minor"/>
      </rPr>
      <t>This analysis is tailored to be useful for the Quintel Energytransitionmodel (ETM) and fit the available model structure while remaining as close as possible to the available data.</t>
    </r>
    <r>
      <rPr>
        <sz val="12"/>
        <rFont val="Calibri"/>
        <family val="2"/>
        <scheme val="minor"/>
      </rPr>
      <t xml:space="preserve">
</t>
    </r>
    <r>
      <rPr>
        <b/>
        <sz val="12"/>
        <rFont val="Calibri"/>
        <family val="2"/>
        <scheme val="minor"/>
      </rPr>
      <t xml:space="preserve">The goal of this analysis is to determine the fuel inputs and the heat and power production from main activity power and heat plants. </t>
    </r>
    <r>
      <rPr>
        <sz val="12"/>
        <rFont val="Calibri"/>
        <family val="2"/>
        <scheme val="minor"/>
      </rPr>
      <t xml:space="preserve">It also determines the </t>
    </r>
    <r>
      <rPr>
        <b/>
        <sz val="12"/>
        <rFont val="Calibri"/>
        <family val="2"/>
        <scheme val="minor"/>
      </rPr>
      <t>solar PV production in the Residences</t>
    </r>
    <r>
      <rPr>
        <sz val="12"/>
        <rFont val="Calibri"/>
        <family val="2"/>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</si>
  <si>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family val="2"/>
        <scheme val="minor"/>
      </rPr>
      <t>'Results by fuel'</t>
    </r>
    <r>
      <rPr>
        <sz val="12"/>
        <rFont val="Calibri"/>
        <family val="2"/>
        <scheme val="minor"/>
      </rPr>
      <t xml:space="preserve"> and the </t>
    </r>
    <r>
      <rPr>
        <b/>
        <sz val="12"/>
        <rFont val="Calibri"/>
        <family val="2"/>
        <scheme val="minor"/>
      </rPr>
      <t>'Results by machine'</t>
    </r>
    <r>
      <rPr>
        <sz val="12"/>
        <rFont val="Calibri"/>
        <family val="2"/>
        <scheme val="minor"/>
      </rPr>
      <t xml:space="preserve"> sheets for a more</t>
    </r>
    <r>
      <rPr>
        <b/>
        <sz val="12"/>
        <rFont val="Calibri"/>
        <family val="2"/>
        <scheme val="minor"/>
      </rPr>
      <t xml:space="preserve"> extensive view of the results</t>
    </r>
    <r>
      <rPr>
        <sz val="12"/>
        <rFont val="Calibri"/>
        <family val="2"/>
        <scheme val="minor"/>
      </rPr>
      <t xml:space="preserve"> of this analysis</t>
    </r>
  </si>
  <si>
    <t>pp_share_gas_engine</t>
  </si>
  <si>
    <t>energy_power_engine_network_gas.central_producer</t>
  </si>
  <si>
    <t>Gas Engine</t>
  </si>
  <si>
    <t>energy_power_engine_network_gas</t>
  </si>
  <si>
    <t>pp_flh_gas_engine</t>
  </si>
  <si>
    <t>Fixed reference on 'Results by fuel' sheet (see https://github.com/quintel/etdataset/issues/466)</t>
  </si>
  <si>
    <t>Improved robustness of the 'coal/wood pellets ultra supercritical co-firing' share calculation. The share is set to 0% by an IF statement if the coal input is zero to avoid #DIV/0 errors.</t>
  </si>
  <si>
    <t>Corrected IEA energy balance</t>
  </si>
  <si>
    <t>Completes the share to 100%</t>
  </si>
  <si>
    <t>Globally fixed assumption</t>
  </si>
  <si>
    <t>Review by RD</t>
  </si>
  <si>
    <t>Added buttons on Dashboard</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</si>
  <si>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</si>
  <si>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</si>
  <si>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Added check for negative machine demands to dashboard (cell K75)</t>
  </si>
  <si>
    <t>Improved checks on Results by fuel sheet</t>
  </si>
  <si>
    <t>Added solar_PV in households and services to 'results by machine' sheet</t>
  </si>
  <si>
    <t>In the table below the energy balance from the CHP analysis is imported and will be used in the analysis.</t>
  </si>
  <si>
    <t>In the table below the IEA 'net electricity and heat generation in autoproducers' is imported and will be used in the analysis.</t>
  </si>
  <si>
    <t>Solar thermal (result)</t>
  </si>
  <si>
    <t>Solar thermal (IEA)</t>
  </si>
  <si>
    <t>Obtain electricity production by CSP from the energy balance rather then (incorrectly) determining it as share from solar PV (see https://github.com/quintel/etdataset/issues/495)</t>
  </si>
  <si>
    <t>Hydrogen turbine</t>
  </si>
  <si>
    <t>Dedicated solar pv for hydrogen</t>
  </si>
  <si>
    <t>Dedicated offshore wind for hydrogen</t>
  </si>
  <si>
    <t>P2G plant for dedicated solar pv</t>
  </si>
  <si>
    <t>P2G plant for dedicated offshore wind</t>
  </si>
  <si>
    <t>energy_hydrogen_electrolysis_solar_electricity</t>
  </si>
  <si>
    <t>energy_hydrogen_electrolysis_wind_electricity</t>
  </si>
  <si>
    <t>energy_hydrogen_wind_turbine_offshore</t>
  </si>
  <si>
    <t>energy_hydrogen_solar_pv_solar_radiation</t>
  </si>
  <si>
    <t>On this page, the inputs and outputs to the heat and power plants are given by unit type</t>
  </si>
  <si>
    <t>Dedicated offshore wind</t>
  </si>
  <si>
    <t>Dedicated solar pv</t>
  </si>
  <si>
    <t>Share of solar pv production curtailed</t>
  </si>
  <si>
    <t>Share of solar pv production delivered to P2G plant</t>
  </si>
  <si>
    <t>%</t>
  </si>
  <si>
    <t>share</t>
  </si>
  <si>
    <t>energy_hydrogen_solar_pv_solar_radiation_parent_share</t>
  </si>
  <si>
    <t>energy_hydrogen_curtailed_electricity</t>
  </si>
  <si>
    <t>energy_power_turbine_hydrogen</t>
  </si>
  <si>
    <t>pp_flh_hydrogen_turbine</t>
  </si>
  <si>
    <t>pp_demand_hydrogen_turbine</t>
  </si>
  <si>
    <t>pp_demand_hydrogen_offshore_wind</t>
  </si>
  <si>
    <t>pp_demand_hydrogen_offshore_wind_p2g</t>
  </si>
  <si>
    <t>pp_flh_hydrogen_offshore_wind</t>
  </si>
  <si>
    <t>pp_flh_hydrogen_offshore_wind_p2g</t>
  </si>
  <si>
    <t>pp_demand_hydrogen_solar_pv</t>
  </si>
  <si>
    <t>pp_demand_hydrogen_solar_pv_p2g</t>
  </si>
  <si>
    <t>pp_flh_hydrogen_solar_pv</t>
  </si>
  <si>
    <t>pp_flh_hydrogen_solar_pv_p2g</t>
  </si>
  <si>
    <t>pp_share_solar_pv_p2g</t>
  </si>
  <si>
    <t>pp_share_solar_pv_curtailed</t>
  </si>
  <si>
    <t>example</t>
  </si>
  <si>
    <t>Hydrogen production full load hours and demands</t>
  </si>
  <si>
    <t>SMR</t>
  </si>
  <si>
    <t>SMR hydrogen production</t>
  </si>
  <si>
    <t>SMR + CCS hydrogen production</t>
  </si>
  <si>
    <t>Biomass gasification</t>
  </si>
  <si>
    <t>Biomass gasification hydrogen production</t>
  </si>
  <si>
    <t>Biomass gasification + CCS hydrogen production</t>
  </si>
  <si>
    <t>pp_demand_hydrogen_smr</t>
  </si>
  <si>
    <t>pp_demand_hydrogen_smr_ccs</t>
  </si>
  <si>
    <t>pp_flh_hydrogen_smr</t>
  </si>
  <si>
    <t>pp_flh_hydrogen_smr_ccs</t>
  </si>
  <si>
    <t>pp_demand_hydrogen_biomass_gasification</t>
  </si>
  <si>
    <t>pp_demand_hydrogen_biomass_gasification_ccs</t>
  </si>
  <si>
    <t>pp_flh_hydrogen_biomass_gasification</t>
  </si>
  <si>
    <t>pp_flh_hydrogen_biomass_gasification_ccs</t>
  </si>
  <si>
    <t>energy_hydrogen_steam_methane_reformer</t>
  </si>
  <si>
    <t>energy_hydrogen_steam_methane_reformer_ccs</t>
  </si>
  <si>
    <t>energy_hydrogen_biomass_gasification_ccs</t>
  </si>
  <si>
    <t>energy_hydrogen_biomass_gasification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</si>
</sst>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
    <numFmt numFmtId="167" formatCode="0.000000"/>
    <numFmt numFmtId="168" formatCode="[$-409]mmmm\ d\,\ yyyy;@"/>
    <numFmt numFmtId="169" formatCode="0.00000000"/>
  </numFmts>
  <fonts count="4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i/>
      <sz val="12"/>
      <color rgb="FFFF0000"/>
      <name val="Calibri"/>
      <family val="2"/>
      <scheme val="minor"/>
    </font>
    <font>
      <u/>
      <sz val="12"/>
      <color rgb="FFFF0000"/>
      <name val="Calibri"/>
      <family val="2"/>
      <scheme val="minor"/>
    </font>
    <font>
      <sz val="12"/>
      <color theme="9" tint="-0.249977111117893"/>
      <name val="Calibri"/>
      <family val="2"/>
      <scheme val="minor"/>
    </font>
    <font>
      <sz val="12"/>
      <color theme="0" tint="-0.34998626667073579"/>
      <name val="Calibri"/>
      <family val="2"/>
      <scheme val="minor"/>
    </font>
    <font>
      <i/>
      <sz val="12"/>
      <color theme="0" tint="-0.34998626667073579"/>
      <name val="Calibri"/>
      <family val="2"/>
      <scheme val="minor"/>
    </font>
    <font>
      <b/>
      <sz val="16"/>
      <name val="Calibri"/>
      <family val="2"/>
      <scheme val="minor"/>
    </font>
    <font>
      <u/>
      <sz val="12"/>
      <name val="Calibri"/>
      <family val="2"/>
      <scheme val="minor"/>
    </font>
    <font>
      <sz val="12"/>
      <color rgb="FFFF6600"/>
      <name val="Calibri"/>
      <family val="2"/>
      <scheme val="minor"/>
    </font>
    <font>
      <sz val="12"/>
      <color rgb="FF000000"/>
      <name val="Lucida Grande"/>
      <family val="2"/>
    </font>
    <font>
      <b/>
      <sz val="11"/>
      <color theme="1"/>
      <name val="Calibri"/>
      <family val="2"/>
      <scheme val="minor"/>
    </font>
    <font>
      <sz val="12"/>
      <color theme="0" tint="-0.499984740745262"/>
      <name val="Calibri"/>
      <family val="2"/>
      <scheme val="minor"/>
    </font>
    <font>
      <sz val="12"/>
      <color rgb="FF9C0006"/>
      <name val="Calibri"/>
      <family val="2"/>
      <charset val="238"/>
      <scheme val="minor"/>
    </font>
    <font>
      <b/>
      <i/>
      <sz val="12"/>
      <color theme="1"/>
      <name val="Calibri"/>
      <family val="2"/>
      <scheme val="minor"/>
    </font>
  </fonts>
  <fills count="1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s>
  <borders count="7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auto="1"/>
      </left>
      <right style="thin">
        <color auto="1"/>
      </right>
      <top style="thin">
        <color auto="1"/>
      </top>
      <bottom/>
      <diagonal/>
    </border>
  </borders>
  <cellStyleXfs count="263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90">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2" fontId="0" fillId="0" borderId="7" xfId="0" applyNumberFormat="1" applyFill="1" applyBorder="1"/>
    <xf numFmtId="2" fontId="0" fillId="0" borderId="5" xfId="0" applyNumberFormat="1" applyFill="1" applyBorder="1"/>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3" borderId="0" xfId="0" applyNumberFormat="1" applyFill="1"/>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167" fontId="0" fillId="3" borderId="0" xfId="0" applyNumberFormat="1" applyFill="1"/>
    <xf numFmtId="0" fontId="0" fillId="0" borderId="52" xfId="0" applyFill="1" applyBorder="1"/>
    <xf numFmtId="0" fontId="3" fillId="0" borderId="28" xfId="0" applyFont="1" applyFill="1" applyBorder="1"/>
    <xf numFmtId="0" fontId="12" fillId="0" borderId="0"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0" fontId="20" fillId="3" borderId="60" xfId="0" applyFont="1" applyFill="1" applyBorder="1"/>
    <xf numFmtId="0" fontId="0" fillId="0" borderId="61" xfId="0" applyFont="1" applyFill="1" applyBorder="1" applyAlignment="1">
      <alignment vertical="top"/>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0" fillId="0" borderId="27"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0" fontId="14" fillId="0" borderId="5" xfId="0" applyFont="1" applyBorder="1" applyAlignment="1">
      <alignment vertical="top"/>
    </xf>
    <xf numFmtId="0" fontId="35" fillId="0" borderId="0" xfId="0" applyFont="1"/>
    <xf numFmtId="1" fontId="12" fillId="0" borderId="0" xfId="0" applyNumberFormat="1" applyFont="1"/>
    <xf numFmtId="0" fontId="0" fillId="3" borderId="1" xfId="0" applyFill="1" applyBorder="1"/>
    <xf numFmtId="0" fontId="3" fillId="3" borderId="38" xfId="0"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0" fontId="3" fillId="0" borderId="54"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12" fillId="0" borderId="6" xfId="0" applyFont="1" applyBorder="1" applyAlignment="1">
      <alignment vertical="top" wrapText="1"/>
    </xf>
    <xf numFmtId="168" fontId="0" fillId="3" borderId="0"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4"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6" fillId="0" borderId="0"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3" fillId="0" borderId="4" xfId="0" applyNumberFormat="1" applyFont="1" applyFill="1" applyBorder="1"/>
    <xf numFmtId="168" fontId="14" fillId="0" borderId="4" xfId="0" applyNumberFormat="1" applyFont="1" applyBorder="1" applyAlignment="1">
      <alignment horizontal="left" vertical="top"/>
    </xf>
    <xf numFmtId="2" fontId="14" fillId="0" borderId="5" xfId="0" applyNumberFormat="1" applyFont="1" applyBorder="1" applyAlignment="1">
      <alignment vertical="top"/>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20" fillId="3" borderId="46" xfId="0" applyFont="1" applyFill="1" applyBorder="1"/>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2" fontId="6" fillId="3" borderId="68" xfId="0" applyNumberFormat="1" applyFont="1" applyFill="1" applyBorder="1"/>
    <xf numFmtId="166" fontId="22" fillId="3" borderId="68" xfId="0" applyNumberFormat="1"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3" borderId="67" xfId="0" applyFill="1" applyBorder="1"/>
    <xf numFmtId="0" fontId="0" fillId="3" borderId="4" xfId="0" applyFont="1" applyFill="1" applyBorder="1"/>
    <xf numFmtId="0" fontId="14" fillId="12" borderId="27" xfId="0" applyFont="1" applyFill="1" applyBorder="1"/>
    <xf numFmtId="166" fontId="0" fillId="14" borderId="27" xfId="0" applyNumberFormat="1" applyFill="1" applyBorder="1" applyAlignment="1">
      <alignment horizontal="center"/>
    </xf>
    <xf numFmtId="10" fontId="3" fillId="15" borderId="53" xfId="731" applyNumberFormat="1" applyFont="1" applyFill="1" applyBorder="1"/>
    <xf numFmtId="0" fontId="12" fillId="3" borderId="44" xfId="2577" applyFont="1" applyFill="1" applyBorder="1"/>
    <xf numFmtId="0" fontId="12" fillId="0" borderId="0" xfId="2577" applyFont="1" applyFill="1" applyBorder="1"/>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6" xfId="0" applyFont="1" applyFill="1" applyBorder="1"/>
    <xf numFmtId="0" fontId="3" fillId="3" borderId="26" xfId="0" applyFont="1" applyFill="1" applyBorder="1"/>
    <xf numFmtId="0" fontId="16" fillId="3" borderId="4" xfId="0" applyFont="1" applyFill="1" applyBorder="1"/>
    <xf numFmtId="0" fontId="16" fillId="2" borderId="4" xfId="0" applyFont="1" applyFill="1" applyBorder="1"/>
    <xf numFmtId="0" fontId="0" fillId="3" borderId="66" xfId="0" applyFont="1" applyFill="1" applyBorder="1"/>
    <xf numFmtId="2" fontId="12" fillId="3" borderId="0" xfId="0" applyNumberFormat="1" applyFont="1" applyFill="1" applyBorder="1"/>
    <xf numFmtId="2" fontId="22" fillId="3" borderId="68" xfId="0" applyNumberFormat="1" applyFont="1" applyFill="1" applyBorder="1"/>
    <xf numFmtId="164" fontId="12" fillId="3" borderId="0" xfId="2206" applyFont="1" applyFill="1" applyBorder="1"/>
    <xf numFmtId="164" fontId="22" fillId="3" borderId="68" xfId="2206" applyFont="1" applyFill="1" applyBorder="1"/>
    <xf numFmtId="0" fontId="12" fillId="3" borderId="68" xfId="0" applyFont="1" applyFill="1" applyBorder="1"/>
    <xf numFmtId="0" fontId="0" fillId="3" borderId="0" xfId="0" applyFill="1" applyBorder="1" applyAlignment="1">
      <alignment horizontal="left" indent="2"/>
    </xf>
    <xf numFmtId="166" fontId="12" fillId="3" borderId="16" xfId="731" applyNumberFormat="1" applyFont="1" applyFill="1" applyBorder="1"/>
    <xf numFmtId="166" fontId="12" fillId="3" borderId="44" xfId="0" applyNumberFormat="1" applyFont="1" applyFill="1" applyBorder="1"/>
    <xf numFmtId="166" fontId="12" fillId="3" borderId="9" xfId="0" applyNumberFormat="1" applyFont="1" applyFill="1" applyBorder="1"/>
    <xf numFmtId="166" fontId="12" fillId="3" borderId="45" xfId="0" applyNumberFormat="1" applyFont="1" applyFill="1" applyBorder="1"/>
    <xf numFmtId="166" fontId="12" fillId="3" borderId="37" xfId="0" applyNumberFormat="1" applyFont="1" applyFill="1" applyBorder="1"/>
    <xf numFmtId="3" fontId="12" fillId="3" borderId="0" xfId="2206" applyNumberFormat="1" applyFont="1" applyFill="1" applyBorder="1"/>
    <xf numFmtId="0" fontId="0" fillId="3" borderId="44" xfId="0" applyFill="1" applyBorder="1"/>
    <xf numFmtId="0" fontId="12" fillId="3" borderId="44" xfId="0" applyFont="1" applyFill="1" applyBorder="1"/>
    <xf numFmtId="0" fontId="12" fillId="3" borderId="9" xfId="0" applyFont="1" applyFill="1" applyBorder="1"/>
    <xf numFmtId="0" fontId="12" fillId="3" borderId="45" xfId="0" applyFont="1" applyFill="1" applyBorder="1"/>
    <xf numFmtId="0" fontId="0" fillId="3" borderId="45" xfId="0" applyFill="1" applyBorder="1"/>
    <xf numFmtId="3" fontId="0" fillId="3" borderId="0" xfId="0" applyNumberFormat="1" applyFont="1" applyFill="1" applyBorder="1" applyAlignment="1">
      <alignment horizontal="right"/>
    </xf>
    <xf numFmtId="3" fontId="0" fillId="3" borderId="37" xfId="0" applyNumberFormat="1" applyFont="1" applyFill="1" applyBorder="1" applyAlignment="1">
      <alignment horizontal="right"/>
    </xf>
    <xf numFmtId="0" fontId="3" fillId="3" borderId="0" xfId="0" applyFont="1"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38" xfId="0" applyFill="1" applyBorder="1" applyAlignment="1">
      <alignment horizontal="left"/>
    </xf>
    <xf numFmtId="0" fontId="0" fillId="3" borderId="15" xfId="0" applyFill="1" applyBorder="1" applyAlignment="1">
      <alignment horizontal="left"/>
    </xf>
    <xf numFmtId="0" fontId="3" fillId="3" borderId="26" xfId="0" applyFont="1" applyFill="1" applyBorder="1" applyAlignment="1">
      <alignment horizontal="left"/>
    </xf>
    <xf numFmtId="0" fontId="14" fillId="2" borderId="15" xfId="0" applyFont="1" applyFill="1" applyBorder="1" applyAlignment="1">
      <alignment horizontal="left"/>
    </xf>
    <xf numFmtId="0" fontId="12" fillId="3" borderId="15" xfId="0" applyFont="1" applyFill="1" applyBorder="1" applyAlignment="1">
      <alignment horizontal="left"/>
    </xf>
    <xf numFmtId="0" fontId="12" fillId="3" borderId="26" xfId="0" applyFont="1" applyFill="1" applyBorder="1" applyAlignment="1">
      <alignment horizontal="left"/>
    </xf>
    <xf numFmtId="0" fontId="0" fillId="3" borderId="26" xfId="0" applyFill="1" applyBorder="1" applyAlignment="1">
      <alignment horizontal="left"/>
    </xf>
    <xf numFmtId="0" fontId="0" fillId="3" borderId="47"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vertical="top" wrapText="1"/>
    </xf>
    <xf numFmtId="0" fontId="6" fillId="3" borderId="7" xfId="0" applyFont="1" applyFill="1" applyBorder="1"/>
    <xf numFmtId="0" fontId="0" fillId="3" borderId="28" xfId="0" applyFont="1" applyFill="1" applyBorder="1"/>
    <xf numFmtId="0" fontId="0" fillId="3" borderId="0" xfId="0" applyFill="1" applyAlignment="1">
      <alignment horizontal="left" vertical="center"/>
    </xf>
    <xf numFmtId="0" fontId="12" fillId="3" borderId="0" xfId="0" applyFont="1" applyFill="1" applyAlignment="1">
      <alignment horizontal="left" vertical="center"/>
    </xf>
    <xf numFmtId="0" fontId="12" fillId="3" borderId="2" xfId="0" applyFont="1" applyFill="1" applyBorder="1" applyAlignment="1">
      <alignment horizontal="left" vertical="center"/>
    </xf>
    <xf numFmtId="0" fontId="0" fillId="3" borderId="37" xfId="0" applyFill="1" applyBorder="1" applyAlignment="1">
      <alignment horizontal="left" vertical="center"/>
    </xf>
    <xf numFmtId="0" fontId="0" fillId="3" borderId="0" xfId="0" applyFill="1" applyBorder="1" applyAlignment="1">
      <alignment horizontal="left" vertical="center"/>
    </xf>
    <xf numFmtId="0" fontId="3" fillId="3" borderId="7"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7" xfId="0" applyFill="1" applyBorder="1" applyAlignment="1">
      <alignment horizontal="left" vertical="center"/>
    </xf>
    <xf numFmtId="0" fontId="12" fillId="3" borderId="7" xfId="0" applyFont="1" applyFill="1" applyBorder="1" applyAlignment="1">
      <alignment horizontal="left" vertical="center"/>
    </xf>
    <xf numFmtId="0" fontId="0" fillId="3" borderId="16" xfId="0" applyFill="1" applyBorder="1" applyAlignment="1">
      <alignment horizontal="left" vertical="center"/>
    </xf>
    <xf numFmtId="0" fontId="0" fillId="3" borderId="4" xfId="0" applyFill="1" applyBorder="1" applyAlignment="1">
      <alignment horizontal="left" indent="1"/>
    </xf>
    <xf numFmtId="0" fontId="0" fillId="3" borderId="33" xfId="0" applyFill="1" applyBorder="1" applyAlignment="1">
      <alignment horizontal="left" indent="1"/>
    </xf>
    <xf numFmtId="0" fontId="0" fillId="3" borderId="65" xfId="0" applyFill="1" applyBorder="1" applyAlignment="1">
      <alignment horizontal="right"/>
    </xf>
    <xf numFmtId="3" fontId="0" fillId="3" borderId="34" xfId="0" applyNumberFormat="1" applyFill="1" applyBorder="1" applyAlignment="1">
      <alignment horizontal="right"/>
    </xf>
    <xf numFmtId="0" fontId="12" fillId="3" borderId="0" xfId="0" applyFont="1" applyFill="1" applyBorder="1" applyAlignment="1">
      <alignment horizontal="left"/>
    </xf>
    <xf numFmtId="0" fontId="0" fillId="3" borderId="0" xfId="0" applyFont="1" applyFill="1" applyBorder="1" applyAlignment="1">
      <alignment horizontal="left"/>
    </xf>
    <xf numFmtId="0" fontId="3" fillId="3" borderId="15" xfId="0" applyFont="1" applyFill="1" applyBorder="1" applyAlignment="1">
      <alignment horizontal="left"/>
    </xf>
    <xf numFmtId="0" fontId="13" fillId="3" borderId="7" xfId="0" applyFont="1" applyFill="1" applyBorder="1" applyAlignment="1">
      <alignment horizontal="left"/>
    </xf>
    <xf numFmtId="0" fontId="0" fillId="3" borderId="7" xfId="0" applyFill="1" applyBorder="1" applyAlignment="1">
      <alignment horizontal="left"/>
    </xf>
    <xf numFmtId="0" fontId="0" fillId="0" borderId="10" xfId="0" applyFont="1" applyFill="1" applyBorder="1" applyAlignment="1">
      <alignment vertical="center" wrapText="1"/>
    </xf>
    <xf numFmtId="0" fontId="0" fillId="0" borderId="10" xfId="0" applyFill="1" applyBorder="1" applyAlignment="1">
      <alignment vertical="center" wrapText="1"/>
    </xf>
    <xf numFmtId="0" fontId="12" fillId="0" borderId="10" xfId="0" applyFont="1" applyFill="1" applyBorder="1" applyAlignment="1">
      <alignment vertical="center" wrapText="1"/>
    </xf>
    <xf numFmtId="0" fontId="12" fillId="3" borderId="0" xfId="0" applyFont="1" applyFill="1" applyBorder="1" applyAlignment="1">
      <alignment vertical="top" wrapText="1"/>
    </xf>
    <xf numFmtId="0" fontId="13" fillId="3" borderId="70" xfId="0" applyFont="1" applyFill="1" applyBorder="1"/>
    <xf numFmtId="0" fontId="12" fillId="3" borderId="2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3" fillId="3" borderId="26" xfId="0" applyFont="1" applyFill="1" applyBorder="1" applyAlignment="1">
      <alignment vertical="top"/>
    </xf>
    <xf numFmtId="2" fontId="18" fillId="3" borderId="0" xfId="0" applyNumberFormat="1" applyFont="1" applyFill="1" applyBorder="1" applyAlignment="1">
      <alignment horizontal="right"/>
    </xf>
    <xf numFmtId="9" fontId="0" fillId="3" borderId="4" xfId="731" applyFont="1" applyFill="1" applyBorder="1"/>
    <xf numFmtId="0" fontId="0" fillId="3" borderId="5" xfId="0" applyFont="1" applyFill="1" applyBorder="1" applyAlignment="1">
      <alignment vertical="top"/>
    </xf>
    <xf numFmtId="0" fontId="17" fillId="3" borderId="15" xfId="0" applyFont="1" applyFill="1" applyBorder="1"/>
    <xf numFmtId="0" fontId="0" fillId="3" borderId="54" xfId="0" applyFill="1" applyBorder="1"/>
    <xf numFmtId="2" fontId="6" fillId="3" borderId="53" xfId="0" applyNumberFormat="1" applyFont="1" applyFill="1" applyBorder="1" applyAlignment="1">
      <alignment horizontal="right"/>
    </xf>
    <xf numFmtId="2" fontId="0" fillId="3" borderId="53" xfId="0" applyNumberFormat="1" applyFill="1" applyBorder="1" applyAlignment="1">
      <alignment horizontal="right"/>
    </xf>
    <xf numFmtId="2" fontId="0" fillId="3" borderId="54" xfId="0" applyNumberFormat="1" applyFill="1" applyBorder="1"/>
    <xf numFmtId="3" fontId="6" fillId="3" borderId="53" xfId="0" applyNumberFormat="1" applyFont="1" applyFill="1" applyBorder="1" applyAlignment="1">
      <alignment horizontal="right"/>
    </xf>
    <xf numFmtId="3" fontId="6" fillId="3" borderId="62" xfId="0" applyNumberFormat="1" applyFont="1" applyFill="1" applyBorder="1" applyAlignment="1">
      <alignment horizontal="right"/>
    </xf>
    <xf numFmtId="2" fontId="6" fillId="3" borderId="62" xfId="0" applyNumberFormat="1" applyFont="1" applyFill="1" applyBorder="1" applyAlignment="1">
      <alignment horizontal="right"/>
    </xf>
    <xf numFmtId="2" fontId="0" fillId="3" borderId="61" xfId="0" applyNumberFormat="1" applyFill="1" applyBorder="1"/>
    <xf numFmtId="3" fontId="3" fillId="3" borderId="0" xfId="0" applyNumberFormat="1" applyFont="1" applyFill="1" applyBorder="1"/>
    <xf numFmtId="3" fontId="3" fillId="3" borderId="0" xfId="0" applyNumberFormat="1" applyFont="1" applyFill="1" applyBorder="1" applyAlignment="1">
      <alignment horizontal="right"/>
    </xf>
    <xf numFmtId="3" fontId="3" fillId="3" borderId="53" xfId="0" applyNumberFormat="1" applyFont="1" applyFill="1" applyBorder="1" applyAlignment="1">
      <alignment horizontal="right"/>
    </xf>
    <xf numFmtId="2" fontId="0" fillId="3" borderId="53" xfId="0" applyNumberFormat="1" applyFill="1" applyBorder="1"/>
    <xf numFmtId="0" fontId="3" fillId="3" borderId="7" xfId="0" applyFont="1" applyFill="1" applyBorder="1" applyAlignment="1">
      <alignment vertical="top"/>
    </xf>
    <xf numFmtId="0" fontId="3" fillId="3" borderId="8" xfId="0" applyFont="1" applyFill="1" applyBorder="1" applyAlignment="1">
      <alignment vertical="top"/>
    </xf>
    <xf numFmtId="2" fontId="0" fillId="3" borderId="4" xfId="0" applyNumberFormat="1" applyFill="1" applyBorder="1"/>
    <xf numFmtId="166" fontId="0" fillId="3" borderId="0" xfId="0" applyNumberFormat="1" applyFill="1" applyBorder="1"/>
    <xf numFmtId="3" fontId="0" fillId="3" borderId="4" xfId="0" applyNumberFormat="1" applyFill="1" applyBorder="1"/>
    <xf numFmtId="166" fontId="3" fillId="3" borderId="0" xfId="0" applyNumberFormat="1" applyFont="1" applyFill="1" applyBorder="1"/>
    <xf numFmtId="3" fontId="0" fillId="3" borderId="43" xfId="0" applyNumberFormat="1" applyFill="1" applyBorder="1"/>
    <xf numFmtId="0" fontId="3" fillId="3" borderId="16" xfId="0" applyFont="1" applyFill="1" applyBorder="1"/>
    <xf numFmtId="0" fontId="0" fillId="3" borderId="53" xfId="0" applyFill="1" applyBorder="1"/>
    <xf numFmtId="166" fontId="3" fillId="3" borderId="5" xfId="731" applyNumberFormat="1" applyFont="1" applyFill="1" applyBorder="1"/>
    <xf numFmtId="2" fontId="0" fillId="3" borderId="64" xfId="0" applyNumberFormat="1" applyFill="1" applyBorder="1"/>
    <xf numFmtId="166" fontId="0" fillId="3" borderId="16" xfId="0" applyNumberFormat="1" applyFill="1" applyBorder="1"/>
    <xf numFmtId="2" fontId="6" fillId="3" borderId="52" xfId="0" applyNumberFormat="1" applyFont="1" applyFill="1" applyBorder="1" applyAlignment="1">
      <alignment horizontal="right"/>
    </xf>
    <xf numFmtId="2" fontId="0" fillId="3" borderId="34" xfId="0" applyNumberFormat="1" applyFill="1" applyBorder="1" applyAlignment="1">
      <alignment horizontal="right"/>
    </xf>
    <xf numFmtId="3" fontId="18" fillId="3" borderId="0" xfId="0" applyNumberFormat="1" applyFont="1" applyFill="1" applyBorder="1" applyAlignment="1">
      <alignment horizontal="right"/>
    </xf>
    <xf numFmtId="3" fontId="6" fillId="3" borderId="34" xfId="0" applyNumberFormat="1" applyFont="1" applyFill="1" applyBorder="1" applyAlignment="1">
      <alignment horizontal="right"/>
    </xf>
    <xf numFmtId="3" fontId="16" fillId="3" borderId="0" xfId="0" applyNumberFormat="1" applyFont="1" applyFill="1" applyBorder="1" applyAlignment="1">
      <alignment horizontal="right"/>
    </xf>
    <xf numFmtId="2" fontId="6" fillId="3" borderId="34" xfId="0" applyNumberFormat="1" applyFont="1" applyFill="1" applyBorder="1" applyAlignment="1">
      <alignment horizontal="right"/>
    </xf>
    <xf numFmtId="0" fontId="0" fillId="3" borderId="33" xfId="0" applyFill="1" applyBorder="1"/>
    <xf numFmtId="0" fontId="0" fillId="3" borderId="34" xfId="0" applyFill="1" applyBorder="1"/>
    <xf numFmtId="0" fontId="0" fillId="3" borderId="57" xfId="0" applyFill="1" applyBorder="1"/>
    <xf numFmtId="0" fontId="0" fillId="3" borderId="35" xfId="0" applyFont="1" applyFill="1" applyBorder="1" applyAlignment="1">
      <alignment vertical="top"/>
    </xf>
    <xf numFmtId="3" fontId="22" fillId="3" borderId="34" xfId="0" applyNumberFormat="1" applyFont="1" applyFill="1" applyBorder="1" applyAlignment="1">
      <alignment horizontal="right"/>
    </xf>
    <xf numFmtId="2" fontId="0" fillId="3" borderId="35" xfId="0" applyNumberFormat="1" applyFill="1" applyBorder="1"/>
    <xf numFmtId="1" fontId="0" fillId="3" borderId="6" xfId="0" applyNumberFormat="1" applyFill="1" applyBorder="1"/>
    <xf numFmtId="166" fontId="6" fillId="3" borderId="4" xfId="731" applyNumberFormat="1" applyFont="1" applyFill="1" applyBorder="1"/>
    <xf numFmtId="1" fontId="3" fillId="3" borderId="6" xfId="0" applyNumberFormat="1" applyFont="1" applyFill="1" applyBorder="1"/>
    <xf numFmtId="0" fontId="0" fillId="3" borderId="59" xfId="0" applyFill="1" applyBorder="1"/>
    <xf numFmtId="0" fontId="0" fillId="3" borderId="58" xfId="0" applyFill="1" applyBorder="1"/>
    <xf numFmtId="2" fontId="0" fillId="3" borderId="59" xfId="0" applyNumberFormat="1" applyFill="1" applyBorder="1"/>
    <xf numFmtId="2" fontId="0" fillId="3" borderId="58" xfId="0" applyNumberFormat="1" applyFill="1" applyBorder="1"/>
    <xf numFmtId="2" fontId="0" fillId="3" borderId="7" xfId="0" applyNumberFormat="1" applyFill="1" applyBorder="1"/>
    <xf numFmtId="2" fontId="0" fillId="3" borderId="34" xfId="0" applyNumberFormat="1" applyFill="1" applyBorder="1"/>
    <xf numFmtId="2" fontId="0" fillId="3" borderId="16" xfId="0" applyNumberFormat="1" applyFill="1" applyBorder="1"/>
    <xf numFmtId="2" fontId="0" fillId="3" borderId="42" xfId="0" applyNumberFormat="1" applyFill="1" applyBorder="1"/>
    <xf numFmtId="3" fontId="0" fillId="3" borderId="7" xfId="0" applyNumberFormat="1" applyFill="1" applyBorder="1"/>
    <xf numFmtId="0" fontId="0" fillId="3" borderId="35" xfId="0" applyFill="1" applyBorder="1"/>
    <xf numFmtId="3" fontId="3" fillId="3" borderId="34" xfId="0" applyNumberFormat="1" applyFont="1" applyFill="1" applyBorder="1"/>
    <xf numFmtId="0" fontId="0" fillId="3" borderId="42" xfId="0" applyFill="1" applyBorder="1"/>
    <xf numFmtId="3" fontId="3" fillId="3" borderId="4" xfId="0" applyNumberFormat="1" applyFont="1" applyFill="1" applyBorder="1"/>
    <xf numFmtId="0" fontId="14" fillId="3" borderId="0" xfId="0" applyFont="1" applyFill="1" applyBorder="1"/>
    <xf numFmtId="168" fontId="9" fillId="3" borderId="0" xfId="0" applyNumberFormat="1" applyFont="1" applyFill="1"/>
    <xf numFmtId="168" fontId="4" fillId="2" borderId="1" xfId="0" applyNumberFormat="1" applyFont="1" applyFill="1" applyBorder="1" applyAlignment="1">
      <alignment vertical="center"/>
    </xf>
    <xf numFmtId="168" fontId="4" fillId="2" borderId="4" xfId="0" applyNumberFormat="1" applyFont="1" applyFill="1" applyBorder="1" applyAlignment="1">
      <alignment vertical="center"/>
    </xf>
    <xf numFmtId="168" fontId="0" fillId="3" borderId="0" xfId="0" applyNumberFormat="1" applyFill="1"/>
    <xf numFmtId="168" fontId="0" fillId="0" borderId="6" xfId="0" applyNumberFormat="1" applyFill="1" applyBorder="1" applyAlignment="1">
      <alignment horizontal="left" vertical="top"/>
    </xf>
    <xf numFmtId="0" fontId="14" fillId="0" borderId="0" xfId="0" applyFont="1" applyAlignment="1">
      <alignment vertical="top" wrapText="1"/>
    </xf>
    <xf numFmtId="0" fontId="0" fillId="0" borderId="7" xfId="0" applyFill="1" applyBorder="1" applyAlignment="1">
      <alignment vertical="top"/>
    </xf>
    <xf numFmtId="0" fontId="0" fillId="0" borderId="8" xfId="0" applyFill="1" applyBorder="1" applyAlignment="1">
      <alignment vertical="top"/>
    </xf>
    <xf numFmtId="169" fontId="0" fillId="0" borderId="0" xfId="0" applyNumberFormat="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40" fillId="3" borderId="0" xfId="0" applyFont="1" applyFill="1" applyBorder="1"/>
  </cellXfs>
  <cellStyles count="2630">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a:extLst>
            <a:ext uri="{FF2B5EF4-FFF2-40B4-BE49-F238E27FC236}">
              <a16:creationId xmlns:a16="http://schemas.microsoft.com/office/drawing/2014/main" id="{00000000-0008-0000-0400-00003D000000}"/>
            </a:ext>
          </a:extLst>
        </xdr:cNvPr>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a:extLst>
            <a:ext uri="{FF2B5EF4-FFF2-40B4-BE49-F238E27FC236}">
              <a16:creationId xmlns:a16="http://schemas.microsoft.com/office/drawing/2014/main" id="{00000000-0008-0000-0400-00000D000000}"/>
            </a:ext>
          </a:extLst>
        </xdr:cNvPr>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a:extLst>
            <a:ext uri="{FF2B5EF4-FFF2-40B4-BE49-F238E27FC236}">
              <a16:creationId xmlns:a16="http://schemas.microsoft.com/office/drawing/2014/main" id="{00000000-0008-0000-0400-000012000000}"/>
            </a:ext>
          </a:extLst>
        </xdr:cNvPr>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a:extLst>
            <a:ext uri="{FF2B5EF4-FFF2-40B4-BE49-F238E27FC236}">
              <a16:creationId xmlns:a16="http://schemas.microsoft.com/office/drawing/2014/main" id="{00000000-0008-0000-0400-000014000000}"/>
            </a:ext>
          </a:extLst>
        </xdr:cNvPr>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a:extLst>
            <a:ext uri="{FF2B5EF4-FFF2-40B4-BE49-F238E27FC236}">
              <a16:creationId xmlns:a16="http://schemas.microsoft.com/office/drawing/2014/main" id="{00000000-0008-0000-0400-000018000000}"/>
            </a:ext>
          </a:extLst>
        </xdr:cNvPr>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a:extLst>
            <a:ext uri="{FF2B5EF4-FFF2-40B4-BE49-F238E27FC236}">
              <a16:creationId xmlns:a16="http://schemas.microsoft.com/office/drawing/2014/main" id="{00000000-0008-0000-0400-000019000000}"/>
            </a:ext>
          </a:extLst>
        </xdr:cNvPr>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a:extLst>
            <a:ext uri="{FF2B5EF4-FFF2-40B4-BE49-F238E27FC236}">
              <a16:creationId xmlns:a16="http://schemas.microsoft.com/office/drawing/2014/main" id="{00000000-0008-0000-0400-00001A000000}"/>
            </a:ext>
          </a:extLst>
        </xdr:cNvPr>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a:extLst>
            <a:ext uri="{FF2B5EF4-FFF2-40B4-BE49-F238E27FC236}">
              <a16:creationId xmlns:a16="http://schemas.microsoft.com/office/drawing/2014/main" id="{00000000-0008-0000-0400-00001C000000}"/>
            </a:ext>
          </a:extLst>
        </xdr:cNvPr>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a:extLst>
            <a:ext uri="{FF2B5EF4-FFF2-40B4-BE49-F238E27FC236}">
              <a16:creationId xmlns:a16="http://schemas.microsoft.com/office/drawing/2014/main" id="{00000000-0008-0000-0400-000020000000}"/>
            </a:ext>
          </a:extLst>
        </xdr:cNvPr>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a:extLst>
            <a:ext uri="{FF2B5EF4-FFF2-40B4-BE49-F238E27FC236}">
              <a16:creationId xmlns:a16="http://schemas.microsoft.com/office/drawing/2014/main" id="{00000000-0008-0000-0400-000021000000}"/>
            </a:ext>
          </a:extLst>
        </xdr:cNvPr>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a:extLst>
            <a:ext uri="{FF2B5EF4-FFF2-40B4-BE49-F238E27FC236}">
              <a16:creationId xmlns:a16="http://schemas.microsoft.com/office/drawing/2014/main" id="{00000000-0008-0000-0400-000023000000}"/>
            </a:ext>
          </a:extLst>
        </xdr:cNvPr>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a:extLst>
            <a:ext uri="{FF2B5EF4-FFF2-40B4-BE49-F238E27FC236}">
              <a16:creationId xmlns:a16="http://schemas.microsoft.com/office/drawing/2014/main" id="{00000000-0008-0000-0400-000026000000}"/>
            </a:ext>
          </a:extLst>
        </xdr:cNvPr>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a:extLst>
            <a:ext uri="{FF2B5EF4-FFF2-40B4-BE49-F238E27FC236}">
              <a16:creationId xmlns:a16="http://schemas.microsoft.com/office/drawing/2014/main" id="{00000000-0008-0000-0400-00002F000000}"/>
            </a:ext>
          </a:extLst>
        </xdr:cNvPr>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a:extLst>
            <a:ext uri="{FF2B5EF4-FFF2-40B4-BE49-F238E27FC236}">
              <a16:creationId xmlns:a16="http://schemas.microsoft.com/office/drawing/2014/main" id="{00000000-0008-0000-0400-000032000000}"/>
            </a:ext>
          </a:extLst>
        </xdr:cNvPr>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a:extLst>
            <a:ext uri="{FF2B5EF4-FFF2-40B4-BE49-F238E27FC236}">
              <a16:creationId xmlns:a16="http://schemas.microsoft.com/office/drawing/2014/main" id="{00000000-0008-0000-0400-000037000000}"/>
            </a:ext>
          </a:extLst>
        </xdr:cNvPr>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a:extLst>
            <a:ext uri="{FF2B5EF4-FFF2-40B4-BE49-F238E27FC236}">
              <a16:creationId xmlns:a16="http://schemas.microsoft.com/office/drawing/2014/main" id="{00000000-0008-0000-0400-00005C000000}"/>
            </a:ext>
          </a:extLst>
        </xdr:cNvPr>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a:extLst>
            <a:ext uri="{FF2B5EF4-FFF2-40B4-BE49-F238E27FC236}">
              <a16:creationId xmlns:a16="http://schemas.microsoft.com/office/drawing/2014/main" id="{00000000-0008-0000-0400-00007B000000}"/>
            </a:ext>
          </a:extLst>
        </xdr:cNvPr>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a:extLst>
            <a:ext uri="{FF2B5EF4-FFF2-40B4-BE49-F238E27FC236}">
              <a16:creationId xmlns:a16="http://schemas.microsoft.com/office/drawing/2014/main" id="{00000000-0008-0000-0400-0000C2000000}"/>
            </a:ext>
          </a:extLst>
        </xdr:cNvPr>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a:extLst>
            <a:ext uri="{FF2B5EF4-FFF2-40B4-BE49-F238E27FC236}">
              <a16:creationId xmlns:a16="http://schemas.microsoft.com/office/drawing/2014/main" id="{00000000-0008-0000-0400-0000CB000000}"/>
            </a:ext>
          </a:extLst>
        </xdr:cNvPr>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a:extLst>
            <a:ext uri="{FF2B5EF4-FFF2-40B4-BE49-F238E27FC236}">
              <a16:creationId xmlns:a16="http://schemas.microsoft.com/office/drawing/2014/main" id="{00000000-0008-0000-0400-00003E000000}"/>
            </a:ext>
          </a:extLst>
        </xdr:cNvPr>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a:extLst>
            <a:ext uri="{FF2B5EF4-FFF2-40B4-BE49-F238E27FC236}">
              <a16:creationId xmlns:a16="http://schemas.microsoft.com/office/drawing/2014/main" id="{00000000-0008-0000-0400-000041000000}"/>
            </a:ext>
          </a:extLst>
        </xdr:cNvPr>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a:extLst>
            <a:ext uri="{FF2B5EF4-FFF2-40B4-BE49-F238E27FC236}">
              <a16:creationId xmlns:a16="http://schemas.microsoft.com/office/drawing/2014/main" id="{00000000-0008-0000-0400-0000E5000000}"/>
            </a:ext>
          </a:extLst>
        </xdr:cNvPr>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a:extLst>
            <a:ext uri="{FF2B5EF4-FFF2-40B4-BE49-F238E27FC236}">
              <a16:creationId xmlns:a16="http://schemas.microsoft.com/office/drawing/2014/main" id="{00000000-0008-0000-0400-000056000000}"/>
            </a:ext>
          </a:extLst>
        </xdr:cNvPr>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a:extLst>
            <a:ext uri="{FF2B5EF4-FFF2-40B4-BE49-F238E27FC236}">
              <a16:creationId xmlns:a16="http://schemas.microsoft.com/office/drawing/2014/main" id="{00000000-0008-0000-0400-000058000000}"/>
            </a:ext>
          </a:extLst>
        </xdr:cNvPr>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a:extLst>
            <a:ext uri="{FF2B5EF4-FFF2-40B4-BE49-F238E27FC236}">
              <a16:creationId xmlns:a16="http://schemas.microsoft.com/office/drawing/2014/main" id="{00000000-0008-0000-0400-00006C000000}"/>
            </a:ext>
          </a:extLst>
        </xdr:cNvPr>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a:extLst>
            <a:ext uri="{FF2B5EF4-FFF2-40B4-BE49-F238E27FC236}">
              <a16:creationId xmlns:a16="http://schemas.microsoft.com/office/drawing/2014/main" id="{00000000-0008-0000-0400-000070000000}"/>
            </a:ext>
          </a:extLst>
        </xdr:cNvPr>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a:extLst>
            <a:ext uri="{FF2B5EF4-FFF2-40B4-BE49-F238E27FC236}">
              <a16:creationId xmlns:a16="http://schemas.microsoft.com/office/drawing/2014/main" id="{00000000-0008-0000-0400-00001B000000}"/>
            </a:ext>
          </a:extLst>
        </xdr:cNvPr>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a:extLst>
            <a:ext uri="{FF2B5EF4-FFF2-40B4-BE49-F238E27FC236}">
              <a16:creationId xmlns:a16="http://schemas.microsoft.com/office/drawing/2014/main" id="{00000000-0008-0000-0400-000019010000}"/>
            </a:ext>
          </a:extLst>
        </xdr:cNvPr>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a:extLst>
            <a:ext uri="{FF2B5EF4-FFF2-40B4-BE49-F238E27FC236}">
              <a16:creationId xmlns:a16="http://schemas.microsoft.com/office/drawing/2014/main" id="{00000000-0008-0000-0400-000023010000}"/>
            </a:ext>
          </a:extLst>
        </xdr:cNvPr>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 uri="{FF2B5EF4-FFF2-40B4-BE49-F238E27FC236}">
                  <a16:creationId xmlns:a16="http://schemas.microsoft.com/office/drawing/2014/main" id="{00000000-0008-0000-0700-000006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heetViews>
  <sheetFormatPr baseColWidth="10" defaultRowHeight="16"/>
  <cols>
    <col min="1" max="1" width="10.83203125" style="2" customWidth="1"/>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1">
      <c r="B2" s="22" t="s">
        <v>233</v>
      </c>
    </row>
    <row r="4" spans="2:8">
      <c r="B4" s="3" t="s">
        <v>5</v>
      </c>
      <c r="C4" s="4" t="str">
        <f>"Power and heat plant analysis "&amp;country&amp;" "&amp;base_year</f>
        <v>Power and heat plant analysis example 2011</v>
      </c>
      <c r="D4" s="5"/>
      <c r="F4" s="18"/>
      <c r="G4" s="9"/>
      <c r="H4" s="18"/>
    </row>
    <row r="5" spans="2:8">
      <c r="B5" s="6" t="s">
        <v>1</v>
      </c>
      <c r="C5" s="327">
        <f>MAX(Changelog!D:D)</f>
        <v>2.06</v>
      </c>
      <c r="D5" s="8"/>
      <c r="F5" s="9"/>
      <c r="G5" s="9"/>
      <c r="H5" s="9"/>
    </row>
    <row r="6" spans="2:8">
      <c r="B6" s="6" t="s">
        <v>275</v>
      </c>
      <c r="C6" s="7" t="str">
        <f>country</f>
        <v>example</v>
      </c>
      <c r="D6" s="8"/>
      <c r="F6" s="9"/>
      <c r="G6" s="9"/>
      <c r="H6" s="9"/>
    </row>
    <row r="7" spans="2:8">
      <c r="B7" s="6" t="s">
        <v>376</v>
      </c>
      <c r="C7" s="7">
        <f>base_year</f>
        <v>2011</v>
      </c>
      <c r="D7" s="8"/>
      <c r="F7" s="9"/>
      <c r="G7" s="9"/>
      <c r="H7" s="9"/>
    </row>
    <row r="8" spans="2:8">
      <c r="B8" s="6" t="s">
        <v>2</v>
      </c>
      <c r="C8" s="322">
        <f>MAX(Changelog!B:B)</f>
        <v>41793</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0"/>
      <c r="C13" s="9"/>
      <c r="D13" s="8"/>
    </row>
    <row r="14" spans="2:8">
      <c r="B14" s="20" t="s">
        <v>37</v>
      </c>
      <c r="C14" s="17" t="s">
        <v>38</v>
      </c>
      <c r="D14" s="8"/>
    </row>
    <row r="15" spans="2:8" ht="17" thickBot="1">
      <c r="B15" s="20"/>
      <c r="C15" s="18" t="s">
        <v>11</v>
      </c>
      <c r="D15" s="8"/>
    </row>
    <row r="16" spans="2:8" ht="17" thickBot="1">
      <c r="B16" s="20"/>
      <c r="C16" s="19" t="s">
        <v>13</v>
      </c>
      <c r="D16" s="8"/>
    </row>
    <row r="17" spans="2:4">
      <c r="B17" s="20"/>
      <c r="C17" s="9" t="s">
        <v>15</v>
      </c>
      <c r="D17" s="8"/>
    </row>
    <row r="18" spans="2:4">
      <c r="B18" s="20"/>
      <c r="C18" s="9"/>
      <c r="D18" s="8"/>
    </row>
    <row r="19" spans="2:4">
      <c r="B19" s="20" t="s">
        <v>266</v>
      </c>
      <c r="C19" s="23" t="s">
        <v>265</v>
      </c>
      <c r="D19" s="8"/>
    </row>
    <row r="20" spans="2:4">
      <c r="B20" s="20"/>
      <c r="C20" s="135" t="s">
        <v>30</v>
      </c>
      <c r="D20" s="8"/>
    </row>
    <row r="21" spans="2:4">
      <c r="B21" s="20"/>
      <c r="C21" s="27" t="s">
        <v>207</v>
      </c>
      <c r="D21" s="8"/>
    </row>
    <row r="22" spans="2:4">
      <c r="B22" s="20"/>
      <c r="C22" s="65" t="s">
        <v>17</v>
      </c>
      <c r="D22" s="8"/>
    </row>
    <row r="23" spans="2:4">
      <c r="B23" s="15"/>
      <c r="C23" s="24" t="s">
        <v>12</v>
      </c>
      <c r="D23" s="8"/>
    </row>
    <row r="24" spans="2:4">
      <c r="B24" s="15"/>
      <c r="C24" s="25" t="s">
        <v>14</v>
      </c>
      <c r="D24" s="8"/>
    </row>
    <row r="25" spans="2:4">
      <c r="B25" s="15"/>
      <c r="C25" s="26" t="s">
        <v>16</v>
      </c>
      <c r="D25" s="8"/>
    </row>
    <row r="26" spans="2:4">
      <c r="B26" s="15"/>
      <c r="C26" s="127" t="s">
        <v>18</v>
      </c>
      <c r="D26" s="8"/>
    </row>
    <row r="27" spans="2:4">
      <c r="B27" s="16"/>
      <c r="C27" s="11"/>
      <c r="D27" s="12"/>
    </row>
    <row r="29" spans="2:4">
      <c r="B29" s="3" t="s">
        <v>19</v>
      </c>
      <c r="C29" s="4"/>
      <c r="D29" s="5"/>
    </row>
    <row r="30" spans="2:4">
      <c r="B30" s="15"/>
      <c r="C30" s="328"/>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1"/>
      <c r="D39" s="12"/>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C22"/>
  <sheetViews>
    <sheetView workbookViewId="0"/>
  </sheetViews>
  <sheetFormatPr baseColWidth="10" defaultRowHeight="16"/>
  <cols>
    <col min="1" max="1" width="43" bestFit="1" customWidth="1"/>
    <col min="2" max="2" width="12.1640625" bestFit="1" customWidth="1"/>
    <col min="3" max="3" width="14" bestFit="1" customWidth="1"/>
  </cols>
  <sheetData>
    <row r="1" spans="1:3">
      <c r="A1" t="s">
        <v>330</v>
      </c>
      <c r="B1" t="s">
        <v>206</v>
      </c>
      <c r="C1" t="s">
        <v>274</v>
      </c>
    </row>
    <row r="2" spans="1:3">
      <c r="A2" t="s">
        <v>416</v>
      </c>
    </row>
    <row r="3" spans="1:3">
      <c r="A3" t="s">
        <v>417</v>
      </c>
    </row>
    <row r="4" spans="1:3">
      <c r="A4" t="s">
        <v>418</v>
      </c>
    </row>
    <row r="5" spans="1:3">
      <c r="A5" t="s">
        <v>419</v>
      </c>
    </row>
    <row r="6" spans="1:3">
      <c r="A6" t="s">
        <v>420</v>
      </c>
    </row>
    <row r="7" spans="1:3">
      <c r="A7" t="s">
        <v>421</v>
      </c>
    </row>
    <row r="8" spans="1:3">
      <c r="A8" t="s">
        <v>422</v>
      </c>
    </row>
    <row r="9" spans="1:3">
      <c r="A9" t="s">
        <v>633</v>
      </c>
    </row>
    <row r="10" spans="1:3">
      <c r="A10" t="s">
        <v>423</v>
      </c>
    </row>
    <row r="11" spans="1:3">
      <c r="A11" t="s">
        <v>424</v>
      </c>
    </row>
    <row r="12" spans="1:3">
      <c r="A12" t="s">
        <v>425</v>
      </c>
    </row>
    <row r="13" spans="1:3">
      <c r="A13" t="s">
        <v>426</v>
      </c>
    </row>
    <row r="14" spans="1:3">
      <c r="A14" t="s">
        <v>427</v>
      </c>
    </row>
    <row r="15" spans="1:3">
      <c r="A15" t="s">
        <v>428</v>
      </c>
    </row>
    <row r="16" spans="1:3">
      <c r="A16" t="s">
        <v>659</v>
      </c>
    </row>
    <row r="17" spans="1:3">
      <c r="A17" t="s">
        <v>660</v>
      </c>
    </row>
    <row r="18" spans="1:3">
      <c r="A18" t="s">
        <v>429</v>
      </c>
    </row>
    <row r="19" spans="1:3">
      <c r="A19" t="s">
        <v>430</v>
      </c>
    </row>
    <row r="21" spans="1:3">
      <c r="B21" s="126"/>
      <c r="C21" s="126"/>
    </row>
    <row r="22" spans="1:3">
      <c r="A22" s="60"/>
      <c r="B22" s="126"/>
      <c r="C22" s="1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K48"/>
  <sheetViews>
    <sheetView workbookViewId="0"/>
  </sheetViews>
  <sheetFormatPr baseColWidth="10" defaultRowHeight="16"/>
  <cols>
    <col min="1" max="1" width="3.83203125" style="2" customWidth="1"/>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1">
      <c r="B2" s="22" t="s">
        <v>325</v>
      </c>
    </row>
    <row r="4" spans="2:11">
      <c r="B4" s="3" t="s">
        <v>39</v>
      </c>
      <c r="C4" s="4"/>
      <c r="D4" s="4"/>
      <c r="E4" s="4"/>
      <c r="F4" s="4"/>
      <c r="G4" s="4"/>
      <c r="H4" s="4"/>
      <c r="I4" s="4"/>
      <c r="J4" s="4"/>
      <c r="K4" s="5"/>
    </row>
    <row r="5" spans="2:11">
      <c r="B5" s="580" t="s">
        <v>326</v>
      </c>
      <c r="C5" s="581"/>
      <c r="D5" s="581"/>
      <c r="E5" s="581"/>
      <c r="F5" s="581"/>
      <c r="G5" s="581"/>
      <c r="H5" s="581"/>
      <c r="I5" s="581"/>
      <c r="J5" s="581"/>
      <c r="K5" s="582"/>
    </row>
    <row r="6" spans="2:11" ht="17" thickBot="1"/>
    <row r="7" spans="2:11">
      <c r="B7" s="69" t="s">
        <v>644</v>
      </c>
      <c r="C7" s="89"/>
      <c r="D7" s="89"/>
      <c r="E7" s="89"/>
      <c r="F7" s="89"/>
      <c r="G7" s="89"/>
      <c r="H7" s="89"/>
      <c r="I7" s="89"/>
      <c r="J7" s="89"/>
      <c r="K7" s="71"/>
    </row>
    <row r="8" spans="2:11" ht="20" customHeight="1">
      <c r="B8" s="72"/>
      <c r="C8" s="9"/>
      <c r="D8" s="9"/>
      <c r="E8" s="490" t="s">
        <v>704</v>
      </c>
      <c r="F8" s="490" t="s">
        <v>705</v>
      </c>
      <c r="G8" s="491" t="s">
        <v>705</v>
      </c>
      <c r="H8" s="458" t="s">
        <v>708</v>
      </c>
      <c r="I8" s="458" t="s">
        <v>202</v>
      </c>
      <c r="J8" s="458"/>
      <c r="K8" s="492" t="s">
        <v>19</v>
      </c>
    </row>
    <row r="9" spans="2:11" ht="15" customHeight="1">
      <c r="B9" s="90" t="s">
        <v>31</v>
      </c>
      <c r="C9" s="332" t="s">
        <v>40</v>
      </c>
      <c r="D9" s="333" t="s">
        <v>201</v>
      </c>
      <c r="E9" s="493"/>
      <c r="F9" s="398" t="s">
        <v>706</v>
      </c>
      <c r="G9" s="494" t="s">
        <v>707</v>
      </c>
      <c r="H9" s="398"/>
      <c r="I9" s="494"/>
      <c r="J9" s="494"/>
      <c r="K9" s="469"/>
    </row>
    <row r="10" spans="2:11">
      <c r="B10" s="95" t="s">
        <v>307</v>
      </c>
      <c r="C10" s="30"/>
      <c r="D10" s="30"/>
      <c r="E10" s="30"/>
      <c r="F10" s="30"/>
      <c r="G10" s="30"/>
      <c r="H10" s="30"/>
      <c r="I10" s="30"/>
      <c r="J10" s="30"/>
      <c r="K10" s="37"/>
    </row>
    <row r="11" spans="2:11">
      <c r="B11" s="72"/>
      <c r="C11" s="30" t="s">
        <v>309</v>
      </c>
      <c r="D11" s="30" t="s">
        <v>42</v>
      </c>
      <c r="E11" s="58" t="s">
        <v>670</v>
      </c>
      <c r="F11" s="30"/>
      <c r="G11" s="30"/>
      <c r="H11" s="399">
        <f>F11</f>
        <v>0</v>
      </c>
      <c r="I11" s="30"/>
      <c r="J11" s="30"/>
      <c r="K11" s="37"/>
    </row>
    <row r="12" spans="2:11">
      <c r="B12" s="72"/>
      <c r="C12" s="30" t="s">
        <v>311</v>
      </c>
      <c r="D12" s="30" t="s">
        <v>42</v>
      </c>
      <c r="E12" s="58" t="s">
        <v>671</v>
      </c>
      <c r="F12" s="30"/>
      <c r="G12" s="30"/>
      <c r="H12" s="399">
        <f t="shared" ref="H12:H37" si="0">F12</f>
        <v>0</v>
      </c>
      <c r="I12" s="30"/>
      <c r="J12" s="30"/>
      <c r="K12" s="37"/>
    </row>
    <row r="13" spans="2:11">
      <c r="B13" s="72"/>
      <c r="C13" s="30" t="s">
        <v>310</v>
      </c>
      <c r="D13" s="30" t="s">
        <v>42</v>
      </c>
      <c r="E13" s="58" t="s">
        <v>672</v>
      </c>
      <c r="F13" s="30"/>
      <c r="G13" s="30"/>
      <c r="H13" s="399">
        <f t="shared" si="0"/>
        <v>0</v>
      </c>
      <c r="I13" s="30"/>
      <c r="J13" s="30"/>
      <c r="K13" s="37"/>
    </row>
    <row r="14" spans="2:11">
      <c r="B14" s="72"/>
      <c r="C14" s="30" t="s">
        <v>378</v>
      </c>
      <c r="D14" s="30" t="s">
        <v>379</v>
      </c>
      <c r="E14" s="58" t="s">
        <v>673</v>
      </c>
      <c r="F14" s="30"/>
      <c r="G14" s="30"/>
      <c r="H14" s="399">
        <f t="shared" si="0"/>
        <v>0</v>
      </c>
      <c r="I14" s="30"/>
      <c r="J14" s="30"/>
      <c r="K14" s="37"/>
    </row>
    <row r="15" spans="2:11">
      <c r="B15" s="72"/>
      <c r="C15" s="30" t="s">
        <v>313</v>
      </c>
      <c r="D15" s="30" t="s">
        <v>42</v>
      </c>
      <c r="E15" s="58" t="s">
        <v>674</v>
      </c>
      <c r="F15" s="30"/>
      <c r="G15" s="30"/>
      <c r="H15" s="399">
        <f t="shared" si="0"/>
        <v>0</v>
      </c>
      <c r="I15" s="30"/>
      <c r="J15" s="30"/>
      <c r="K15" s="37"/>
    </row>
    <row r="16" spans="2:11">
      <c r="B16" s="72"/>
      <c r="C16" s="30" t="s">
        <v>312</v>
      </c>
      <c r="D16" s="30" t="s">
        <v>42</v>
      </c>
      <c r="E16" s="58" t="s">
        <v>675</v>
      </c>
      <c r="F16" s="30"/>
      <c r="G16" s="30"/>
      <c r="H16" s="399">
        <f t="shared" si="0"/>
        <v>0</v>
      </c>
      <c r="I16" s="30"/>
      <c r="J16" s="30"/>
      <c r="K16" s="37"/>
    </row>
    <row r="17" spans="2:11">
      <c r="B17" s="72"/>
      <c r="C17" s="30" t="s">
        <v>311</v>
      </c>
      <c r="D17" s="30" t="s">
        <v>142</v>
      </c>
      <c r="E17" s="58" t="s">
        <v>676</v>
      </c>
      <c r="F17" s="30"/>
      <c r="G17" s="30"/>
      <c r="H17" s="399">
        <f t="shared" si="0"/>
        <v>0</v>
      </c>
      <c r="I17" s="30"/>
      <c r="J17" s="30"/>
      <c r="K17" s="37"/>
    </row>
    <row r="18" spans="2:11">
      <c r="B18" s="72"/>
      <c r="C18" s="30" t="s">
        <v>308</v>
      </c>
      <c r="D18" s="30" t="s">
        <v>142</v>
      </c>
      <c r="E18" s="58" t="s">
        <v>677</v>
      </c>
      <c r="F18" s="30"/>
      <c r="G18" s="30"/>
      <c r="H18" s="399">
        <f t="shared" si="0"/>
        <v>0</v>
      </c>
      <c r="I18" s="30"/>
      <c r="J18" s="30"/>
      <c r="K18" s="37"/>
    </row>
    <row r="19" spans="2:11">
      <c r="B19" s="72"/>
      <c r="C19" s="30" t="s">
        <v>319</v>
      </c>
      <c r="D19" s="30" t="s">
        <v>43</v>
      </c>
      <c r="E19" s="58" t="s">
        <v>751</v>
      </c>
      <c r="F19" s="431"/>
      <c r="G19" s="30"/>
      <c r="H19" s="399">
        <f t="shared" si="0"/>
        <v>0</v>
      </c>
      <c r="I19" s="30"/>
      <c r="J19" s="30"/>
      <c r="K19" s="37"/>
    </row>
    <row r="20" spans="2:11">
      <c r="B20" s="72"/>
      <c r="C20" s="30" t="s">
        <v>323</v>
      </c>
      <c r="D20" s="30" t="s">
        <v>43</v>
      </c>
      <c r="E20" s="58" t="s">
        <v>678</v>
      </c>
      <c r="F20" s="30"/>
      <c r="G20" s="30"/>
      <c r="H20" s="399">
        <f t="shared" si="0"/>
        <v>0</v>
      </c>
      <c r="I20" s="30"/>
      <c r="J20" s="30"/>
      <c r="K20" s="37"/>
    </row>
    <row r="21" spans="2:11">
      <c r="B21" s="72"/>
      <c r="C21" s="30" t="s">
        <v>313</v>
      </c>
      <c r="D21" s="30" t="s">
        <v>43</v>
      </c>
      <c r="E21" s="58" t="s">
        <v>679</v>
      </c>
      <c r="F21" s="30"/>
      <c r="G21" s="30"/>
      <c r="H21" s="399">
        <f t="shared" si="0"/>
        <v>0</v>
      </c>
      <c r="I21" s="30"/>
      <c r="J21" s="30"/>
      <c r="K21" s="37"/>
    </row>
    <row r="22" spans="2:11">
      <c r="B22" s="72"/>
      <c r="C22" s="30" t="s">
        <v>312</v>
      </c>
      <c r="D22" s="30" t="s">
        <v>43</v>
      </c>
      <c r="E22" s="58" t="s">
        <v>680</v>
      </c>
      <c r="F22" s="30"/>
      <c r="G22" s="30"/>
      <c r="H22" s="399">
        <f t="shared" si="0"/>
        <v>0</v>
      </c>
      <c r="I22" s="30"/>
      <c r="J22" s="30"/>
      <c r="K22" s="37"/>
    </row>
    <row r="23" spans="2:11">
      <c r="B23" s="72"/>
      <c r="C23" s="30" t="s">
        <v>311</v>
      </c>
      <c r="D23" s="30" t="s">
        <v>43</v>
      </c>
      <c r="E23" s="58" t="s">
        <v>681</v>
      </c>
      <c r="F23" s="30"/>
      <c r="G23" s="30"/>
      <c r="H23" s="399">
        <f t="shared" si="0"/>
        <v>0</v>
      </c>
      <c r="I23" s="30"/>
      <c r="J23" s="30"/>
      <c r="K23" s="37"/>
    </row>
    <row r="24" spans="2:11">
      <c r="B24" s="72"/>
      <c r="C24" s="30" t="s">
        <v>311</v>
      </c>
      <c r="D24" s="30" t="s">
        <v>44</v>
      </c>
      <c r="E24" s="58" t="s">
        <v>682</v>
      </c>
      <c r="F24" s="30"/>
      <c r="G24" s="30"/>
      <c r="H24" s="399">
        <f t="shared" si="0"/>
        <v>0</v>
      </c>
      <c r="I24" s="30"/>
      <c r="J24" s="30"/>
      <c r="K24" s="37"/>
    </row>
    <row r="25" spans="2:11">
      <c r="B25" s="72"/>
      <c r="C25" s="30" t="s">
        <v>319</v>
      </c>
      <c r="D25" s="30" t="s">
        <v>320</v>
      </c>
      <c r="E25" s="58" t="s">
        <v>683</v>
      </c>
      <c r="F25" s="30"/>
      <c r="G25" s="30"/>
      <c r="H25" s="399">
        <f t="shared" si="0"/>
        <v>0</v>
      </c>
      <c r="I25" s="30"/>
      <c r="J25" s="30"/>
      <c r="K25" s="37"/>
    </row>
    <row r="26" spans="2:11">
      <c r="B26" s="72"/>
      <c r="C26" s="30" t="s">
        <v>309</v>
      </c>
      <c r="D26" s="30" t="s">
        <v>286</v>
      </c>
      <c r="E26" s="58" t="s">
        <v>684</v>
      </c>
      <c r="F26" s="30"/>
      <c r="G26" s="30"/>
      <c r="H26" s="399">
        <f t="shared" si="0"/>
        <v>0</v>
      </c>
      <c r="I26" s="30"/>
      <c r="J26" s="30"/>
      <c r="K26" s="37"/>
    </row>
    <row r="27" spans="2:11">
      <c r="B27" s="72"/>
      <c r="C27" s="30" t="s">
        <v>321</v>
      </c>
      <c r="D27" s="30" t="s">
        <v>324</v>
      </c>
      <c r="E27" s="58" t="s">
        <v>685</v>
      </c>
      <c r="F27" s="30"/>
      <c r="G27" s="30"/>
      <c r="H27" s="399">
        <f t="shared" si="0"/>
        <v>0</v>
      </c>
      <c r="I27" s="30"/>
      <c r="J27" s="30"/>
      <c r="K27" s="37"/>
    </row>
    <row r="28" spans="2:11">
      <c r="B28" s="72"/>
      <c r="C28" s="30" t="s">
        <v>322</v>
      </c>
      <c r="D28" s="30" t="s">
        <v>324</v>
      </c>
      <c r="E28" s="58" t="s">
        <v>686</v>
      </c>
      <c r="F28" s="30"/>
      <c r="G28" s="30"/>
      <c r="H28" s="399">
        <f t="shared" si="0"/>
        <v>0</v>
      </c>
      <c r="I28" s="30"/>
      <c r="J28" s="30"/>
      <c r="K28" s="37"/>
    </row>
    <row r="29" spans="2:11">
      <c r="B29" s="72"/>
      <c r="C29" s="30" t="s">
        <v>318</v>
      </c>
      <c r="D29" s="30" t="s">
        <v>190</v>
      </c>
      <c r="E29" s="58" t="s">
        <v>687</v>
      </c>
      <c r="F29" s="30"/>
      <c r="G29" s="30"/>
      <c r="H29" s="399">
        <f t="shared" si="0"/>
        <v>0</v>
      </c>
      <c r="I29" s="30"/>
      <c r="J29" s="30"/>
      <c r="K29" s="37"/>
    </row>
    <row r="30" spans="2:11">
      <c r="B30" s="72"/>
      <c r="C30" s="30" t="s">
        <v>314</v>
      </c>
      <c r="D30" s="30" t="s">
        <v>190</v>
      </c>
      <c r="E30" s="58" t="s">
        <v>688</v>
      </c>
      <c r="F30" s="30"/>
      <c r="G30" s="30"/>
      <c r="H30" s="399">
        <f t="shared" si="0"/>
        <v>0</v>
      </c>
      <c r="I30" s="30"/>
      <c r="J30" s="30"/>
      <c r="K30" s="37"/>
    </row>
    <row r="31" spans="2:11">
      <c r="B31" s="72"/>
      <c r="C31" s="30" t="s">
        <v>191</v>
      </c>
      <c r="D31" s="30" t="s">
        <v>288</v>
      </c>
      <c r="E31" s="58" t="s">
        <v>689</v>
      </c>
      <c r="F31" s="30"/>
      <c r="G31" s="30"/>
      <c r="H31" s="399">
        <f t="shared" si="0"/>
        <v>0</v>
      </c>
      <c r="I31" s="30"/>
      <c r="J31" s="30"/>
      <c r="K31" s="37"/>
    </row>
    <row r="32" spans="2:11">
      <c r="B32" s="72"/>
      <c r="C32" s="30" t="s">
        <v>491</v>
      </c>
      <c r="D32" s="30" t="s">
        <v>381</v>
      </c>
      <c r="E32" s="58" t="s">
        <v>690</v>
      </c>
      <c r="F32" s="30"/>
      <c r="G32" s="30"/>
      <c r="H32" s="399">
        <f t="shared" si="0"/>
        <v>0</v>
      </c>
      <c r="I32" s="30"/>
      <c r="J32" s="30"/>
      <c r="K32" s="37"/>
    </row>
    <row r="33" spans="2:11">
      <c r="B33" s="72"/>
      <c r="C33" s="30" t="s">
        <v>565</v>
      </c>
      <c r="D33" s="30" t="s">
        <v>381</v>
      </c>
      <c r="E33" s="58" t="s">
        <v>691</v>
      </c>
      <c r="F33" s="30"/>
      <c r="G33" s="30"/>
      <c r="H33" s="399">
        <f t="shared" si="0"/>
        <v>0</v>
      </c>
      <c r="I33" s="30"/>
      <c r="J33" s="30"/>
      <c r="K33" s="37"/>
    </row>
    <row r="34" spans="2:11">
      <c r="B34" s="72"/>
      <c r="C34" s="30" t="s">
        <v>566</v>
      </c>
      <c r="D34" s="30" t="s">
        <v>381</v>
      </c>
      <c r="E34" s="58" t="s">
        <v>692</v>
      </c>
      <c r="F34" s="30"/>
      <c r="G34" s="30"/>
      <c r="H34" s="399">
        <f t="shared" si="0"/>
        <v>0</v>
      </c>
      <c r="I34" s="30"/>
      <c r="J34" s="30"/>
      <c r="K34" s="37"/>
    </row>
    <row r="35" spans="2:11">
      <c r="B35" s="72"/>
      <c r="C35" s="30" t="s">
        <v>492</v>
      </c>
      <c r="D35" s="30" t="s">
        <v>381</v>
      </c>
      <c r="E35" s="58" t="s">
        <v>693</v>
      </c>
      <c r="F35" s="30"/>
      <c r="G35" s="30"/>
      <c r="H35" s="399">
        <f t="shared" si="0"/>
        <v>0</v>
      </c>
      <c r="I35" s="30"/>
      <c r="J35" s="30"/>
      <c r="K35" s="37"/>
    </row>
    <row r="36" spans="2:11">
      <c r="B36" s="72"/>
      <c r="C36" s="30" t="s">
        <v>315</v>
      </c>
      <c r="D36" s="30" t="s">
        <v>195</v>
      </c>
      <c r="E36" s="58" t="s">
        <v>694</v>
      </c>
      <c r="F36" s="30"/>
      <c r="G36" s="30"/>
      <c r="H36" s="399">
        <f t="shared" si="0"/>
        <v>0</v>
      </c>
      <c r="I36" s="30"/>
      <c r="J36" s="30"/>
      <c r="K36" s="37"/>
    </row>
    <row r="37" spans="2:11">
      <c r="B37" s="72"/>
      <c r="C37" s="30" t="s">
        <v>316</v>
      </c>
      <c r="D37" s="30" t="s">
        <v>195</v>
      </c>
      <c r="E37" s="58" t="s">
        <v>695</v>
      </c>
      <c r="F37" s="30"/>
      <c r="G37" s="30"/>
      <c r="H37" s="399">
        <f t="shared" si="0"/>
        <v>0</v>
      </c>
      <c r="I37" s="30"/>
      <c r="J37" s="30"/>
      <c r="K37" s="37"/>
    </row>
    <row r="38" spans="2:11">
      <c r="B38" s="72"/>
      <c r="C38" s="30" t="s">
        <v>317</v>
      </c>
      <c r="D38" s="30" t="s">
        <v>195</v>
      </c>
      <c r="E38" s="58" t="s">
        <v>696</v>
      </c>
      <c r="F38" s="30"/>
      <c r="G38" s="30"/>
      <c r="H38" s="399">
        <f>F38</f>
        <v>0</v>
      </c>
      <c r="I38" s="30"/>
      <c r="J38" s="30"/>
      <c r="K38" s="37"/>
    </row>
    <row r="39" spans="2:11">
      <c r="B39" s="77"/>
      <c r="C39" s="11"/>
      <c r="D39" s="11"/>
      <c r="E39" s="16"/>
      <c r="F39" s="11"/>
      <c r="G39" s="11"/>
      <c r="H39" s="11"/>
      <c r="I39" s="11"/>
      <c r="J39" s="11"/>
      <c r="K39" s="78"/>
    </row>
    <row r="40" spans="2:11">
      <c r="B40" s="95" t="s">
        <v>306</v>
      </c>
      <c r="C40" s="9"/>
      <c r="D40" s="9"/>
      <c r="E40" s="15"/>
      <c r="F40" s="9"/>
      <c r="G40" s="340"/>
      <c r="H40" s="340"/>
      <c r="I40" s="340"/>
      <c r="J40" s="9"/>
      <c r="K40" s="73"/>
    </row>
    <row r="41" spans="2:11">
      <c r="B41" s="95"/>
      <c r="C41" s="30" t="s">
        <v>280</v>
      </c>
      <c r="D41" s="30" t="s">
        <v>42</v>
      </c>
      <c r="E41" s="15" t="s">
        <v>697</v>
      </c>
      <c r="F41" s="30"/>
      <c r="G41" s="194"/>
      <c r="H41" s="194"/>
      <c r="I41" s="194">
        <f>G41</f>
        <v>0</v>
      </c>
      <c r="J41" s="30"/>
      <c r="K41" s="37"/>
    </row>
    <row r="42" spans="2:11">
      <c r="B42" s="95"/>
      <c r="C42" s="30" t="s">
        <v>281</v>
      </c>
      <c r="D42" s="30" t="s">
        <v>142</v>
      </c>
      <c r="E42" s="15" t="s">
        <v>698</v>
      </c>
      <c r="F42" s="30"/>
      <c r="G42" s="194"/>
      <c r="H42" s="194"/>
      <c r="I42" s="194">
        <f t="shared" ref="I42:I47" si="1">G42</f>
        <v>0</v>
      </c>
      <c r="J42" s="30"/>
      <c r="K42" s="37"/>
    </row>
    <row r="43" spans="2:11">
      <c r="B43" s="95"/>
      <c r="C43" s="30" t="s">
        <v>282</v>
      </c>
      <c r="D43" s="30" t="s">
        <v>285</v>
      </c>
      <c r="E43" s="15" t="s">
        <v>699</v>
      </c>
      <c r="F43" s="30"/>
      <c r="G43" s="194"/>
      <c r="H43" s="194"/>
      <c r="I43" s="194">
        <f t="shared" si="1"/>
        <v>0</v>
      </c>
      <c r="J43" s="30"/>
      <c r="K43" s="37"/>
    </row>
    <row r="44" spans="2:11">
      <c r="B44" s="95"/>
      <c r="C44" s="30" t="s">
        <v>283</v>
      </c>
      <c r="D44" s="30" t="s">
        <v>44</v>
      </c>
      <c r="E44" s="15" t="s">
        <v>700</v>
      </c>
      <c r="F44" s="30"/>
      <c r="G44" s="194"/>
      <c r="H44" s="194"/>
      <c r="I44" s="194">
        <f t="shared" si="1"/>
        <v>0</v>
      </c>
      <c r="J44" s="30"/>
      <c r="K44" s="120"/>
    </row>
    <row r="45" spans="2:11">
      <c r="B45" s="95"/>
      <c r="C45" s="30" t="s">
        <v>292</v>
      </c>
      <c r="D45" s="30" t="s">
        <v>286</v>
      </c>
      <c r="E45" s="15" t="s">
        <v>701</v>
      </c>
      <c r="F45" s="30"/>
      <c r="G45" s="194"/>
      <c r="H45" s="194"/>
      <c r="I45" s="194">
        <f t="shared" si="1"/>
        <v>0</v>
      </c>
      <c r="J45" s="30"/>
      <c r="K45" s="120"/>
    </row>
    <row r="46" spans="2:11">
      <c r="B46" s="95"/>
      <c r="C46" s="30" t="s">
        <v>287</v>
      </c>
      <c r="D46" s="30" t="s">
        <v>203</v>
      </c>
      <c r="E46" s="15" t="s">
        <v>702</v>
      </c>
      <c r="F46" s="30"/>
      <c r="G46" s="194"/>
      <c r="H46" s="194"/>
      <c r="I46" s="194">
        <f t="shared" si="1"/>
        <v>0</v>
      </c>
      <c r="J46" s="30"/>
      <c r="K46" s="120"/>
    </row>
    <row r="47" spans="2:11">
      <c r="B47" s="95"/>
      <c r="C47" s="30" t="s">
        <v>191</v>
      </c>
      <c r="D47" s="30" t="s">
        <v>288</v>
      </c>
      <c r="E47" s="15" t="s">
        <v>703</v>
      </c>
      <c r="F47" s="30"/>
      <c r="G47" s="194"/>
      <c r="H47" s="194"/>
      <c r="I47" s="194">
        <f t="shared" si="1"/>
        <v>0</v>
      </c>
      <c r="J47" s="30"/>
      <c r="K47" s="120"/>
    </row>
    <row r="48" spans="2:11" ht="17" thickBot="1">
      <c r="B48" s="79"/>
      <c r="C48" s="80"/>
      <c r="D48" s="80"/>
      <c r="E48" s="80"/>
      <c r="F48" s="80"/>
      <c r="G48" s="80"/>
      <c r="H48" s="80"/>
      <c r="I48" s="80"/>
      <c r="J48" s="80"/>
      <c r="K48" s="8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T143"/>
  <sheetViews>
    <sheetView workbookViewId="0">
      <pane xSplit="3" ySplit="9" topLeftCell="D47" activePane="bottomRight" state="frozen"/>
      <selection pane="topRight"/>
      <selection pane="bottomLeft"/>
      <selection pane="bottomRight"/>
    </sheetView>
  </sheetViews>
  <sheetFormatPr baseColWidth="10" defaultRowHeight="16"/>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1">
      <c r="B2" s="86" t="s">
        <v>271</v>
      </c>
    </row>
    <row r="3" spans="2:20" ht="15" customHeight="1">
      <c r="B3" s="2"/>
      <c r="C3" s="2"/>
    </row>
    <row r="4" spans="2:20" ht="15" customHeight="1">
      <c r="B4" s="3" t="s">
        <v>39</v>
      </c>
      <c r="C4" s="4"/>
      <c r="D4" s="4"/>
      <c r="E4" s="5"/>
    </row>
    <row r="5" spans="2:20" ht="62" customHeight="1">
      <c r="B5" s="580" t="s">
        <v>742</v>
      </c>
      <c r="C5" s="581"/>
      <c r="D5" s="581"/>
      <c r="E5" s="582"/>
    </row>
    <row r="6" spans="2:20" ht="15" customHeight="1" thickBot="1"/>
    <row r="7" spans="2:20">
      <c r="B7" s="69" t="s">
        <v>228</v>
      </c>
      <c r="C7" s="89"/>
      <c r="D7" s="89"/>
      <c r="E7" s="89"/>
      <c r="F7" s="89"/>
      <c r="G7" s="89"/>
      <c r="H7" s="89"/>
      <c r="I7" s="89"/>
      <c r="J7" s="89"/>
      <c r="K7" s="89"/>
      <c r="L7" s="71"/>
    </row>
    <row r="8" spans="2:20" ht="13" customHeight="1">
      <c r="B8" s="72"/>
      <c r="L8" s="73"/>
    </row>
    <row r="9" spans="2:20" ht="32" customHeight="1">
      <c r="B9" s="98" t="s">
        <v>31</v>
      </c>
      <c r="C9" s="82" t="s">
        <v>41</v>
      </c>
      <c r="D9" s="121" t="s">
        <v>655</v>
      </c>
      <c r="E9" s="122" t="s">
        <v>656</v>
      </c>
      <c r="F9" s="123"/>
      <c r="G9" s="123"/>
      <c r="H9" s="122" t="s">
        <v>657</v>
      </c>
      <c r="I9" s="123"/>
      <c r="J9" s="123"/>
      <c r="K9" s="15"/>
      <c r="L9" s="94" t="s">
        <v>246</v>
      </c>
      <c r="N9" s="64"/>
      <c r="O9" s="64"/>
      <c r="P9" s="64"/>
      <c r="R9" s="64"/>
      <c r="S9" s="64"/>
      <c r="T9" s="64"/>
    </row>
    <row r="10" spans="2:20">
      <c r="B10" s="95" t="s">
        <v>327</v>
      </c>
      <c r="K10" s="15"/>
      <c r="L10" s="73"/>
    </row>
    <row r="11" spans="2:20">
      <c r="B11" s="72"/>
      <c r="C11" s="55" t="s">
        <v>247</v>
      </c>
      <c r="D11" s="349">
        <f>'Main activity power plants'!D121</f>
        <v>0</v>
      </c>
      <c r="E11" s="349" t="e">
        <f>'Main activity power plants'!E121</f>
        <v>#DIV/0!</v>
      </c>
      <c r="F11" s="30"/>
      <c r="G11" s="30"/>
      <c r="H11" s="30"/>
      <c r="I11" s="30"/>
      <c r="J11" s="30"/>
      <c r="K11" s="58"/>
      <c r="L11" s="37"/>
    </row>
    <row r="12" spans="2:20">
      <c r="B12" s="72"/>
      <c r="C12" s="55" t="s">
        <v>248</v>
      </c>
      <c r="D12" s="349">
        <f>'Fuel aggregation PP'!D54</f>
        <v>0</v>
      </c>
      <c r="E12" s="349">
        <f>'Fuel aggregation PP'!E54</f>
        <v>0</v>
      </c>
      <c r="F12" s="30"/>
      <c r="G12" s="30"/>
      <c r="H12" s="30"/>
      <c r="I12" s="30"/>
      <c r="J12" s="30"/>
      <c r="K12" s="58"/>
      <c r="L12" s="37"/>
    </row>
    <row r="13" spans="2:20">
      <c r="B13" s="72"/>
      <c r="C13" s="55" t="s">
        <v>296</v>
      </c>
      <c r="D13" s="350">
        <f>D11-D12</f>
        <v>0</v>
      </c>
      <c r="E13" s="350" t="e">
        <f>E11-E12</f>
        <v>#DIV/0!</v>
      </c>
      <c r="F13" s="30"/>
      <c r="G13" s="30"/>
      <c r="H13" s="30"/>
      <c r="I13" s="30"/>
      <c r="J13" s="30"/>
      <c r="K13" s="58"/>
      <c r="L13" s="37"/>
    </row>
    <row r="14" spans="2:20" ht="17" thickBot="1">
      <c r="B14" s="72"/>
      <c r="C14" s="221" t="s">
        <v>297</v>
      </c>
      <c r="D14" s="307">
        <f>IF((AND(D12=0, D13&gt;0)),"Infinite",IF(D12=0,0,D13/D12))</f>
        <v>0</v>
      </c>
      <c r="E14" s="429" t="e">
        <f>IF((AND(E12=0, E13&gt;0)),"Infinite",IF(E12=0,0,E13/E12))</f>
        <v>#DIV/0!</v>
      </c>
      <c r="F14" s="208"/>
      <c r="G14" s="208"/>
      <c r="H14" s="208"/>
      <c r="I14" s="208"/>
      <c r="J14" s="128"/>
      <c r="K14" s="58"/>
      <c r="L14" s="37"/>
    </row>
    <row r="15" spans="2:20" ht="17" thickTop="1">
      <c r="B15" s="72"/>
      <c r="C15" s="139"/>
      <c r="D15" s="30"/>
      <c r="E15" s="30"/>
      <c r="F15" s="30"/>
      <c r="G15" s="30"/>
      <c r="H15" s="30"/>
      <c r="I15" s="30"/>
      <c r="J15" s="30"/>
      <c r="K15" s="58"/>
      <c r="L15" s="37"/>
    </row>
    <row r="16" spans="2:20">
      <c r="B16" s="72"/>
      <c r="C16" s="139" t="s">
        <v>251</v>
      </c>
      <c r="D16" s="349">
        <f>'Main activity power plants'!D122</f>
        <v>0</v>
      </c>
      <c r="E16" s="349" t="e">
        <f>'Main activity power plants'!E122</f>
        <v>#DIV/0!</v>
      </c>
      <c r="F16" s="30"/>
      <c r="G16" s="30"/>
      <c r="H16" s="30"/>
      <c r="I16" s="30"/>
      <c r="J16" s="30"/>
      <c r="K16" s="58"/>
      <c r="L16" s="37"/>
    </row>
    <row r="17" spans="2:12">
      <c r="B17" s="72"/>
      <c r="C17" s="87" t="s">
        <v>252</v>
      </c>
      <c r="D17" s="349">
        <f>'Fuel aggregation PP'!D55</f>
        <v>0</v>
      </c>
      <c r="E17" s="349">
        <f>'Fuel aggregation PP'!E55</f>
        <v>0</v>
      </c>
      <c r="F17" s="30"/>
      <c r="G17" s="30"/>
      <c r="H17" s="30"/>
      <c r="I17" s="30"/>
      <c r="J17" s="30"/>
      <c r="K17" s="58"/>
      <c r="L17" s="37"/>
    </row>
    <row r="18" spans="2:12">
      <c r="B18" s="72"/>
      <c r="C18" s="87" t="s">
        <v>296</v>
      </c>
      <c r="D18" s="350">
        <f>D16-D17</f>
        <v>0</v>
      </c>
      <c r="E18" s="350" t="e">
        <f>E16-E17</f>
        <v>#DIV/0!</v>
      </c>
      <c r="F18" s="30"/>
      <c r="G18" s="30"/>
      <c r="H18" s="30"/>
      <c r="I18" s="30"/>
      <c r="J18" s="30"/>
      <c r="K18" s="58"/>
      <c r="L18" s="37"/>
    </row>
    <row r="19" spans="2:12" ht="17" thickBot="1">
      <c r="B19" s="72"/>
      <c r="C19" s="223" t="s">
        <v>297</v>
      </c>
      <c r="D19" s="307">
        <f>IF((AND(D17=0, D18&gt;0)),"Infinite",IF(D17=0,0,D18/D17))</f>
        <v>0</v>
      </c>
      <c r="E19" s="429" t="e">
        <f>IF((AND(E17=0, E18&gt;0)),"Infinite",IF(E17=0,0,E18/E17))</f>
        <v>#DIV/0!</v>
      </c>
      <c r="F19" s="208"/>
      <c r="G19" s="208"/>
      <c r="H19" s="208"/>
      <c r="I19" s="208"/>
      <c r="J19" s="128"/>
      <c r="K19" s="58"/>
      <c r="L19" s="37"/>
    </row>
    <row r="20" spans="2:12" ht="17" thickTop="1">
      <c r="B20" s="72"/>
      <c r="C20" s="30"/>
      <c r="D20" s="30"/>
      <c r="E20" s="30"/>
      <c r="F20" s="30"/>
      <c r="G20" s="30"/>
      <c r="H20" s="30"/>
      <c r="I20" s="30"/>
      <c r="J20" s="30"/>
      <c r="K20" s="58"/>
      <c r="L20" s="37"/>
    </row>
    <row r="21" spans="2:12">
      <c r="B21" s="72"/>
      <c r="C21" s="139" t="s">
        <v>238</v>
      </c>
      <c r="D21" s="349">
        <f>'Main activity power plants'!D123</f>
        <v>0</v>
      </c>
      <c r="E21" s="349" t="e">
        <f>'Main activity power plants'!E123</f>
        <v>#DIV/0!</v>
      </c>
      <c r="F21" s="30"/>
      <c r="G21" s="30"/>
      <c r="H21" s="30"/>
      <c r="I21" s="30"/>
      <c r="J21" s="30"/>
      <c r="K21" s="58"/>
      <c r="L21" s="37"/>
    </row>
    <row r="22" spans="2:12">
      <c r="B22" s="72"/>
      <c r="C22" s="87" t="s">
        <v>239</v>
      </c>
      <c r="D22" s="349">
        <f>'Fuel aggregation PP'!D56</f>
        <v>0</v>
      </c>
      <c r="E22" s="349">
        <f>'Fuel aggregation PP'!E56</f>
        <v>0</v>
      </c>
      <c r="F22" s="30"/>
      <c r="G22" s="30"/>
      <c r="H22" s="30"/>
      <c r="I22" s="30"/>
      <c r="J22" s="30"/>
      <c r="K22" s="58"/>
      <c r="L22" s="37"/>
    </row>
    <row r="23" spans="2:12">
      <c r="B23" s="72"/>
      <c r="C23" s="87" t="s">
        <v>296</v>
      </c>
      <c r="D23" s="350">
        <f>D21-D22</f>
        <v>0</v>
      </c>
      <c r="E23" s="350" t="e">
        <f>E21-E22</f>
        <v>#DIV/0!</v>
      </c>
      <c r="F23" s="30"/>
      <c r="G23" s="30"/>
      <c r="H23" s="30"/>
      <c r="I23" s="30"/>
      <c r="J23" s="30"/>
      <c r="K23" s="58"/>
      <c r="L23" s="37"/>
    </row>
    <row r="24" spans="2:12" ht="17" thickBot="1">
      <c r="B24" s="72"/>
      <c r="C24" s="223" t="s">
        <v>297</v>
      </c>
      <c r="D24" s="307">
        <f>IF((AND(D22=0, D23&gt;0)),"Infinite",IF(D22=0,0,D23/D22))</f>
        <v>0</v>
      </c>
      <c r="E24" s="429" t="e">
        <f>IF((AND(E22=0, E23&gt;0)),"Infinite",IF(E22=0,0,E23/E22))</f>
        <v>#DIV/0!</v>
      </c>
      <c r="F24" s="208"/>
      <c r="G24" s="208"/>
      <c r="H24" s="208"/>
      <c r="I24" s="208"/>
      <c r="J24" s="128"/>
      <c r="K24" s="58"/>
      <c r="L24" s="37"/>
    </row>
    <row r="25" spans="2:12" ht="17" thickTop="1">
      <c r="B25" s="72"/>
      <c r="C25" s="87"/>
      <c r="D25" s="30"/>
      <c r="E25" s="30"/>
      <c r="F25" s="30"/>
      <c r="G25" s="30"/>
      <c r="H25" s="30"/>
      <c r="I25" s="30"/>
      <c r="J25" s="30"/>
      <c r="K25" s="58"/>
      <c r="L25" s="37"/>
    </row>
    <row r="26" spans="2:12">
      <c r="B26" s="72"/>
      <c r="C26" s="139" t="s">
        <v>249</v>
      </c>
      <c r="D26" s="349">
        <f>'Main activity power plants'!D124</f>
        <v>0</v>
      </c>
      <c r="E26" s="349" t="e">
        <f>'Main activity power plants'!E124</f>
        <v>#DIV/0!</v>
      </c>
      <c r="F26" s="30"/>
      <c r="G26" s="30"/>
      <c r="H26" s="30"/>
      <c r="I26" s="30"/>
      <c r="J26" s="30"/>
      <c r="K26" s="58"/>
      <c r="L26" s="37"/>
    </row>
    <row r="27" spans="2:12">
      <c r="B27" s="72"/>
      <c r="C27" s="87" t="s">
        <v>250</v>
      </c>
      <c r="D27" s="349">
        <f>'Fuel aggregation PP'!D57</f>
        <v>0</v>
      </c>
      <c r="E27" s="349">
        <f>'Fuel aggregation PP'!E57</f>
        <v>0</v>
      </c>
      <c r="F27" s="30"/>
      <c r="G27" s="30"/>
      <c r="H27" s="30"/>
      <c r="I27" s="30"/>
      <c r="J27" s="30"/>
      <c r="K27" s="58"/>
      <c r="L27" s="37"/>
    </row>
    <row r="28" spans="2:12">
      <c r="B28" s="72"/>
      <c r="C28" s="87" t="s">
        <v>296</v>
      </c>
      <c r="D28" s="350">
        <f>D26-D27</f>
        <v>0</v>
      </c>
      <c r="E28" s="350" t="e">
        <f>E26-E27</f>
        <v>#DIV/0!</v>
      </c>
      <c r="F28" s="30"/>
      <c r="G28" s="30"/>
      <c r="H28" s="30"/>
      <c r="I28" s="30"/>
      <c r="J28" s="30"/>
      <c r="K28" s="58"/>
      <c r="L28" s="37"/>
    </row>
    <row r="29" spans="2:12" ht="17" thickBot="1">
      <c r="B29" s="72"/>
      <c r="C29" s="223" t="s">
        <v>297</v>
      </c>
      <c r="D29" s="307">
        <f>IF((AND(D27=0, D28&gt;0)),"Infinite",IF(D27=0,0,D28/D27))</f>
        <v>0</v>
      </c>
      <c r="E29" s="429" t="e">
        <f>IF((AND(E27=0, E28&gt;0)),"Infinite",IF(E27=0,0,E28/E27))</f>
        <v>#DIV/0!</v>
      </c>
      <c r="F29" s="208"/>
      <c r="G29" s="208"/>
      <c r="H29" s="208"/>
      <c r="I29" s="208"/>
      <c r="J29" s="128"/>
      <c r="K29" s="58"/>
      <c r="L29" s="37"/>
    </row>
    <row r="30" spans="2:12" ht="17" thickTop="1">
      <c r="B30" s="72"/>
      <c r="C30" s="87"/>
      <c r="D30" s="30"/>
      <c r="E30" s="30"/>
      <c r="F30" s="30"/>
      <c r="G30" s="30"/>
      <c r="H30" s="30"/>
      <c r="I30" s="30"/>
      <c r="J30" s="30"/>
      <c r="K30" s="58"/>
      <c r="L30" s="37"/>
    </row>
    <row r="31" spans="2:12">
      <c r="B31" s="72"/>
      <c r="C31" s="139" t="s">
        <v>402</v>
      </c>
      <c r="D31" s="349">
        <f>'Main activity power plants'!D125</f>
        <v>0</v>
      </c>
      <c r="E31" s="349" t="e">
        <f>'Main activity power plants'!E125</f>
        <v>#DIV/0!</v>
      </c>
      <c r="F31" s="30"/>
      <c r="G31" s="30"/>
      <c r="H31" s="30"/>
      <c r="I31" s="30"/>
      <c r="J31" s="30"/>
      <c r="K31" s="58"/>
      <c r="L31" s="37"/>
    </row>
    <row r="32" spans="2:12">
      <c r="B32" s="72"/>
      <c r="C32" s="87" t="s">
        <v>403</v>
      </c>
      <c r="D32" s="349">
        <f>'Fuel aggregation PP'!D58</f>
        <v>0</v>
      </c>
      <c r="E32" s="349">
        <f>'Fuel aggregation PP'!E58</f>
        <v>0</v>
      </c>
      <c r="F32" s="30"/>
      <c r="G32" s="30"/>
      <c r="H32" s="30"/>
      <c r="I32" s="30"/>
      <c r="J32" s="30"/>
      <c r="K32" s="58"/>
      <c r="L32" s="37"/>
    </row>
    <row r="33" spans="2:12">
      <c r="B33" s="72"/>
      <c r="C33" s="87" t="s">
        <v>296</v>
      </c>
      <c r="D33" s="350">
        <f>D31-D32</f>
        <v>0</v>
      </c>
      <c r="E33" s="350" t="e">
        <f>E31-E32</f>
        <v>#DIV/0!</v>
      </c>
      <c r="F33" s="30"/>
      <c r="G33" s="30"/>
      <c r="H33" s="30"/>
      <c r="I33" s="30"/>
      <c r="J33" s="30"/>
      <c r="K33" s="58"/>
      <c r="L33" s="37"/>
    </row>
    <row r="34" spans="2:12" ht="17" thickBot="1">
      <c r="B34" s="72"/>
      <c r="C34" s="223" t="s">
        <v>297</v>
      </c>
      <c r="D34" s="307">
        <f>IF((AND(D32=0, D33&gt;0)),"Infinite",IF(D32=0,0,D33/D32))</f>
        <v>0</v>
      </c>
      <c r="E34" s="429" t="e">
        <f>IF((AND(E32=0, E33&gt;0)),"Infinite",IF(E32=0,0,E33/E32))</f>
        <v>#DIV/0!</v>
      </c>
      <c r="F34" s="208"/>
      <c r="G34" s="208"/>
      <c r="H34" s="208"/>
      <c r="I34" s="208"/>
      <c r="J34" s="128"/>
      <c r="K34" s="58"/>
      <c r="L34" s="37"/>
    </row>
    <row r="35" spans="2:12" ht="17" thickTop="1">
      <c r="B35" s="72"/>
      <c r="C35" s="30"/>
      <c r="D35" s="30"/>
      <c r="E35" s="30"/>
      <c r="F35" s="30"/>
      <c r="G35" s="30"/>
      <c r="H35" s="30"/>
      <c r="I35" s="30"/>
      <c r="J35" s="30"/>
      <c r="K35" s="58"/>
      <c r="L35" s="37"/>
    </row>
    <row r="36" spans="2:12">
      <c r="B36" s="72"/>
      <c r="C36" s="139" t="s">
        <v>253</v>
      </c>
      <c r="D36" s="349">
        <f>'Main activity power plants'!D126</f>
        <v>0</v>
      </c>
      <c r="E36" s="349" t="e">
        <f>'Main activity power plants'!E126</f>
        <v>#DIV/0!</v>
      </c>
      <c r="F36" s="30"/>
      <c r="G36" s="30"/>
      <c r="H36" s="30"/>
      <c r="I36" s="30"/>
      <c r="J36" s="30"/>
      <c r="K36" s="58"/>
      <c r="L36" s="37"/>
    </row>
    <row r="37" spans="2:12">
      <c r="B37" s="72"/>
      <c r="C37" s="87" t="s">
        <v>254</v>
      </c>
      <c r="D37" s="349">
        <f>'Fuel aggregation PP'!D59</f>
        <v>0</v>
      </c>
      <c r="E37" s="349">
        <f>'Fuel aggregation PP'!E59</f>
        <v>0</v>
      </c>
      <c r="F37" s="30"/>
      <c r="G37" s="30"/>
      <c r="H37" s="30"/>
      <c r="I37" s="30"/>
      <c r="J37" s="30"/>
      <c r="K37" s="58"/>
      <c r="L37" s="37"/>
    </row>
    <row r="38" spans="2:12">
      <c r="B38" s="72"/>
      <c r="C38" s="87" t="s">
        <v>296</v>
      </c>
      <c r="D38" s="350">
        <f>D36-D37</f>
        <v>0</v>
      </c>
      <c r="E38" s="350" t="e">
        <f>E36-E37</f>
        <v>#DIV/0!</v>
      </c>
      <c r="F38" s="30"/>
      <c r="G38" s="30"/>
      <c r="H38" s="30"/>
      <c r="I38" s="30"/>
      <c r="J38" s="30"/>
      <c r="K38" s="58"/>
      <c r="L38" s="37"/>
    </row>
    <row r="39" spans="2:12" ht="17" thickBot="1">
      <c r="B39" s="72"/>
      <c r="C39" s="223" t="s">
        <v>297</v>
      </c>
      <c r="D39" s="307">
        <f>IF((AND(D37=0, D38&gt;0)),"Infinite",IF(D37=0,0,D38/D37))</f>
        <v>0</v>
      </c>
      <c r="E39" s="429" t="e">
        <f>IF((AND(E37=0, E38&gt;0)),"Infinite",IF(E37=0,0,E38/E37))</f>
        <v>#DIV/0!</v>
      </c>
      <c r="F39" s="208"/>
      <c r="G39" s="208"/>
      <c r="H39" s="208"/>
      <c r="I39" s="208"/>
      <c r="J39" s="128"/>
      <c r="K39" s="58"/>
      <c r="L39" s="37"/>
    </row>
    <row r="40" spans="2:12" ht="17" thickTop="1">
      <c r="B40" s="72"/>
      <c r="C40" s="87"/>
      <c r="D40" s="30"/>
      <c r="E40" s="30"/>
      <c r="F40" s="30"/>
      <c r="G40" s="30"/>
      <c r="H40" s="30"/>
      <c r="I40" s="30"/>
      <c r="J40" s="30"/>
      <c r="K40" s="58"/>
      <c r="L40" s="37"/>
    </row>
    <row r="41" spans="2:12">
      <c r="B41" s="72"/>
      <c r="C41" s="139" t="s">
        <v>412</v>
      </c>
      <c r="D41" s="349">
        <f>'Main activity power plants'!D127</f>
        <v>0</v>
      </c>
      <c r="E41" s="349" t="e">
        <f>'Main activity power plants'!E127</f>
        <v>#DIV/0!</v>
      </c>
      <c r="F41" s="30"/>
      <c r="G41" s="30"/>
      <c r="H41" s="30"/>
      <c r="I41" s="30"/>
      <c r="J41" s="30"/>
      <c r="K41" s="58"/>
      <c r="L41" s="37"/>
    </row>
    <row r="42" spans="2:12">
      <c r="B42" s="72"/>
      <c r="C42" s="87" t="s">
        <v>413</v>
      </c>
      <c r="D42" s="349">
        <f>'Fuel aggregation PP'!D60</f>
        <v>0</v>
      </c>
      <c r="E42" s="349">
        <f>'Fuel aggregation PP'!E60</f>
        <v>0</v>
      </c>
      <c r="F42" s="30"/>
      <c r="G42" s="30"/>
      <c r="H42" s="30"/>
      <c r="I42" s="30"/>
      <c r="J42" s="30"/>
      <c r="K42" s="58"/>
      <c r="L42" s="37"/>
    </row>
    <row r="43" spans="2:12">
      <c r="B43" s="72"/>
      <c r="C43" s="87" t="s">
        <v>296</v>
      </c>
      <c r="D43" s="350">
        <f>D41-D42</f>
        <v>0</v>
      </c>
      <c r="E43" s="350" t="e">
        <f>E41-E42</f>
        <v>#DIV/0!</v>
      </c>
      <c r="F43" s="30"/>
      <c r="G43" s="30"/>
      <c r="H43" s="30"/>
      <c r="I43" s="30"/>
      <c r="J43" s="30"/>
      <c r="K43" s="58"/>
      <c r="L43" s="37"/>
    </row>
    <row r="44" spans="2:12" ht="17" thickBot="1">
      <c r="B44" s="72"/>
      <c r="C44" s="223" t="s">
        <v>297</v>
      </c>
      <c r="D44" s="307">
        <f>IF((AND(D42=0, D43&gt;0)),"Infinite",IF(D42=0,0,D43/D42))</f>
        <v>0</v>
      </c>
      <c r="E44" s="429" t="e">
        <f>IF((AND(E42=0, E43&gt;0)),"Infinite",IF(E42=0,0,E43/E42))</f>
        <v>#DIV/0!</v>
      </c>
      <c r="F44" s="208"/>
      <c r="G44" s="208"/>
      <c r="H44" s="208"/>
      <c r="I44" s="208"/>
      <c r="J44" s="128"/>
      <c r="K44" s="58"/>
      <c r="L44" s="37"/>
    </row>
    <row r="45" spans="2:12" ht="17" thickTop="1">
      <c r="B45" s="72"/>
      <c r="C45" s="87"/>
      <c r="D45" s="30"/>
      <c r="E45" s="30"/>
      <c r="F45" s="30"/>
      <c r="G45" s="30"/>
      <c r="H45" s="30"/>
      <c r="I45" s="30"/>
      <c r="J45" s="30"/>
      <c r="K45" s="58"/>
      <c r="L45" s="37"/>
    </row>
    <row r="46" spans="2:12">
      <c r="B46" s="72"/>
      <c r="C46" s="139" t="s">
        <v>240</v>
      </c>
      <c r="D46" s="349">
        <f>'Main activity power plants'!D128</f>
        <v>0</v>
      </c>
      <c r="E46" s="349" t="e">
        <f>'Main activity power plants'!E128</f>
        <v>#DIV/0!</v>
      </c>
      <c r="F46" s="30"/>
      <c r="G46" s="30"/>
      <c r="H46" s="30"/>
      <c r="I46" s="30"/>
      <c r="J46" s="30"/>
      <c r="K46" s="58"/>
      <c r="L46" s="37" t="s">
        <v>500</v>
      </c>
    </row>
    <row r="47" spans="2:12">
      <c r="B47" s="72"/>
      <c r="C47" s="87" t="s">
        <v>241</v>
      </c>
      <c r="D47" s="349">
        <f>'Fuel aggregation PP'!D61</f>
        <v>0</v>
      </c>
      <c r="E47" s="349">
        <f>'Fuel aggregation PP'!E61</f>
        <v>0</v>
      </c>
      <c r="F47" s="30"/>
      <c r="G47" s="30"/>
      <c r="H47" s="30"/>
      <c r="I47" s="30"/>
      <c r="J47" s="30"/>
      <c r="K47" s="58"/>
      <c r="L47" s="37"/>
    </row>
    <row r="48" spans="2:12">
      <c r="B48" s="72"/>
      <c r="C48" s="87" t="s">
        <v>296</v>
      </c>
      <c r="D48" s="350">
        <f>D46-D47</f>
        <v>0</v>
      </c>
      <c r="E48" s="350" t="e">
        <f>E46-E47</f>
        <v>#DIV/0!</v>
      </c>
      <c r="F48" s="30"/>
      <c r="G48" s="30"/>
      <c r="H48" s="30"/>
      <c r="I48" s="30"/>
      <c r="J48" s="30"/>
      <c r="K48" s="58"/>
      <c r="L48" s="37"/>
    </row>
    <row r="49" spans="2:12" ht="17" thickBot="1">
      <c r="B49" s="72"/>
      <c r="C49" s="223" t="s">
        <v>297</v>
      </c>
      <c r="D49" s="307">
        <f>IF((AND(D47=0, D48&gt;0)),"Infinite",IF(D47=0,0,D48/D47))</f>
        <v>0</v>
      </c>
      <c r="E49" s="429" t="e">
        <f>IF((AND(E47=0, E48&gt;0)),"Infinite",IF(E47=0,0,E48/E47))</f>
        <v>#DIV/0!</v>
      </c>
      <c r="F49" s="208"/>
      <c r="G49" s="208"/>
      <c r="H49" s="208"/>
      <c r="I49" s="208"/>
      <c r="J49" s="128"/>
      <c r="K49" s="58"/>
      <c r="L49" s="37"/>
    </row>
    <row r="50" spans="2:12" ht="17" thickTop="1">
      <c r="B50" s="72"/>
      <c r="C50" s="30"/>
      <c r="D50" s="30"/>
      <c r="E50" s="30"/>
      <c r="F50" s="30"/>
      <c r="G50" s="30"/>
      <c r="H50" s="30"/>
      <c r="I50" s="30"/>
      <c r="J50" s="30"/>
      <c r="K50" s="58"/>
      <c r="L50" s="37"/>
    </row>
    <row r="51" spans="2:12">
      <c r="B51" s="72"/>
      <c r="C51" s="139" t="s">
        <v>242</v>
      </c>
      <c r="D51" s="349">
        <f>'Main activity power plants'!D129</f>
        <v>0</v>
      </c>
      <c r="E51" s="349" t="e">
        <f>'Main activity power plants'!E129</f>
        <v>#DIV/0!</v>
      </c>
      <c r="F51" s="30"/>
      <c r="G51" s="30"/>
      <c r="H51" s="30"/>
      <c r="I51" s="30"/>
      <c r="J51" s="30"/>
      <c r="K51" s="58"/>
      <c r="L51" s="37"/>
    </row>
    <row r="52" spans="2:12">
      <c r="B52" s="72"/>
      <c r="C52" s="87" t="s">
        <v>243</v>
      </c>
      <c r="D52" s="349">
        <f>'Fuel aggregation PP'!D62</f>
        <v>0</v>
      </c>
      <c r="E52" s="349">
        <f>'Fuel aggregation PP'!E62</f>
        <v>0</v>
      </c>
      <c r="F52" s="30"/>
      <c r="G52" s="30"/>
      <c r="H52" s="30"/>
      <c r="I52" s="30"/>
      <c r="J52" s="30"/>
      <c r="K52" s="58"/>
      <c r="L52" s="37"/>
    </row>
    <row r="53" spans="2:12">
      <c r="B53" s="72"/>
      <c r="C53" s="87" t="s">
        <v>296</v>
      </c>
      <c r="D53" s="350">
        <f>D51-D52</f>
        <v>0</v>
      </c>
      <c r="E53" s="350" t="e">
        <f>E51-E52</f>
        <v>#DIV/0!</v>
      </c>
      <c r="F53" s="30"/>
      <c r="G53" s="30"/>
      <c r="H53" s="30"/>
      <c r="I53" s="30"/>
      <c r="J53" s="30"/>
      <c r="K53" s="58"/>
      <c r="L53" s="37"/>
    </row>
    <row r="54" spans="2:12" ht="17" thickBot="1">
      <c r="B54" s="72"/>
      <c r="C54" s="223" t="s">
        <v>297</v>
      </c>
      <c r="D54" s="307">
        <f>IF((AND(D52=0, D53&gt;0)),"Infinite",IF(D52=0,0,D53/D52))</f>
        <v>0</v>
      </c>
      <c r="E54" s="429" t="e">
        <f>IF((AND(E52=0, E53&gt;0)),"Infinite",IF(E52=0,0,E53/E52))</f>
        <v>#DIV/0!</v>
      </c>
      <c r="F54" s="208"/>
      <c r="G54" s="208"/>
      <c r="H54" s="208"/>
      <c r="I54" s="208"/>
      <c r="J54" s="128"/>
      <c r="K54" s="58"/>
      <c r="L54" s="37"/>
    </row>
    <row r="55" spans="2:12" ht="17" thickTop="1">
      <c r="B55" s="72"/>
      <c r="C55" s="30"/>
      <c r="D55" s="30"/>
      <c r="E55" s="30"/>
      <c r="F55" s="30"/>
      <c r="G55" s="30"/>
      <c r="H55" s="30"/>
      <c r="I55" s="30"/>
      <c r="J55" s="30"/>
      <c r="K55" s="58"/>
      <c r="L55" s="37"/>
    </row>
    <row r="56" spans="2:12">
      <c r="B56" s="72"/>
      <c r="C56" s="139" t="s">
        <v>404</v>
      </c>
      <c r="D56" s="349">
        <f>'Main activity power plants'!D130</f>
        <v>0</v>
      </c>
      <c r="E56" s="349" t="e">
        <f>'Main activity power plants'!E130</f>
        <v>#DIV/0!</v>
      </c>
      <c r="F56" s="30"/>
      <c r="G56" s="30"/>
      <c r="H56" s="30"/>
      <c r="I56" s="30"/>
      <c r="J56" s="30"/>
      <c r="K56" s="58"/>
      <c r="L56" s="37"/>
    </row>
    <row r="57" spans="2:12">
      <c r="B57" s="72"/>
      <c r="C57" s="87" t="s">
        <v>405</v>
      </c>
      <c r="D57" s="349">
        <f>'Fuel aggregation PP'!D63</f>
        <v>0</v>
      </c>
      <c r="E57" s="349">
        <f>'Fuel aggregation PP'!E63</f>
        <v>0</v>
      </c>
      <c r="F57" s="30"/>
      <c r="G57" s="30"/>
      <c r="H57" s="30"/>
      <c r="I57" s="30"/>
      <c r="J57" s="30"/>
      <c r="K57" s="58"/>
      <c r="L57" s="37"/>
    </row>
    <row r="58" spans="2:12">
      <c r="B58" s="72"/>
      <c r="C58" s="87" t="s">
        <v>296</v>
      </c>
      <c r="D58" s="350">
        <f>D56-D57</f>
        <v>0</v>
      </c>
      <c r="E58" s="350" t="e">
        <f>E56-E57</f>
        <v>#DIV/0!</v>
      </c>
      <c r="F58" s="30"/>
      <c r="G58" s="30"/>
      <c r="H58" s="30"/>
      <c r="I58" s="30"/>
      <c r="J58" s="30"/>
      <c r="K58" s="58"/>
      <c r="L58" s="37"/>
    </row>
    <row r="59" spans="2:12" ht="17" thickBot="1">
      <c r="B59" s="72"/>
      <c r="C59" s="223" t="s">
        <v>297</v>
      </c>
      <c r="D59" s="307">
        <f>IF((AND(D57=0, D58&gt;0)),"Infinite",IF(D57=0,0,D58/D57))</f>
        <v>0</v>
      </c>
      <c r="E59" s="429" t="e">
        <f>IF((AND(E57=0, E58&gt;0)),"Infinite",IF(E57=0,0,E58/E57))</f>
        <v>#DIV/0!</v>
      </c>
      <c r="F59" s="208"/>
      <c r="G59" s="208"/>
      <c r="H59" s="208"/>
      <c r="I59" s="208"/>
      <c r="J59" s="128"/>
      <c r="K59" s="58"/>
      <c r="L59" s="37"/>
    </row>
    <row r="60" spans="2:12" ht="17" thickTop="1">
      <c r="B60" s="72"/>
      <c r="C60" s="30"/>
      <c r="D60" s="30"/>
      <c r="E60" s="30"/>
      <c r="F60" s="30"/>
      <c r="G60" s="30"/>
      <c r="H60" s="30"/>
      <c r="I60" s="30"/>
      <c r="J60" s="30"/>
      <c r="K60" s="58"/>
      <c r="L60" s="37"/>
    </row>
    <row r="61" spans="2:12">
      <c r="B61" s="72"/>
      <c r="C61" s="139" t="s">
        <v>406</v>
      </c>
      <c r="D61" s="349">
        <f>'Main activity power plants'!D131</f>
        <v>0</v>
      </c>
      <c r="E61" s="349">
        <f>D61</f>
        <v>0</v>
      </c>
      <c r="F61" s="30"/>
      <c r="G61" s="30"/>
      <c r="H61" s="30"/>
      <c r="I61" s="30"/>
      <c r="J61" s="30"/>
      <c r="K61" s="58"/>
      <c r="L61" s="37" t="s">
        <v>448</v>
      </c>
    </row>
    <row r="62" spans="2:12">
      <c r="B62" s="72"/>
      <c r="C62" s="87" t="s">
        <v>407</v>
      </c>
      <c r="D62" s="349">
        <f>'Fuel aggregation PP'!D64</f>
        <v>0</v>
      </c>
      <c r="E62" s="349">
        <f>'Fuel aggregation PP'!E64</f>
        <v>0</v>
      </c>
      <c r="F62" s="30"/>
      <c r="G62" s="30"/>
      <c r="H62" s="30"/>
      <c r="I62" s="30"/>
      <c r="J62" s="30"/>
      <c r="K62" s="58"/>
      <c r="L62" s="37" t="s">
        <v>449</v>
      </c>
    </row>
    <row r="63" spans="2:12">
      <c r="B63" s="72"/>
      <c r="C63" s="87" t="s">
        <v>296</v>
      </c>
      <c r="D63" s="350">
        <f>D61-D62</f>
        <v>0</v>
      </c>
      <c r="E63" s="350">
        <f>E61-E62</f>
        <v>0</v>
      </c>
      <c r="F63" s="30"/>
      <c r="G63" s="30"/>
      <c r="H63" s="30"/>
      <c r="I63" s="30"/>
      <c r="J63" s="30"/>
      <c r="K63" s="58"/>
      <c r="L63" s="37"/>
    </row>
    <row r="64" spans="2:12" ht="17" thickBot="1">
      <c r="B64" s="72"/>
      <c r="C64" s="223" t="s">
        <v>297</v>
      </c>
      <c r="D64" s="307">
        <f>IF((AND(D62=0, D63&gt;0)),"Infinite",IF(D62=0,0,D63/D62))</f>
        <v>0</v>
      </c>
      <c r="E64" s="429">
        <f>IF((AND(E62=0, E63&gt;0)),"Infinite",IF(E62=0,0,E63/E62))</f>
        <v>0</v>
      </c>
      <c r="F64" s="208"/>
      <c r="G64" s="208"/>
      <c r="H64" s="208"/>
      <c r="I64" s="208"/>
      <c r="J64" s="128"/>
      <c r="K64" s="58"/>
      <c r="L64" s="37"/>
    </row>
    <row r="65" spans="2:12" ht="17" thickTop="1">
      <c r="B65" s="72"/>
      <c r="C65" s="30"/>
      <c r="D65" s="30"/>
      <c r="E65" s="30"/>
      <c r="F65" s="30"/>
      <c r="G65" s="30"/>
      <c r="H65" s="30"/>
      <c r="I65" s="30"/>
      <c r="J65" s="30"/>
      <c r="K65" s="58"/>
      <c r="L65" s="37"/>
    </row>
    <row r="66" spans="2:12">
      <c r="B66" s="72"/>
      <c r="C66" s="139" t="s">
        <v>408</v>
      </c>
      <c r="D66" s="349">
        <f>'Main activity power plants'!D132</f>
        <v>0</v>
      </c>
      <c r="E66" s="349">
        <f>D66</f>
        <v>0</v>
      </c>
      <c r="F66" s="30"/>
      <c r="G66" s="30"/>
      <c r="H66" s="30"/>
      <c r="I66" s="30"/>
      <c r="J66" s="30"/>
      <c r="K66" s="58"/>
      <c r="L66" s="37"/>
    </row>
    <row r="67" spans="2:12">
      <c r="B67" s="72"/>
      <c r="C67" s="87" t="s">
        <v>409</v>
      </c>
      <c r="D67" s="349">
        <f>'Fuel aggregation PP'!D65</f>
        <v>0</v>
      </c>
      <c r="E67" s="349">
        <f>'Fuel aggregation PP'!E65</f>
        <v>0</v>
      </c>
      <c r="F67" s="30"/>
      <c r="G67" s="30"/>
      <c r="H67" s="30"/>
      <c r="I67" s="30"/>
      <c r="J67" s="30"/>
      <c r="K67" s="58"/>
      <c r="L67" s="37" t="s">
        <v>448</v>
      </c>
    </row>
    <row r="68" spans="2:12">
      <c r="B68" s="72"/>
      <c r="C68" s="87" t="s">
        <v>296</v>
      </c>
      <c r="D68" s="350">
        <f>D66-D67</f>
        <v>0</v>
      </c>
      <c r="E68" s="350">
        <f>E66-E67</f>
        <v>0</v>
      </c>
      <c r="F68" s="30"/>
      <c r="G68" s="30"/>
      <c r="H68" s="30"/>
      <c r="I68" s="30"/>
      <c r="J68" s="30"/>
      <c r="K68" s="58"/>
      <c r="L68" s="37" t="s">
        <v>449</v>
      </c>
    </row>
    <row r="69" spans="2:12" ht="17" thickBot="1">
      <c r="B69" s="72"/>
      <c r="C69" s="223" t="s">
        <v>297</v>
      </c>
      <c r="D69" s="307">
        <f>IF((AND(D67=0, D68&gt;0)),"Infinite",IF(D67=0,0,D68/D67))</f>
        <v>0</v>
      </c>
      <c r="E69" s="429">
        <f>IF((AND(E67=0, E68&gt;0)),"Infinite",IF(E67=0,0,E68/E67))</f>
        <v>0</v>
      </c>
      <c r="F69" s="208"/>
      <c r="G69" s="208"/>
      <c r="H69" s="208"/>
      <c r="I69" s="208"/>
      <c r="J69" s="128"/>
      <c r="K69" s="58"/>
      <c r="L69" s="37"/>
    </row>
    <row r="70" spans="2:12" ht="17" thickTop="1">
      <c r="B70" s="72"/>
      <c r="C70" s="30"/>
      <c r="D70" s="30"/>
      <c r="E70" s="30"/>
      <c r="F70" s="30"/>
      <c r="G70" s="30"/>
      <c r="H70" s="30"/>
      <c r="I70" s="30"/>
      <c r="J70" s="30"/>
      <c r="K70" s="58"/>
      <c r="L70" s="37"/>
    </row>
    <row r="71" spans="2:12">
      <c r="B71" s="72"/>
      <c r="C71" s="139" t="s">
        <v>298</v>
      </c>
      <c r="D71" s="349">
        <f>'Main activity power plants'!D133</f>
        <v>0</v>
      </c>
      <c r="E71" s="349" t="e">
        <f>'Main activity power plants'!E133</f>
        <v>#DIV/0!</v>
      </c>
      <c r="F71" s="30"/>
      <c r="G71" s="30"/>
      <c r="H71" s="30"/>
      <c r="I71" s="30"/>
      <c r="J71" s="30"/>
      <c r="K71" s="58"/>
      <c r="L71" s="37"/>
    </row>
    <row r="72" spans="2:12">
      <c r="B72" s="72"/>
      <c r="C72" s="87" t="s">
        <v>299</v>
      </c>
      <c r="D72" s="349">
        <f>'Fuel aggregation PP'!D66</f>
        <v>0</v>
      </c>
      <c r="E72" s="349">
        <f>'Fuel aggregation PP'!E66</f>
        <v>0</v>
      </c>
      <c r="F72" s="30"/>
      <c r="G72" s="30"/>
      <c r="H72" s="30"/>
      <c r="I72" s="30"/>
      <c r="J72" s="30"/>
      <c r="K72" s="58"/>
      <c r="L72" s="37"/>
    </row>
    <row r="73" spans="2:12">
      <c r="B73" s="72"/>
      <c r="C73" s="87" t="s">
        <v>296</v>
      </c>
      <c r="D73" s="350">
        <f>D71-D72</f>
        <v>0</v>
      </c>
      <c r="E73" s="350" t="e">
        <f>E71-E72</f>
        <v>#DIV/0!</v>
      </c>
      <c r="F73" s="30"/>
      <c r="G73" s="30"/>
      <c r="H73" s="30"/>
      <c r="I73" s="30"/>
      <c r="J73" s="30"/>
      <c r="K73" s="58"/>
      <c r="L73" s="37"/>
    </row>
    <row r="74" spans="2:12" ht="17" thickBot="1">
      <c r="B74" s="72"/>
      <c r="C74" s="223" t="s">
        <v>297</v>
      </c>
      <c r="D74" s="307">
        <f>IF((AND(D72=0, D73&gt;0)),"Infinite",IF(D72=0,0,D73/D72))</f>
        <v>0</v>
      </c>
      <c r="E74" s="429" t="e">
        <f>IF((AND(E72=0, E73&gt;0)),"Infinite",IF(E72=0,0,E73/E72))</f>
        <v>#DIV/0!</v>
      </c>
      <c r="F74" s="208"/>
      <c r="G74" s="208"/>
      <c r="H74" s="208"/>
      <c r="I74" s="208"/>
      <c r="J74" s="128"/>
      <c r="K74" s="58"/>
      <c r="L74" s="37"/>
    </row>
    <row r="75" spans="2:12" ht="17" thickTop="1">
      <c r="B75" s="72"/>
      <c r="C75" s="30"/>
      <c r="D75" s="30"/>
      <c r="E75" s="30"/>
      <c r="F75" s="30"/>
      <c r="G75" s="30"/>
      <c r="H75" s="30"/>
      <c r="I75" s="30"/>
      <c r="J75" s="30"/>
      <c r="K75" s="58"/>
      <c r="L75" s="37"/>
    </row>
    <row r="76" spans="2:12">
      <c r="B76" s="72"/>
      <c r="C76" s="139" t="s">
        <v>410</v>
      </c>
      <c r="D76" s="349">
        <f>'Main activity power plants'!D134</f>
        <v>0</v>
      </c>
      <c r="E76" s="349">
        <f>D76</f>
        <v>0</v>
      </c>
      <c r="F76" s="30"/>
      <c r="G76" s="30"/>
      <c r="H76" s="30"/>
      <c r="I76" s="30"/>
      <c r="J76" s="30"/>
      <c r="K76" s="58"/>
      <c r="L76" s="37" t="s">
        <v>448</v>
      </c>
    </row>
    <row r="77" spans="2:12">
      <c r="B77" s="72"/>
      <c r="C77" s="87" t="s">
        <v>411</v>
      </c>
      <c r="D77" s="349">
        <f>'Fuel aggregation PP'!D67</f>
        <v>0</v>
      </c>
      <c r="E77" s="349">
        <f>'Fuel aggregation PP'!E67</f>
        <v>0</v>
      </c>
      <c r="F77" s="30"/>
      <c r="G77" s="30"/>
      <c r="H77" s="30"/>
      <c r="I77" s="30"/>
      <c r="J77" s="30"/>
      <c r="K77" s="58"/>
      <c r="L77" s="37" t="s">
        <v>449</v>
      </c>
    </row>
    <row r="78" spans="2:12">
      <c r="B78" s="72"/>
      <c r="C78" s="87" t="s">
        <v>296</v>
      </c>
      <c r="D78" s="350">
        <f>D76-D77</f>
        <v>0</v>
      </c>
      <c r="E78" s="350">
        <f>E76-E77</f>
        <v>0</v>
      </c>
      <c r="F78" s="30"/>
      <c r="G78" s="30"/>
      <c r="H78" s="30"/>
      <c r="I78" s="30"/>
      <c r="J78" s="30"/>
      <c r="K78" s="58"/>
      <c r="L78" s="37"/>
    </row>
    <row r="79" spans="2:12" ht="17" thickBot="1">
      <c r="B79" s="72"/>
      <c r="C79" s="223" t="s">
        <v>297</v>
      </c>
      <c r="D79" s="307">
        <f>IF((AND(D77=0, D78&gt;0)),"Infinite",IF(D77=0,0,D78/D77))</f>
        <v>0</v>
      </c>
      <c r="E79" s="429">
        <f>IF((AND(E77=0, E78&gt;0)),"Infinite",IF(E77=0,0,E78/E77))</f>
        <v>0</v>
      </c>
      <c r="F79" s="208"/>
      <c r="G79" s="208"/>
      <c r="H79" s="208"/>
      <c r="I79" s="208"/>
      <c r="J79" s="128"/>
      <c r="K79" s="58"/>
      <c r="L79" s="37"/>
    </row>
    <row r="80" spans="2:12" ht="17" thickTop="1">
      <c r="B80" s="72"/>
      <c r="C80" s="30"/>
      <c r="D80" s="30"/>
      <c r="E80" s="30"/>
      <c r="F80" s="30"/>
      <c r="G80" s="30"/>
      <c r="H80" s="30"/>
      <c r="I80" s="30"/>
      <c r="J80" s="30"/>
      <c r="K80" s="58"/>
      <c r="L80" s="37"/>
    </row>
    <row r="81" spans="2:12">
      <c r="B81" s="72"/>
      <c r="C81" s="139" t="s">
        <v>769</v>
      </c>
      <c r="D81" s="349">
        <f>'Main activity power plants'!D135</f>
        <v>0</v>
      </c>
      <c r="E81" s="349" t="e">
        <f>'Main activity power plants'!E135</f>
        <v>#DIV/0!</v>
      </c>
      <c r="F81" s="30"/>
      <c r="G81" s="30"/>
      <c r="H81" s="30"/>
      <c r="I81" s="30"/>
      <c r="J81" s="30"/>
      <c r="K81" s="58"/>
      <c r="L81" s="37"/>
    </row>
    <row r="82" spans="2:12">
      <c r="B82" s="72"/>
      <c r="C82" s="87" t="s">
        <v>770</v>
      </c>
      <c r="D82" s="349">
        <f>'Fuel aggregation PP'!D68</f>
        <v>0</v>
      </c>
      <c r="E82" s="349">
        <f>'Fuel aggregation PP'!E68</f>
        <v>0</v>
      </c>
      <c r="F82" s="30"/>
      <c r="G82" s="30"/>
      <c r="H82" s="30"/>
      <c r="I82" s="30"/>
      <c r="J82" s="30"/>
      <c r="K82" s="58"/>
      <c r="L82" s="37"/>
    </row>
    <row r="83" spans="2:12">
      <c r="B83" s="72"/>
      <c r="C83" s="87" t="s">
        <v>296</v>
      </c>
      <c r="D83" s="350">
        <f>D81-D82</f>
        <v>0</v>
      </c>
      <c r="E83" s="350" t="e">
        <f>E81-E82</f>
        <v>#DIV/0!</v>
      </c>
      <c r="F83" s="30"/>
      <c r="G83" s="30"/>
      <c r="H83" s="30"/>
      <c r="I83" s="30"/>
      <c r="J83" s="30"/>
      <c r="K83" s="58"/>
      <c r="L83" s="37"/>
    </row>
    <row r="84" spans="2:12" ht="17" thickBot="1">
      <c r="B84" s="72"/>
      <c r="C84" s="223" t="s">
        <v>297</v>
      </c>
      <c r="D84" s="307">
        <f>IF((AND(D82=0, D83&gt;0)),"Infinite",IF(D82=0,0,D83/D82))</f>
        <v>0</v>
      </c>
      <c r="E84" s="429" t="e">
        <f>IF((AND(E82=0, E83&gt;0)),"Infinite",IF(E82=0,0,E83/E82))</f>
        <v>#DIV/0!</v>
      </c>
      <c r="F84" s="208"/>
      <c r="G84" s="208"/>
      <c r="H84" s="208"/>
      <c r="I84" s="208"/>
      <c r="J84" s="128"/>
      <c r="K84" s="58"/>
      <c r="L84" s="37"/>
    </row>
    <row r="85" spans="2:12" ht="17" thickTop="1">
      <c r="B85" s="72"/>
      <c r="C85" s="87"/>
      <c r="D85" s="30"/>
      <c r="E85" s="30"/>
      <c r="F85" s="30"/>
      <c r="G85" s="30"/>
      <c r="H85" s="30"/>
      <c r="I85" s="30"/>
      <c r="J85" s="30"/>
      <c r="K85" s="58"/>
      <c r="L85" s="37"/>
    </row>
    <row r="86" spans="2:12">
      <c r="B86" s="72"/>
      <c r="C86" s="30"/>
      <c r="D86" s="30"/>
      <c r="E86" s="30"/>
      <c r="F86" s="30"/>
      <c r="G86" s="30"/>
      <c r="H86" s="30"/>
      <c r="I86" s="30"/>
      <c r="J86" s="30"/>
      <c r="K86" s="58"/>
      <c r="L86" s="37"/>
    </row>
    <row r="87" spans="2:12">
      <c r="B87" s="72"/>
      <c r="C87" s="139" t="s">
        <v>244</v>
      </c>
      <c r="D87" s="349">
        <f>'Main activity power plants'!D136</f>
        <v>0</v>
      </c>
      <c r="E87" s="349" t="e">
        <f>'Main activity power plants'!E136</f>
        <v>#DIV/0!</v>
      </c>
      <c r="F87" s="30"/>
      <c r="G87" s="30"/>
      <c r="H87" s="30"/>
      <c r="I87" s="30"/>
      <c r="J87" s="30"/>
      <c r="K87" s="58"/>
      <c r="L87" s="37"/>
    </row>
    <row r="88" spans="2:12">
      <c r="B88" s="72"/>
      <c r="C88" s="87" t="s">
        <v>245</v>
      </c>
      <c r="D88" s="349">
        <f>'Fuel aggregation PP'!D69</f>
        <v>0</v>
      </c>
      <c r="E88" s="349">
        <f>'Fuel aggregation PP'!E69</f>
        <v>0</v>
      </c>
      <c r="F88" s="30"/>
      <c r="G88" s="30"/>
      <c r="H88" s="30"/>
      <c r="I88" s="30"/>
      <c r="J88" s="30"/>
      <c r="K88" s="58"/>
      <c r="L88" s="37"/>
    </row>
    <row r="89" spans="2:12">
      <c r="B89" s="72"/>
      <c r="C89" s="87" t="s">
        <v>296</v>
      </c>
      <c r="D89" s="350">
        <f>D87-D88</f>
        <v>0</v>
      </c>
      <c r="E89" s="350" t="e">
        <f>E87-E88</f>
        <v>#DIV/0!</v>
      </c>
      <c r="F89" s="30"/>
      <c r="G89" s="30"/>
      <c r="H89" s="30"/>
      <c r="I89" s="30"/>
      <c r="J89" s="30"/>
      <c r="K89" s="58"/>
      <c r="L89" s="37"/>
    </row>
    <row r="90" spans="2:12" ht="17" thickBot="1">
      <c r="B90" s="72"/>
      <c r="C90" s="223" t="s">
        <v>297</v>
      </c>
      <c r="D90" s="307">
        <f>IF((AND(D88=0, D89&gt;0)),"Infinite",IF(D88=0,0,D89/D88))</f>
        <v>0</v>
      </c>
      <c r="E90" s="429" t="e">
        <f>IF((AND(E88=0, E89&gt;0)),"Infinite",IF(E88=0,0,E89/E88))</f>
        <v>#DIV/0!</v>
      </c>
      <c r="F90" s="208"/>
      <c r="G90" s="208"/>
      <c r="H90" s="208"/>
      <c r="I90" s="208"/>
      <c r="J90" s="128"/>
      <c r="K90" s="58"/>
      <c r="L90" s="37"/>
    </row>
    <row r="91" spans="2:12" ht="18" thickTop="1" thickBot="1">
      <c r="B91" s="79"/>
      <c r="C91" s="80"/>
      <c r="D91" s="80"/>
      <c r="E91" s="80"/>
      <c r="F91" s="80"/>
      <c r="G91" s="80"/>
      <c r="H91" s="80"/>
      <c r="I91" s="80"/>
      <c r="J91" s="80"/>
      <c r="K91" s="124"/>
      <c r="L91" s="81"/>
    </row>
    <row r="92" spans="2:12">
      <c r="B92" s="95" t="s">
        <v>289</v>
      </c>
      <c r="C92" s="8"/>
      <c r="K92" s="15"/>
      <c r="L92" s="73"/>
    </row>
    <row r="93" spans="2:12">
      <c r="B93" s="96"/>
      <c r="C93" s="55" t="s">
        <v>247</v>
      </c>
      <c r="D93" s="153"/>
      <c r="E93" s="349" t="e">
        <f>'Main activity heat plants'!E11</f>
        <v>#DIV/0!</v>
      </c>
      <c r="F93" s="153"/>
      <c r="G93" s="153"/>
      <c r="H93" s="349">
        <f>'Main activity heat plants'!H11</f>
        <v>0</v>
      </c>
      <c r="I93" s="153"/>
      <c r="J93" s="153"/>
      <c r="K93" s="58"/>
      <c r="L93" s="37"/>
    </row>
    <row r="94" spans="2:12">
      <c r="B94" s="96"/>
      <c r="C94" s="55" t="s">
        <v>248</v>
      </c>
      <c r="D94" s="153"/>
      <c r="E94" s="349">
        <f>'Fuel aggregation HP'!E41</f>
        <v>0</v>
      </c>
      <c r="F94" s="153"/>
      <c r="G94" s="153"/>
      <c r="H94" s="349">
        <f>'Fuel aggregation HP'!H41</f>
        <v>0</v>
      </c>
      <c r="I94" s="153"/>
      <c r="J94" s="153"/>
      <c r="K94" s="58"/>
      <c r="L94" s="37"/>
    </row>
    <row r="95" spans="2:12">
      <c r="B95" s="96"/>
      <c r="C95" s="53" t="s">
        <v>296</v>
      </c>
      <c r="D95" s="163"/>
      <c r="E95" s="350" t="e">
        <f>E93-E94</f>
        <v>#DIV/0!</v>
      </c>
      <c r="F95" s="308"/>
      <c r="G95" s="308"/>
      <c r="H95" s="350">
        <f>H93-H94</f>
        <v>0</v>
      </c>
      <c r="I95" s="144"/>
      <c r="J95" s="144"/>
      <c r="K95" s="58"/>
      <c r="L95" s="37"/>
    </row>
    <row r="96" spans="2:12" ht="17" thickBot="1">
      <c r="B96" s="96"/>
      <c r="C96" s="221" t="s">
        <v>297</v>
      </c>
      <c r="D96" s="158"/>
      <c r="E96" s="429" t="e">
        <f>IF((AND(E94=0, E95&gt;0)),"Infinite",IF(E94=0,0,E95/E94))</f>
        <v>#DIV/0!</v>
      </c>
      <c r="F96" s="309"/>
      <c r="G96" s="309"/>
      <c r="H96" s="307">
        <f>IF((AND(H94=0, H95&gt;0)),"Infinite",IF(H94=0,0,H95/H94))</f>
        <v>0</v>
      </c>
      <c r="I96" s="164"/>
      <c r="J96" s="158"/>
      <c r="K96" s="58"/>
      <c r="L96" s="37"/>
    </row>
    <row r="97" spans="2:12" ht="17" thickTop="1">
      <c r="B97" s="96"/>
      <c r="C97" s="139"/>
      <c r="D97" s="153"/>
      <c r="E97" s="154"/>
      <c r="F97" s="153"/>
      <c r="G97" s="153"/>
      <c r="H97" s="154"/>
      <c r="I97" s="153"/>
      <c r="J97" s="153"/>
      <c r="K97" s="58"/>
      <c r="L97" s="37"/>
    </row>
    <row r="98" spans="2:12">
      <c r="B98" s="96"/>
      <c r="C98" s="139" t="s">
        <v>251</v>
      </c>
      <c r="D98" s="155"/>
      <c r="E98" s="349" t="e">
        <f>'Main activity heat plants'!E14</f>
        <v>#DIV/0!</v>
      </c>
      <c r="F98" s="153"/>
      <c r="G98" s="153"/>
      <c r="H98" s="349">
        <f>'Main activity heat plants'!H14</f>
        <v>0</v>
      </c>
      <c r="I98" s="155"/>
      <c r="J98" s="155"/>
      <c r="K98" s="58"/>
      <c r="L98" s="37"/>
    </row>
    <row r="99" spans="2:12">
      <c r="B99" s="96"/>
      <c r="C99" s="87" t="s">
        <v>252</v>
      </c>
      <c r="D99" s="222"/>
      <c r="E99" s="349">
        <f>'Fuel aggregation HP'!E42</f>
        <v>0</v>
      </c>
      <c r="F99" s="153"/>
      <c r="G99" s="153"/>
      <c r="H99" s="349">
        <f>'Fuel aggregation HP'!H42</f>
        <v>0</v>
      </c>
      <c r="I99" s="222"/>
      <c r="J99" s="155"/>
      <c r="K99" s="58"/>
      <c r="L99" s="37"/>
    </row>
    <row r="100" spans="2:12">
      <c r="B100" s="72"/>
      <c r="C100" s="87" t="s">
        <v>296</v>
      </c>
      <c r="D100" s="30"/>
      <c r="E100" s="350" t="e">
        <f>E98-E99</f>
        <v>#DIV/0!</v>
      </c>
      <c r="F100" s="308"/>
      <c r="G100" s="308"/>
      <c r="H100" s="350">
        <f>H98-H99</f>
        <v>0</v>
      </c>
      <c r="I100" s="30"/>
      <c r="J100" s="30"/>
      <c r="K100" s="58"/>
      <c r="L100" s="37"/>
    </row>
    <row r="101" spans="2:12" ht="17" thickBot="1">
      <c r="B101" s="95"/>
      <c r="C101" s="223" t="s">
        <v>297</v>
      </c>
      <c r="D101" s="208"/>
      <c r="E101" s="429" t="e">
        <f>IF((AND(E99=0, E100&gt;0)),"Infinite",IF(E99=0,0,E100/E99))</f>
        <v>#DIV/0!</v>
      </c>
      <c r="F101" s="310"/>
      <c r="G101" s="310"/>
      <c r="H101" s="307">
        <f>IF((AND(H99=0, H100&gt;0)),"Infinite",IF(H99=0,0,H100/H99))</f>
        <v>0</v>
      </c>
      <c r="I101" s="208"/>
      <c r="J101" s="208"/>
      <c r="K101" s="58"/>
      <c r="L101" s="37"/>
    </row>
    <row r="102" spans="2:12" ht="17" thickTop="1">
      <c r="B102" s="95"/>
      <c r="C102" s="30"/>
      <c r="D102" s="153"/>
      <c r="E102" s="154"/>
      <c r="F102" s="153"/>
      <c r="G102" s="153"/>
      <c r="H102" s="154"/>
      <c r="I102" s="153"/>
      <c r="J102" s="153"/>
      <c r="K102" s="58"/>
      <c r="L102" s="37"/>
    </row>
    <row r="103" spans="2:12">
      <c r="B103" s="95"/>
      <c r="C103" s="139" t="s">
        <v>238</v>
      </c>
      <c r="D103" s="155"/>
      <c r="E103" s="349" t="e">
        <f>'Main activity heat plants'!E17</f>
        <v>#DIV/0!</v>
      </c>
      <c r="F103" s="153"/>
      <c r="G103" s="153"/>
      <c r="H103" s="349">
        <f>'Main activity heat plants'!H17</f>
        <v>0</v>
      </c>
      <c r="I103" s="155"/>
      <c r="J103" s="155"/>
      <c r="K103" s="58"/>
      <c r="L103" s="37"/>
    </row>
    <row r="104" spans="2:12">
      <c r="B104" s="95"/>
      <c r="C104" s="87" t="s">
        <v>239</v>
      </c>
      <c r="D104" s="222"/>
      <c r="E104" s="349">
        <f>'Fuel aggregation HP'!E43</f>
        <v>0</v>
      </c>
      <c r="F104" s="153"/>
      <c r="G104" s="153"/>
      <c r="H104" s="349">
        <f>'Fuel aggregation HP'!H43</f>
        <v>0</v>
      </c>
      <c r="I104" s="222"/>
      <c r="J104" s="155"/>
      <c r="K104" s="58"/>
      <c r="L104" s="37"/>
    </row>
    <row r="105" spans="2:12">
      <c r="B105" s="96"/>
      <c r="C105" s="87" t="s">
        <v>296</v>
      </c>
      <c r="D105" s="30"/>
      <c r="E105" s="350" t="e">
        <f>E103-E104</f>
        <v>#DIV/0!</v>
      </c>
      <c r="F105" s="308"/>
      <c r="G105" s="308"/>
      <c r="H105" s="350">
        <f>H103-H104</f>
        <v>0</v>
      </c>
      <c r="I105" s="30"/>
      <c r="J105" s="30"/>
      <c r="K105" s="58"/>
      <c r="L105" s="37"/>
    </row>
    <row r="106" spans="2:12" ht="17" thickBot="1">
      <c r="B106" s="96"/>
      <c r="C106" s="223" t="s">
        <v>297</v>
      </c>
      <c r="D106" s="208"/>
      <c r="E106" s="429" t="e">
        <f>IF((AND(E104=0, E105&gt;0)),"Infinite",IF(E104=0,0,E105/E104))</f>
        <v>#DIV/0!</v>
      </c>
      <c r="F106" s="310"/>
      <c r="G106" s="310"/>
      <c r="H106" s="307">
        <f>IF((AND(H104=0, H105&gt;0)),"Infinite",IF(H104=0,0,H105/H104))</f>
        <v>0</v>
      </c>
      <c r="I106" s="208"/>
      <c r="J106" s="208"/>
      <c r="K106" s="58"/>
      <c r="L106" s="37"/>
    </row>
    <row r="107" spans="2:12" ht="17" thickTop="1">
      <c r="B107" s="96"/>
      <c r="C107" s="87"/>
      <c r="D107" s="155"/>
      <c r="E107" s="32"/>
      <c r="F107" s="30"/>
      <c r="G107" s="30"/>
      <c r="H107" s="32"/>
      <c r="I107" s="155"/>
      <c r="J107" s="30"/>
      <c r="K107" s="58"/>
      <c r="L107" s="37"/>
    </row>
    <row r="108" spans="2:12">
      <c r="B108" s="96"/>
      <c r="C108" s="139" t="s">
        <v>249</v>
      </c>
      <c r="D108" s="155"/>
      <c r="E108" s="349" t="e">
        <f>'Main activity heat plants'!E22</f>
        <v>#DIV/0!</v>
      </c>
      <c r="F108" s="153"/>
      <c r="G108" s="153"/>
      <c r="H108" s="349">
        <f>'Main activity heat plants'!H22</f>
        <v>0</v>
      </c>
      <c r="I108" s="155"/>
      <c r="J108" s="155"/>
      <c r="K108" s="58"/>
      <c r="L108" s="37"/>
    </row>
    <row r="109" spans="2:12">
      <c r="B109" s="72"/>
      <c r="C109" s="87" t="s">
        <v>250</v>
      </c>
      <c r="D109" s="222"/>
      <c r="E109" s="349">
        <f>'Fuel aggregation HP'!E44</f>
        <v>0</v>
      </c>
      <c r="F109" s="153"/>
      <c r="G109" s="153"/>
      <c r="H109" s="349">
        <f>'Fuel aggregation HP'!H44</f>
        <v>0</v>
      </c>
      <c r="I109" s="222"/>
      <c r="J109" s="155"/>
      <c r="K109" s="58"/>
      <c r="L109" s="37"/>
    </row>
    <row r="110" spans="2:12">
      <c r="B110" s="95"/>
      <c r="C110" s="87" t="s">
        <v>296</v>
      </c>
      <c r="D110" s="30"/>
      <c r="E110" s="350" t="e">
        <f>E108-E109</f>
        <v>#DIV/0!</v>
      </c>
      <c r="F110" s="308"/>
      <c r="G110" s="308"/>
      <c r="H110" s="350">
        <f>H108-H109</f>
        <v>0</v>
      </c>
      <c r="I110" s="30"/>
      <c r="J110" s="30"/>
      <c r="K110" s="58"/>
      <c r="L110" s="37"/>
    </row>
    <row r="111" spans="2:12" ht="17" thickBot="1">
      <c r="B111" s="95"/>
      <c r="C111" s="223" t="s">
        <v>297</v>
      </c>
      <c r="D111" s="208"/>
      <c r="E111" s="429" t="e">
        <f>IF((AND(E109=0, E110&gt;0)),"Infinite",IF(E109=0,0,E110/E109))</f>
        <v>#DIV/0!</v>
      </c>
      <c r="F111" s="310"/>
      <c r="G111" s="310"/>
      <c r="H111" s="307">
        <f>IF((AND(H109=0, H110&gt;0)),"Infinite",IF(H109=0,0,H110/H109))</f>
        <v>0</v>
      </c>
      <c r="I111" s="208"/>
      <c r="J111" s="208"/>
      <c r="K111" s="58"/>
      <c r="L111" s="37"/>
    </row>
    <row r="112" spans="2:12" ht="17" thickTop="1">
      <c r="B112" s="95"/>
      <c r="C112" s="30"/>
      <c r="D112" s="153"/>
      <c r="E112" s="154"/>
      <c r="F112" s="153"/>
      <c r="G112" s="153"/>
      <c r="H112" s="154"/>
      <c r="I112" s="153"/>
      <c r="J112" s="153"/>
      <c r="K112" s="58"/>
      <c r="L112" s="37"/>
    </row>
    <row r="113" spans="2:12">
      <c r="B113" s="95"/>
      <c r="C113" s="139" t="s">
        <v>253</v>
      </c>
      <c r="D113" s="155"/>
      <c r="E113" s="349" t="e">
        <f>'Main activity heat plants'!E25</f>
        <v>#DIV/0!</v>
      </c>
      <c r="F113" s="153"/>
      <c r="G113" s="153"/>
      <c r="H113" s="349">
        <f>'Main activity heat plants'!H25</f>
        <v>0</v>
      </c>
      <c r="I113" s="155"/>
      <c r="J113" s="155"/>
      <c r="K113" s="58"/>
      <c r="L113" s="37"/>
    </row>
    <row r="114" spans="2:12">
      <c r="B114" s="95"/>
      <c r="C114" s="87" t="s">
        <v>254</v>
      </c>
      <c r="D114" s="222"/>
      <c r="E114" s="349">
        <f>'Fuel aggregation HP'!E45</f>
        <v>0</v>
      </c>
      <c r="F114" s="153"/>
      <c r="G114" s="153"/>
      <c r="H114" s="349">
        <f>'Fuel aggregation HP'!H45</f>
        <v>0</v>
      </c>
      <c r="I114" s="222"/>
      <c r="J114" s="155"/>
      <c r="K114" s="58"/>
      <c r="L114" s="37"/>
    </row>
    <row r="115" spans="2:12">
      <c r="B115" s="96"/>
      <c r="C115" s="87" t="s">
        <v>296</v>
      </c>
      <c r="D115" s="30"/>
      <c r="E115" s="350" t="e">
        <f>E113-E114</f>
        <v>#DIV/0!</v>
      </c>
      <c r="F115" s="308"/>
      <c r="G115" s="308"/>
      <c r="H115" s="350">
        <f>H113-H114</f>
        <v>0</v>
      </c>
      <c r="I115" s="30"/>
      <c r="J115" s="30"/>
      <c r="K115" s="58"/>
      <c r="L115" s="37"/>
    </row>
    <row r="116" spans="2:12" ht="17" thickBot="1">
      <c r="B116" s="96"/>
      <c r="C116" s="223" t="s">
        <v>297</v>
      </c>
      <c r="D116" s="208"/>
      <c r="E116" s="429" t="e">
        <f>IF((AND(E114=0, E115&gt;0)),"Infinite",IF(E114=0,0,E115/E114))</f>
        <v>#DIV/0!</v>
      </c>
      <c r="F116" s="310"/>
      <c r="G116" s="310"/>
      <c r="H116" s="307">
        <f>IF((AND(H114=0, H115&gt;0)),"Infinite",IF(H114=0,0,H115/H114))</f>
        <v>0</v>
      </c>
      <c r="I116" s="208"/>
      <c r="J116" s="208"/>
      <c r="K116" s="58"/>
      <c r="L116" s="37"/>
    </row>
    <row r="117" spans="2:12" ht="17" thickTop="1">
      <c r="B117" s="96"/>
      <c r="C117" s="87"/>
      <c r="D117" s="222"/>
      <c r="E117" s="32"/>
      <c r="F117" s="30"/>
      <c r="G117" s="30"/>
      <c r="H117" s="32"/>
      <c r="I117" s="222"/>
      <c r="J117" s="30"/>
      <c r="K117" s="58"/>
      <c r="L117" s="37"/>
    </row>
    <row r="118" spans="2:12">
      <c r="B118" s="72"/>
      <c r="C118" s="139" t="s">
        <v>412</v>
      </c>
      <c r="D118" s="155"/>
      <c r="E118" s="349" t="e">
        <f>'Main activity heat plants'!E26</f>
        <v>#DIV/0!</v>
      </c>
      <c r="F118" s="153"/>
      <c r="G118" s="153"/>
      <c r="H118" s="349">
        <f>'Main activity heat plants'!H26</f>
        <v>0</v>
      </c>
      <c r="I118" s="155"/>
      <c r="J118" s="155"/>
      <c r="K118" s="58"/>
      <c r="L118" s="37"/>
    </row>
    <row r="119" spans="2:12">
      <c r="B119" s="95"/>
      <c r="C119" s="87" t="s">
        <v>413</v>
      </c>
      <c r="D119" s="222"/>
      <c r="E119" s="349">
        <f>'Fuel aggregation HP'!E46</f>
        <v>0</v>
      </c>
      <c r="F119" s="153"/>
      <c r="G119" s="153"/>
      <c r="H119" s="349">
        <f>'Fuel aggregation HP'!H46</f>
        <v>0</v>
      </c>
      <c r="I119" s="222"/>
      <c r="J119" s="155"/>
      <c r="K119" s="58"/>
      <c r="L119" s="37"/>
    </row>
    <row r="120" spans="2:12">
      <c r="B120" s="95"/>
      <c r="C120" s="87" t="s">
        <v>296</v>
      </c>
      <c r="D120" s="30"/>
      <c r="E120" s="350" t="e">
        <f>E118-E119</f>
        <v>#DIV/0!</v>
      </c>
      <c r="F120" s="308"/>
      <c r="G120" s="308"/>
      <c r="H120" s="350">
        <f>H118-H119</f>
        <v>0</v>
      </c>
      <c r="I120" s="30"/>
      <c r="J120" s="30"/>
      <c r="K120" s="58"/>
      <c r="L120" s="37"/>
    </row>
    <row r="121" spans="2:12" ht="17" thickBot="1">
      <c r="B121" s="95"/>
      <c r="C121" s="223" t="s">
        <v>297</v>
      </c>
      <c r="D121" s="208"/>
      <c r="E121" s="429" t="e">
        <f>IF((AND(E119=0, E120&gt;0)),"Infinite",IF(E119=0,0,E120/E119))</f>
        <v>#DIV/0!</v>
      </c>
      <c r="F121" s="310"/>
      <c r="G121" s="310"/>
      <c r="H121" s="307">
        <f>IF((AND(H119=0, H120&gt;0)),"Infinite",IF(H119=0,0,H120/H119))</f>
        <v>0</v>
      </c>
      <c r="I121" s="208"/>
      <c r="J121" s="208"/>
      <c r="K121" s="58"/>
      <c r="L121" s="37"/>
    </row>
    <row r="122" spans="2:12" ht="17" thickTop="1">
      <c r="B122" s="95"/>
      <c r="C122" s="87"/>
      <c r="D122" s="153"/>
      <c r="E122" s="154"/>
      <c r="F122" s="153"/>
      <c r="G122" s="153"/>
      <c r="H122" s="154"/>
      <c r="I122" s="153"/>
      <c r="J122" s="153"/>
      <c r="K122" s="58"/>
      <c r="L122" s="37"/>
    </row>
    <row r="123" spans="2:12">
      <c r="B123" s="72"/>
      <c r="C123" s="139" t="s">
        <v>240</v>
      </c>
      <c r="D123" s="155"/>
      <c r="E123" s="349" t="e">
        <f>'Main activity heat plants'!E18</f>
        <v>#DIV/0!</v>
      </c>
      <c r="F123" s="153"/>
      <c r="G123" s="153"/>
      <c r="H123" s="349">
        <f>'Main activity heat plants'!H18</f>
        <v>0</v>
      </c>
      <c r="I123" s="155"/>
      <c r="J123" s="155"/>
      <c r="K123" s="58"/>
      <c r="L123" s="37" t="s">
        <v>500</v>
      </c>
    </row>
    <row r="124" spans="2:12">
      <c r="B124" s="72"/>
      <c r="C124" s="87" t="s">
        <v>241</v>
      </c>
      <c r="D124" s="222"/>
      <c r="E124" s="349">
        <f>'Fuel aggregation HP'!E47</f>
        <v>0</v>
      </c>
      <c r="F124" s="153"/>
      <c r="G124" s="153"/>
      <c r="H124" s="349">
        <f>'Fuel aggregation HP'!H47</f>
        <v>0</v>
      </c>
      <c r="I124" s="222"/>
      <c r="J124" s="155"/>
      <c r="K124" s="58"/>
      <c r="L124" s="37"/>
    </row>
    <row r="125" spans="2:12">
      <c r="B125" s="72"/>
      <c r="C125" s="87" t="s">
        <v>296</v>
      </c>
      <c r="D125" s="30"/>
      <c r="E125" s="350" t="e">
        <f>E123-E124</f>
        <v>#DIV/0!</v>
      </c>
      <c r="F125" s="308"/>
      <c r="G125" s="308"/>
      <c r="H125" s="350">
        <f>H123-H124</f>
        <v>0</v>
      </c>
      <c r="I125" s="30"/>
      <c r="J125" s="30"/>
      <c r="K125" s="58"/>
      <c r="L125" s="37"/>
    </row>
    <row r="126" spans="2:12" ht="17" thickBot="1">
      <c r="B126" s="72"/>
      <c r="C126" s="223" t="s">
        <v>297</v>
      </c>
      <c r="D126" s="208"/>
      <c r="E126" s="429" t="e">
        <f>IF((AND(E124=0, E125&gt;0)),"Infinite",IF(E124=0,0,E125/E124))</f>
        <v>#DIV/0!</v>
      </c>
      <c r="F126" s="310"/>
      <c r="G126" s="310"/>
      <c r="H126" s="307">
        <f>IF((AND(H124=0, H125&gt;0)),"Infinite",IF(H124=0,0,H125/H124))</f>
        <v>0</v>
      </c>
      <c r="I126" s="208"/>
      <c r="J126" s="208"/>
      <c r="K126" s="58"/>
      <c r="L126" s="37"/>
    </row>
    <row r="127" spans="2:12" ht="17" thickTop="1">
      <c r="B127" s="72"/>
      <c r="C127" s="30"/>
      <c r="D127" s="30"/>
      <c r="E127" s="32"/>
      <c r="F127" s="30"/>
      <c r="G127" s="30"/>
      <c r="H127" s="32"/>
      <c r="I127" s="30"/>
      <c r="J127" s="30"/>
      <c r="K127" s="58"/>
      <c r="L127" s="37"/>
    </row>
    <row r="128" spans="2:12">
      <c r="B128" s="95"/>
      <c r="C128" s="139" t="s">
        <v>242</v>
      </c>
      <c r="D128" s="155"/>
      <c r="E128" s="349" t="e">
        <f>'Main activity heat plants'!E30</f>
        <v>#DIV/0!</v>
      </c>
      <c r="F128" s="153"/>
      <c r="G128" s="153"/>
      <c r="H128" s="349">
        <f>'Main activity heat plants'!H30</f>
        <v>0</v>
      </c>
      <c r="I128" s="155"/>
      <c r="J128" s="155"/>
      <c r="K128" s="58"/>
      <c r="L128" s="37"/>
    </row>
    <row r="129" spans="2:12">
      <c r="B129" s="95"/>
      <c r="C129" s="87" t="s">
        <v>243</v>
      </c>
      <c r="D129" s="222"/>
      <c r="E129" s="349">
        <f>'Fuel aggregation HP'!E48</f>
        <v>0</v>
      </c>
      <c r="F129" s="153"/>
      <c r="G129" s="153"/>
      <c r="H129" s="349">
        <f>'Fuel aggregation HP'!H48</f>
        <v>0</v>
      </c>
      <c r="I129" s="222"/>
      <c r="J129" s="155"/>
      <c r="K129" s="58"/>
      <c r="L129" s="37"/>
    </row>
    <row r="130" spans="2:12">
      <c r="B130" s="95"/>
      <c r="C130" s="87" t="s">
        <v>296</v>
      </c>
      <c r="D130" s="30"/>
      <c r="E130" s="350" t="e">
        <f>E128-E129</f>
        <v>#DIV/0!</v>
      </c>
      <c r="F130" s="308"/>
      <c r="G130" s="308"/>
      <c r="H130" s="350">
        <f>H128-H129</f>
        <v>0</v>
      </c>
      <c r="I130" s="30"/>
      <c r="J130" s="30"/>
      <c r="K130" s="58"/>
      <c r="L130" s="37"/>
    </row>
    <row r="131" spans="2:12" ht="17" thickBot="1">
      <c r="B131" s="95"/>
      <c r="C131" s="223" t="s">
        <v>297</v>
      </c>
      <c r="D131" s="208"/>
      <c r="E131" s="429" t="e">
        <f>IF((AND(E129=0, E130&gt;0)),"Infinite",IF(E129=0,0,E130/E129))</f>
        <v>#DIV/0!</v>
      </c>
      <c r="F131" s="310"/>
      <c r="G131" s="310"/>
      <c r="H131" s="307">
        <f>IF((AND(H129=0, H130&gt;0)),"Infinite",IF(H129=0,0,H130/H129))</f>
        <v>0</v>
      </c>
      <c r="I131" s="208"/>
      <c r="J131" s="208"/>
      <c r="K131" s="58"/>
      <c r="L131" s="37"/>
    </row>
    <row r="132" spans="2:12" ht="17" thickTop="1">
      <c r="B132" s="140"/>
      <c r="C132" s="30"/>
      <c r="D132" s="153"/>
      <c r="E132" s="154"/>
      <c r="F132" s="153"/>
      <c r="G132" s="153"/>
      <c r="H132" s="154"/>
      <c r="I132" s="153"/>
      <c r="J132" s="153"/>
      <c r="K132" s="58"/>
      <c r="L132" s="37"/>
    </row>
    <row r="133" spans="2:12">
      <c r="B133" s="95"/>
      <c r="C133" s="139" t="s">
        <v>298</v>
      </c>
      <c r="D133" s="155"/>
      <c r="E133" s="349" t="e">
        <f>'Main activity heat plants'!E33</f>
        <v>#DIV/0!</v>
      </c>
      <c r="F133" s="153"/>
      <c r="G133" s="153"/>
      <c r="H133" s="349">
        <f>'Main activity heat plants'!H33</f>
        <v>0</v>
      </c>
      <c r="I133" s="155"/>
      <c r="J133" s="155"/>
      <c r="K133" s="58"/>
      <c r="L133" s="37"/>
    </row>
    <row r="134" spans="2:12">
      <c r="B134" s="95"/>
      <c r="C134" s="87" t="s">
        <v>299</v>
      </c>
      <c r="D134" s="222"/>
      <c r="E134" s="349">
        <f>'Fuel aggregation HP'!E49</f>
        <v>0</v>
      </c>
      <c r="F134" s="153"/>
      <c r="G134" s="153"/>
      <c r="H134" s="349">
        <f>'Fuel aggregation HP'!H49</f>
        <v>0</v>
      </c>
      <c r="I134" s="222"/>
      <c r="J134" s="155"/>
      <c r="K134" s="58"/>
      <c r="L134" s="37"/>
    </row>
    <row r="135" spans="2:12">
      <c r="B135" s="95"/>
      <c r="C135" s="87" t="s">
        <v>296</v>
      </c>
      <c r="D135" s="30"/>
      <c r="E135" s="350" t="e">
        <f>E133-E134</f>
        <v>#DIV/0!</v>
      </c>
      <c r="F135" s="308"/>
      <c r="G135" s="308"/>
      <c r="H135" s="350">
        <f>H133-H134</f>
        <v>0</v>
      </c>
      <c r="I135" s="30"/>
      <c r="J135" s="30"/>
      <c r="K135" s="58"/>
      <c r="L135" s="37"/>
    </row>
    <row r="136" spans="2:12" ht="17" thickBot="1">
      <c r="B136" s="72"/>
      <c r="C136" s="223" t="s">
        <v>297</v>
      </c>
      <c r="D136" s="208"/>
      <c r="E136" s="429" t="e">
        <f>IF((AND(E134=0, E135&gt;0)),"Infinite",IF(E134=0,0,E135/E134))</f>
        <v>#DIV/0!</v>
      </c>
      <c r="F136" s="310"/>
      <c r="G136" s="310"/>
      <c r="H136" s="307">
        <f>IF((AND(H134=0, H135&gt;0)),"Infinite",IF(H134=0,0,H135/H134))</f>
        <v>0</v>
      </c>
      <c r="I136" s="208"/>
      <c r="J136" s="208"/>
      <c r="K136" s="58"/>
      <c r="L136" s="37"/>
    </row>
    <row r="137" spans="2:12" ht="17" thickTop="1">
      <c r="B137" s="72"/>
      <c r="C137" s="87"/>
      <c r="D137" s="153"/>
      <c r="E137" s="32"/>
      <c r="F137" s="30"/>
      <c r="G137" s="30"/>
      <c r="H137" s="32"/>
      <c r="I137" s="153"/>
      <c r="J137" s="30"/>
      <c r="K137" s="58"/>
      <c r="L137" s="37"/>
    </row>
    <row r="138" spans="2:12">
      <c r="B138" s="72"/>
      <c r="C138" s="30"/>
      <c r="D138" s="30"/>
      <c r="E138" s="32"/>
      <c r="F138" s="30"/>
      <c r="G138" s="30"/>
      <c r="H138" s="32"/>
      <c r="I138" s="30"/>
      <c r="J138" s="30"/>
      <c r="K138" s="58"/>
      <c r="L138" s="37"/>
    </row>
    <row r="139" spans="2:12">
      <c r="B139" s="72"/>
      <c r="C139" s="139" t="s">
        <v>244</v>
      </c>
      <c r="D139" s="155"/>
      <c r="E139" s="349" t="e">
        <f>'Main activity heat plants'!E36</f>
        <v>#DIV/0!</v>
      </c>
      <c r="F139" s="153"/>
      <c r="G139" s="153"/>
      <c r="H139" s="349">
        <f>'Main activity heat plants'!H36</f>
        <v>0</v>
      </c>
      <c r="I139" s="155"/>
      <c r="J139" s="155"/>
      <c r="K139" s="58"/>
      <c r="L139" s="37"/>
    </row>
    <row r="140" spans="2:12">
      <c r="B140" s="72"/>
      <c r="C140" s="87" t="s">
        <v>245</v>
      </c>
      <c r="D140" s="222"/>
      <c r="E140" s="349">
        <f>'Fuel aggregation HP'!E50</f>
        <v>0</v>
      </c>
      <c r="F140" s="153"/>
      <c r="G140" s="153"/>
      <c r="H140" s="349">
        <f>'Fuel aggregation HP'!H50</f>
        <v>0</v>
      </c>
      <c r="I140" s="222"/>
      <c r="J140" s="155"/>
      <c r="K140" s="58"/>
      <c r="L140" s="37"/>
    </row>
    <row r="141" spans="2:12">
      <c r="B141" s="72"/>
      <c r="C141" s="87" t="s">
        <v>296</v>
      </c>
      <c r="D141" s="30"/>
      <c r="E141" s="350" t="e">
        <f>E139-E140</f>
        <v>#DIV/0!</v>
      </c>
      <c r="F141" s="308"/>
      <c r="G141" s="308"/>
      <c r="H141" s="350">
        <f>H139-H140</f>
        <v>0</v>
      </c>
      <c r="I141" s="30"/>
      <c r="J141" s="30"/>
      <c r="K141" s="58"/>
      <c r="L141" s="37"/>
    </row>
    <row r="142" spans="2:12" ht="17" thickBot="1">
      <c r="B142" s="72"/>
      <c r="C142" s="223" t="s">
        <v>297</v>
      </c>
      <c r="D142" s="208"/>
      <c r="E142" s="429" t="e">
        <f>IF((AND(E140=0, E141&gt;0)),"Infinite",IF(E140=0,0,E141/E140))</f>
        <v>#DIV/0!</v>
      </c>
      <c r="F142" s="310"/>
      <c r="G142" s="310"/>
      <c r="H142" s="307">
        <f>IF((AND(H140=0, H141&gt;0)),"Infinite",IF(H140=0,0,H141/H140))</f>
        <v>0</v>
      </c>
      <c r="I142" s="208"/>
      <c r="J142" s="208"/>
      <c r="K142" s="58"/>
      <c r="L142" s="37"/>
    </row>
    <row r="143" spans="2:12" ht="18" thickTop="1" thickBot="1">
      <c r="B143" s="79"/>
      <c r="C143" s="224"/>
      <c r="D143" s="159"/>
      <c r="E143" s="39"/>
      <c r="F143" s="39"/>
      <c r="G143" s="39"/>
      <c r="H143" s="39"/>
      <c r="I143" s="159"/>
      <c r="J143" s="39"/>
      <c r="K143" s="101"/>
      <c r="L143" s="40"/>
    </row>
  </sheetData>
  <mergeCells count="1">
    <mergeCell ref="B5:E5"/>
  </mergeCells>
  <phoneticPr fontId="27" type="noConversion"/>
  <conditionalFormatting sqref="H96 H101 H106 H111 H116 H121">
    <cfRule type="cellIs" dxfId="32" priority="37" operator="notBetween">
      <formula>-0.05</formula>
      <formula>0.05</formula>
    </cfRule>
  </conditionalFormatting>
  <conditionalFormatting sqref="E14">
    <cfRule type="cellIs" dxfId="31" priority="36" operator="between">
      <formula>-0.05</formula>
      <formula>0.05</formula>
    </cfRule>
  </conditionalFormatting>
  <conditionalFormatting sqref="E19">
    <cfRule type="cellIs" dxfId="30" priority="35" operator="between">
      <formula>-0.05</formula>
      <formula>0.05</formula>
    </cfRule>
  </conditionalFormatting>
  <conditionalFormatting sqref="E24">
    <cfRule type="cellIs" dxfId="29" priority="34" operator="between">
      <formula>-0.05</formula>
      <formula>0.05</formula>
    </cfRule>
  </conditionalFormatting>
  <conditionalFormatting sqref="E29">
    <cfRule type="cellIs" dxfId="28" priority="33" operator="between">
      <formula>-0.05</formula>
      <formula>0.05</formula>
    </cfRule>
  </conditionalFormatting>
  <conditionalFormatting sqref="E34">
    <cfRule type="cellIs" dxfId="27" priority="32" operator="between">
      <formula>-0.05</formula>
      <formula>0.05</formula>
    </cfRule>
  </conditionalFormatting>
  <conditionalFormatting sqref="E39">
    <cfRule type="cellIs" dxfId="26" priority="31" operator="between">
      <formula>-0.05</formula>
      <formula>0.05</formula>
    </cfRule>
  </conditionalFormatting>
  <conditionalFormatting sqref="E44">
    <cfRule type="cellIs" dxfId="25" priority="30" operator="between">
      <formula>-0.05</formula>
      <formula>0.05</formula>
    </cfRule>
  </conditionalFormatting>
  <conditionalFormatting sqref="E49">
    <cfRule type="cellIs" dxfId="24" priority="29" operator="between">
      <formula>-0.05</formula>
      <formula>0.05</formula>
    </cfRule>
  </conditionalFormatting>
  <conditionalFormatting sqref="E54">
    <cfRule type="cellIs" dxfId="23" priority="28" operator="between">
      <formula>-0.05</formula>
      <formula>0.05</formula>
    </cfRule>
  </conditionalFormatting>
  <conditionalFormatting sqref="E59">
    <cfRule type="cellIs" dxfId="22" priority="27" operator="between">
      <formula>-0.05</formula>
      <formula>0.05</formula>
    </cfRule>
  </conditionalFormatting>
  <conditionalFormatting sqref="E64">
    <cfRule type="cellIs" dxfId="21" priority="26" operator="between">
      <formula>-0.05</formula>
      <formula>0.05</formula>
    </cfRule>
  </conditionalFormatting>
  <conditionalFormatting sqref="E69">
    <cfRule type="cellIs" dxfId="20" priority="25" operator="between">
      <formula>-0.05</formula>
      <formula>0.05</formula>
    </cfRule>
  </conditionalFormatting>
  <conditionalFormatting sqref="E74">
    <cfRule type="cellIs" dxfId="19" priority="24" operator="between">
      <formula>-0.05</formula>
      <formula>0.05</formula>
    </cfRule>
  </conditionalFormatting>
  <conditionalFormatting sqref="E79">
    <cfRule type="cellIs" dxfId="18" priority="23" operator="between">
      <formula>-0.05</formula>
      <formula>0.05</formula>
    </cfRule>
  </conditionalFormatting>
  <conditionalFormatting sqref="E90">
    <cfRule type="cellIs" dxfId="17" priority="22" operator="between">
      <formula>-0.05</formula>
      <formula>0.05</formula>
    </cfRule>
  </conditionalFormatting>
  <conditionalFormatting sqref="E142">
    <cfRule type="cellIs" dxfId="16" priority="11" operator="between">
      <formula>-0.05</formula>
      <formula>0.05</formula>
    </cfRule>
  </conditionalFormatting>
  <conditionalFormatting sqref="E136">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84">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A1:O52"/>
  <sheetViews>
    <sheetView workbookViewId="0">
      <pane xSplit="3" ySplit="9" topLeftCell="D10" activePane="bottomRight" state="frozen"/>
      <selection pane="topRight" activeCell="D1" sqref="D1"/>
      <selection pane="bottomLeft" activeCell="A10" sqref="A10"/>
      <selection pane="bottomRight" activeCell="E15" sqref="E15"/>
    </sheetView>
  </sheetViews>
  <sheetFormatPr baseColWidth="10" defaultRowHeight="16"/>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1">
      <c r="A2" s="9"/>
      <c r="B2" s="86" t="s">
        <v>272</v>
      </c>
      <c r="C2" s="9"/>
      <c r="D2" s="9"/>
      <c r="E2" s="9"/>
    </row>
    <row r="3" spans="1:15">
      <c r="A3" s="9"/>
      <c r="D3" s="9"/>
      <c r="E3" s="9"/>
    </row>
    <row r="4" spans="1:15">
      <c r="A4" s="9"/>
      <c r="B4" s="3" t="s">
        <v>39</v>
      </c>
      <c r="C4" s="4"/>
      <c r="D4" s="4"/>
      <c r="E4" s="5"/>
    </row>
    <row r="5" spans="1:15" ht="16" customHeight="1">
      <c r="A5" s="9"/>
      <c r="B5" s="141" t="s">
        <v>781</v>
      </c>
      <c r="C5" s="11"/>
      <c r="D5" s="11"/>
      <c r="E5" s="12"/>
    </row>
    <row r="6" spans="1:15" ht="17" thickBot="1"/>
    <row r="7" spans="1:15">
      <c r="B7" s="69" t="s">
        <v>229</v>
      </c>
      <c r="C7" s="89"/>
      <c r="D7" s="89"/>
      <c r="E7" s="89"/>
      <c r="F7" s="89"/>
      <c r="G7" s="89"/>
      <c r="H7" s="89"/>
      <c r="I7" s="89"/>
      <c r="J7" s="89"/>
      <c r="K7" s="89"/>
      <c r="L7" s="89"/>
      <c r="M7" s="89"/>
      <c r="N7" s="89"/>
      <c r="O7" s="71"/>
    </row>
    <row r="8" spans="1:15">
      <c r="B8" s="72"/>
      <c r="C8" s="9"/>
      <c r="D8" s="9"/>
      <c r="E8" s="9"/>
      <c r="F8" s="9"/>
      <c r="G8" s="9"/>
      <c r="H8" s="9"/>
      <c r="I8" s="9"/>
      <c r="J8" s="9"/>
      <c r="K8" s="9"/>
      <c r="L8" s="9"/>
      <c r="M8" s="9"/>
      <c r="N8" s="9"/>
      <c r="O8" s="73"/>
    </row>
    <row r="9" spans="1:15" ht="30" customHeight="1">
      <c r="B9" s="98" t="s">
        <v>31</v>
      </c>
      <c r="C9" s="82" t="s">
        <v>263</v>
      </c>
      <c r="D9" s="29" t="s">
        <v>655</v>
      </c>
      <c r="E9" s="28" t="s">
        <v>656</v>
      </c>
      <c r="F9" s="102"/>
      <c r="G9" s="102"/>
      <c r="H9" s="28" t="s">
        <v>657</v>
      </c>
      <c r="I9" s="102"/>
      <c r="J9" s="102"/>
      <c r="K9" s="11"/>
      <c r="L9" s="188" t="s">
        <v>270</v>
      </c>
      <c r="M9" s="167" t="s">
        <v>382</v>
      </c>
      <c r="N9" s="167" t="s">
        <v>302</v>
      </c>
      <c r="O9" s="78"/>
    </row>
    <row r="10" spans="1:15">
      <c r="B10" s="95" t="s">
        <v>393</v>
      </c>
      <c r="C10" s="9"/>
      <c r="D10" s="9"/>
      <c r="E10" s="9"/>
      <c r="F10" s="9"/>
      <c r="G10" s="9"/>
      <c r="H10" s="9"/>
      <c r="I10" s="9"/>
      <c r="J10" s="9"/>
      <c r="K10" s="9"/>
      <c r="L10" s="15"/>
      <c r="M10" s="9"/>
      <c r="N10" s="9"/>
      <c r="O10" s="73"/>
    </row>
    <row r="11" spans="1:15">
      <c r="B11" s="95"/>
      <c r="C11" s="30" t="s">
        <v>380</v>
      </c>
      <c r="D11" s="349">
        <f>'Main activity power plants'!D31</f>
        <v>0</v>
      </c>
      <c r="E11" s="349" t="e">
        <f>'Main activity power plants'!E31</f>
        <v>#DIV/0!</v>
      </c>
      <c r="F11" s="349"/>
      <c r="G11" s="349"/>
      <c r="H11" s="405" t="s">
        <v>711</v>
      </c>
      <c r="I11" s="30"/>
      <c r="J11" s="30"/>
      <c r="K11" s="30"/>
      <c r="L11" s="368">
        <f>Dashboard!E61</f>
        <v>0</v>
      </c>
      <c r="M11" s="350" t="e">
        <f>D11/kWh_MJ_conversion/L11*1000</f>
        <v>#DIV/0!</v>
      </c>
      <c r="N11" s="405" t="s">
        <v>711</v>
      </c>
      <c r="O11" s="73"/>
    </row>
    <row r="12" spans="1:15">
      <c r="B12" s="72"/>
      <c r="C12" s="30" t="s">
        <v>356</v>
      </c>
      <c r="D12" s="349">
        <f>'Main activity power plants'!D34</f>
        <v>0</v>
      </c>
      <c r="E12" s="349" t="e">
        <f>'Main activity power plants'!E34</f>
        <v>#DIV/0!</v>
      </c>
      <c r="F12" s="349"/>
      <c r="G12" s="349"/>
      <c r="H12" s="405" t="s">
        <v>711</v>
      </c>
      <c r="I12" s="30"/>
      <c r="J12" s="30"/>
      <c r="K12" s="30"/>
      <c r="L12" s="368">
        <f>Dashboard!E62</f>
        <v>0</v>
      </c>
      <c r="M12" s="350" t="e">
        <f t="shared" ref="M12:M36" si="0">D12/kWh_MJ_conversion/L12*1000</f>
        <v>#DIV/0!</v>
      </c>
      <c r="N12" s="405" t="s">
        <v>711</v>
      </c>
      <c r="O12" s="73"/>
    </row>
    <row r="13" spans="1:15">
      <c r="B13" s="72"/>
      <c r="C13" s="30" t="s">
        <v>357</v>
      </c>
      <c r="D13" s="349">
        <f>'Main activity power plants'!D37</f>
        <v>0</v>
      </c>
      <c r="E13" s="349" t="e">
        <f>'Main activity power plants'!E37</f>
        <v>#DIV/0!</v>
      </c>
      <c r="F13" s="349"/>
      <c r="G13" s="349"/>
      <c r="H13" s="405" t="s">
        <v>711</v>
      </c>
      <c r="I13" s="30"/>
      <c r="J13" s="30"/>
      <c r="K13" s="30"/>
      <c r="L13" s="368">
        <f>Dashboard!E63</f>
        <v>0</v>
      </c>
      <c r="M13" s="350" t="e">
        <f t="shared" si="0"/>
        <v>#DIV/0!</v>
      </c>
      <c r="N13" s="405" t="s">
        <v>711</v>
      </c>
      <c r="O13" s="73"/>
    </row>
    <row r="14" spans="1:15">
      <c r="B14" s="72"/>
      <c r="C14" s="30" t="s">
        <v>358</v>
      </c>
      <c r="D14" s="349">
        <f>'Main activity power plants'!D40</f>
        <v>0</v>
      </c>
      <c r="E14" s="349" t="e">
        <f>'Main activity power plants'!E40</f>
        <v>#DIV/0!</v>
      </c>
      <c r="F14" s="349"/>
      <c r="G14" s="349"/>
      <c r="H14" s="405" t="s">
        <v>711</v>
      </c>
      <c r="I14" s="30"/>
      <c r="J14" s="30"/>
      <c r="K14" s="30"/>
      <c r="L14" s="368">
        <f>Dashboard!E64</f>
        <v>0</v>
      </c>
      <c r="M14" s="350" t="e">
        <f t="shared" si="0"/>
        <v>#DIV/0!</v>
      </c>
      <c r="N14" s="405" t="s">
        <v>711</v>
      </c>
      <c r="O14" s="73"/>
    </row>
    <row r="15" spans="1:15">
      <c r="B15" s="72"/>
      <c r="C15" s="30" t="s">
        <v>359</v>
      </c>
      <c r="D15" s="349">
        <f>'Main activity power plants'!D43</f>
        <v>0</v>
      </c>
      <c r="E15" s="349" t="e">
        <f>'Main activity power plants'!E43</f>
        <v>#DIV/0!</v>
      </c>
      <c r="F15" s="349"/>
      <c r="G15" s="349"/>
      <c r="H15" s="405" t="s">
        <v>711</v>
      </c>
      <c r="I15" s="30"/>
      <c r="J15" s="30"/>
      <c r="K15" s="30"/>
      <c r="L15" s="368">
        <f>Dashboard!E65</f>
        <v>0</v>
      </c>
      <c r="M15" s="350" t="e">
        <f t="shared" si="0"/>
        <v>#DIV/0!</v>
      </c>
      <c r="N15" s="405" t="s">
        <v>711</v>
      </c>
      <c r="O15" s="73"/>
    </row>
    <row r="16" spans="1:15">
      <c r="B16" s="72"/>
      <c r="C16" s="30" t="s">
        <v>360</v>
      </c>
      <c r="D16" s="349">
        <f>'Main activity power plants'!D46</f>
        <v>0</v>
      </c>
      <c r="E16" s="349" t="e">
        <f>'Main activity power plants'!E46</f>
        <v>#DIV/0!</v>
      </c>
      <c r="F16" s="349"/>
      <c r="G16" s="349"/>
      <c r="H16" s="405" t="s">
        <v>711</v>
      </c>
      <c r="I16" s="30"/>
      <c r="J16" s="30"/>
      <c r="K16" s="30"/>
      <c r="L16" s="368">
        <f>Dashboard!E66</f>
        <v>0</v>
      </c>
      <c r="M16" s="350" t="e">
        <f t="shared" si="0"/>
        <v>#DIV/0!</v>
      </c>
      <c r="N16" s="405" t="s">
        <v>711</v>
      </c>
      <c r="O16" s="73"/>
    </row>
    <row r="17" spans="2:15">
      <c r="B17" s="72"/>
      <c r="C17" s="30" t="s">
        <v>361</v>
      </c>
      <c r="D17" s="349">
        <f>'Main activity power plants'!D49</f>
        <v>0</v>
      </c>
      <c r="E17" s="349" t="e">
        <f>'Main activity power plants'!E49</f>
        <v>#DIV/0!</v>
      </c>
      <c r="F17" s="349"/>
      <c r="G17" s="349"/>
      <c r="H17" s="405" t="s">
        <v>711</v>
      </c>
      <c r="I17" s="30"/>
      <c r="J17" s="30"/>
      <c r="K17" s="30"/>
      <c r="L17" s="368">
        <f>Dashboard!E68</f>
        <v>0</v>
      </c>
      <c r="M17" s="350" t="e">
        <f t="shared" si="0"/>
        <v>#DIV/0!</v>
      </c>
      <c r="N17" s="405" t="s">
        <v>711</v>
      </c>
      <c r="O17" s="73"/>
    </row>
    <row r="18" spans="2:15">
      <c r="B18" s="72"/>
      <c r="C18" s="30" t="s">
        <v>362</v>
      </c>
      <c r="D18" s="349">
        <f>'Main activity power plants'!D52</f>
        <v>0</v>
      </c>
      <c r="E18" s="349" t="e">
        <f>'Main activity power plants'!E52</f>
        <v>#DIV/0!</v>
      </c>
      <c r="F18" s="349"/>
      <c r="G18" s="349"/>
      <c r="H18" s="405" t="s">
        <v>711</v>
      </c>
      <c r="I18" s="30"/>
      <c r="J18" s="30"/>
      <c r="K18" s="30"/>
      <c r="L18" s="368">
        <f>Dashboard!E69</f>
        <v>0</v>
      </c>
      <c r="M18" s="350" t="e">
        <f t="shared" si="0"/>
        <v>#DIV/0!</v>
      </c>
      <c r="N18" s="405" t="s">
        <v>711</v>
      </c>
      <c r="O18" s="73"/>
    </row>
    <row r="19" spans="2:15">
      <c r="B19" s="72"/>
      <c r="C19" s="30" t="s">
        <v>752</v>
      </c>
      <c r="D19" s="349">
        <f>'Main activity power plants'!D57</f>
        <v>0</v>
      </c>
      <c r="E19" s="349" t="e">
        <f>'Main activity power plants'!E57</f>
        <v>#DIV/0!</v>
      </c>
      <c r="F19" s="349"/>
      <c r="G19" s="349"/>
      <c r="H19" s="405" t="s">
        <v>711</v>
      </c>
      <c r="I19" s="30"/>
      <c r="J19" s="30"/>
      <c r="K19" s="30"/>
      <c r="L19" s="368">
        <f>Dashboard!E74</f>
        <v>0</v>
      </c>
      <c r="M19" s="350" t="e">
        <f t="shared" si="0"/>
        <v>#DIV/0!</v>
      </c>
      <c r="N19" s="405"/>
      <c r="O19" s="73"/>
    </row>
    <row r="20" spans="2:15">
      <c r="B20" s="72"/>
      <c r="C20" s="30" t="s">
        <v>363</v>
      </c>
      <c r="D20" s="349">
        <f>'Main activity power plants'!D62</f>
        <v>0</v>
      </c>
      <c r="E20" s="349" t="e">
        <f>'Main activity power plants'!E62</f>
        <v>#DIV/0!</v>
      </c>
      <c r="F20" s="349"/>
      <c r="G20" s="349"/>
      <c r="H20" s="405" t="s">
        <v>711</v>
      </c>
      <c r="I20" s="30"/>
      <c r="J20" s="30"/>
      <c r="K20" s="30"/>
      <c r="L20" s="368">
        <f>Dashboard!E71</f>
        <v>0</v>
      </c>
      <c r="M20" s="350" t="e">
        <f t="shared" si="0"/>
        <v>#DIV/0!</v>
      </c>
      <c r="N20" s="405" t="s">
        <v>711</v>
      </c>
      <c r="O20" s="73"/>
    </row>
    <row r="21" spans="2:15">
      <c r="B21" s="72"/>
      <c r="C21" s="30" t="s">
        <v>364</v>
      </c>
      <c r="D21" s="349">
        <f>'Main activity power plants'!D67</f>
        <v>0</v>
      </c>
      <c r="E21" s="349" t="e">
        <f>'Main activity power plants'!E67</f>
        <v>#DIV/0!</v>
      </c>
      <c r="F21" s="349"/>
      <c r="G21" s="349"/>
      <c r="H21" s="405" t="s">
        <v>711</v>
      </c>
      <c r="I21" s="30"/>
      <c r="J21" s="30"/>
      <c r="K21" s="30"/>
      <c r="L21" s="368">
        <f>Dashboard!E72</f>
        <v>0</v>
      </c>
      <c r="M21" s="350" t="e">
        <f t="shared" si="0"/>
        <v>#DIV/0!</v>
      </c>
      <c r="N21" s="405" t="s">
        <v>711</v>
      </c>
      <c r="O21" s="73"/>
    </row>
    <row r="22" spans="2:15">
      <c r="B22" s="72"/>
      <c r="C22" s="30" t="s">
        <v>365</v>
      </c>
      <c r="D22" s="349">
        <f>'Main activity power plants'!D72</f>
        <v>0</v>
      </c>
      <c r="E22" s="349" t="e">
        <f>'Main activity power plants'!E72</f>
        <v>#DIV/0!</v>
      </c>
      <c r="F22" s="349"/>
      <c r="G22" s="349"/>
      <c r="H22" s="405" t="s">
        <v>711</v>
      </c>
      <c r="I22" s="30"/>
      <c r="J22" s="30"/>
      <c r="K22" s="30"/>
      <c r="L22" s="368">
        <f>Dashboard!E73</f>
        <v>0</v>
      </c>
      <c r="M22" s="350" t="e">
        <f t="shared" si="0"/>
        <v>#DIV/0!</v>
      </c>
      <c r="N22" s="405" t="s">
        <v>711</v>
      </c>
      <c r="O22" s="73"/>
    </row>
    <row r="23" spans="2:15">
      <c r="B23" s="72"/>
      <c r="C23" s="30" t="s">
        <v>366</v>
      </c>
      <c r="D23" s="349">
        <f>'Main activity power plants'!D77</f>
        <v>0</v>
      </c>
      <c r="E23" s="349" t="e">
        <f>'Main activity power plants'!E77</f>
        <v>#DIV/0!</v>
      </c>
      <c r="F23" s="349"/>
      <c r="G23" s="349"/>
      <c r="H23" s="405" t="s">
        <v>711</v>
      </c>
      <c r="I23" s="30"/>
      <c r="J23" s="30"/>
      <c r="K23" s="30"/>
      <c r="L23" s="368">
        <f>Dashboard!E75</f>
        <v>0</v>
      </c>
      <c r="M23" s="350" t="e">
        <f t="shared" si="0"/>
        <v>#DIV/0!</v>
      </c>
      <c r="N23" s="405" t="s">
        <v>711</v>
      </c>
      <c r="O23" s="73"/>
    </row>
    <row r="24" spans="2:15">
      <c r="B24" s="72"/>
      <c r="C24" s="30" t="s">
        <v>367</v>
      </c>
      <c r="D24" s="349">
        <f>'Main activity power plants'!D80</f>
        <v>0</v>
      </c>
      <c r="E24" s="349" t="e">
        <f>'Main activity power plants'!E80</f>
        <v>#DIV/0!</v>
      </c>
      <c r="F24" s="349"/>
      <c r="G24" s="349"/>
      <c r="H24" s="405" t="s">
        <v>711</v>
      </c>
      <c r="I24" s="30"/>
      <c r="J24" s="30"/>
      <c r="K24" s="30"/>
      <c r="L24" s="368">
        <f>Dashboard!E92</f>
        <v>0</v>
      </c>
      <c r="M24" s="350" t="e">
        <f t="shared" si="0"/>
        <v>#DIV/0!</v>
      </c>
      <c r="N24" s="405" t="s">
        <v>711</v>
      </c>
      <c r="O24" s="73"/>
    </row>
    <row r="25" spans="2:15">
      <c r="B25" s="72"/>
      <c r="C25" s="30" t="s">
        <v>368</v>
      </c>
      <c r="D25" s="349">
        <f>'Main activity power plants'!D83</f>
        <v>0</v>
      </c>
      <c r="E25" s="349" t="e">
        <f>'Main activity power plants'!E83</f>
        <v>#DIV/0!</v>
      </c>
      <c r="F25" s="349"/>
      <c r="G25" s="349"/>
      <c r="H25" s="405" t="s">
        <v>711</v>
      </c>
      <c r="I25" s="30"/>
      <c r="J25" s="30"/>
      <c r="K25" s="30"/>
      <c r="L25" s="368">
        <f>Dashboard!E93</f>
        <v>0</v>
      </c>
      <c r="M25" s="350" t="e">
        <f t="shared" si="0"/>
        <v>#DIV/0!</v>
      </c>
      <c r="N25" s="405" t="s">
        <v>711</v>
      </c>
      <c r="O25" s="73"/>
    </row>
    <row r="26" spans="2:15">
      <c r="B26" s="72"/>
      <c r="C26" s="30" t="s">
        <v>369</v>
      </c>
      <c r="D26" s="349">
        <f>'Main activity power plants'!D88</f>
        <v>0</v>
      </c>
      <c r="E26" s="349" t="e">
        <f>'Main activity power plants'!E88</f>
        <v>#DIV/0!</v>
      </c>
      <c r="F26" s="349"/>
      <c r="G26" s="349"/>
      <c r="H26" s="405" t="s">
        <v>711</v>
      </c>
      <c r="I26" s="30"/>
      <c r="J26" s="30"/>
      <c r="K26" s="30"/>
      <c r="L26" s="368">
        <f>Dashboard!E94</f>
        <v>0</v>
      </c>
      <c r="M26" s="350" t="e">
        <f t="shared" si="0"/>
        <v>#DIV/0!</v>
      </c>
      <c r="N26" s="405" t="s">
        <v>711</v>
      </c>
      <c r="O26" s="73"/>
    </row>
    <row r="27" spans="2:15">
      <c r="B27" s="72"/>
      <c r="C27" s="30" t="s">
        <v>321</v>
      </c>
      <c r="D27" s="349">
        <f>'Main activity power plants'!D91</f>
        <v>0</v>
      </c>
      <c r="E27" s="349" t="e">
        <f>'Main activity power plants'!E91</f>
        <v>#DIV/0!</v>
      </c>
      <c r="F27" s="349"/>
      <c r="G27" s="349"/>
      <c r="H27" s="405" t="s">
        <v>711</v>
      </c>
      <c r="I27" s="30"/>
      <c r="J27" s="30"/>
      <c r="K27" s="30"/>
      <c r="L27" s="368">
        <f>Dashboard!E77</f>
        <v>0</v>
      </c>
      <c r="M27" s="350" t="e">
        <f t="shared" si="0"/>
        <v>#DIV/0!</v>
      </c>
      <c r="N27" s="405" t="s">
        <v>711</v>
      </c>
      <c r="O27" s="73"/>
    </row>
    <row r="28" spans="2:15">
      <c r="B28" s="72"/>
      <c r="C28" s="30" t="s">
        <v>322</v>
      </c>
      <c r="D28" s="349">
        <f>'Main activity power plants'!D94</f>
        <v>0</v>
      </c>
      <c r="E28" s="349" t="e">
        <f>'Main activity power plants'!E94</f>
        <v>#DIV/0!</v>
      </c>
      <c r="F28" s="349"/>
      <c r="G28" s="349"/>
      <c r="H28" s="405" t="s">
        <v>711</v>
      </c>
      <c r="I28" s="30"/>
      <c r="J28" s="30"/>
      <c r="K28" s="30"/>
      <c r="L28" s="368">
        <f>Dashboard!E78</f>
        <v>0</v>
      </c>
      <c r="M28" s="350" t="e">
        <f t="shared" si="0"/>
        <v>#DIV/0!</v>
      </c>
      <c r="N28" s="405" t="s">
        <v>711</v>
      </c>
      <c r="O28" s="73"/>
    </row>
    <row r="29" spans="2:15">
      <c r="B29" s="72"/>
      <c r="C29" s="30" t="s">
        <v>318</v>
      </c>
      <c r="D29" s="349">
        <f>'Main activity power plants'!D97</f>
        <v>0</v>
      </c>
      <c r="E29" s="349" t="e">
        <f>'Main activity power plants'!E97</f>
        <v>#DIV/0!</v>
      </c>
      <c r="F29" s="349"/>
      <c r="G29" s="349"/>
      <c r="H29" s="405" t="s">
        <v>711</v>
      </c>
      <c r="I29" s="30"/>
      <c r="J29" s="30"/>
      <c r="K29" s="30"/>
      <c r="L29" s="368">
        <f>Dashboard!E80</f>
        <v>0</v>
      </c>
      <c r="M29" s="350" t="e">
        <f t="shared" si="0"/>
        <v>#DIV/0!</v>
      </c>
      <c r="N29" s="405" t="s">
        <v>711</v>
      </c>
      <c r="O29" s="73"/>
    </row>
    <row r="30" spans="2:15">
      <c r="B30" s="72"/>
      <c r="C30" s="30" t="s">
        <v>314</v>
      </c>
      <c r="D30" s="349">
        <f>'Main activity power plants'!D100</f>
        <v>0</v>
      </c>
      <c r="E30" s="349" t="e">
        <f>'Main activity power plants'!E100</f>
        <v>#DIV/0!</v>
      </c>
      <c r="F30" s="349"/>
      <c r="G30" s="349"/>
      <c r="H30" s="405" t="s">
        <v>711</v>
      </c>
      <c r="I30" s="30"/>
      <c r="J30" s="30"/>
      <c r="K30" s="30"/>
      <c r="L30" s="368">
        <f>Dashboard!E81</f>
        <v>0</v>
      </c>
      <c r="M30" s="350" t="e">
        <f t="shared" si="0"/>
        <v>#DIV/0!</v>
      </c>
      <c r="N30" s="405" t="s">
        <v>711</v>
      </c>
      <c r="O30" s="73"/>
    </row>
    <row r="31" spans="2:15">
      <c r="B31" s="72"/>
      <c r="C31" s="30" t="s">
        <v>191</v>
      </c>
      <c r="D31" s="349">
        <f>'Main activity power plants'!D103</f>
        <v>0</v>
      </c>
      <c r="E31" s="349" t="e">
        <f>'Main activity power plants'!E103</f>
        <v>#DIV/0!</v>
      </c>
      <c r="F31" s="349"/>
      <c r="G31" s="349"/>
      <c r="H31" s="405" t="s">
        <v>711</v>
      </c>
      <c r="I31" s="30"/>
      <c r="J31" s="30"/>
      <c r="K31" s="30"/>
      <c r="L31" s="368">
        <f>Dashboard!E95</f>
        <v>0</v>
      </c>
      <c r="M31" s="350" t="e">
        <f t="shared" si="0"/>
        <v>#DIV/0!</v>
      </c>
      <c r="N31" s="405" t="s">
        <v>711</v>
      </c>
      <c r="O31" s="73"/>
    </row>
    <row r="32" spans="2:15">
      <c r="B32" s="72"/>
      <c r="C32" s="30" t="s">
        <v>491</v>
      </c>
      <c r="D32" s="349">
        <f>'Main activity power plants'!D106</f>
        <v>0</v>
      </c>
      <c r="E32" s="349" t="e">
        <f>'Main activity power plants'!E106</f>
        <v>#DIV/0!</v>
      </c>
      <c r="F32" s="349"/>
      <c r="G32" s="349"/>
      <c r="H32" s="405" t="s">
        <v>711</v>
      </c>
      <c r="I32" s="30"/>
      <c r="J32" s="30"/>
      <c r="K32" s="30"/>
      <c r="L32" s="368">
        <f>Dashboard!E83</f>
        <v>0</v>
      </c>
      <c r="M32" s="350" t="e">
        <f t="shared" si="0"/>
        <v>#DIV/0!</v>
      </c>
      <c r="N32" s="405" t="s">
        <v>711</v>
      </c>
      <c r="O32" s="73"/>
    </row>
    <row r="33" spans="2:15">
      <c r="B33" s="72"/>
      <c r="C33" s="30" t="s">
        <v>492</v>
      </c>
      <c r="D33" s="349">
        <f>'Main activity power plants'!D109</f>
        <v>0</v>
      </c>
      <c r="E33" s="349" t="e">
        <f>'Main activity power plants'!E109</f>
        <v>#DIV/0!</v>
      </c>
      <c r="F33" s="349"/>
      <c r="G33" s="349"/>
      <c r="H33" s="405" t="s">
        <v>711</v>
      </c>
      <c r="I33" s="30"/>
      <c r="J33" s="30"/>
      <c r="K33" s="30"/>
      <c r="L33" s="368">
        <f>Dashboard!E86</f>
        <v>0</v>
      </c>
      <c r="M33" s="350" t="e">
        <f t="shared" si="0"/>
        <v>#DIV/0!</v>
      </c>
      <c r="N33" s="405" t="s">
        <v>711</v>
      </c>
      <c r="O33" s="73"/>
    </row>
    <row r="34" spans="2:15">
      <c r="B34" s="72"/>
      <c r="C34" s="30" t="s">
        <v>315</v>
      </c>
      <c r="D34" s="349">
        <f>'Main activity power plants'!D112</f>
        <v>0</v>
      </c>
      <c r="E34" s="349" t="e">
        <f>'Main activity power plants'!E112</f>
        <v>#DIV/0!</v>
      </c>
      <c r="F34" s="349"/>
      <c r="G34" s="349"/>
      <c r="H34" s="405" t="s">
        <v>711</v>
      </c>
      <c r="I34" s="30"/>
      <c r="J34" s="30"/>
      <c r="K34" s="30"/>
      <c r="L34" s="368">
        <f>Dashboard!E88</f>
        <v>0</v>
      </c>
      <c r="M34" s="350" t="e">
        <f t="shared" si="0"/>
        <v>#DIV/0!</v>
      </c>
      <c r="N34" s="405" t="s">
        <v>711</v>
      </c>
      <c r="O34" s="73"/>
    </row>
    <row r="35" spans="2:15">
      <c r="B35" s="72"/>
      <c r="C35" s="30" t="s">
        <v>316</v>
      </c>
      <c r="D35" s="349">
        <f>'Main activity power plants'!D115</f>
        <v>0</v>
      </c>
      <c r="E35" s="349" t="e">
        <f>'Main activity power plants'!E115</f>
        <v>#DIV/0!</v>
      </c>
      <c r="F35" s="349"/>
      <c r="G35" s="349"/>
      <c r="H35" s="405" t="s">
        <v>711</v>
      </c>
      <c r="I35" s="30"/>
      <c r="J35" s="30"/>
      <c r="K35" s="30"/>
      <c r="L35" s="368">
        <f>Dashboard!E89</f>
        <v>0</v>
      </c>
      <c r="M35" s="350" t="e">
        <f t="shared" si="0"/>
        <v>#DIV/0!</v>
      </c>
      <c r="N35" s="405" t="s">
        <v>711</v>
      </c>
      <c r="O35" s="73"/>
    </row>
    <row r="36" spans="2:15">
      <c r="B36" s="72"/>
      <c r="C36" s="30" t="s">
        <v>317</v>
      </c>
      <c r="D36" s="349">
        <f>'Main activity power plants'!D118</f>
        <v>0</v>
      </c>
      <c r="E36" s="349" t="e">
        <f>'Main activity power plants'!E118</f>
        <v>#DIV/0!</v>
      </c>
      <c r="F36" s="349"/>
      <c r="G36" s="349"/>
      <c r="H36" s="405" t="s">
        <v>711</v>
      </c>
      <c r="I36" s="30"/>
      <c r="J36" s="30"/>
      <c r="K36" s="30"/>
      <c r="L36" s="368">
        <f>Dashboard!E90</f>
        <v>0</v>
      </c>
      <c r="M36" s="350" t="e">
        <f t="shared" si="0"/>
        <v>#DIV/0!</v>
      </c>
      <c r="N36" s="405" t="s">
        <v>711</v>
      </c>
      <c r="O36" s="73"/>
    </row>
    <row r="37" spans="2:15" ht="17" thickBot="1">
      <c r="B37" s="72"/>
      <c r="C37" s="208" t="s">
        <v>262</v>
      </c>
      <c r="D37" s="351">
        <f>SUM(D11:D36)</f>
        <v>0</v>
      </c>
      <c r="E37" s="351" t="e">
        <f>SUM(E11:E36)</f>
        <v>#DIV/0!</v>
      </c>
      <c r="F37" s="351"/>
      <c r="G37" s="351"/>
      <c r="H37" s="351"/>
      <c r="I37" s="208"/>
      <c r="J37" s="208"/>
      <c r="K37" s="208"/>
      <c r="L37" s="369"/>
      <c r="M37" s="360" t="e">
        <f>SUM(M11:M36)</f>
        <v>#DIV/0!</v>
      </c>
      <c r="N37" s="390"/>
      <c r="O37" s="73"/>
    </row>
    <row r="38" spans="2:15" ht="17" thickTop="1">
      <c r="B38" s="72"/>
      <c r="C38" s="30"/>
      <c r="D38" s="349"/>
      <c r="E38" s="349"/>
      <c r="F38" s="349"/>
      <c r="G38" s="349"/>
      <c r="H38" s="349"/>
      <c r="I38" s="30"/>
      <c r="J38" s="30"/>
      <c r="K38" s="30"/>
      <c r="L38" s="368"/>
      <c r="M38" s="350"/>
      <c r="N38" s="173"/>
      <c r="O38" s="73"/>
    </row>
    <row r="39" spans="2:15">
      <c r="B39" s="95" t="s">
        <v>64</v>
      </c>
      <c r="C39" s="9"/>
      <c r="D39" s="9"/>
      <c r="E39" s="9"/>
      <c r="F39" s="9"/>
      <c r="G39" s="9"/>
      <c r="H39" s="9"/>
      <c r="I39" s="9"/>
      <c r="J39" s="9"/>
      <c r="K39" s="9"/>
      <c r="L39" s="15"/>
      <c r="M39" s="9"/>
      <c r="N39" s="9"/>
      <c r="O39" s="73"/>
    </row>
    <row r="40" spans="2:15">
      <c r="B40" s="72"/>
      <c r="C40" s="30" t="s">
        <v>744</v>
      </c>
      <c r="D40" s="349" t="e">
        <f>'PV solar'!D14</f>
        <v>#DIV/0!</v>
      </c>
      <c r="E40" s="349" t="e">
        <f>'PV solar'!D15</f>
        <v>#DIV/0!</v>
      </c>
      <c r="F40" s="349"/>
      <c r="G40" s="349"/>
      <c r="H40" s="405"/>
      <c r="I40" s="30"/>
      <c r="J40" s="30"/>
      <c r="K40" s="30"/>
      <c r="L40" s="368">
        <f>Dashboard!E84</f>
        <v>0</v>
      </c>
      <c r="M40" s="350" t="e">
        <f>D40/kWh_MJ_conversion/L40*1000</f>
        <v>#DIV/0!</v>
      </c>
      <c r="N40" s="405" t="s">
        <v>711</v>
      </c>
      <c r="O40" s="73"/>
    </row>
    <row r="41" spans="2:15">
      <c r="B41" s="72"/>
      <c r="C41" s="30" t="s">
        <v>745</v>
      </c>
      <c r="D41" s="349" t="e">
        <f>'PV solar'!D17</f>
        <v>#DIV/0!</v>
      </c>
      <c r="E41" s="349" t="e">
        <f>'PV solar'!D18</f>
        <v>#DIV/0!</v>
      </c>
      <c r="F41" s="349"/>
      <c r="G41" s="349"/>
      <c r="H41" s="405"/>
      <c r="I41" s="30"/>
      <c r="J41" s="30"/>
      <c r="K41" s="30"/>
      <c r="L41" s="368">
        <f>Dashboard!E85</f>
        <v>0</v>
      </c>
      <c r="M41" s="350" t="e">
        <f>D41/kWh_MJ_conversion/L41*1000</f>
        <v>#DIV/0!</v>
      </c>
      <c r="N41" s="405" t="s">
        <v>711</v>
      </c>
      <c r="O41" s="73"/>
    </row>
    <row r="42" spans="2:15" ht="17" thickBot="1">
      <c r="B42" s="79"/>
      <c r="C42" s="80"/>
      <c r="D42" s="352"/>
      <c r="E42" s="352"/>
      <c r="F42" s="352"/>
      <c r="G42" s="352"/>
      <c r="H42" s="352"/>
      <c r="I42" s="80"/>
      <c r="J42" s="80"/>
      <c r="K42" s="80"/>
      <c r="L42" s="124"/>
      <c r="M42" s="391"/>
      <c r="N42" s="391"/>
      <c r="O42" s="81"/>
    </row>
    <row r="43" spans="2:15">
      <c r="B43" s="95" t="s">
        <v>289</v>
      </c>
      <c r="C43" s="8"/>
      <c r="D43" s="353"/>
      <c r="E43" s="353"/>
      <c r="F43" s="353"/>
      <c r="G43" s="353"/>
      <c r="H43" s="353"/>
      <c r="I43" s="9"/>
      <c r="J43" s="9"/>
      <c r="K43" s="9"/>
      <c r="L43" s="15"/>
      <c r="M43" s="392"/>
      <c r="N43" s="392"/>
      <c r="O43" s="73"/>
    </row>
    <row r="44" spans="2:15">
      <c r="B44" s="95"/>
      <c r="C44" s="55" t="s">
        <v>280</v>
      </c>
      <c r="D44" s="405" t="s">
        <v>711</v>
      </c>
      <c r="E44" s="349" t="e">
        <f>'Main activity heat plants'!E11</f>
        <v>#DIV/0!</v>
      </c>
      <c r="F44" s="349"/>
      <c r="G44" s="349"/>
      <c r="H44" s="349">
        <f>'Main activity heat plants'!H11</f>
        <v>0</v>
      </c>
      <c r="I44" s="30"/>
      <c r="J44" s="30"/>
      <c r="K44" s="30"/>
      <c r="L44" s="368">
        <f>Dashboard!E101</f>
        <v>2190</v>
      </c>
      <c r="M44" s="405" t="s">
        <v>711</v>
      </c>
      <c r="N44" s="350">
        <f t="shared" ref="N44:N50" si="1">H44/kWh_MJ_conversion/L44*1000</f>
        <v>0</v>
      </c>
      <c r="O44" s="73"/>
    </row>
    <row r="45" spans="2:15">
      <c r="B45" s="95"/>
      <c r="C45" s="55" t="s">
        <v>281</v>
      </c>
      <c r="D45" s="405" t="s">
        <v>711</v>
      </c>
      <c r="E45" s="349" t="e">
        <f>'Main activity heat plants'!E14</f>
        <v>#DIV/0!</v>
      </c>
      <c r="F45" s="349"/>
      <c r="G45" s="349"/>
      <c r="H45" s="349">
        <f>'Main activity heat plants'!H14</f>
        <v>0</v>
      </c>
      <c r="I45" s="30"/>
      <c r="J45" s="30"/>
      <c r="K45" s="30"/>
      <c r="L45" s="368">
        <f>Dashboard!E102</f>
        <v>2190</v>
      </c>
      <c r="M45" s="405" t="s">
        <v>711</v>
      </c>
      <c r="N45" s="350">
        <f t="shared" si="1"/>
        <v>0</v>
      </c>
      <c r="O45" s="73"/>
    </row>
    <row r="46" spans="2:15">
      <c r="B46" s="95"/>
      <c r="C46" s="55" t="s">
        <v>282</v>
      </c>
      <c r="D46" s="405" t="s">
        <v>711</v>
      </c>
      <c r="E46" s="349" t="e">
        <f>'Main activity heat plants'!E19</f>
        <v>#DIV/0!</v>
      </c>
      <c r="F46" s="349"/>
      <c r="G46" s="349"/>
      <c r="H46" s="349">
        <f>'Main activity heat plants'!H19</f>
        <v>0</v>
      </c>
      <c r="I46" s="30"/>
      <c r="J46" s="30"/>
      <c r="K46" s="30"/>
      <c r="L46" s="368">
        <f>Dashboard!E103</f>
        <v>2190</v>
      </c>
      <c r="M46" s="405" t="s">
        <v>711</v>
      </c>
      <c r="N46" s="350">
        <f t="shared" si="1"/>
        <v>0</v>
      </c>
      <c r="O46" s="73"/>
    </row>
    <row r="47" spans="2:15">
      <c r="B47" s="95"/>
      <c r="C47" s="55" t="s">
        <v>283</v>
      </c>
      <c r="D47" s="405" t="s">
        <v>711</v>
      </c>
      <c r="E47" s="349" t="e">
        <f>'Main activity heat plants'!E22</f>
        <v>#DIV/0!</v>
      </c>
      <c r="F47" s="349"/>
      <c r="G47" s="349"/>
      <c r="H47" s="349">
        <f>'Main activity heat plants'!H22</f>
        <v>0</v>
      </c>
      <c r="I47" s="30"/>
      <c r="J47" s="30"/>
      <c r="K47" s="30"/>
      <c r="L47" s="368">
        <f>Dashboard!E104</f>
        <v>2190</v>
      </c>
      <c r="M47" s="405" t="s">
        <v>711</v>
      </c>
      <c r="N47" s="350">
        <f t="shared" si="1"/>
        <v>0</v>
      </c>
      <c r="O47" s="73"/>
    </row>
    <row r="48" spans="2:15">
      <c r="B48" s="95"/>
      <c r="C48" s="55" t="s">
        <v>292</v>
      </c>
      <c r="D48" s="405" t="s">
        <v>711</v>
      </c>
      <c r="E48" s="349" t="e">
        <f>'Main activity heat plants'!E27</f>
        <v>#DIV/0!</v>
      </c>
      <c r="F48" s="349"/>
      <c r="G48" s="349"/>
      <c r="H48" s="349">
        <f>'Main activity heat plants'!H27</f>
        <v>0</v>
      </c>
      <c r="I48" s="30"/>
      <c r="J48" s="30"/>
      <c r="K48" s="30"/>
      <c r="L48" s="368">
        <f>Dashboard!E105</f>
        <v>2190</v>
      </c>
      <c r="M48" s="405" t="s">
        <v>711</v>
      </c>
      <c r="N48" s="350">
        <f t="shared" si="1"/>
        <v>0</v>
      </c>
      <c r="O48" s="73"/>
    </row>
    <row r="49" spans="2:15">
      <c r="B49" s="95"/>
      <c r="C49" s="55" t="s">
        <v>287</v>
      </c>
      <c r="D49" s="405" t="s">
        <v>711</v>
      </c>
      <c r="E49" s="349" t="e">
        <f>'Main activity heat plants'!E30</f>
        <v>#DIV/0!</v>
      </c>
      <c r="F49" s="349"/>
      <c r="G49" s="349"/>
      <c r="H49" s="349">
        <f>'Main activity heat plants'!H30</f>
        <v>0</v>
      </c>
      <c r="I49" s="30"/>
      <c r="J49" s="30"/>
      <c r="K49" s="30"/>
      <c r="L49" s="368">
        <f>Dashboard!E106</f>
        <v>2190</v>
      </c>
      <c r="M49" s="405" t="s">
        <v>711</v>
      </c>
      <c r="N49" s="350">
        <f t="shared" si="1"/>
        <v>0</v>
      </c>
      <c r="O49" s="73"/>
    </row>
    <row r="50" spans="2:15">
      <c r="B50" s="95"/>
      <c r="C50" s="55" t="s">
        <v>191</v>
      </c>
      <c r="D50" s="405" t="s">
        <v>711</v>
      </c>
      <c r="E50" s="349" t="e">
        <f>'Main activity heat plants'!E33</f>
        <v>#DIV/0!</v>
      </c>
      <c r="F50" s="349"/>
      <c r="G50" s="349"/>
      <c r="H50" s="349">
        <f>'Main activity heat plants'!H33</f>
        <v>0</v>
      </c>
      <c r="I50" s="30"/>
      <c r="J50" s="30"/>
      <c r="K50" s="30"/>
      <c r="L50" s="368">
        <f>Dashboard!E107</f>
        <v>3672</v>
      </c>
      <c r="M50" s="405" t="s">
        <v>711</v>
      </c>
      <c r="N50" s="364">
        <f t="shared" si="1"/>
        <v>0</v>
      </c>
      <c r="O50" s="73"/>
    </row>
    <row r="51" spans="2:15" ht="17" thickBot="1">
      <c r="B51" s="95"/>
      <c r="C51" s="128" t="s">
        <v>262</v>
      </c>
      <c r="D51" s="351"/>
      <c r="E51" s="351" t="e">
        <f>SUM(E44:E50)</f>
        <v>#DIV/0!</v>
      </c>
      <c r="F51" s="351"/>
      <c r="G51" s="351"/>
      <c r="H51" s="351">
        <f>SUM(H44:H50)</f>
        <v>0</v>
      </c>
      <c r="I51" s="208"/>
      <c r="J51" s="208"/>
      <c r="K51" s="208"/>
      <c r="L51" s="190"/>
      <c r="M51" s="390"/>
      <c r="N51" s="360">
        <f>SUM(N44:N50)</f>
        <v>0</v>
      </c>
      <c r="O51" s="73"/>
    </row>
    <row r="52" spans="2:15" ht="18" thickTop="1" thickBot="1">
      <c r="B52" s="113"/>
      <c r="C52" s="93"/>
      <c r="D52" s="39"/>
      <c r="E52" s="39"/>
      <c r="F52" s="39"/>
      <c r="G52" s="39"/>
      <c r="H52" s="39"/>
      <c r="I52" s="39"/>
      <c r="J52" s="39"/>
      <c r="K52" s="39"/>
      <c r="L52" s="101"/>
      <c r="M52" s="39"/>
      <c r="N52" s="39"/>
      <c r="O52"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V25"/>
  <sheetViews>
    <sheetView workbookViewId="0">
      <pane xSplit="4" topLeftCell="E1" activePane="topRight" state="frozen"/>
      <selection pane="topRight"/>
    </sheetView>
  </sheetViews>
  <sheetFormatPr baseColWidth="10" defaultRowHeight="16"/>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1">
      <c r="B2" s="22" t="s">
        <v>210</v>
      </c>
    </row>
    <row r="4" spans="2:22">
      <c r="B4" s="3" t="s">
        <v>39</v>
      </c>
      <c r="C4" s="4"/>
      <c r="D4" s="4"/>
      <c r="E4" s="5"/>
      <c r="F4" s="9"/>
    </row>
    <row r="5" spans="2:22" ht="36" customHeight="1">
      <c r="B5" s="580" t="s">
        <v>507</v>
      </c>
      <c r="C5" s="581"/>
      <c r="D5" s="581"/>
      <c r="E5" s="582"/>
      <c r="F5" s="9"/>
    </row>
    <row r="6" spans="2:22" ht="17" thickBot="1"/>
    <row r="7" spans="2:22">
      <c r="B7" s="69" t="s">
        <v>210</v>
      </c>
      <c r="C7" s="89"/>
      <c r="D7" s="118"/>
      <c r="E7" s="119" t="s">
        <v>42</v>
      </c>
      <c r="F7" s="119" t="s">
        <v>142</v>
      </c>
      <c r="G7" s="119" t="s">
        <v>43</v>
      </c>
      <c r="H7" s="119" t="s">
        <v>44</v>
      </c>
      <c r="I7" s="119" t="s">
        <v>225</v>
      </c>
      <c r="J7" s="119" t="s">
        <v>226</v>
      </c>
      <c r="K7" s="119" t="s">
        <v>45</v>
      </c>
      <c r="L7" s="119" t="s">
        <v>46</v>
      </c>
      <c r="M7" s="119" t="s">
        <v>203</v>
      </c>
      <c r="N7" s="119" t="s">
        <v>189</v>
      </c>
      <c r="O7" s="119" t="s">
        <v>190</v>
      </c>
      <c r="P7" s="119" t="s">
        <v>191</v>
      </c>
      <c r="Q7" s="119" t="s">
        <v>471</v>
      </c>
      <c r="R7" s="119" t="s">
        <v>115</v>
      </c>
      <c r="S7" s="119" t="s">
        <v>197</v>
      </c>
      <c r="T7" s="119" t="s">
        <v>198</v>
      </c>
      <c r="U7" s="299" t="s">
        <v>199</v>
      </c>
    </row>
    <row r="8" spans="2:22">
      <c r="B8" s="74" t="s">
        <v>533</v>
      </c>
      <c r="C8" s="9"/>
      <c r="D8" s="57" t="s">
        <v>219</v>
      </c>
      <c r="E8" s="354" t="e">
        <f>SUM('Corrected energy balance step 2'!C15:H15,'Corrected energy balance step 2'!J15:S15)-SUM('Corrected energy balance step 1'!C15:H15,'Corrected energy balance step 1'!J15:S15)</f>
        <v>#DIV/0!</v>
      </c>
      <c r="F8" s="354" t="e">
        <f>'Corrected energy balance step 2'!I15-'Corrected energy balance step 1'!I15</f>
        <v>#DIV/0!</v>
      </c>
      <c r="G8" s="354" t="e">
        <f>'Corrected energy balance step 2'!T15-'Corrected energy balance step 1'!T15</f>
        <v>#DIV/0!</v>
      </c>
      <c r="H8" s="354" t="e">
        <f>SUM('Corrected energy balance step 2'!U15:AQ15)-SUM('Corrected energy balance step 1'!U15:AQ15)</f>
        <v>#DIV/0!</v>
      </c>
      <c r="I8" s="354" t="e">
        <f>'Corrected energy balance step 2'!AS15-'Corrected energy balance step 1'!AS15</f>
        <v>#DIV/0!</v>
      </c>
      <c r="J8" s="354" t="e">
        <f>SUM('Corrected energy balance step 2'!AR15,'Corrected energy balance step 2'!AT15)-SUM('Corrected energy balance step 1'!AR15,'Corrected energy balance step 1'!AT15)</f>
        <v>#DIV/0!</v>
      </c>
      <c r="K8" s="354" t="e">
        <f>'Corrected energy balance step 2'!AV15-'Corrected energy balance step 1'!AV15</f>
        <v>#DIV/0!</v>
      </c>
      <c r="L8" s="354">
        <f>SUM('Corrected energy balance step 2'!AW15:AY15)-SUM('Corrected energy balance step 1'!AW15:AY15)</f>
        <v>0</v>
      </c>
      <c r="M8" s="354" t="e">
        <f>SUM('Corrected energy balance step 2'!AU15,'Corrected energy balance step 2'!AZ15)-SUM('Corrected energy balance step 1'!AU15,'Corrected energy balance step 1'!AZ15)</f>
        <v>#DIV/0!</v>
      </c>
      <c r="N8" s="354" t="e">
        <f>'Corrected energy balance step 2'!BD15-'Corrected energy balance step 1'!BD15</f>
        <v>#DIV/0!</v>
      </c>
      <c r="O8" s="354">
        <f>'Corrected energy balance step 2'!BE15-'Corrected energy balance step 1'!BE15</f>
        <v>0</v>
      </c>
      <c r="P8" s="354" t="e">
        <f>'Corrected energy balance step 2'!BF15-'Corrected energy balance step 1'!BF15</f>
        <v>#DIV/0!</v>
      </c>
      <c r="Q8" s="354">
        <f>'Corrected energy balance step 2'!BG15-'Corrected energy balance step 1'!BG15</f>
        <v>0</v>
      </c>
      <c r="R8" s="354" t="e">
        <f>SUM('Corrected energy balance step 2'!BA15:BC15,'Corrected energy balance step 2'!BH15:BI15,'Corrected energy balance step 2'!BK15)-SUM('Corrected energy balance step 1'!BA15:BC15,'Corrected energy balance step 1'!BH15:BI15,'Corrected energy balance step 1'!BK15)</f>
        <v>#DIV/0!</v>
      </c>
      <c r="S8" s="354">
        <f>'Corrected energy balance step 2'!BL15-'Corrected energy balance step 1'!BL15</f>
        <v>0</v>
      </c>
      <c r="T8" s="354">
        <f>'Corrected energy balance step 2'!BM15-'Corrected energy balance step 1'!BM15</f>
        <v>0</v>
      </c>
      <c r="U8" s="355" t="e">
        <f>'Corrected energy balance step 2'!BN15-'Corrected energy balance step 1'!BN15</f>
        <v>#DIV/0!</v>
      </c>
    </row>
    <row r="9" spans="2:22">
      <c r="B9" s="72"/>
      <c r="C9" s="9"/>
      <c r="D9" s="55" t="s">
        <v>472</v>
      </c>
      <c r="E9" s="349" t="e">
        <f>SUM('Corrected energy balance step 2'!C19:H19,'Corrected energy balance step 2'!J19:S19)-SUM('Corrected energy balance step 1'!C19:H19,'Corrected energy balance step 1'!J19:S19)</f>
        <v>#DIV/0!</v>
      </c>
      <c r="F9" s="349" t="e">
        <f>'Corrected energy balance step 2'!I19-'Corrected energy balance step 1'!I19</f>
        <v>#DIV/0!</v>
      </c>
      <c r="G9" s="349" t="e">
        <f>'Corrected energy balance step 2'!T19-'Corrected energy balance step 1'!T19</f>
        <v>#DIV/0!</v>
      </c>
      <c r="H9" s="349" t="e">
        <f>SUM('Corrected energy balance step 2'!U19:AQ19)-SUM('Corrected energy balance step 1'!U19:AQ19)</f>
        <v>#DIV/0!</v>
      </c>
      <c r="I9" s="349" t="e">
        <f>'Corrected energy balance step 2'!AS19-'Corrected energy balance step 1'!AS19</f>
        <v>#DIV/0!</v>
      </c>
      <c r="J9" s="349" t="e">
        <f>SUM('Corrected energy balance step 2'!AR19,'Corrected energy balance step 2'!AT19)-SUM('Corrected energy balance step 1'!AR19,'Corrected energy balance step 1'!AT19)</f>
        <v>#DIV/0!</v>
      </c>
      <c r="K9" s="349" t="e">
        <f>'Corrected energy balance step 2'!AV19-'Corrected energy balance step 1'!AV19</f>
        <v>#DIV/0!</v>
      </c>
      <c r="L9" s="349">
        <f>SUM('Corrected energy balance step 2'!AW19:AY19)-SUM('Corrected energy balance step 1'!AW19:AY19)</f>
        <v>0</v>
      </c>
      <c r="M9" s="349" t="e">
        <f>SUM('Corrected energy balance step 2'!AU19,'Corrected energy balance step 2'!AZ19)-SUM('Corrected energy balance step 1'!AU19,'Corrected energy balance step 1'!AZ19)</f>
        <v>#DIV/0!</v>
      </c>
      <c r="N9" s="349" t="e">
        <f>'Corrected energy balance step 2'!BD19-'Corrected energy balance step 1'!BD19</f>
        <v>#DIV/0!</v>
      </c>
      <c r="O9" s="349">
        <f>'Corrected energy balance step 2'!BE19-'Corrected energy balance step 1'!BE19</f>
        <v>0</v>
      </c>
      <c r="P9" s="349" t="e">
        <f>'Corrected energy balance step 2'!BF19-'Corrected energy balance step 1'!BF19</f>
        <v>#DIV/0!</v>
      </c>
      <c r="Q9" s="349">
        <f>'Corrected energy balance step 2'!BG19-'Corrected energy balance step 1'!BG19</f>
        <v>0</v>
      </c>
      <c r="R9" s="349" t="e">
        <f>SUM('Corrected energy balance step 2'!BA19:BC19,'Corrected energy balance step 2'!BH19:BI19,'Corrected energy balance step 2'!BK19)-SUM('Corrected energy balance step 1'!BA19:BC19,'Corrected energy balance step 1'!BH19:BI19,'Corrected energy balance step 1'!BK19)</f>
        <v>#DIV/0!</v>
      </c>
      <c r="S9" s="349">
        <f>'Corrected energy balance step 2'!BL19-'Corrected energy balance step 1'!BL19</f>
        <v>0</v>
      </c>
      <c r="T9" s="349">
        <f>'Corrected energy balance step 2'!BM19-'Corrected energy balance step 1'!BM19</f>
        <v>0</v>
      </c>
      <c r="U9" s="356" t="e">
        <f>'Corrected energy balance step 2'!BN19-'Corrected energy balance step 1'!BN19</f>
        <v>#DIV/0!</v>
      </c>
      <c r="V9" s="166"/>
    </row>
    <row r="10" spans="2:22">
      <c r="B10" s="72"/>
      <c r="C10" s="9"/>
      <c r="D10" s="55" t="s">
        <v>473</v>
      </c>
      <c r="E10" s="349">
        <f>SUM('Corrected energy balance step 2'!C20:H20,'Corrected energy balance step 2'!J20:S20)-SUM('Corrected energy balance step 1'!C20:H20,'Corrected energy balance step 1'!J20:S20)</f>
        <v>0</v>
      </c>
      <c r="F10" s="349">
        <f>'Corrected energy balance step 2'!I20-'Corrected energy balance step 1'!I20</f>
        <v>0</v>
      </c>
      <c r="G10" s="349">
        <f>'Corrected energy balance step 2'!T20-'Corrected energy balance step 1'!T20</f>
        <v>0</v>
      </c>
      <c r="H10" s="349">
        <f>SUM('Corrected energy balance step 2'!U20:AQ20)-SUM('Corrected energy balance step 1'!U20:AQ20)</f>
        <v>0</v>
      </c>
      <c r="I10" s="349">
        <f>'Corrected energy balance step 2'!AS20-'Corrected energy balance step 1'!AS20</f>
        <v>0</v>
      </c>
      <c r="J10" s="349">
        <f>SUM('Corrected energy balance step 2'!AR20,'Corrected energy balance step 2'!AT20)-SUM('Corrected energy balance step 1'!AR20,'Corrected energy balance step 1'!AT20)</f>
        <v>0</v>
      </c>
      <c r="K10" s="349">
        <f>'Corrected energy balance step 2'!AV20-'Corrected energy balance step 1'!AV20</f>
        <v>0</v>
      </c>
      <c r="L10" s="349">
        <f>SUM('Corrected energy balance step 2'!AW20:AY20)-SUM('Corrected energy balance step 1'!AW20:AY20)</f>
        <v>0</v>
      </c>
      <c r="M10" s="349">
        <f>SUM('Corrected energy balance step 2'!AU20,'Corrected energy balance step 2'!AZ20)-SUM('Corrected energy balance step 1'!AU20,'Corrected energy balance step 1'!AZ20)</f>
        <v>0</v>
      </c>
      <c r="N10" s="349">
        <f>'Corrected energy balance step 2'!BD20-'Corrected energy balance step 1'!BD20</f>
        <v>0</v>
      </c>
      <c r="O10" s="349">
        <f>'Corrected energy balance step 2'!BE20-'Corrected energy balance step 1'!BE20</f>
        <v>0</v>
      </c>
      <c r="P10" s="349">
        <f>'Corrected energy balance step 2'!BF20-'Corrected energy balance step 1'!BF20</f>
        <v>0</v>
      </c>
      <c r="Q10" s="349">
        <f>'Corrected energy balance step 2'!BG20-'Corrected energy balance step 1'!BG20</f>
        <v>0</v>
      </c>
      <c r="R10" s="349">
        <f>SUM('Corrected energy balance step 2'!BA20:BC20,'Corrected energy balance step 2'!BH20:BI20,'Corrected energy balance step 2'!BK20)-SUM('Corrected energy balance step 1'!BA20:BC20,'Corrected energy balance step 1'!BH20:BI20,'Corrected energy balance step 1'!BK20)</f>
        <v>0</v>
      </c>
      <c r="S10" s="349">
        <f>'Corrected energy balance step 2'!BL20-'Corrected energy balance step 1'!BL20</f>
        <v>0</v>
      </c>
      <c r="T10" s="349">
        <f>'Corrected energy balance step 2'!BM20-'Corrected energy balance step 1'!BM20</f>
        <v>0</v>
      </c>
      <c r="U10" s="356">
        <f>'Corrected energy balance step 2'!BN20-'Corrected energy balance step 1'!BN20</f>
        <v>0</v>
      </c>
      <c r="V10" s="166"/>
    </row>
    <row r="11" spans="2:22">
      <c r="B11" s="72"/>
      <c r="C11" s="9"/>
      <c r="D11" s="55" t="s">
        <v>220</v>
      </c>
      <c r="E11" s="349">
        <v>0</v>
      </c>
      <c r="F11" s="349">
        <v>0</v>
      </c>
      <c r="G11" s="349">
        <v>0</v>
      </c>
      <c r="H11" s="349">
        <v>0</v>
      </c>
      <c r="I11" s="349">
        <v>0</v>
      </c>
      <c r="J11" s="349">
        <v>0</v>
      </c>
      <c r="K11" s="349">
        <v>0</v>
      </c>
      <c r="L11" s="349">
        <v>0</v>
      </c>
      <c r="M11" s="349">
        <v>0</v>
      </c>
      <c r="N11" s="349">
        <v>0</v>
      </c>
      <c r="O11" s="349">
        <v>0</v>
      </c>
      <c r="P11" s="349">
        <v>0</v>
      </c>
      <c r="Q11" s="349">
        <v>0</v>
      </c>
      <c r="R11" s="349">
        <v>0</v>
      </c>
      <c r="S11" s="349">
        <v>0</v>
      </c>
      <c r="T11" s="349">
        <v>0</v>
      </c>
      <c r="U11" s="356">
        <v>0</v>
      </c>
      <c r="V11" s="166"/>
    </row>
    <row r="12" spans="2:22">
      <c r="B12" s="72"/>
      <c r="C12" s="9"/>
      <c r="D12" s="55" t="s">
        <v>475</v>
      </c>
      <c r="E12" s="349">
        <v>0</v>
      </c>
      <c r="F12" s="349">
        <v>0</v>
      </c>
      <c r="G12" s="349">
        <v>0</v>
      </c>
      <c r="H12" s="349">
        <v>0</v>
      </c>
      <c r="I12" s="349">
        <v>0</v>
      </c>
      <c r="J12" s="349">
        <v>0</v>
      </c>
      <c r="K12" s="349">
        <v>0</v>
      </c>
      <c r="L12" s="349">
        <v>0</v>
      </c>
      <c r="M12" s="349">
        <v>0</v>
      </c>
      <c r="N12" s="349">
        <v>0</v>
      </c>
      <c r="O12" s="349">
        <v>0</v>
      </c>
      <c r="P12" s="349">
        <v>0</v>
      </c>
      <c r="Q12" s="349">
        <v>0</v>
      </c>
      <c r="R12" s="349">
        <v>0</v>
      </c>
      <c r="S12" s="349">
        <v>0</v>
      </c>
      <c r="T12" s="349">
        <v>0</v>
      </c>
      <c r="U12" s="356">
        <v>0</v>
      </c>
      <c r="V12" s="166"/>
    </row>
    <row r="13" spans="2:22">
      <c r="B13" s="72"/>
      <c r="C13" s="9"/>
      <c r="D13" s="55" t="s">
        <v>303</v>
      </c>
      <c r="E13" s="349" t="e">
        <f>SUM('Corrected energy balance step 2'!C23:H23,'Corrected energy balance step 2'!J23:S23)-SUM('Corrected energy balance step 1'!C23:H23,'Corrected energy balance step 1'!J23:S23)</f>
        <v>#DIV/0!</v>
      </c>
      <c r="F13" s="349" t="e">
        <f>'Corrected energy balance step 2'!I23-'Corrected energy balance step 1'!I23</f>
        <v>#DIV/0!</v>
      </c>
      <c r="G13" s="349" t="e">
        <f>'Corrected energy balance step 2'!T23-'Corrected energy balance step 1'!T23</f>
        <v>#DIV/0!</v>
      </c>
      <c r="H13" s="349" t="e">
        <f>SUM('Corrected energy balance step 2'!U23:AQ23)-SUM('Corrected energy balance step 1'!U23:AQ23)</f>
        <v>#DIV/0!</v>
      </c>
      <c r="I13" s="349" t="e">
        <f>'Corrected energy balance step 2'!AS23-'Corrected energy balance step 1'!AS23</f>
        <v>#DIV/0!</v>
      </c>
      <c r="J13" s="349" t="e">
        <f>SUM('Corrected energy balance step 2'!AR23,'Corrected energy balance step 2'!AT23)-SUM('Corrected energy balance step 1'!AR23,'Corrected energy balance step 1'!AT23)</f>
        <v>#DIV/0!</v>
      </c>
      <c r="K13" s="349" t="e">
        <f>'Corrected energy balance step 2'!AV23-'Corrected energy balance step 1'!AV23</f>
        <v>#DIV/0!</v>
      </c>
      <c r="L13" s="349">
        <f>SUM('Corrected energy balance step 2'!AW23:AY23)-SUM('Corrected energy balance step 1'!AW23:AY23)</f>
        <v>0</v>
      </c>
      <c r="M13" s="349" t="e">
        <f>SUM('Corrected energy balance step 2'!AU23,'Corrected energy balance step 2'!AZ23)-SUM('Corrected energy balance step 1'!AU23,'Corrected energy balance step 1'!AZ23)</f>
        <v>#DIV/0!</v>
      </c>
      <c r="N13" s="349">
        <f>'Corrected energy balance step 2'!BD23-'Corrected energy balance step 1'!BD23</f>
        <v>0</v>
      </c>
      <c r="O13" s="349">
        <f>'Corrected energy balance step 2'!BE23-'Corrected energy balance step 1'!BE23</f>
        <v>0</v>
      </c>
      <c r="P13" s="349" t="e">
        <f>'Corrected energy balance step 2'!BF23-'Corrected energy balance step 1'!BF23</f>
        <v>#DIV/0!</v>
      </c>
      <c r="Q13" s="349">
        <f>'Corrected energy balance step 2'!BG23-'Corrected energy balance step 1'!BG23</f>
        <v>0</v>
      </c>
      <c r="R13" s="349">
        <f>SUM('Corrected energy balance step 2'!BA23:BC23,'Corrected energy balance step 2'!BH23:BI23,'Corrected energy balance step 2'!BK23)-SUM('Corrected energy balance step 1'!BA23:BC23,'Corrected energy balance step 1'!BH23:BI23,'Corrected energy balance step 1'!BK23)</f>
        <v>0</v>
      </c>
      <c r="S13" s="349">
        <f>'Corrected energy balance step 2'!BL23-'Corrected energy balance step 1'!BL23</f>
        <v>0</v>
      </c>
      <c r="T13" s="349">
        <f>'Corrected energy balance step 2'!BM23-'Corrected energy balance step 1'!BM23</f>
        <v>0</v>
      </c>
      <c r="U13" s="356" t="e">
        <f>'Corrected energy balance step 2'!BN23-'Corrected energy balance step 1'!BN23</f>
        <v>#DIV/0!</v>
      </c>
    </row>
    <row r="14" spans="2:22">
      <c r="B14" s="72"/>
      <c r="C14" s="9"/>
      <c r="D14" s="55" t="s">
        <v>304</v>
      </c>
      <c r="E14" s="349">
        <f>SUM('Corrected energy balance step 2'!C24:H24,'Corrected energy balance step 2'!J24:S24)-SUM('Corrected energy balance step 1'!C24:H24,'Corrected energy balance step 1'!J24:S24)</f>
        <v>0</v>
      </c>
      <c r="F14" s="349">
        <f>'Corrected energy balance step 2'!I24-'Corrected energy balance step 1'!I24</f>
        <v>0</v>
      </c>
      <c r="G14" s="349">
        <f>'Corrected energy balance step 2'!T24-'Corrected energy balance step 1'!T24</f>
        <v>0</v>
      </c>
      <c r="H14" s="349">
        <f>SUM('Corrected energy balance step 2'!U24:AQ24)-SUM('Corrected energy balance step 1'!U24:AQ24)</f>
        <v>0</v>
      </c>
      <c r="I14" s="349">
        <f>'Corrected energy balance step 2'!AS24-'Corrected energy balance step 1'!AS24</f>
        <v>0</v>
      </c>
      <c r="J14" s="349">
        <f>SUM('Corrected energy balance step 2'!AR24,'Corrected energy balance step 2'!AT24)-SUM('Corrected energy balance step 1'!AR24,'Corrected energy balance step 1'!AT24)</f>
        <v>0</v>
      </c>
      <c r="K14" s="349">
        <f>'Corrected energy balance step 2'!AV24-'Corrected energy balance step 1'!AV24</f>
        <v>0</v>
      </c>
      <c r="L14" s="349">
        <f>SUM('Corrected energy balance step 2'!AW24:AY24)-SUM('Corrected energy balance step 1'!AW24:AY24)</f>
        <v>0</v>
      </c>
      <c r="M14" s="349">
        <f>SUM('Corrected energy balance step 2'!AU24,'Corrected energy balance step 2'!AZ24)-SUM('Corrected energy balance step 1'!AU24,'Corrected energy balance step 1'!AZ24)</f>
        <v>0</v>
      </c>
      <c r="N14" s="349">
        <f>'Corrected energy balance step 2'!BD24-'Corrected energy balance step 1'!BD24</f>
        <v>0</v>
      </c>
      <c r="O14" s="349">
        <f>'Corrected energy balance step 2'!BE24-'Corrected energy balance step 1'!BE24</f>
        <v>0</v>
      </c>
      <c r="P14" s="349">
        <f>'Corrected energy balance step 2'!BF24-'Corrected energy balance step 1'!BF24</f>
        <v>0</v>
      </c>
      <c r="Q14" s="349">
        <f>'Corrected energy balance step 2'!BG24-'Corrected energy balance step 1'!BG24</f>
        <v>0</v>
      </c>
      <c r="R14" s="349">
        <f>SUM('Corrected energy balance step 2'!BA24:BC24,'Corrected energy balance step 2'!BH24:BI24,'Corrected energy balance step 2'!BK24)-SUM('Corrected energy balance step 1'!BA24:BC24,'Corrected energy balance step 1'!BH24:BI24,'Corrected energy balance step 1'!BK24)</f>
        <v>0</v>
      </c>
      <c r="S14" s="349">
        <f>'Corrected energy balance step 2'!BL24-'Corrected energy balance step 1'!BL24</f>
        <v>0</v>
      </c>
      <c r="T14" s="349">
        <f>'Corrected energy balance step 2'!BM24-'Corrected energy balance step 1'!BM24</f>
        <v>0</v>
      </c>
      <c r="U14" s="356">
        <f>'Corrected energy balance step 2'!BN24-'Corrected energy balance step 1'!BN24</f>
        <v>0</v>
      </c>
    </row>
    <row r="15" spans="2:22">
      <c r="B15" s="72"/>
      <c r="C15" s="9"/>
      <c r="D15" s="55" t="s">
        <v>221</v>
      </c>
      <c r="E15" s="349">
        <v>0</v>
      </c>
      <c r="F15" s="349">
        <v>0</v>
      </c>
      <c r="G15" s="349">
        <v>0</v>
      </c>
      <c r="H15" s="349">
        <v>0</v>
      </c>
      <c r="I15" s="349">
        <v>0</v>
      </c>
      <c r="J15" s="349">
        <v>0</v>
      </c>
      <c r="K15" s="349">
        <v>0</v>
      </c>
      <c r="L15" s="349">
        <v>0</v>
      </c>
      <c r="M15" s="349">
        <v>0</v>
      </c>
      <c r="N15" s="349">
        <v>0</v>
      </c>
      <c r="O15" s="349">
        <v>0</v>
      </c>
      <c r="P15" s="349">
        <v>0</v>
      </c>
      <c r="Q15" s="349">
        <v>0</v>
      </c>
      <c r="R15" s="349">
        <v>0</v>
      </c>
      <c r="S15" s="349">
        <v>0</v>
      </c>
      <c r="T15" s="349">
        <v>0</v>
      </c>
      <c r="U15" s="356">
        <v>0</v>
      </c>
    </row>
    <row r="16" spans="2:22">
      <c r="B16" s="72"/>
      <c r="C16" s="9"/>
      <c r="D16" s="55" t="s">
        <v>84</v>
      </c>
      <c r="E16" s="349">
        <v>0</v>
      </c>
      <c r="F16" s="349">
        <v>0</v>
      </c>
      <c r="G16" s="349">
        <v>0</v>
      </c>
      <c r="H16" s="349">
        <v>0</v>
      </c>
      <c r="I16" s="349">
        <v>0</v>
      </c>
      <c r="J16" s="349">
        <v>0</v>
      </c>
      <c r="K16" s="349">
        <v>0</v>
      </c>
      <c r="L16" s="349">
        <v>0</v>
      </c>
      <c r="M16" s="349">
        <v>0</v>
      </c>
      <c r="N16" s="349">
        <v>0</v>
      </c>
      <c r="O16" s="349">
        <v>0</v>
      </c>
      <c r="P16" s="349">
        <v>0</v>
      </c>
      <c r="Q16" s="349">
        <v>0</v>
      </c>
      <c r="R16" s="349">
        <v>0</v>
      </c>
      <c r="S16" s="349">
        <v>0</v>
      </c>
      <c r="T16" s="349">
        <v>0</v>
      </c>
      <c r="U16" s="356">
        <v>0</v>
      </c>
    </row>
    <row r="17" spans="2:21">
      <c r="B17" s="72"/>
      <c r="C17" s="9"/>
      <c r="D17" s="55" t="s">
        <v>93</v>
      </c>
      <c r="E17" s="349">
        <v>0</v>
      </c>
      <c r="F17" s="349">
        <v>0</v>
      </c>
      <c r="G17" s="349">
        <v>0</v>
      </c>
      <c r="H17" s="349">
        <v>0</v>
      </c>
      <c r="I17" s="349">
        <v>0</v>
      </c>
      <c r="J17" s="349">
        <v>0</v>
      </c>
      <c r="K17" s="349">
        <v>0</v>
      </c>
      <c r="L17" s="349">
        <v>0</v>
      </c>
      <c r="M17" s="349">
        <v>0</v>
      </c>
      <c r="N17" s="349">
        <v>0</v>
      </c>
      <c r="O17" s="349">
        <v>0</v>
      </c>
      <c r="P17" s="349">
        <v>0</v>
      </c>
      <c r="Q17" s="349">
        <v>0</v>
      </c>
      <c r="R17" s="349">
        <v>0</v>
      </c>
      <c r="S17" s="349">
        <v>0</v>
      </c>
      <c r="T17" s="349">
        <v>0</v>
      </c>
      <c r="U17" s="356">
        <v>0</v>
      </c>
    </row>
    <row r="18" spans="2:21">
      <c r="B18" s="72"/>
      <c r="C18" s="9"/>
      <c r="D18" s="57" t="s">
        <v>94</v>
      </c>
      <c r="E18" s="354">
        <v>0</v>
      </c>
      <c r="F18" s="354">
        <v>0</v>
      </c>
      <c r="G18" s="354">
        <v>0</v>
      </c>
      <c r="H18" s="354">
        <v>0</v>
      </c>
      <c r="I18" s="354">
        <v>0</v>
      </c>
      <c r="J18" s="354">
        <v>0</v>
      </c>
      <c r="K18" s="354">
        <v>0</v>
      </c>
      <c r="L18" s="354">
        <v>0</v>
      </c>
      <c r="M18" s="354">
        <v>0</v>
      </c>
      <c r="N18" s="354">
        <v>0</v>
      </c>
      <c r="O18" s="354">
        <v>0</v>
      </c>
      <c r="P18" s="354">
        <v>0</v>
      </c>
      <c r="Q18" s="354">
        <v>0</v>
      </c>
      <c r="R18" s="354">
        <v>0</v>
      </c>
      <c r="S18" s="354">
        <v>0</v>
      </c>
      <c r="T18" s="354">
        <v>0</v>
      </c>
      <c r="U18" s="355">
        <v>0</v>
      </c>
    </row>
    <row r="19" spans="2:21">
      <c r="B19" s="72"/>
      <c r="C19" s="9"/>
      <c r="D19" s="55" t="s">
        <v>50</v>
      </c>
      <c r="E19" s="349">
        <v>0</v>
      </c>
      <c r="F19" s="349">
        <v>0</v>
      </c>
      <c r="G19" s="349">
        <v>0</v>
      </c>
      <c r="H19" s="349">
        <v>0</v>
      </c>
      <c r="I19" s="349">
        <v>0</v>
      </c>
      <c r="J19" s="349">
        <v>0</v>
      </c>
      <c r="K19" s="349">
        <v>0</v>
      </c>
      <c r="L19" s="349">
        <v>0</v>
      </c>
      <c r="M19" s="349">
        <v>0</v>
      </c>
      <c r="N19" s="349">
        <v>0</v>
      </c>
      <c r="O19" s="349">
        <v>0</v>
      </c>
      <c r="P19" s="349">
        <v>0</v>
      </c>
      <c r="Q19" s="349">
        <v>0</v>
      </c>
      <c r="R19" s="349">
        <v>0</v>
      </c>
      <c r="S19" s="349">
        <v>0</v>
      </c>
      <c r="T19" s="349">
        <v>0</v>
      </c>
      <c r="U19" s="356">
        <v>0</v>
      </c>
    </row>
    <row r="20" spans="2:21">
      <c r="B20" s="72"/>
      <c r="C20" s="9"/>
      <c r="D20" s="55" t="s">
        <v>108</v>
      </c>
      <c r="E20" s="349">
        <v>0</v>
      </c>
      <c r="F20" s="349">
        <v>0</v>
      </c>
      <c r="G20" s="349">
        <v>0</v>
      </c>
      <c r="H20" s="349">
        <v>0</v>
      </c>
      <c r="I20" s="349">
        <v>0</v>
      </c>
      <c r="J20" s="349">
        <v>0</v>
      </c>
      <c r="K20" s="349">
        <v>0</v>
      </c>
      <c r="L20" s="349">
        <v>0</v>
      </c>
      <c r="M20" s="349">
        <v>0</v>
      </c>
      <c r="N20" s="349">
        <v>0</v>
      </c>
      <c r="O20" s="349">
        <v>0</v>
      </c>
      <c r="P20" s="349">
        <v>0</v>
      </c>
      <c r="Q20" s="349">
        <v>0</v>
      </c>
      <c r="R20" s="349">
        <v>0</v>
      </c>
      <c r="S20" s="349">
        <v>0</v>
      </c>
      <c r="T20" s="349">
        <v>0</v>
      </c>
      <c r="U20" s="356">
        <v>0</v>
      </c>
    </row>
    <row r="21" spans="2:21">
      <c r="B21" s="72"/>
      <c r="C21" s="9"/>
      <c r="D21" s="55" t="s">
        <v>116</v>
      </c>
      <c r="E21" s="349">
        <v>0</v>
      </c>
      <c r="F21" s="349">
        <v>0</v>
      </c>
      <c r="G21" s="349">
        <v>0</v>
      </c>
      <c r="H21" s="349">
        <v>0</v>
      </c>
      <c r="I21" s="349">
        <v>0</v>
      </c>
      <c r="J21" s="349">
        <v>0</v>
      </c>
      <c r="K21" s="349">
        <v>0</v>
      </c>
      <c r="L21" s="349">
        <v>0</v>
      </c>
      <c r="M21" s="349">
        <v>0</v>
      </c>
      <c r="N21" s="349">
        <v>0</v>
      </c>
      <c r="O21" s="349">
        <v>0</v>
      </c>
      <c r="P21" s="349">
        <v>0</v>
      </c>
      <c r="Q21" s="349">
        <v>0</v>
      </c>
      <c r="R21" s="349">
        <v>0</v>
      </c>
      <c r="S21" s="349">
        <v>0</v>
      </c>
      <c r="T21" s="349">
        <v>0</v>
      </c>
      <c r="U21" s="356">
        <v>0</v>
      </c>
    </row>
    <row r="22" spans="2:21">
      <c r="B22" s="72"/>
      <c r="C22" s="9"/>
      <c r="D22" s="55" t="s">
        <v>222</v>
      </c>
      <c r="E22" s="349">
        <v>0</v>
      </c>
      <c r="F22" s="349">
        <v>0</v>
      </c>
      <c r="G22" s="349">
        <v>0</v>
      </c>
      <c r="H22" s="349">
        <v>0</v>
      </c>
      <c r="I22" s="349">
        <v>0</v>
      </c>
      <c r="J22" s="349">
        <v>0</v>
      </c>
      <c r="K22" s="349">
        <v>0</v>
      </c>
      <c r="L22" s="349">
        <v>0</v>
      </c>
      <c r="M22" s="349">
        <v>0</v>
      </c>
      <c r="N22" s="349">
        <v>0</v>
      </c>
      <c r="O22" s="349">
        <v>0</v>
      </c>
      <c r="P22" s="349">
        <v>0</v>
      </c>
      <c r="Q22" s="349">
        <v>0</v>
      </c>
      <c r="R22" s="349">
        <v>0</v>
      </c>
      <c r="S22" s="349">
        <v>0</v>
      </c>
      <c r="T22" s="349">
        <v>0</v>
      </c>
      <c r="U22" s="356">
        <v>0</v>
      </c>
    </row>
    <row r="23" spans="2:21">
      <c r="B23" s="72"/>
      <c r="C23" s="9"/>
      <c r="D23" s="55" t="s">
        <v>49</v>
      </c>
      <c r="E23" s="349">
        <v>0</v>
      </c>
      <c r="F23" s="349">
        <v>0</v>
      </c>
      <c r="G23" s="349">
        <v>0</v>
      </c>
      <c r="H23" s="349">
        <v>0</v>
      </c>
      <c r="I23" s="349">
        <v>0</v>
      </c>
      <c r="J23" s="349">
        <v>0</v>
      </c>
      <c r="K23" s="349">
        <v>0</v>
      </c>
      <c r="L23" s="349">
        <v>0</v>
      </c>
      <c r="M23" s="349">
        <v>0</v>
      </c>
      <c r="N23" s="349">
        <v>0</v>
      </c>
      <c r="O23" s="349">
        <v>0</v>
      </c>
      <c r="P23" s="349">
        <v>0</v>
      </c>
      <c r="Q23" s="349">
        <v>0</v>
      </c>
      <c r="R23" s="349">
        <v>0</v>
      </c>
      <c r="S23" s="349">
        <v>0</v>
      </c>
      <c r="T23" s="349">
        <v>0</v>
      </c>
      <c r="U23" s="356">
        <v>0</v>
      </c>
    </row>
    <row r="24" spans="2:21">
      <c r="B24" s="72"/>
      <c r="C24" s="9"/>
      <c r="D24" s="55" t="s">
        <v>115</v>
      </c>
      <c r="E24" s="349">
        <v>0</v>
      </c>
      <c r="F24" s="349">
        <v>0</v>
      </c>
      <c r="G24" s="349">
        <v>0</v>
      </c>
      <c r="H24" s="349">
        <v>0</v>
      </c>
      <c r="I24" s="349">
        <v>0</v>
      </c>
      <c r="J24" s="349">
        <v>0</v>
      </c>
      <c r="K24" s="349">
        <v>0</v>
      </c>
      <c r="L24" s="349">
        <v>0</v>
      </c>
      <c r="M24" s="349">
        <v>0</v>
      </c>
      <c r="N24" s="349">
        <v>0</v>
      </c>
      <c r="O24" s="349">
        <v>0</v>
      </c>
      <c r="P24" s="349">
        <v>0</v>
      </c>
      <c r="Q24" s="349">
        <v>0</v>
      </c>
      <c r="R24" s="349">
        <v>0</v>
      </c>
      <c r="S24" s="349">
        <v>0</v>
      </c>
      <c r="T24" s="349">
        <v>0</v>
      </c>
      <c r="U24" s="356">
        <v>0</v>
      </c>
    </row>
    <row r="25" spans="2:21" ht="17" thickBot="1">
      <c r="B25" s="79"/>
      <c r="C25" s="80"/>
      <c r="D25" s="93" t="s">
        <v>121</v>
      </c>
      <c r="E25" s="357">
        <v>0</v>
      </c>
      <c r="F25" s="357">
        <v>0</v>
      </c>
      <c r="G25" s="357">
        <v>0</v>
      </c>
      <c r="H25" s="357">
        <v>0</v>
      </c>
      <c r="I25" s="357">
        <v>0</v>
      </c>
      <c r="J25" s="357">
        <v>0</v>
      </c>
      <c r="K25" s="357">
        <v>0</v>
      </c>
      <c r="L25" s="357">
        <v>0</v>
      </c>
      <c r="M25" s="357">
        <v>0</v>
      </c>
      <c r="N25" s="357">
        <v>0</v>
      </c>
      <c r="O25" s="357">
        <v>0</v>
      </c>
      <c r="P25" s="357">
        <v>0</v>
      </c>
      <c r="Q25" s="357">
        <v>0</v>
      </c>
      <c r="R25" s="357">
        <v>0</v>
      </c>
      <c r="S25" s="357">
        <v>0</v>
      </c>
      <c r="T25" s="357">
        <v>0</v>
      </c>
      <c r="U25" s="358">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5" tint="0.39997558519241921"/>
  </sheetPr>
  <dimension ref="B2:BQ101"/>
  <sheetViews>
    <sheetView workbookViewId="0">
      <pane xSplit="2" ySplit="8" topLeftCell="AV9" activePane="bottomRight" state="frozen"/>
      <selection pane="topRight" activeCell="C1" sqref="C1"/>
      <selection pane="bottomLeft" activeCell="A9" sqref="A9"/>
      <selection pane="bottomRight"/>
    </sheetView>
  </sheetViews>
  <sheetFormatPr baseColWidth="10" defaultRowHeight="16"/>
  <cols>
    <col min="1" max="1" width="10.83203125" style="2"/>
    <col min="2" max="2" width="42.83203125" style="2" customWidth="1"/>
    <col min="3" max="67" width="13.6640625" style="2" customWidth="1"/>
    <col min="68" max="16384" width="10.83203125" style="2"/>
  </cols>
  <sheetData>
    <row r="2" spans="2:69" ht="21">
      <c r="B2" s="22" t="s">
        <v>640</v>
      </c>
    </row>
    <row r="3" spans="2:69" ht="15" customHeight="1">
      <c r="B3" s="22"/>
      <c r="AV3" s="187"/>
    </row>
    <row r="4" spans="2:69" ht="15" customHeight="1">
      <c r="B4" s="50" t="s">
        <v>39</v>
      </c>
      <c r="C4" s="4"/>
      <c r="D4" s="4"/>
      <c r="E4" s="4"/>
      <c r="F4" s="4"/>
      <c r="G4" s="4"/>
      <c r="H4" s="5"/>
    </row>
    <row r="5" spans="2:69" ht="46" customHeight="1">
      <c r="B5" s="572" t="s">
        <v>508</v>
      </c>
      <c r="C5" s="574"/>
      <c r="D5" s="574"/>
      <c r="E5" s="574"/>
      <c r="F5" s="574"/>
      <c r="G5" s="574"/>
      <c r="H5" s="573"/>
    </row>
    <row r="6" spans="2:69" ht="15" customHeight="1" thickBot="1"/>
    <row r="7" spans="2:69"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169" t="s">
        <v>200</v>
      </c>
    </row>
    <row r="8" spans="2:69">
      <c r="B8" s="41" t="s">
        <v>52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170"/>
    </row>
    <row r="9" spans="2:69">
      <c r="B9" s="36" t="s">
        <v>53</v>
      </c>
      <c r="C9" s="173">
        <f>IF(ISNUMBER('Corrected energy balance step 1'!C9),'Corrected energy balance step 1'!C9,0)</f>
        <v>0</v>
      </c>
      <c r="D9" s="173">
        <f>IF(ISNUMBER('Corrected energy balance step 1'!D9),'Corrected energy balance step 1'!D9,0)</f>
        <v>0</v>
      </c>
      <c r="E9" s="173">
        <f>IF(ISNUMBER('Corrected energy balance step 1'!E9),'Corrected energy balance step 1'!E9,0)</f>
        <v>0</v>
      </c>
      <c r="F9" s="173">
        <f>IF(ISNUMBER('Corrected energy balance step 1'!F9),'Corrected energy balance step 1'!F9,0)</f>
        <v>0</v>
      </c>
      <c r="G9" s="173">
        <f>IF(ISNUMBER('Corrected energy balance step 1'!G9),'Corrected energy balance step 1'!G9,0)</f>
        <v>0</v>
      </c>
      <c r="H9" s="173">
        <f>IF(ISNUMBER('Corrected energy balance step 1'!H9),'Corrected energy balance step 1'!H9,0)</f>
        <v>0</v>
      </c>
      <c r="I9" s="173">
        <f>IF(ISNUMBER('Corrected energy balance step 1'!I9),'Corrected energy balance step 1'!I9,0)</f>
        <v>0</v>
      </c>
      <c r="J9" s="173">
        <f>IF(ISNUMBER('Corrected energy balance step 1'!J9),'Corrected energy balance step 1'!J9,0)</f>
        <v>0</v>
      </c>
      <c r="K9" s="173">
        <f>IF(ISNUMBER('Corrected energy balance step 1'!K9),'Corrected energy balance step 1'!K9,0)</f>
        <v>0</v>
      </c>
      <c r="L9" s="173">
        <f>IF(ISNUMBER('Corrected energy balance step 1'!L9),'Corrected energy balance step 1'!L9,0)</f>
        <v>0</v>
      </c>
      <c r="M9" s="173">
        <f>IF(ISNUMBER('Corrected energy balance step 1'!M9),'Corrected energy balance step 1'!M9,0)</f>
        <v>0</v>
      </c>
      <c r="N9" s="173">
        <f>IF(ISNUMBER('Corrected energy balance step 1'!N9),'Corrected energy balance step 1'!N9,0)</f>
        <v>0</v>
      </c>
      <c r="O9" s="173">
        <f>IF(ISNUMBER('Corrected energy balance step 1'!O9),'Corrected energy balance step 1'!O9,0)</f>
        <v>0</v>
      </c>
      <c r="P9" s="173">
        <f>IF(ISNUMBER('Corrected energy balance step 1'!P9),'Corrected energy balance step 1'!P9,0)</f>
        <v>0</v>
      </c>
      <c r="Q9" s="173">
        <f>IF(ISNUMBER('Corrected energy balance step 1'!Q9),'Corrected energy balance step 1'!Q9,0)</f>
        <v>0</v>
      </c>
      <c r="R9" s="173">
        <f>IF(ISNUMBER('Corrected energy balance step 1'!R9),'Corrected energy balance step 1'!R9,0)</f>
        <v>0</v>
      </c>
      <c r="S9" s="173">
        <f>IF(ISNUMBER('Corrected energy balance step 1'!S9),'Corrected energy balance step 1'!S9,0)</f>
        <v>0</v>
      </c>
      <c r="T9" s="173">
        <f>IF(ISNUMBER('Corrected energy balance step 1'!T9),'Corrected energy balance step 1'!T9,0)</f>
        <v>0</v>
      </c>
      <c r="U9" s="173">
        <f>IF(ISNUMBER('Corrected energy balance step 1'!U9),'Corrected energy balance step 1'!U9,0)</f>
        <v>0</v>
      </c>
      <c r="V9" s="173">
        <f>IF(ISNUMBER('Corrected energy balance step 1'!V9),'Corrected energy balance step 1'!V9,0)</f>
        <v>0</v>
      </c>
      <c r="W9" s="173">
        <f>IF(ISNUMBER('Corrected energy balance step 1'!W9),'Corrected energy balance step 1'!W9,0)</f>
        <v>0</v>
      </c>
      <c r="X9" s="173">
        <f>IF(ISNUMBER('Corrected energy balance step 1'!X9),'Corrected energy balance step 1'!X9,0)</f>
        <v>0</v>
      </c>
      <c r="Y9" s="173">
        <f>IF(ISNUMBER('Corrected energy balance step 1'!Y9),'Corrected energy balance step 1'!Y9,0)</f>
        <v>0</v>
      </c>
      <c r="Z9" s="173">
        <f>IF(ISNUMBER('Corrected energy balance step 1'!Z9),'Corrected energy balance step 1'!Z9,0)</f>
        <v>0</v>
      </c>
      <c r="AA9" s="173">
        <f>IF(ISNUMBER('Corrected energy balance step 1'!AA9),'Corrected energy balance step 1'!AA9,0)</f>
        <v>0</v>
      </c>
      <c r="AB9" s="173">
        <f>IF(ISNUMBER('Corrected energy balance step 1'!AB9),'Corrected energy balance step 1'!AB9,0)</f>
        <v>0</v>
      </c>
      <c r="AC9" s="173">
        <f>IF(ISNUMBER('Corrected energy balance step 1'!AC9),'Corrected energy balance step 1'!AC9,0)</f>
        <v>0</v>
      </c>
      <c r="AD9" s="173">
        <f>IF(ISNUMBER('Corrected energy balance step 1'!AD9),'Corrected energy balance step 1'!AD9,0)</f>
        <v>0</v>
      </c>
      <c r="AE9" s="173">
        <f>IF(ISNUMBER('Corrected energy balance step 1'!AE9),'Corrected energy balance step 1'!AE9,0)</f>
        <v>0</v>
      </c>
      <c r="AF9" s="173">
        <f>IF(ISNUMBER('Corrected energy balance step 1'!AF9),'Corrected energy balance step 1'!AF9,0)</f>
        <v>0</v>
      </c>
      <c r="AG9" s="173">
        <f>IF(ISNUMBER('Corrected energy balance step 1'!AG9),'Corrected energy balance step 1'!AG9,0)</f>
        <v>0</v>
      </c>
      <c r="AH9" s="173">
        <f>IF(ISNUMBER('Corrected energy balance step 1'!AH9),'Corrected energy balance step 1'!AH9,0)</f>
        <v>0</v>
      </c>
      <c r="AI9" s="173">
        <f>IF(ISNUMBER('Corrected energy balance step 1'!AI9),'Corrected energy balance step 1'!AI9,0)</f>
        <v>0</v>
      </c>
      <c r="AJ9" s="173">
        <f>IF(ISNUMBER('Corrected energy balance step 1'!AJ9),'Corrected energy balance step 1'!AJ9,0)</f>
        <v>0</v>
      </c>
      <c r="AK9" s="173">
        <f>IF(ISNUMBER('Corrected energy balance step 1'!AK9),'Corrected energy balance step 1'!AK9,0)</f>
        <v>0</v>
      </c>
      <c r="AL9" s="173">
        <f>IF(ISNUMBER('Corrected energy balance step 1'!AL9),'Corrected energy balance step 1'!AL9,0)</f>
        <v>0</v>
      </c>
      <c r="AM9" s="173">
        <f>IF(ISNUMBER('Corrected energy balance step 1'!AM9),'Corrected energy balance step 1'!AM9,0)</f>
        <v>0</v>
      </c>
      <c r="AN9" s="173">
        <f>IF(ISNUMBER('Corrected energy balance step 1'!AN9),'Corrected energy balance step 1'!AN9,0)</f>
        <v>0</v>
      </c>
      <c r="AO9" s="173">
        <f>IF(ISNUMBER('Corrected energy balance step 1'!AO9),'Corrected energy balance step 1'!AO9,0)</f>
        <v>0</v>
      </c>
      <c r="AP9" s="173">
        <f>IF(ISNUMBER('Corrected energy balance step 1'!AP9),'Corrected energy balance step 1'!AP9,0)</f>
        <v>0</v>
      </c>
      <c r="AQ9" s="173">
        <f>IF(ISNUMBER('Corrected energy balance step 1'!AQ9),'Corrected energy balance step 1'!AQ9,0)</f>
        <v>0</v>
      </c>
      <c r="AR9" s="173">
        <f>IF(ISNUMBER('Corrected energy balance step 1'!AR9),'Corrected energy balance step 1'!AR9,0)</f>
        <v>0</v>
      </c>
      <c r="AS9" s="173">
        <f>IF(ISNUMBER('Corrected energy balance step 1'!AS9),'Corrected energy balance step 1'!AS9,0)</f>
        <v>0</v>
      </c>
      <c r="AT9" s="173">
        <f>IF(ISNUMBER('Corrected energy balance step 1'!AT9),'Corrected energy balance step 1'!AT9,0)</f>
        <v>0</v>
      </c>
      <c r="AU9" s="173">
        <f>IF(ISNUMBER('Corrected energy balance step 1'!AU9),'Corrected energy balance step 1'!AU9,0)</f>
        <v>0</v>
      </c>
      <c r="AV9" s="173">
        <f>IF(ISNUMBER('Corrected energy balance step 1'!AV9),'Corrected energy balance step 1'!AV9,0)</f>
        <v>0</v>
      </c>
      <c r="AW9" s="173">
        <f>IF(ISNUMBER('Corrected energy balance step 1'!AW9),'Corrected energy balance step 1'!AW9,0)</f>
        <v>0</v>
      </c>
      <c r="AX9" s="173">
        <f>IF(ISNUMBER('Corrected energy balance step 1'!AX9),'Corrected energy balance step 1'!AX9,0)</f>
        <v>0</v>
      </c>
      <c r="AY9" s="173">
        <f>IF(ISNUMBER('Corrected energy balance step 1'!AY9),'Corrected energy balance step 1'!AY9,0)</f>
        <v>0</v>
      </c>
      <c r="AZ9" s="173">
        <f>IF(ISNUMBER('Corrected energy balance step 1'!AZ9),'Corrected energy balance step 1'!AZ9,0)</f>
        <v>0</v>
      </c>
      <c r="BA9" s="173">
        <f>IF(ISNUMBER('Corrected energy balance step 1'!BA9),'Corrected energy balance step 1'!BA9,0)</f>
        <v>0</v>
      </c>
      <c r="BB9" s="173">
        <f>IF(ISNUMBER('Corrected energy balance step 1'!BB9),'Corrected energy balance step 1'!BB9,0)</f>
        <v>0</v>
      </c>
      <c r="BC9" s="173">
        <f>IF(ISNUMBER('Corrected energy balance step 1'!BC9),'Corrected energy balance step 1'!BC9,0)</f>
        <v>0</v>
      </c>
      <c r="BD9" s="173">
        <f>IF(ISNUMBER('Corrected energy balance step 1'!BD9),'Corrected energy balance step 1'!BD9,0)</f>
        <v>0</v>
      </c>
      <c r="BE9" s="173">
        <f>IF(ISNUMBER('Corrected energy balance step 1'!BE9),'Corrected energy balance step 1'!BE9,0)</f>
        <v>0</v>
      </c>
      <c r="BF9" s="173">
        <f>IF(ISNUMBER('Corrected energy balance step 1'!BF9),'Corrected energy balance step 1'!BF9,0)</f>
        <v>0</v>
      </c>
      <c r="BG9" s="173">
        <f>IF(ISNUMBER('Corrected energy balance step 1'!BG9),'Corrected energy balance step 1'!BG9,0)</f>
        <v>0</v>
      </c>
      <c r="BH9" s="173">
        <f>IF(ISNUMBER('Corrected energy balance step 1'!BH9),'Corrected energy balance step 1'!BH9,0)</f>
        <v>0</v>
      </c>
      <c r="BI9" s="173">
        <f>IF(ISNUMBER('Corrected energy balance step 1'!BI9),'Corrected energy balance step 1'!BI9,0)</f>
        <v>0</v>
      </c>
      <c r="BJ9" s="173">
        <f>IF(ISNUMBER('Corrected energy balance step 1'!BJ9),'Corrected energy balance step 1'!BJ9,0)</f>
        <v>0</v>
      </c>
      <c r="BK9" s="173">
        <f>IF(ISNUMBER('Corrected energy balance step 1'!BK9),'Corrected energy balance step 1'!BK9,0)</f>
        <v>0</v>
      </c>
      <c r="BL9" s="173">
        <f>IF(ISNUMBER('Corrected energy balance step 1'!BL9),'Corrected energy balance step 1'!BL9,0)</f>
        <v>0</v>
      </c>
      <c r="BM9" s="173">
        <f>IF(ISNUMBER('Corrected energy balance step 1'!BM9),'Corrected energy balance step 1'!BM9,0)</f>
        <v>0</v>
      </c>
      <c r="BN9" s="171">
        <f>SUM(C9:BM9)</f>
        <v>0</v>
      </c>
      <c r="BO9" s="174">
        <f>'Corrected energy balance step 1'!BO9</f>
        <v>0</v>
      </c>
    </row>
    <row r="10" spans="2:69">
      <c r="B10" s="36" t="s">
        <v>54</v>
      </c>
      <c r="C10" s="175">
        <f>IF(ISNUMBER('Corrected energy balance step 1'!C10),'Corrected energy balance step 1'!C10,0)</f>
        <v>0</v>
      </c>
      <c r="D10" s="175">
        <f>IF(ISNUMBER('Corrected energy balance step 1'!D10),'Corrected energy balance step 1'!D10,0)</f>
        <v>0</v>
      </c>
      <c r="E10" s="175">
        <f>IF(ISNUMBER('Corrected energy balance step 1'!E10),'Corrected energy balance step 1'!E10,0)</f>
        <v>0</v>
      </c>
      <c r="F10" s="175">
        <f>IF(ISNUMBER('Corrected energy balance step 1'!F10),'Corrected energy balance step 1'!F10,0)</f>
        <v>0</v>
      </c>
      <c r="G10" s="175">
        <f>IF(ISNUMBER('Corrected energy balance step 1'!G10),'Corrected energy balance step 1'!G10,0)</f>
        <v>0</v>
      </c>
      <c r="H10" s="175">
        <f>IF(ISNUMBER('Corrected energy balance step 1'!H10),'Corrected energy balance step 1'!H10,0)</f>
        <v>0</v>
      </c>
      <c r="I10" s="175">
        <f>IF(ISNUMBER('Corrected energy balance step 1'!I10),'Corrected energy balance step 1'!I10,0)</f>
        <v>0</v>
      </c>
      <c r="J10" s="175">
        <f>IF(ISNUMBER('Corrected energy balance step 1'!J10),'Corrected energy balance step 1'!J10,0)</f>
        <v>0</v>
      </c>
      <c r="K10" s="175">
        <f>IF(ISNUMBER('Corrected energy balance step 1'!K10),'Corrected energy balance step 1'!K10,0)</f>
        <v>0</v>
      </c>
      <c r="L10" s="175">
        <f>IF(ISNUMBER('Corrected energy balance step 1'!L10),'Corrected energy balance step 1'!L10,0)</f>
        <v>0</v>
      </c>
      <c r="M10" s="175">
        <f>IF(ISNUMBER('Corrected energy balance step 1'!M10),'Corrected energy balance step 1'!M10,0)</f>
        <v>0</v>
      </c>
      <c r="N10" s="175">
        <f>IF(ISNUMBER('Corrected energy balance step 1'!N10),'Corrected energy balance step 1'!N10,0)</f>
        <v>0</v>
      </c>
      <c r="O10" s="175">
        <f>IF(ISNUMBER('Corrected energy balance step 1'!O10),'Corrected energy balance step 1'!O10,0)</f>
        <v>0</v>
      </c>
      <c r="P10" s="175">
        <f>IF(ISNUMBER('Corrected energy balance step 1'!P10),'Corrected energy balance step 1'!P10,0)</f>
        <v>0</v>
      </c>
      <c r="Q10" s="175">
        <f>IF(ISNUMBER('Corrected energy balance step 1'!Q10),'Corrected energy balance step 1'!Q10,0)</f>
        <v>0</v>
      </c>
      <c r="R10" s="175">
        <f>IF(ISNUMBER('Corrected energy balance step 1'!R10),'Corrected energy balance step 1'!R10,0)</f>
        <v>0</v>
      </c>
      <c r="S10" s="175">
        <f>IF(ISNUMBER('Corrected energy balance step 1'!S10),'Corrected energy balance step 1'!S10,0)</f>
        <v>0</v>
      </c>
      <c r="T10" s="175">
        <f>IF(ISNUMBER('Corrected energy balance step 1'!T10),'Corrected energy balance step 1'!T10,0)</f>
        <v>0</v>
      </c>
      <c r="U10" s="175">
        <f>IF(ISNUMBER('Corrected energy balance step 1'!U10),'Corrected energy balance step 1'!U10,0)</f>
        <v>0</v>
      </c>
      <c r="V10" s="175">
        <f>IF(ISNUMBER('Corrected energy balance step 1'!V10),'Corrected energy balance step 1'!V10,0)</f>
        <v>0</v>
      </c>
      <c r="W10" s="175">
        <f>IF(ISNUMBER('Corrected energy balance step 1'!W10),'Corrected energy balance step 1'!W10,0)</f>
        <v>0</v>
      </c>
      <c r="X10" s="175">
        <f>IF(ISNUMBER('Corrected energy balance step 1'!X10),'Corrected energy balance step 1'!X10,0)</f>
        <v>0</v>
      </c>
      <c r="Y10" s="175">
        <f>IF(ISNUMBER('Corrected energy balance step 1'!Y10),'Corrected energy balance step 1'!Y10,0)</f>
        <v>0</v>
      </c>
      <c r="Z10" s="175">
        <f>IF(ISNUMBER('Corrected energy balance step 1'!Z10),'Corrected energy balance step 1'!Z10,0)</f>
        <v>0</v>
      </c>
      <c r="AA10" s="175">
        <f>IF(ISNUMBER('Corrected energy balance step 1'!AA10),'Corrected energy balance step 1'!AA10,0)</f>
        <v>0</v>
      </c>
      <c r="AB10" s="175">
        <f>IF(ISNUMBER('Corrected energy balance step 1'!AB10),'Corrected energy balance step 1'!AB10,0)</f>
        <v>0</v>
      </c>
      <c r="AC10" s="175">
        <f>IF(ISNUMBER('Corrected energy balance step 1'!AC10),'Corrected energy balance step 1'!AC10,0)</f>
        <v>0</v>
      </c>
      <c r="AD10" s="175">
        <f>IF(ISNUMBER('Corrected energy balance step 1'!AD10),'Corrected energy balance step 1'!AD10,0)</f>
        <v>0</v>
      </c>
      <c r="AE10" s="175">
        <f>IF(ISNUMBER('Corrected energy balance step 1'!AE10),'Corrected energy balance step 1'!AE10,0)</f>
        <v>0</v>
      </c>
      <c r="AF10" s="175">
        <f>IF(ISNUMBER('Corrected energy balance step 1'!AF10),'Corrected energy balance step 1'!AF10,0)</f>
        <v>0</v>
      </c>
      <c r="AG10" s="175">
        <f>IF(ISNUMBER('Corrected energy balance step 1'!AG10),'Corrected energy balance step 1'!AG10,0)</f>
        <v>0</v>
      </c>
      <c r="AH10" s="175">
        <f>IF(ISNUMBER('Corrected energy balance step 1'!AH10),'Corrected energy balance step 1'!AH10,0)</f>
        <v>0</v>
      </c>
      <c r="AI10" s="175">
        <f>IF(ISNUMBER('Corrected energy balance step 1'!AI10),'Corrected energy balance step 1'!AI10,0)</f>
        <v>0</v>
      </c>
      <c r="AJ10" s="175">
        <f>IF(ISNUMBER('Corrected energy balance step 1'!AJ10),'Corrected energy balance step 1'!AJ10,0)</f>
        <v>0</v>
      </c>
      <c r="AK10" s="175">
        <f>IF(ISNUMBER('Corrected energy balance step 1'!AK10),'Corrected energy balance step 1'!AK10,0)</f>
        <v>0</v>
      </c>
      <c r="AL10" s="175">
        <f>IF(ISNUMBER('Corrected energy balance step 1'!AL10),'Corrected energy balance step 1'!AL10,0)</f>
        <v>0</v>
      </c>
      <c r="AM10" s="175">
        <f>IF(ISNUMBER('Corrected energy balance step 1'!AM10),'Corrected energy balance step 1'!AM10,0)</f>
        <v>0</v>
      </c>
      <c r="AN10" s="175">
        <f>IF(ISNUMBER('Corrected energy balance step 1'!AN10),'Corrected energy balance step 1'!AN10,0)</f>
        <v>0</v>
      </c>
      <c r="AO10" s="175">
        <f>IF(ISNUMBER('Corrected energy balance step 1'!AO10),'Corrected energy balance step 1'!AO10,0)</f>
        <v>0</v>
      </c>
      <c r="AP10" s="175">
        <f>IF(ISNUMBER('Corrected energy balance step 1'!AP10),'Corrected energy balance step 1'!AP10,0)</f>
        <v>0</v>
      </c>
      <c r="AQ10" s="175">
        <f>IF(ISNUMBER('Corrected energy balance step 1'!AQ10),'Corrected energy balance step 1'!AQ10,0)</f>
        <v>0</v>
      </c>
      <c r="AR10" s="175">
        <f>IF(ISNUMBER('Corrected energy balance step 1'!AR10),'Corrected energy balance step 1'!AR10,0)</f>
        <v>0</v>
      </c>
      <c r="AS10" s="175">
        <f>IF(ISNUMBER('Corrected energy balance step 1'!AS10),'Corrected energy balance step 1'!AS10,0)</f>
        <v>0</v>
      </c>
      <c r="AT10" s="175">
        <f>IF(ISNUMBER('Corrected energy balance step 1'!AT10),'Corrected energy balance step 1'!AT10,0)</f>
        <v>0</v>
      </c>
      <c r="AU10" s="175">
        <f>IF(ISNUMBER('Corrected energy balance step 1'!AU10),'Corrected energy balance step 1'!AU10,0)</f>
        <v>0</v>
      </c>
      <c r="AV10" s="175">
        <f>IF(ISNUMBER('Corrected energy balance step 1'!AV10),'Corrected energy balance step 1'!AV10,0)</f>
        <v>0</v>
      </c>
      <c r="AW10" s="175">
        <f>IF(ISNUMBER('Corrected energy balance step 1'!AW10),'Corrected energy balance step 1'!AW10,0)</f>
        <v>0</v>
      </c>
      <c r="AX10" s="175">
        <f>IF(ISNUMBER('Corrected energy balance step 1'!AX10),'Corrected energy balance step 1'!AX10,0)</f>
        <v>0</v>
      </c>
      <c r="AY10" s="175">
        <f>IF(ISNUMBER('Corrected energy balance step 1'!AY10),'Corrected energy balance step 1'!AY10,0)</f>
        <v>0</v>
      </c>
      <c r="AZ10" s="175">
        <f>IF(ISNUMBER('Corrected energy balance step 1'!AZ10),'Corrected energy balance step 1'!AZ10,0)</f>
        <v>0</v>
      </c>
      <c r="BA10" s="175">
        <f>IF(ISNUMBER('Corrected energy balance step 1'!BA10),'Corrected energy balance step 1'!BA10,0)</f>
        <v>0</v>
      </c>
      <c r="BB10" s="175">
        <f>IF(ISNUMBER('Corrected energy balance step 1'!BB10),'Corrected energy balance step 1'!BB10,0)</f>
        <v>0</v>
      </c>
      <c r="BC10" s="175">
        <f>IF(ISNUMBER('Corrected energy balance step 1'!BC10),'Corrected energy balance step 1'!BC10,0)</f>
        <v>0</v>
      </c>
      <c r="BD10" s="175">
        <f>IF(ISNUMBER('Corrected energy balance step 1'!BD10),'Corrected energy balance step 1'!BD10,0)</f>
        <v>0</v>
      </c>
      <c r="BE10" s="175">
        <f>IF(ISNUMBER('Corrected energy balance step 1'!BE10),'Corrected energy balance step 1'!BE10,0)</f>
        <v>0</v>
      </c>
      <c r="BF10" s="175">
        <f>IF(ISNUMBER('Corrected energy balance step 1'!BF10),'Corrected energy balance step 1'!BF10,0)</f>
        <v>0</v>
      </c>
      <c r="BG10" s="175">
        <f>IF(ISNUMBER('Corrected energy balance step 1'!BG10),'Corrected energy balance step 1'!BG10,0)</f>
        <v>0</v>
      </c>
      <c r="BH10" s="175">
        <f>IF(ISNUMBER('Corrected energy balance step 1'!BH10),'Corrected energy balance step 1'!BH10,0)</f>
        <v>0</v>
      </c>
      <c r="BI10" s="175">
        <f>IF(ISNUMBER('Corrected energy balance step 1'!BI10),'Corrected energy balance step 1'!BI10,0)</f>
        <v>0</v>
      </c>
      <c r="BJ10" s="175">
        <f>IF(ISNUMBER('Corrected energy balance step 1'!BJ10),'Corrected energy balance step 1'!BJ10,0)</f>
        <v>0</v>
      </c>
      <c r="BK10" s="175">
        <f>IF(ISNUMBER('Corrected energy balance step 1'!BK10),'Corrected energy balance step 1'!BK10,0)</f>
        <v>0</v>
      </c>
      <c r="BL10" s="175">
        <f>IF(ISNUMBER('Corrected energy balance step 1'!BL10),'Corrected energy balance step 1'!BL10,0)</f>
        <v>0</v>
      </c>
      <c r="BM10" s="175">
        <f>IF(ISNUMBER('Corrected energy balance step 1'!BM10),'Corrected energy balance step 1'!BM10,0)</f>
        <v>0</v>
      </c>
      <c r="BN10" s="176">
        <f t="shared" ref="BN10:BN14" si="0">SUM(C10:BM10)</f>
        <v>0</v>
      </c>
      <c r="BO10" s="177">
        <f>'Corrected energy balance step 1'!BO10</f>
        <v>0</v>
      </c>
    </row>
    <row r="11" spans="2:69">
      <c r="B11" s="36" t="s">
        <v>55</v>
      </c>
      <c r="C11" s="175">
        <f>IF(ISNUMBER('Corrected energy balance step 1'!C11),'Corrected energy balance step 1'!C11,0)</f>
        <v>0</v>
      </c>
      <c r="D11" s="175">
        <f>IF(ISNUMBER('Corrected energy balance step 1'!D11),'Corrected energy balance step 1'!D11,0)</f>
        <v>0</v>
      </c>
      <c r="E11" s="175">
        <f>IF(ISNUMBER('Corrected energy balance step 1'!E11),'Corrected energy balance step 1'!E11,0)</f>
        <v>0</v>
      </c>
      <c r="F11" s="175">
        <f>IF(ISNUMBER('Corrected energy balance step 1'!F11),'Corrected energy balance step 1'!F11,0)</f>
        <v>0</v>
      </c>
      <c r="G11" s="175">
        <f>IF(ISNUMBER('Corrected energy balance step 1'!G11),'Corrected energy balance step 1'!G11,0)</f>
        <v>0</v>
      </c>
      <c r="H11" s="175">
        <f>IF(ISNUMBER('Corrected energy balance step 1'!H11),'Corrected energy balance step 1'!H11,0)</f>
        <v>0</v>
      </c>
      <c r="I11" s="175">
        <f>IF(ISNUMBER('Corrected energy balance step 1'!I11),'Corrected energy balance step 1'!I11,0)</f>
        <v>0</v>
      </c>
      <c r="J11" s="175">
        <f>IF(ISNUMBER('Corrected energy balance step 1'!J11),'Corrected energy balance step 1'!J11,0)</f>
        <v>0</v>
      </c>
      <c r="K11" s="175">
        <f>IF(ISNUMBER('Corrected energy balance step 1'!K11),'Corrected energy balance step 1'!K11,0)</f>
        <v>0</v>
      </c>
      <c r="L11" s="175">
        <f>IF(ISNUMBER('Corrected energy balance step 1'!L11),'Corrected energy balance step 1'!L11,0)</f>
        <v>0</v>
      </c>
      <c r="M11" s="175">
        <f>IF(ISNUMBER('Corrected energy balance step 1'!M11),'Corrected energy balance step 1'!M11,0)</f>
        <v>0</v>
      </c>
      <c r="N11" s="175">
        <f>IF(ISNUMBER('Corrected energy balance step 1'!N11),'Corrected energy balance step 1'!N11,0)</f>
        <v>0</v>
      </c>
      <c r="O11" s="175">
        <f>IF(ISNUMBER('Corrected energy balance step 1'!O11),'Corrected energy balance step 1'!O11,0)</f>
        <v>0</v>
      </c>
      <c r="P11" s="175">
        <f>IF(ISNUMBER('Corrected energy balance step 1'!P11),'Corrected energy balance step 1'!P11,0)</f>
        <v>0</v>
      </c>
      <c r="Q11" s="175">
        <f>IF(ISNUMBER('Corrected energy balance step 1'!Q11),'Corrected energy balance step 1'!Q11,0)</f>
        <v>0</v>
      </c>
      <c r="R11" s="175">
        <f>IF(ISNUMBER('Corrected energy balance step 1'!R11),'Corrected energy balance step 1'!R11,0)</f>
        <v>0</v>
      </c>
      <c r="S11" s="175">
        <f>IF(ISNUMBER('Corrected energy balance step 1'!S11),'Corrected energy balance step 1'!S11,0)</f>
        <v>0</v>
      </c>
      <c r="T11" s="175">
        <f>IF(ISNUMBER('Corrected energy balance step 1'!T11),'Corrected energy balance step 1'!T11,0)</f>
        <v>0</v>
      </c>
      <c r="U11" s="175">
        <f>IF(ISNUMBER('Corrected energy balance step 1'!U11),'Corrected energy balance step 1'!U11,0)</f>
        <v>0</v>
      </c>
      <c r="V11" s="175">
        <f>IF(ISNUMBER('Corrected energy balance step 1'!V11),'Corrected energy balance step 1'!V11,0)</f>
        <v>0</v>
      </c>
      <c r="W11" s="175">
        <f>IF(ISNUMBER('Corrected energy balance step 1'!W11),'Corrected energy balance step 1'!W11,0)</f>
        <v>0</v>
      </c>
      <c r="X11" s="175">
        <f>IF(ISNUMBER('Corrected energy balance step 1'!X11),'Corrected energy balance step 1'!X11,0)</f>
        <v>0</v>
      </c>
      <c r="Y11" s="175">
        <f>IF(ISNUMBER('Corrected energy balance step 1'!Y11),'Corrected energy balance step 1'!Y11,0)</f>
        <v>0</v>
      </c>
      <c r="Z11" s="175">
        <f>IF(ISNUMBER('Corrected energy balance step 1'!Z11),'Corrected energy balance step 1'!Z11,0)</f>
        <v>0</v>
      </c>
      <c r="AA11" s="175">
        <f>IF(ISNUMBER('Corrected energy balance step 1'!AA11),'Corrected energy balance step 1'!AA11,0)</f>
        <v>0</v>
      </c>
      <c r="AB11" s="175">
        <f>IF(ISNUMBER('Corrected energy balance step 1'!AB11),'Corrected energy balance step 1'!AB11,0)</f>
        <v>0</v>
      </c>
      <c r="AC11" s="175">
        <f>IF(ISNUMBER('Corrected energy balance step 1'!AC11),'Corrected energy balance step 1'!AC11,0)</f>
        <v>0</v>
      </c>
      <c r="AD11" s="175">
        <f>IF(ISNUMBER('Corrected energy balance step 1'!AD11),'Corrected energy balance step 1'!AD11,0)</f>
        <v>0</v>
      </c>
      <c r="AE11" s="175">
        <f>IF(ISNUMBER('Corrected energy balance step 1'!AE11),'Corrected energy balance step 1'!AE11,0)</f>
        <v>0</v>
      </c>
      <c r="AF11" s="175">
        <f>IF(ISNUMBER('Corrected energy balance step 1'!AF11),'Corrected energy balance step 1'!AF11,0)</f>
        <v>0</v>
      </c>
      <c r="AG11" s="175">
        <f>IF(ISNUMBER('Corrected energy balance step 1'!AG11),'Corrected energy balance step 1'!AG11,0)</f>
        <v>0</v>
      </c>
      <c r="AH11" s="175">
        <f>IF(ISNUMBER('Corrected energy balance step 1'!AH11),'Corrected energy balance step 1'!AH11,0)</f>
        <v>0</v>
      </c>
      <c r="AI11" s="175">
        <f>IF(ISNUMBER('Corrected energy balance step 1'!AI11),'Corrected energy balance step 1'!AI11,0)</f>
        <v>0</v>
      </c>
      <c r="AJ11" s="175">
        <f>IF(ISNUMBER('Corrected energy balance step 1'!AJ11),'Corrected energy balance step 1'!AJ11,0)</f>
        <v>0</v>
      </c>
      <c r="AK11" s="175">
        <f>IF(ISNUMBER('Corrected energy balance step 1'!AK11),'Corrected energy balance step 1'!AK11,0)</f>
        <v>0</v>
      </c>
      <c r="AL11" s="175">
        <f>IF(ISNUMBER('Corrected energy balance step 1'!AL11),'Corrected energy balance step 1'!AL11,0)</f>
        <v>0</v>
      </c>
      <c r="AM11" s="175">
        <f>IF(ISNUMBER('Corrected energy balance step 1'!AM11),'Corrected energy balance step 1'!AM11,0)</f>
        <v>0</v>
      </c>
      <c r="AN11" s="175">
        <f>IF(ISNUMBER('Corrected energy balance step 1'!AN11),'Corrected energy balance step 1'!AN11,0)</f>
        <v>0</v>
      </c>
      <c r="AO11" s="175">
        <f>IF(ISNUMBER('Corrected energy balance step 1'!AO11),'Corrected energy balance step 1'!AO11,0)</f>
        <v>0</v>
      </c>
      <c r="AP11" s="175">
        <f>IF(ISNUMBER('Corrected energy balance step 1'!AP11),'Corrected energy balance step 1'!AP11,0)</f>
        <v>0</v>
      </c>
      <c r="AQ11" s="175">
        <f>IF(ISNUMBER('Corrected energy balance step 1'!AQ11),'Corrected energy balance step 1'!AQ11,0)</f>
        <v>0</v>
      </c>
      <c r="AR11" s="175">
        <f>IF(ISNUMBER('Corrected energy balance step 1'!AR11),'Corrected energy balance step 1'!AR11,0)</f>
        <v>0</v>
      </c>
      <c r="AS11" s="175">
        <f>IF(ISNUMBER('Corrected energy balance step 1'!AS11),'Corrected energy balance step 1'!AS11,0)</f>
        <v>0</v>
      </c>
      <c r="AT11" s="175">
        <f>IF(ISNUMBER('Corrected energy balance step 1'!AT11),'Corrected energy balance step 1'!AT11,0)</f>
        <v>0</v>
      </c>
      <c r="AU11" s="175">
        <f>IF(ISNUMBER('Corrected energy balance step 1'!AU11),'Corrected energy balance step 1'!AU11,0)</f>
        <v>0</v>
      </c>
      <c r="AV11" s="175">
        <f>IF(ISNUMBER('Corrected energy balance step 1'!AV11),'Corrected energy balance step 1'!AV11,0)</f>
        <v>0</v>
      </c>
      <c r="AW11" s="175">
        <f>IF(ISNUMBER('Corrected energy balance step 1'!AW11),'Corrected energy balance step 1'!AW11,0)</f>
        <v>0</v>
      </c>
      <c r="AX11" s="175">
        <f>IF(ISNUMBER('Corrected energy balance step 1'!AX11),'Corrected energy balance step 1'!AX11,0)</f>
        <v>0</v>
      </c>
      <c r="AY11" s="175">
        <f>IF(ISNUMBER('Corrected energy balance step 1'!AY11),'Corrected energy balance step 1'!AY11,0)</f>
        <v>0</v>
      </c>
      <c r="AZ11" s="175">
        <f>IF(ISNUMBER('Corrected energy balance step 1'!AZ11),'Corrected energy balance step 1'!AZ11,0)</f>
        <v>0</v>
      </c>
      <c r="BA11" s="175">
        <f>IF(ISNUMBER('Corrected energy balance step 1'!BA11),'Corrected energy balance step 1'!BA11,0)</f>
        <v>0</v>
      </c>
      <c r="BB11" s="175">
        <f>IF(ISNUMBER('Corrected energy balance step 1'!BB11),'Corrected energy balance step 1'!BB11,0)</f>
        <v>0</v>
      </c>
      <c r="BC11" s="175">
        <f>IF(ISNUMBER('Corrected energy balance step 1'!BC11),'Corrected energy balance step 1'!BC11,0)</f>
        <v>0</v>
      </c>
      <c r="BD11" s="175">
        <f>IF(ISNUMBER('Corrected energy balance step 1'!BD11),'Corrected energy balance step 1'!BD11,0)</f>
        <v>0</v>
      </c>
      <c r="BE11" s="175">
        <f>IF(ISNUMBER('Corrected energy balance step 1'!BE11),'Corrected energy balance step 1'!BE11,0)</f>
        <v>0</v>
      </c>
      <c r="BF11" s="175">
        <f>IF(ISNUMBER('Corrected energy balance step 1'!BF11),'Corrected energy balance step 1'!BF11,0)</f>
        <v>0</v>
      </c>
      <c r="BG11" s="175">
        <f>IF(ISNUMBER('Corrected energy balance step 1'!BG11),'Corrected energy balance step 1'!BG11,0)</f>
        <v>0</v>
      </c>
      <c r="BH11" s="175">
        <f>IF(ISNUMBER('Corrected energy balance step 1'!BH11),'Corrected energy balance step 1'!BH11,0)</f>
        <v>0</v>
      </c>
      <c r="BI11" s="175">
        <f>IF(ISNUMBER('Corrected energy balance step 1'!BI11),'Corrected energy balance step 1'!BI11,0)</f>
        <v>0</v>
      </c>
      <c r="BJ11" s="175">
        <f>IF(ISNUMBER('Corrected energy balance step 1'!BJ11),'Corrected energy balance step 1'!BJ11,0)</f>
        <v>0</v>
      </c>
      <c r="BK11" s="175">
        <f>IF(ISNUMBER('Corrected energy balance step 1'!BK11),'Corrected energy balance step 1'!BK11,0)</f>
        <v>0</v>
      </c>
      <c r="BL11" s="175">
        <f>IF(ISNUMBER('Corrected energy balance step 1'!BL11),'Corrected energy balance step 1'!BL11,0)</f>
        <v>0</v>
      </c>
      <c r="BM11" s="175">
        <f>IF(ISNUMBER('Corrected energy balance step 1'!BM11),'Corrected energy balance step 1'!BM11,0)</f>
        <v>0</v>
      </c>
      <c r="BN11" s="176">
        <f t="shared" si="0"/>
        <v>0</v>
      </c>
      <c r="BO11" s="177">
        <f>'Corrected energy balance step 1'!BO11</f>
        <v>0</v>
      </c>
    </row>
    <row r="12" spans="2:69">
      <c r="B12" s="36" t="s">
        <v>56</v>
      </c>
      <c r="C12" s="173">
        <f>IF(ISNUMBER('Corrected energy balance step 1'!C12),'Corrected energy balance step 1'!C12,0)</f>
        <v>0</v>
      </c>
      <c r="D12" s="173">
        <f>IF(ISNUMBER('Corrected energy balance step 1'!D12),'Corrected energy balance step 1'!D12,0)</f>
        <v>0</v>
      </c>
      <c r="E12" s="173">
        <f>IF(ISNUMBER('Corrected energy balance step 1'!E12),'Corrected energy balance step 1'!E12,0)</f>
        <v>0</v>
      </c>
      <c r="F12" s="173">
        <f>IF(ISNUMBER('Corrected energy balance step 1'!F12),'Corrected energy balance step 1'!F12,0)</f>
        <v>0</v>
      </c>
      <c r="G12" s="173">
        <f>IF(ISNUMBER('Corrected energy balance step 1'!G12),'Corrected energy balance step 1'!G12,0)</f>
        <v>0</v>
      </c>
      <c r="H12" s="173">
        <f>IF(ISNUMBER('Corrected energy balance step 1'!H12),'Corrected energy balance step 1'!H12,0)</f>
        <v>0</v>
      </c>
      <c r="I12" s="173">
        <f>IF(ISNUMBER('Corrected energy balance step 1'!I12),'Corrected energy balance step 1'!I12,0)</f>
        <v>0</v>
      </c>
      <c r="J12" s="173">
        <f>IF(ISNUMBER('Corrected energy balance step 1'!J12),'Corrected energy balance step 1'!J12,0)</f>
        <v>0</v>
      </c>
      <c r="K12" s="173">
        <f>IF(ISNUMBER('Corrected energy balance step 1'!K12),'Corrected energy balance step 1'!K12,0)</f>
        <v>0</v>
      </c>
      <c r="L12" s="173">
        <f>IF(ISNUMBER('Corrected energy balance step 1'!L12),'Corrected energy balance step 1'!L12,0)</f>
        <v>0</v>
      </c>
      <c r="M12" s="173">
        <f>IF(ISNUMBER('Corrected energy balance step 1'!M12),'Corrected energy balance step 1'!M12,0)</f>
        <v>0</v>
      </c>
      <c r="N12" s="173">
        <f>IF(ISNUMBER('Corrected energy balance step 1'!N12),'Corrected energy balance step 1'!N12,0)</f>
        <v>0</v>
      </c>
      <c r="O12" s="173">
        <f>IF(ISNUMBER('Corrected energy balance step 1'!O12),'Corrected energy balance step 1'!O12,0)</f>
        <v>0</v>
      </c>
      <c r="P12" s="173">
        <f>IF(ISNUMBER('Corrected energy balance step 1'!P12),'Corrected energy balance step 1'!P12,0)</f>
        <v>0</v>
      </c>
      <c r="Q12" s="173">
        <f>IF(ISNUMBER('Corrected energy balance step 1'!Q12),'Corrected energy balance step 1'!Q12,0)</f>
        <v>0</v>
      </c>
      <c r="R12" s="173">
        <f>IF(ISNUMBER('Corrected energy balance step 1'!R12),'Corrected energy balance step 1'!R12,0)</f>
        <v>0</v>
      </c>
      <c r="S12" s="173">
        <f>IF(ISNUMBER('Corrected energy balance step 1'!S12),'Corrected energy balance step 1'!S12,0)</f>
        <v>0</v>
      </c>
      <c r="T12" s="173">
        <f>IF(ISNUMBER('Corrected energy balance step 1'!T12),'Corrected energy balance step 1'!T12,0)</f>
        <v>0</v>
      </c>
      <c r="U12" s="173">
        <f>IF(ISNUMBER('Corrected energy balance step 1'!U12),'Corrected energy balance step 1'!U12,0)</f>
        <v>0</v>
      </c>
      <c r="V12" s="173">
        <f>IF(ISNUMBER('Corrected energy balance step 1'!V12),'Corrected energy balance step 1'!V12,0)</f>
        <v>0</v>
      </c>
      <c r="W12" s="173">
        <f>IF(ISNUMBER('Corrected energy balance step 1'!W12),'Corrected energy balance step 1'!W12,0)</f>
        <v>0</v>
      </c>
      <c r="X12" s="173">
        <f>IF(ISNUMBER('Corrected energy balance step 1'!X12),'Corrected energy balance step 1'!X12,0)</f>
        <v>0</v>
      </c>
      <c r="Y12" s="173">
        <f>IF(ISNUMBER('Corrected energy balance step 1'!Y12),'Corrected energy balance step 1'!Y12,0)</f>
        <v>0</v>
      </c>
      <c r="Z12" s="173">
        <f>IF(ISNUMBER('Corrected energy balance step 1'!Z12),'Corrected energy balance step 1'!Z12,0)</f>
        <v>0</v>
      </c>
      <c r="AA12" s="173">
        <f>IF(ISNUMBER('Corrected energy balance step 1'!AA12),'Corrected energy balance step 1'!AA12,0)</f>
        <v>0</v>
      </c>
      <c r="AB12" s="173">
        <f>IF(ISNUMBER('Corrected energy balance step 1'!AB12),'Corrected energy balance step 1'!AB12,0)</f>
        <v>0</v>
      </c>
      <c r="AC12" s="173">
        <f>IF(ISNUMBER('Corrected energy balance step 1'!AC12),'Corrected energy balance step 1'!AC12,0)</f>
        <v>0</v>
      </c>
      <c r="AD12" s="173">
        <f>IF(ISNUMBER('Corrected energy balance step 1'!AD12),'Corrected energy balance step 1'!AD12,0)</f>
        <v>0</v>
      </c>
      <c r="AE12" s="173">
        <f>IF(ISNUMBER('Corrected energy balance step 1'!AE12),'Corrected energy balance step 1'!AE12,0)</f>
        <v>0</v>
      </c>
      <c r="AF12" s="173">
        <f>IF(ISNUMBER('Corrected energy balance step 1'!AF12),'Corrected energy balance step 1'!AF12,0)</f>
        <v>0</v>
      </c>
      <c r="AG12" s="173">
        <f>IF(ISNUMBER('Corrected energy balance step 1'!AG12),'Corrected energy balance step 1'!AG12,0)</f>
        <v>0</v>
      </c>
      <c r="AH12" s="173">
        <f>IF(ISNUMBER('Corrected energy balance step 1'!AH12),'Corrected energy balance step 1'!AH12,0)</f>
        <v>0</v>
      </c>
      <c r="AI12" s="173">
        <f>IF(ISNUMBER('Corrected energy balance step 1'!AI12),'Corrected energy balance step 1'!AI12,0)</f>
        <v>0</v>
      </c>
      <c r="AJ12" s="173">
        <f>IF(ISNUMBER('Corrected energy balance step 1'!AJ12),'Corrected energy balance step 1'!AJ12,0)</f>
        <v>0</v>
      </c>
      <c r="AK12" s="173">
        <f>IF(ISNUMBER('Corrected energy balance step 1'!AK12),'Corrected energy balance step 1'!AK12,0)</f>
        <v>0</v>
      </c>
      <c r="AL12" s="173">
        <f>IF(ISNUMBER('Corrected energy balance step 1'!AL12),'Corrected energy balance step 1'!AL12,0)</f>
        <v>0</v>
      </c>
      <c r="AM12" s="173">
        <f>IF(ISNUMBER('Corrected energy balance step 1'!AM12),'Corrected energy balance step 1'!AM12,0)</f>
        <v>0</v>
      </c>
      <c r="AN12" s="173">
        <f>IF(ISNUMBER('Corrected energy balance step 1'!AN12),'Corrected energy balance step 1'!AN12,0)</f>
        <v>0</v>
      </c>
      <c r="AO12" s="173">
        <f>IF(ISNUMBER('Corrected energy balance step 1'!AO12),'Corrected energy balance step 1'!AO12,0)</f>
        <v>0</v>
      </c>
      <c r="AP12" s="173">
        <f>IF(ISNUMBER('Corrected energy balance step 1'!AP12),'Corrected energy balance step 1'!AP12,0)</f>
        <v>0</v>
      </c>
      <c r="AQ12" s="173">
        <f>IF(ISNUMBER('Corrected energy balance step 1'!AQ12),'Corrected energy balance step 1'!AQ12,0)</f>
        <v>0</v>
      </c>
      <c r="AR12" s="173">
        <f>IF(ISNUMBER('Corrected energy balance step 1'!AR12),'Corrected energy balance step 1'!AR12,0)</f>
        <v>0</v>
      </c>
      <c r="AS12" s="173">
        <f>IF(ISNUMBER('Corrected energy balance step 1'!AS12),'Corrected energy balance step 1'!AS12,0)</f>
        <v>0</v>
      </c>
      <c r="AT12" s="173">
        <f>IF(ISNUMBER('Corrected energy balance step 1'!AT12),'Corrected energy balance step 1'!AT12,0)</f>
        <v>0</v>
      </c>
      <c r="AU12" s="173">
        <f>IF(ISNUMBER('Corrected energy balance step 1'!AU12),'Corrected energy balance step 1'!AU12,0)</f>
        <v>0</v>
      </c>
      <c r="AV12" s="173">
        <f>IF(ISNUMBER('Corrected energy balance step 1'!AV12),'Corrected energy balance step 1'!AV12,0)</f>
        <v>0</v>
      </c>
      <c r="AW12" s="173">
        <f>IF(ISNUMBER('Corrected energy balance step 1'!AW12),'Corrected energy balance step 1'!AW12,0)</f>
        <v>0</v>
      </c>
      <c r="AX12" s="173">
        <f>IF(ISNUMBER('Corrected energy balance step 1'!AX12),'Corrected energy balance step 1'!AX12,0)</f>
        <v>0</v>
      </c>
      <c r="AY12" s="173">
        <f>IF(ISNUMBER('Corrected energy balance step 1'!AY12),'Corrected energy balance step 1'!AY12,0)</f>
        <v>0</v>
      </c>
      <c r="AZ12" s="173">
        <f>IF(ISNUMBER('Corrected energy balance step 1'!AZ12),'Corrected energy balance step 1'!AZ12,0)</f>
        <v>0</v>
      </c>
      <c r="BA12" s="173">
        <f>IF(ISNUMBER('Corrected energy balance step 1'!BA12),'Corrected energy balance step 1'!BA12,0)</f>
        <v>0</v>
      </c>
      <c r="BB12" s="173">
        <f>IF(ISNUMBER('Corrected energy balance step 1'!BB12),'Corrected energy balance step 1'!BB12,0)</f>
        <v>0</v>
      </c>
      <c r="BC12" s="173">
        <f>IF(ISNUMBER('Corrected energy balance step 1'!BC12),'Corrected energy balance step 1'!BC12,0)</f>
        <v>0</v>
      </c>
      <c r="BD12" s="173">
        <f>IF(ISNUMBER('Corrected energy balance step 1'!BD12),'Corrected energy balance step 1'!BD12,0)</f>
        <v>0</v>
      </c>
      <c r="BE12" s="173">
        <f>IF(ISNUMBER('Corrected energy balance step 1'!BE12),'Corrected energy balance step 1'!BE12,0)</f>
        <v>0</v>
      </c>
      <c r="BF12" s="173">
        <f>IF(ISNUMBER('Corrected energy balance step 1'!BF12),'Corrected energy balance step 1'!BF12,0)</f>
        <v>0</v>
      </c>
      <c r="BG12" s="173">
        <f>IF(ISNUMBER('Corrected energy balance step 1'!BG12),'Corrected energy balance step 1'!BG12,0)</f>
        <v>0</v>
      </c>
      <c r="BH12" s="173">
        <f>IF(ISNUMBER('Corrected energy balance step 1'!BH12),'Corrected energy balance step 1'!BH12,0)</f>
        <v>0</v>
      </c>
      <c r="BI12" s="173">
        <f>IF(ISNUMBER('Corrected energy balance step 1'!BI12),'Corrected energy balance step 1'!BI12,0)</f>
        <v>0</v>
      </c>
      <c r="BJ12" s="173">
        <f>IF(ISNUMBER('Corrected energy balance step 1'!BJ12),'Corrected energy balance step 1'!BJ12,0)</f>
        <v>0</v>
      </c>
      <c r="BK12" s="173">
        <f>IF(ISNUMBER('Corrected energy balance step 1'!BK12),'Corrected energy balance step 1'!BK12,0)</f>
        <v>0</v>
      </c>
      <c r="BL12" s="173">
        <f>IF(ISNUMBER('Corrected energy balance step 1'!BL12),'Corrected energy balance step 1'!BL12,0)</f>
        <v>0</v>
      </c>
      <c r="BM12" s="173">
        <f>IF(ISNUMBER('Corrected energy balance step 1'!BM12),'Corrected energy balance step 1'!BM12,0)</f>
        <v>0</v>
      </c>
      <c r="BN12" s="171">
        <f t="shared" si="0"/>
        <v>0</v>
      </c>
      <c r="BO12" s="174">
        <f>'Corrected energy balance step 1'!BO12</f>
        <v>0</v>
      </c>
    </row>
    <row r="13" spans="2:69">
      <c r="B13" s="36" t="s">
        <v>57</v>
      </c>
      <c r="C13" s="173">
        <f>IF(ISNUMBER('Corrected energy balance step 1'!C13),'Corrected energy balance step 1'!C13,0)</f>
        <v>0</v>
      </c>
      <c r="D13" s="173">
        <f>IF(ISNUMBER('Corrected energy balance step 1'!D13),'Corrected energy balance step 1'!D13,0)</f>
        <v>0</v>
      </c>
      <c r="E13" s="173">
        <f>IF(ISNUMBER('Corrected energy balance step 1'!E13),'Corrected energy balance step 1'!E13,0)</f>
        <v>0</v>
      </c>
      <c r="F13" s="173">
        <f>IF(ISNUMBER('Corrected energy balance step 1'!F13),'Corrected energy balance step 1'!F13,0)</f>
        <v>0</v>
      </c>
      <c r="G13" s="173">
        <f>IF(ISNUMBER('Corrected energy balance step 1'!G13),'Corrected energy balance step 1'!G13,0)</f>
        <v>0</v>
      </c>
      <c r="H13" s="173">
        <f>IF(ISNUMBER('Corrected energy balance step 1'!H13),'Corrected energy balance step 1'!H13,0)</f>
        <v>0</v>
      </c>
      <c r="I13" s="173">
        <f>IF(ISNUMBER('Corrected energy balance step 1'!I13),'Corrected energy balance step 1'!I13,0)</f>
        <v>0</v>
      </c>
      <c r="J13" s="173">
        <f>IF(ISNUMBER('Corrected energy balance step 1'!J13),'Corrected energy balance step 1'!J13,0)</f>
        <v>0</v>
      </c>
      <c r="K13" s="173">
        <f>IF(ISNUMBER('Corrected energy balance step 1'!K13),'Corrected energy balance step 1'!K13,0)</f>
        <v>0</v>
      </c>
      <c r="L13" s="173">
        <f>IF(ISNUMBER('Corrected energy balance step 1'!L13),'Corrected energy balance step 1'!L13,0)</f>
        <v>0</v>
      </c>
      <c r="M13" s="173">
        <f>IF(ISNUMBER('Corrected energy balance step 1'!M13),'Corrected energy balance step 1'!M13,0)</f>
        <v>0</v>
      </c>
      <c r="N13" s="173">
        <f>IF(ISNUMBER('Corrected energy balance step 1'!N13),'Corrected energy balance step 1'!N13,0)</f>
        <v>0</v>
      </c>
      <c r="O13" s="173">
        <f>IF(ISNUMBER('Corrected energy balance step 1'!O13),'Corrected energy balance step 1'!O13,0)</f>
        <v>0</v>
      </c>
      <c r="P13" s="173">
        <f>IF(ISNUMBER('Corrected energy balance step 1'!P13),'Corrected energy balance step 1'!P13,0)</f>
        <v>0</v>
      </c>
      <c r="Q13" s="173">
        <f>IF(ISNUMBER('Corrected energy balance step 1'!Q13),'Corrected energy balance step 1'!Q13,0)</f>
        <v>0</v>
      </c>
      <c r="R13" s="173">
        <f>IF(ISNUMBER('Corrected energy balance step 1'!R13),'Corrected energy balance step 1'!R13,0)</f>
        <v>0</v>
      </c>
      <c r="S13" s="173">
        <f>IF(ISNUMBER('Corrected energy balance step 1'!S13),'Corrected energy balance step 1'!S13,0)</f>
        <v>0</v>
      </c>
      <c r="T13" s="173">
        <f>IF(ISNUMBER('Corrected energy balance step 1'!T13),'Corrected energy balance step 1'!T13,0)</f>
        <v>0</v>
      </c>
      <c r="U13" s="173">
        <f>IF(ISNUMBER('Corrected energy balance step 1'!U13),'Corrected energy balance step 1'!U13,0)</f>
        <v>0</v>
      </c>
      <c r="V13" s="173">
        <f>IF(ISNUMBER('Corrected energy balance step 1'!V13),'Corrected energy balance step 1'!V13,0)</f>
        <v>0</v>
      </c>
      <c r="W13" s="173">
        <f>IF(ISNUMBER('Corrected energy balance step 1'!W13),'Corrected energy balance step 1'!W13,0)</f>
        <v>0</v>
      </c>
      <c r="X13" s="173">
        <f>IF(ISNUMBER('Corrected energy balance step 1'!X13),'Corrected energy balance step 1'!X13,0)</f>
        <v>0</v>
      </c>
      <c r="Y13" s="173">
        <f>IF(ISNUMBER('Corrected energy balance step 1'!Y13),'Corrected energy balance step 1'!Y13,0)</f>
        <v>0</v>
      </c>
      <c r="Z13" s="173">
        <f>IF(ISNUMBER('Corrected energy balance step 1'!Z13),'Corrected energy balance step 1'!Z13,0)</f>
        <v>0</v>
      </c>
      <c r="AA13" s="173">
        <f>IF(ISNUMBER('Corrected energy balance step 1'!AA13),'Corrected energy balance step 1'!AA13,0)</f>
        <v>0</v>
      </c>
      <c r="AB13" s="173">
        <f>IF(ISNUMBER('Corrected energy balance step 1'!AB13),'Corrected energy balance step 1'!AB13,0)</f>
        <v>0</v>
      </c>
      <c r="AC13" s="173">
        <f>IF(ISNUMBER('Corrected energy balance step 1'!AC13),'Corrected energy balance step 1'!AC13,0)</f>
        <v>0</v>
      </c>
      <c r="AD13" s="173">
        <f>IF(ISNUMBER('Corrected energy balance step 1'!AD13),'Corrected energy balance step 1'!AD13,0)</f>
        <v>0</v>
      </c>
      <c r="AE13" s="173">
        <f>IF(ISNUMBER('Corrected energy balance step 1'!AE13),'Corrected energy balance step 1'!AE13,0)</f>
        <v>0</v>
      </c>
      <c r="AF13" s="173">
        <f>IF(ISNUMBER('Corrected energy balance step 1'!AF13),'Corrected energy balance step 1'!AF13,0)</f>
        <v>0</v>
      </c>
      <c r="AG13" s="173">
        <f>IF(ISNUMBER('Corrected energy balance step 1'!AG13),'Corrected energy balance step 1'!AG13,0)</f>
        <v>0</v>
      </c>
      <c r="AH13" s="173">
        <f>IF(ISNUMBER('Corrected energy balance step 1'!AH13),'Corrected energy balance step 1'!AH13,0)</f>
        <v>0</v>
      </c>
      <c r="AI13" s="173">
        <f>IF(ISNUMBER('Corrected energy balance step 1'!AI13),'Corrected energy balance step 1'!AI13,0)</f>
        <v>0</v>
      </c>
      <c r="AJ13" s="173">
        <f>IF(ISNUMBER('Corrected energy balance step 1'!AJ13),'Corrected energy balance step 1'!AJ13,0)</f>
        <v>0</v>
      </c>
      <c r="AK13" s="173">
        <f>IF(ISNUMBER('Corrected energy balance step 1'!AK13),'Corrected energy balance step 1'!AK13,0)</f>
        <v>0</v>
      </c>
      <c r="AL13" s="173">
        <f>IF(ISNUMBER('Corrected energy balance step 1'!AL13),'Corrected energy balance step 1'!AL13,0)</f>
        <v>0</v>
      </c>
      <c r="AM13" s="173">
        <f>IF(ISNUMBER('Corrected energy balance step 1'!AM13),'Corrected energy balance step 1'!AM13,0)</f>
        <v>0</v>
      </c>
      <c r="AN13" s="173">
        <f>IF(ISNUMBER('Corrected energy balance step 1'!AN13),'Corrected energy balance step 1'!AN13,0)</f>
        <v>0</v>
      </c>
      <c r="AO13" s="173">
        <f>IF(ISNUMBER('Corrected energy balance step 1'!AO13),'Corrected energy balance step 1'!AO13,0)</f>
        <v>0</v>
      </c>
      <c r="AP13" s="173">
        <f>IF(ISNUMBER('Corrected energy balance step 1'!AP13),'Corrected energy balance step 1'!AP13,0)</f>
        <v>0</v>
      </c>
      <c r="AQ13" s="173">
        <f>IF(ISNUMBER('Corrected energy balance step 1'!AQ13),'Corrected energy balance step 1'!AQ13,0)</f>
        <v>0</v>
      </c>
      <c r="AR13" s="173">
        <f>IF(ISNUMBER('Corrected energy balance step 1'!AR13),'Corrected energy balance step 1'!AR13,0)</f>
        <v>0</v>
      </c>
      <c r="AS13" s="173">
        <f>IF(ISNUMBER('Corrected energy balance step 1'!AS13),'Corrected energy balance step 1'!AS13,0)</f>
        <v>0</v>
      </c>
      <c r="AT13" s="173">
        <f>IF(ISNUMBER('Corrected energy balance step 1'!AT13),'Corrected energy balance step 1'!AT13,0)</f>
        <v>0</v>
      </c>
      <c r="AU13" s="173">
        <f>IF(ISNUMBER('Corrected energy balance step 1'!AU13),'Corrected energy balance step 1'!AU13,0)</f>
        <v>0</v>
      </c>
      <c r="AV13" s="173">
        <f>IF(ISNUMBER('Corrected energy balance step 1'!AV13),'Corrected energy balance step 1'!AV13,0)</f>
        <v>0</v>
      </c>
      <c r="AW13" s="173">
        <f>IF(ISNUMBER('Corrected energy balance step 1'!AW13),'Corrected energy balance step 1'!AW13,0)</f>
        <v>0</v>
      </c>
      <c r="AX13" s="173">
        <f>IF(ISNUMBER('Corrected energy balance step 1'!AX13),'Corrected energy balance step 1'!AX13,0)</f>
        <v>0</v>
      </c>
      <c r="AY13" s="173">
        <f>IF(ISNUMBER('Corrected energy balance step 1'!AY13),'Corrected energy balance step 1'!AY13,0)</f>
        <v>0</v>
      </c>
      <c r="AZ13" s="173">
        <f>IF(ISNUMBER('Corrected energy balance step 1'!AZ13),'Corrected energy balance step 1'!AZ13,0)</f>
        <v>0</v>
      </c>
      <c r="BA13" s="173">
        <f>IF(ISNUMBER('Corrected energy balance step 1'!BA13),'Corrected energy balance step 1'!BA13,0)</f>
        <v>0</v>
      </c>
      <c r="BB13" s="173">
        <f>IF(ISNUMBER('Corrected energy balance step 1'!BB13),'Corrected energy balance step 1'!BB13,0)</f>
        <v>0</v>
      </c>
      <c r="BC13" s="173">
        <f>IF(ISNUMBER('Corrected energy balance step 1'!BC13),'Corrected energy balance step 1'!BC13,0)</f>
        <v>0</v>
      </c>
      <c r="BD13" s="173">
        <f>IF(ISNUMBER('Corrected energy balance step 1'!BD13),'Corrected energy balance step 1'!BD13,0)</f>
        <v>0</v>
      </c>
      <c r="BE13" s="173">
        <f>IF(ISNUMBER('Corrected energy balance step 1'!BE13),'Corrected energy balance step 1'!BE13,0)</f>
        <v>0</v>
      </c>
      <c r="BF13" s="173">
        <f>IF(ISNUMBER('Corrected energy balance step 1'!BF13),'Corrected energy balance step 1'!BF13,0)</f>
        <v>0</v>
      </c>
      <c r="BG13" s="173">
        <f>IF(ISNUMBER('Corrected energy balance step 1'!BG13),'Corrected energy balance step 1'!BG13,0)</f>
        <v>0</v>
      </c>
      <c r="BH13" s="173">
        <f>IF(ISNUMBER('Corrected energy balance step 1'!BH13),'Corrected energy balance step 1'!BH13,0)</f>
        <v>0</v>
      </c>
      <c r="BI13" s="173">
        <f>IF(ISNUMBER('Corrected energy balance step 1'!BI13),'Corrected energy balance step 1'!BI13,0)</f>
        <v>0</v>
      </c>
      <c r="BJ13" s="173">
        <f>IF(ISNUMBER('Corrected energy balance step 1'!BJ13),'Corrected energy balance step 1'!BJ13,0)</f>
        <v>0</v>
      </c>
      <c r="BK13" s="173">
        <f>IF(ISNUMBER('Corrected energy balance step 1'!BK13),'Corrected energy balance step 1'!BK13,0)</f>
        <v>0</v>
      </c>
      <c r="BL13" s="173">
        <f>IF(ISNUMBER('Corrected energy balance step 1'!BL13),'Corrected energy balance step 1'!BL13,0)</f>
        <v>0</v>
      </c>
      <c r="BM13" s="173">
        <f>IF(ISNUMBER('Corrected energy balance step 1'!BM13),'Corrected energy balance step 1'!BM13,0)</f>
        <v>0</v>
      </c>
      <c r="BN13" s="171">
        <f t="shared" si="0"/>
        <v>0</v>
      </c>
      <c r="BO13" s="174">
        <f>'Corrected energy balance step 1'!BO13</f>
        <v>0</v>
      </c>
    </row>
    <row r="14" spans="2:69" ht="17" thickBot="1">
      <c r="B14" s="36" t="s">
        <v>58</v>
      </c>
      <c r="C14" s="173">
        <f>IF(ISNUMBER('Corrected energy balance step 1'!C14),'Corrected energy balance step 1'!C14,0)</f>
        <v>0</v>
      </c>
      <c r="D14" s="173">
        <f>IF(ISNUMBER('Corrected energy balance step 1'!D14),'Corrected energy balance step 1'!D14,0)</f>
        <v>0</v>
      </c>
      <c r="E14" s="173">
        <f>IF(ISNUMBER('Corrected energy balance step 1'!E14),'Corrected energy balance step 1'!E14,0)</f>
        <v>0</v>
      </c>
      <c r="F14" s="173">
        <f>IF(ISNUMBER('Corrected energy balance step 1'!F14),'Corrected energy balance step 1'!F14,0)</f>
        <v>0</v>
      </c>
      <c r="G14" s="173">
        <f>IF(ISNUMBER('Corrected energy balance step 1'!G14),'Corrected energy balance step 1'!G14,0)</f>
        <v>0</v>
      </c>
      <c r="H14" s="173">
        <f>IF(ISNUMBER('Corrected energy balance step 1'!H14),'Corrected energy balance step 1'!H14,0)</f>
        <v>0</v>
      </c>
      <c r="I14" s="173">
        <f>IF(ISNUMBER('Corrected energy balance step 1'!I14),'Corrected energy balance step 1'!I14,0)</f>
        <v>0</v>
      </c>
      <c r="J14" s="173">
        <f>IF(ISNUMBER('Corrected energy balance step 1'!J14),'Corrected energy balance step 1'!J14,0)</f>
        <v>0</v>
      </c>
      <c r="K14" s="173">
        <f>IF(ISNUMBER('Corrected energy balance step 1'!K14),'Corrected energy balance step 1'!K14,0)</f>
        <v>0</v>
      </c>
      <c r="L14" s="173">
        <f>IF(ISNUMBER('Corrected energy balance step 1'!L14),'Corrected energy balance step 1'!L14,0)</f>
        <v>0</v>
      </c>
      <c r="M14" s="173">
        <f>IF(ISNUMBER('Corrected energy balance step 1'!M14),'Corrected energy balance step 1'!M14,0)</f>
        <v>0</v>
      </c>
      <c r="N14" s="173">
        <f>IF(ISNUMBER('Corrected energy balance step 1'!N14),'Corrected energy balance step 1'!N14,0)</f>
        <v>0</v>
      </c>
      <c r="O14" s="173">
        <f>IF(ISNUMBER('Corrected energy balance step 1'!O14),'Corrected energy balance step 1'!O14,0)</f>
        <v>0</v>
      </c>
      <c r="P14" s="173">
        <f>IF(ISNUMBER('Corrected energy balance step 1'!P14),'Corrected energy balance step 1'!P14,0)</f>
        <v>0</v>
      </c>
      <c r="Q14" s="173">
        <f>IF(ISNUMBER('Corrected energy balance step 1'!Q14),'Corrected energy balance step 1'!Q14,0)</f>
        <v>0</v>
      </c>
      <c r="R14" s="173">
        <f>IF(ISNUMBER('Corrected energy balance step 1'!R14),'Corrected energy balance step 1'!R14,0)</f>
        <v>0</v>
      </c>
      <c r="S14" s="173">
        <f>IF(ISNUMBER('Corrected energy balance step 1'!S14),'Corrected energy balance step 1'!S14,0)</f>
        <v>0</v>
      </c>
      <c r="T14" s="173">
        <f>IF(ISNUMBER('Corrected energy balance step 1'!T14),'Corrected energy balance step 1'!T14,0)</f>
        <v>0</v>
      </c>
      <c r="U14" s="173">
        <f>IF(ISNUMBER('Corrected energy balance step 1'!U14),'Corrected energy balance step 1'!U14,0)</f>
        <v>0</v>
      </c>
      <c r="V14" s="173">
        <f>IF(ISNUMBER('Corrected energy balance step 1'!V14),'Corrected energy balance step 1'!V14,0)</f>
        <v>0</v>
      </c>
      <c r="W14" s="173">
        <f>IF(ISNUMBER('Corrected energy balance step 1'!W14),'Corrected energy balance step 1'!W14,0)</f>
        <v>0</v>
      </c>
      <c r="X14" s="173">
        <f>IF(ISNUMBER('Corrected energy balance step 1'!X14),'Corrected energy balance step 1'!X14,0)</f>
        <v>0</v>
      </c>
      <c r="Y14" s="173">
        <f>IF(ISNUMBER('Corrected energy balance step 1'!Y14),'Corrected energy balance step 1'!Y14,0)</f>
        <v>0</v>
      </c>
      <c r="Z14" s="173">
        <f>IF(ISNUMBER('Corrected energy balance step 1'!Z14),'Corrected energy balance step 1'!Z14,0)</f>
        <v>0</v>
      </c>
      <c r="AA14" s="173">
        <f>IF(ISNUMBER('Corrected energy balance step 1'!AA14),'Corrected energy balance step 1'!AA14,0)</f>
        <v>0</v>
      </c>
      <c r="AB14" s="173">
        <f>IF(ISNUMBER('Corrected energy balance step 1'!AB14),'Corrected energy balance step 1'!AB14,0)</f>
        <v>0</v>
      </c>
      <c r="AC14" s="173">
        <f>IF(ISNUMBER('Corrected energy balance step 1'!AC14),'Corrected energy balance step 1'!AC14,0)</f>
        <v>0</v>
      </c>
      <c r="AD14" s="173">
        <f>IF(ISNUMBER('Corrected energy balance step 1'!AD14),'Corrected energy balance step 1'!AD14,0)</f>
        <v>0</v>
      </c>
      <c r="AE14" s="173">
        <f>IF(ISNUMBER('Corrected energy balance step 1'!AE14),'Corrected energy balance step 1'!AE14,0)</f>
        <v>0</v>
      </c>
      <c r="AF14" s="173">
        <f>IF(ISNUMBER('Corrected energy balance step 1'!AF14),'Corrected energy balance step 1'!AF14,0)</f>
        <v>0</v>
      </c>
      <c r="AG14" s="173">
        <f>IF(ISNUMBER('Corrected energy balance step 1'!AG14),'Corrected energy balance step 1'!AG14,0)</f>
        <v>0</v>
      </c>
      <c r="AH14" s="173">
        <f>IF(ISNUMBER('Corrected energy balance step 1'!AH14),'Corrected energy balance step 1'!AH14,0)</f>
        <v>0</v>
      </c>
      <c r="AI14" s="173">
        <f>IF(ISNUMBER('Corrected energy balance step 1'!AI14),'Corrected energy balance step 1'!AI14,0)</f>
        <v>0</v>
      </c>
      <c r="AJ14" s="173">
        <f>IF(ISNUMBER('Corrected energy balance step 1'!AJ14),'Corrected energy balance step 1'!AJ14,0)</f>
        <v>0</v>
      </c>
      <c r="AK14" s="173">
        <f>IF(ISNUMBER('Corrected energy balance step 1'!AK14),'Corrected energy balance step 1'!AK14,0)</f>
        <v>0</v>
      </c>
      <c r="AL14" s="173">
        <f>IF(ISNUMBER('Corrected energy balance step 1'!AL14),'Corrected energy balance step 1'!AL14,0)</f>
        <v>0</v>
      </c>
      <c r="AM14" s="173">
        <f>IF(ISNUMBER('Corrected energy balance step 1'!AM14),'Corrected energy balance step 1'!AM14,0)</f>
        <v>0</v>
      </c>
      <c r="AN14" s="173">
        <f>IF(ISNUMBER('Corrected energy balance step 1'!AN14),'Corrected energy balance step 1'!AN14,0)</f>
        <v>0</v>
      </c>
      <c r="AO14" s="173">
        <f>IF(ISNUMBER('Corrected energy balance step 1'!AO14),'Corrected energy balance step 1'!AO14,0)</f>
        <v>0</v>
      </c>
      <c r="AP14" s="173">
        <f>IF(ISNUMBER('Corrected energy balance step 1'!AP14),'Corrected energy balance step 1'!AP14,0)</f>
        <v>0</v>
      </c>
      <c r="AQ14" s="173">
        <f>IF(ISNUMBER('Corrected energy balance step 1'!AQ14),'Corrected energy balance step 1'!AQ14,0)</f>
        <v>0</v>
      </c>
      <c r="AR14" s="173">
        <f>IF(ISNUMBER('Corrected energy balance step 1'!AR14),'Corrected energy balance step 1'!AR14,0)</f>
        <v>0</v>
      </c>
      <c r="AS14" s="173">
        <f>IF(ISNUMBER('Corrected energy balance step 1'!AS14),'Corrected energy balance step 1'!AS14,0)</f>
        <v>0</v>
      </c>
      <c r="AT14" s="173">
        <f>IF(ISNUMBER('Corrected energy balance step 1'!AT14),'Corrected energy balance step 1'!AT14,0)</f>
        <v>0</v>
      </c>
      <c r="AU14" s="173">
        <f>IF(ISNUMBER('Corrected energy balance step 1'!AU14),'Corrected energy balance step 1'!AU14,0)</f>
        <v>0</v>
      </c>
      <c r="AV14" s="173">
        <f>IF(ISNUMBER('Corrected energy balance step 1'!AV14),'Corrected energy balance step 1'!AV14,0)</f>
        <v>0</v>
      </c>
      <c r="AW14" s="173">
        <f>IF(ISNUMBER('Corrected energy balance step 1'!AW14),'Corrected energy balance step 1'!AW14,0)</f>
        <v>0</v>
      </c>
      <c r="AX14" s="173">
        <f>IF(ISNUMBER('Corrected energy balance step 1'!AX14),'Corrected energy balance step 1'!AX14,0)</f>
        <v>0</v>
      </c>
      <c r="AY14" s="173">
        <f>IF(ISNUMBER('Corrected energy balance step 1'!AY14),'Corrected energy balance step 1'!AY14,0)</f>
        <v>0</v>
      </c>
      <c r="AZ14" s="173">
        <f>IF(ISNUMBER('Corrected energy balance step 1'!AZ14),'Corrected energy balance step 1'!AZ14,0)</f>
        <v>0</v>
      </c>
      <c r="BA14" s="173">
        <f>IF(ISNUMBER('Corrected energy balance step 1'!BA14),'Corrected energy balance step 1'!BA14,0)</f>
        <v>0</v>
      </c>
      <c r="BB14" s="173">
        <f>IF(ISNUMBER('Corrected energy balance step 1'!BB14),'Corrected energy balance step 1'!BB14,0)</f>
        <v>0</v>
      </c>
      <c r="BC14" s="173">
        <f>IF(ISNUMBER('Corrected energy balance step 1'!BC14),'Corrected energy balance step 1'!BC14,0)</f>
        <v>0</v>
      </c>
      <c r="BD14" s="173">
        <f>IF(ISNUMBER('Corrected energy balance step 1'!BD14),'Corrected energy balance step 1'!BD14,0)</f>
        <v>0</v>
      </c>
      <c r="BE14" s="173">
        <f>IF(ISNUMBER('Corrected energy balance step 1'!BE14),'Corrected energy balance step 1'!BE14,0)</f>
        <v>0</v>
      </c>
      <c r="BF14" s="173">
        <f>IF(ISNUMBER('Corrected energy balance step 1'!BF14),'Corrected energy balance step 1'!BF14,0)</f>
        <v>0</v>
      </c>
      <c r="BG14" s="173">
        <f>IF(ISNUMBER('Corrected energy balance step 1'!BG14),'Corrected energy balance step 1'!BG14,0)</f>
        <v>0</v>
      </c>
      <c r="BH14" s="173">
        <f>IF(ISNUMBER('Corrected energy balance step 1'!BH14),'Corrected energy balance step 1'!BH14,0)</f>
        <v>0</v>
      </c>
      <c r="BI14" s="173">
        <f>IF(ISNUMBER('Corrected energy balance step 1'!BI14),'Corrected energy balance step 1'!BI14,0)</f>
        <v>0</v>
      </c>
      <c r="BJ14" s="173">
        <f>IF(ISNUMBER('Corrected energy balance step 1'!BJ14),'Corrected energy balance step 1'!BJ14,0)</f>
        <v>0</v>
      </c>
      <c r="BK14" s="173">
        <f>IF(ISNUMBER('Corrected energy balance step 1'!BK14),'Corrected energy balance step 1'!BK14,0)</f>
        <v>0</v>
      </c>
      <c r="BL14" s="173">
        <f>IF(ISNUMBER('Corrected energy balance step 1'!BL14),'Corrected energy balance step 1'!BL14,0)</f>
        <v>0</v>
      </c>
      <c r="BM14" s="173">
        <f>IF(ISNUMBER('Corrected energy balance step 1'!BM14),'Corrected energy balance step 1'!BM14,0)</f>
        <v>0</v>
      </c>
      <c r="BN14" s="181">
        <f t="shared" si="0"/>
        <v>0</v>
      </c>
      <c r="BO14" s="174">
        <f>'Corrected energy balance step 1'!BO14</f>
        <v>0</v>
      </c>
    </row>
    <row r="15" spans="2:69" ht="17" thickBot="1">
      <c r="B15" s="44" t="s">
        <v>59</v>
      </c>
      <c r="C15" s="168" t="e">
        <f t="shared" ref="C15" si="1">C59-SUM(C16:C18,C40,C58)</f>
        <v>#DIV/0!</v>
      </c>
      <c r="D15" s="168" t="e">
        <f t="shared" ref="D15" si="2">D59-SUM(D16:D18,D40,D58)</f>
        <v>#DIV/0!</v>
      </c>
      <c r="E15" s="178" t="e">
        <f t="shared" ref="E15:K15" si="3">E59-SUM(E16:E18,E40,E58)</f>
        <v>#DIV/0!</v>
      </c>
      <c r="F15" s="178" t="e">
        <f t="shared" si="3"/>
        <v>#DIV/0!</v>
      </c>
      <c r="G15" s="178" t="e">
        <f t="shared" si="3"/>
        <v>#DIV/0!</v>
      </c>
      <c r="H15" s="178" t="e">
        <f t="shared" si="3"/>
        <v>#DIV/0!</v>
      </c>
      <c r="I15" s="178" t="e">
        <f t="shared" si="3"/>
        <v>#DIV/0!</v>
      </c>
      <c r="J15" s="178" t="e">
        <f t="shared" si="3"/>
        <v>#DIV/0!</v>
      </c>
      <c r="K15" s="178" t="e">
        <f t="shared" si="3"/>
        <v>#DIV/0!</v>
      </c>
      <c r="L15" s="178" t="e">
        <f t="shared" ref="L15" si="4">L59-SUM(L16:L18,L40,L58)</f>
        <v>#DIV/0!</v>
      </c>
      <c r="M15" s="178" t="e">
        <f t="shared" ref="M15" si="5">M59-SUM(M16:M18,M40,M58)</f>
        <v>#DIV/0!</v>
      </c>
      <c r="N15" s="178" t="e">
        <f t="shared" ref="N15" si="6">N59-SUM(N16:N18,N40,N58)</f>
        <v>#DIV/0!</v>
      </c>
      <c r="O15" s="178" t="e">
        <f t="shared" ref="O15" si="7">O59-SUM(O16:O18,O40,O58)</f>
        <v>#DIV/0!</v>
      </c>
      <c r="P15" s="178" t="e">
        <f t="shared" ref="P15" si="8">P59-SUM(P16:P18,P40,P58)</f>
        <v>#DIV/0!</v>
      </c>
      <c r="Q15" s="178" t="e">
        <f t="shared" ref="Q15" si="9">Q59-SUM(Q16:Q18,Q40,Q58)</f>
        <v>#DIV/0!</v>
      </c>
      <c r="R15" s="178" t="e">
        <f t="shared" ref="R15" si="10">R59-SUM(R16:R18,R40,R58)</f>
        <v>#DIV/0!</v>
      </c>
      <c r="S15" s="178" t="e">
        <f t="shared" ref="S15" si="11">S59-SUM(S16:S18,S40,S58)</f>
        <v>#DIV/0!</v>
      </c>
      <c r="T15" s="178" t="e">
        <f t="shared" ref="T15" si="12">T59-SUM(T16:T18,T40,T58)</f>
        <v>#DIV/0!</v>
      </c>
      <c r="U15" s="168" t="e">
        <f t="shared" ref="U15" si="13">U59-SUM(U16:U18,U40,U58)</f>
        <v>#DIV/0!</v>
      </c>
      <c r="V15" s="178" t="e">
        <f t="shared" ref="V15" si="14">V59-SUM(V16:V18,V40,V58)</f>
        <v>#DIV/0!</v>
      </c>
      <c r="W15" s="178" t="e">
        <f t="shared" ref="W15" si="15">W59-SUM(W16:W18,W40,W58)</f>
        <v>#DIV/0!</v>
      </c>
      <c r="X15" s="178" t="e">
        <f t="shared" ref="X15" si="16">X59-SUM(X16:X18,X40,X58)</f>
        <v>#DIV/0!</v>
      </c>
      <c r="Y15" s="178" t="e">
        <f t="shared" ref="Y15" si="17">Y59-SUM(Y16:Y18,Y40,Y58)</f>
        <v>#DIV/0!</v>
      </c>
      <c r="Z15" s="178" t="e">
        <f t="shared" ref="Z15" si="18">Z59-SUM(Z16:Z18,Z40,Z58)</f>
        <v>#DIV/0!</v>
      </c>
      <c r="AA15" s="178" t="e">
        <f t="shared" ref="AA15" si="19">AA59-SUM(AA16:AA18,AA40,AA58)</f>
        <v>#DIV/0!</v>
      </c>
      <c r="AB15" s="178" t="e">
        <f t="shared" ref="AB15" si="20">AB59-SUM(AB16:AB18,AB40,AB58)</f>
        <v>#DIV/0!</v>
      </c>
      <c r="AC15" s="178" t="e">
        <f t="shared" ref="AC15" si="21">AC59-SUM(AC16:AC18,AC40,AC58)</f>
        <v>#DIV/0!</v>
      </c>
      <c r="AD15" s="178" t="e">
        <f t="shared" ref="AD15" si="22">AD59-SUM(AD16:AD18,AD40,AD58)</f>
        <v>#DIV/0!</v>
      </c>
      <c r="AE15" s="178" t="e">
        <f t="shared" ref="AE15" si="23">AE59-SUM(AE16:AE18,AE40,AE58)</f>
        <v>#DIV/0!</v>
      </c>
      <c r="AF15" s="178" t="e">
        <f t="shared" ref="AF15" si="24">AF59-SUM(AF16:AF18,AF40,AF58)</f>
        <v>#DIV/0!</v>
      </c>
      <c r="AG15" s="178" t="e">
        <f t="shared" ref="AG15" si="25">AG59-SUM(AG16:AG18,AG40,AG58)</f>
        <v>#DIV/0!</v>
      </c>
      <c r="AH15" s="178" t="e">
        <f t="shared" ref="AH15" si="26">AH59-SUM(AH16:AH18,AH40,AH58)</f>
        <v>#DIV/0!</v>
      </c>
      <c r="AI15" s="178" t="e">
        <f t="shared" ref="AI15" si="27">AI59-SUM(AI16:AI18,AI40,AI58)</f>
        <v>#DIV/0!</v>
      </c>
      <c r="AJ15" s="178" t="e">
        <f t="shared" ref="AJ15" si="28">AJ59-SUM(AJ16:AJ18,AJ40,AJ58)</f>
        <v>#DIV/0!</v>
      </c>
      <c r="AK15" s="178" t="e">
        <f t="shared" ref="AK15" si="29">AK59-SUM(AK16:AK18,AK40,AK58)</f>
        <v>#DIV/0!</v>
      </c>
      <c r="AL15" s="178" t="e">
        <f t="shared" ref="AL15" si="30">AL59-SUM(AL16:AL18,AL40,AL58)</f>
        <v>#DIV/0!</v>
      </c>
      <c r="AM15" s="178" t="e">
        <f t="shared" ref="AM15" si="31">AM59-SUM(AM16:AM18,AM40,AM58)</f>
        <v>#DIV/0!</v>
      </c>
      <c r="AN15" s="178" t="e">
        <f t="shared" ref="AN15" si="32">AN59-SUM(AN16:AN18,AN40,AN58)</f>
        <v>#DIV/0!</v>
      </c>
      <c r="AO15" s="178" t="e">
        <f t="shared" ref="AO15" si="33">AO59-SUM(AO16:AO18,AO40,AO58)</f>
        <v>#DIV/0!</v>
      </c>
      <c r="AP15" s="178" t="e">
        <f t="shared" ref="AP15" si="34">AP59-SUM(AP16:AP18,AP40,AP58)</f>
        <v>#DIV/0!</v>
      </c>
      <c r="AQ15" s="178" t="e">
        <f t="shared" ref="AQ15" si="35">AQ59-SUM(AQ16:AQ18,AQ40,AQ58)</f>
        <v>#DIV/0!</v>
      </c>
      <c r="AR15" s="178" t="e">
        <f>AR59-SUM(AR16:AR18,AR40,AR58)</f>
        <v>#DIV/0!</v>
      </c>
      <c r="AS15" s="178" t="e">
        <f t="shared" ref="AS15" si="36">AS59-SUM(AS16:AS18,AS40,AS58)</f>
        <v>#DIV/0!</v>
      </c>
      <c r="AT15" s="178" t="e">
        <f t="shared" ref="AT15" si="37">AT59-SUM(AT16:AT18,AT40,AT58)</f>
        <v>#DIV/0!</v>
      </c>
      <c r="AU15" s="178" t="e">
        <f t="shared" ref="AU15" si="38">AU59-SUM(AU16:AU18,AU40,AU58)</f>
        <v>#DIV/0!</v>
      </c>
      <c r="AV15" s="178" t="e">
        <f t="shared" ref="AV15" si="39">AV59-SUM(AV16:AV18,AV40,AV58)</f>
        <v>#DIV/0!</v>
      </c>
      <c r="AW15" s="178">
        <f t="shared" ref="AW15" si="40">AW59-SUM(AW16:AW18,AW40,AW58)</f>
        <v>0</v>
      </c>
      <c r="AX15" s="178">
        <f t="shared" ref="AX15" si="41">AX59-SUM(AX16:AX18,AX40,AX58)</f>
        <v>0</v>
      </c>
      <c r="AY15" s="178">
        <f t="shared" ref="AY15" si="42">AY59-SUM(AY16:AY18,AY40,AY58)</f>
        <v>0</v>
      </c>
      <c r="AZ15" s="178" t="e">
        <f t="shared" ref="AZ15" si="43">AZ59-SUM(AZ16:AZ18,AZ40,AZ58)</f>
        <v>#DIV/0!</v>
      </c>
      <c r="BA15" s="178">
        <f t="shared" ref="BA15" si="44">BA59-SUM(BA16:BA18,BA40,BA58)</f>
        <v>0</v>
      </c>
      <c r="BB15" s="178">
        <f t="shared" ref="BB15" si="45">BB59-SUM(BB16:BB18,BB40,BB58)</f>
        <v>0</v>
      </c>
      <c r="BC15" s="178">
        <f t="shared" ref="BC15" si="46">BC59-SUM(BC16:BC18,BC40,BC58)</f>
        <v>0</v>
      </c>
      <c r="BD15" s="178" t="e">
        <f t="shared" ref="BD15" si="47">BD59-SUM(BD16:BD18,BD40,BD58)</f>
        <v>#DIV/0!</v>
      </c>
      <c r="BE15" s="178">
        <f t="shared" ref="BE15" si="48">BE59-SUM(BE16:BE18,BE40,BE58)</f>
        <v>0</v>
      </c>
      <c r="BF15" s="178" t="e">
        <f t="shared" ref="BF15" si="49">BF59-SUM(BF16:BF18,BF40,BF58)</f>
        <v>#DIV/0!</v>
      </c>
      <c r="BG15" s="178">
        <f t="shared" ref="BG15" si="50">BG59-SUM(BG16:BG18,BG40,BG58)</f>
        <v>0</v>
      </c>
      <c r="BH15" s="178" t="e">
        <f t="shared" ref="BH15" si="51">BH59-SUM(BH16:BH18,BH40,BH58)</f>
        <v>#DIV/0!</v>
      </c>
      <c r="BI15" s="178">
        <f t="shared" ref="BI15" si="52">BI59-SUM(BI16:BI18,BI40,BI58)</f>
        <v>0</v>
      </c>
      <c r="BJ15" s="178">
        <f t="shared" ref="BJ15" si="53">BJ59-SUM(BJ16:BJ18,BJ40,BJ58)</f>
        <v>0</v>
      </c>
      <c r="BK15" s="178">
        <f t="shared" ref="BK15" si="54">BK59-SUM(BK16:BK18,BK40,BK58)</f>
        <v>0</v>
      </c>
      <c r="BL15" s="178">
        <f t="shared" ref="BL15" si="55">BL59-SUM(BL16:BL18,BL40,BL58)</f>
        <v>0</v>
      </c>
      <c r="BM15" s="178">
        <f>BM59-SUM(BM16:BM18,BM40,BM58)</f>
        <v>0</v>
      </c>
      <c r="BN15" s="179" t="e">
        <f>BN59-SUM(BN16:BN18,BN40,BN58)</f>
        <v>#DIV/0!</v>
      </c>
      <c r="BO15" s="180">
        <f>'Corrected energy balance step 1'!BO15</f>
        <v>0</v>
      </c>
      <c r="BQ15" s="187"/>
    </row>
    <row r="16" spans="2:69">
      <c r="B16" s="36" t="s">
        <v>60</v>
      </c>
      <c r="C16" s="173">
        <f>IF(ISNUMBER('Corrected energy balance step 1'!C16),'Corrected energy balance step 1'!C16,0)</f>
        <v>0</v>
      </c>
      <c r="D16" s="173">
        <f>IF(ISNUMBER('Corrected energy balance step 1'!D16),'Corrected energy balance step 1'!D16,0)</f>
        <v>0</v>
      </c>
      <c r="E16" s="173">
        <f>IF(ISNUMBER('Corrected energy balance step 1'!E16),'Corrected energy balance step 1'!E16,0)</f>
        <v>0</v>
      </c>
      <c r="F16" s="173">
        <f>IF(ISNUMBER('Corrected energy balance step 1'!F16),'Corrected energy balance step 1'!F16,0)</f>
        <v>0</v>
      </c>
      <c r="G16" s="173">
        <f>IF(ISNUMBER('Corrected energy balance step 1'!G16),'Corrected energy balance step 1'!G16,0)</f>
        <v>0</v>
      </c>
      <c r="H16" s="173">
        <f>IF(ISNUMBER('Corrected energy balance step 1'!H16),'Corrected energy balance step 1'!H16,0)</f>
        <v>0</v>
      </c>
      <c r="I16" s="173">
        <f>IF(ISNUMBER('Corrected energy balance step 1'!I16),'Corrected energy balance step 1'!I16,0)</f>
        <v>0</v>
      </c>
      <c r="J16" s="173">
        <f>IF(ISNUMBER('Corrected energy balance step 1'!J16),'Corrected energy balance step 1'!J16,0)</f>
        <v>0</v>
      </c>
      <c r="K16" s="173">
        <f>IF(ISNUMBER('Corrected energy balance step 1'!K16),'Corrected energy balance step 1'!K16,0)</f>
        <v>0</v>
      </c>
      <c r="L16" s="173">
        <f>IF(ISNUMBER('Corrected energy balance step 1'!L16),'Corrected energy balance step 1'!L16,0)</f>
        <v>0</v>
      </c>
      <c r="M16" s="173">
        <f>IF(ISNUMBER('Corrected energy balance step 1'!M16),'Corrected energy balance step 1'!M16,0)</f>
        <v>0</v>
      </c>
      <c r="N16" s="173">
        <f>IF(ISNUMBER('Corrected energy balance step 1'!N16),'Corrected energy balance step 1'!N16,0)</f>
        <v>0</v>
      </c>
      <c r="O16" s="173">
        <f>IF(ISNUMBER('Corrected energy balance step 1'!O16),'Corrected energy balance step 1'!O16,0)</f>
        <v>0</v>
      </c>
      <c r="P16" s="173">
        <f>IF(ISNUMBER('Corrected energy balance step 1'!P16),'Corrected energy balance step 1'!P16,0)</f>
        <v>0</v>
      </c>
      <c r="Q16" s="173">
        <f>IF(ISNUMBER('Corrected energy balance step 1'!Q16),'Corrected energy balance step 1'!Q16,0)</f>
        <v>0</v>
      </c>
      <c r="R16" s="173">
        <f>IF(ISNUMBER('Corrected energy balance step 1'!R16),'Corrected energy balance step 1'!R16,0)</f>
        <v>0</v>
      </c>
      <c r="S16" s="173">
        <f>IF(ISNUMBER('Corrected energy balance step 1'!S16),'Corrected energy balance step 1'!S16,0)</f>
        <v>0</v>
      </c>
      <c r="T16" s="173">
        <f>IF(ISNUMBER('Corrected energy balance step 1'!T16),'Corrected energy balance step 1'!T16,0)</f>
        <v>0</v>
      </c>
      <c r="U16" s="173">
        <f>IF(ISNUMBER('Corrected energy balance step 1'!U16),'Corrected energy balance step 1'!U16,0)</f>
        <v>0</v>
      </c>
      <c r="V16" s="173">
        <f>IF(ISNUMBER('Corrected energy balance step 1'!V16),'Corrected energy balance step 1'!V16,0)</f>
        <v>0</v>
      </c>
      <c r="W16" s="173">
        <f>IF(ISNUMBER('Corrected energy balance step 1'!W16),'Corrected energy balance step 1'!W16,0)</f>
        <v>0</v>
      </c>
      <c r="X16" s="173">
        <f>IF(ISNUMBER('Corrected energy balance step 1'!X16),'Corrected energy balance step 1'!X16,0)</f>
        <v>0</v>
      </c>
      <c r="Y16" s="173">
        <f>IF(ISNUMBER('Corrected energy balance step 1'!Y16),'Corrected energy balance step 1'!Y16,0)</f>
        <v>0</v>
      </c>
      <c r="Z16" s="173">
        <f>IF(ISNUMBER('Corrected energy balance step 1'!Z16),'Corrected energy balance step 1'!Z16,0)</f>
        <v>0</v>
      </c>
      <c r="AA16" s="173">
        <f>IF(ISNUMBER('Corrected energy balance step 1'!AA16),'Corrected energy balance step 1'!AA16,0)</f>
        <v>0</v>
      </c>
      <c r="AB16" s="173">
        <f>IF(ISNUMBER('Corrected energy balance step 1'!AB16),'Corrected energy balance step 1'!AB16,0)</f>
        <v>0</v>
      </c>
      <c r="AC16" s="173">
        <f>IF(ISNUMBER('Corrected energy balance step 1'!AC16),'Corrected energy balance step 1'!AC16,0)</f>
        <v>0</v>
      </c>
      <c r="AD16" s="173">
        <f>IF(ISNUMBER('Corrected energy balance step 1'!AD16),'Corrected energy balance step 1'!AD16,0)</f>
        <v>0</v>
      </c>
      <c r="AE16" s="173">
        <f>IF(ISNUMBER('Corrected energy balance step 1'!AE16),'Corrected energy balance step 1'!AE16,0)</f>
        <v>0</v>
      </c>
      <c r="AF16" s="173">
        <f>IF(ISNUMBER('Corrected energy balance step 1'!AF16),'Corrected energy balance step 1'!AF16,0)</f>
        <v>0</v>
      </c>
      <c r="AG16" s="173">
        <f>IF(ISNUMBER('Corrected energy balance step 1'!AG16),'Corrected energy balance step 1'!AG16,0)</f>
        <v>0</v>
      </c>
      <c r="AH16" s="173">
        <f>IF(ISNUMBER('Corrected energy balance step 1'!AH16),'Corrected energy balance step 1'!AH16,0)</f>
        <v>0</v>
      </c>
      <c r="AI16" s="173">
        <f>IF(ISNUMBER('Corrected energy balance step 1'!AI16),'Corrected energy balance step 1'!AI16,0)</f>
        <v>0</v>
      </c>
      <c r="AJ16" s="173">
        <f>IF(ISNUMBER('Corrected energy balance step 1'!AJ16),'Corrected energy balance step 1'!AJ16,0)</f>
        <v>0</v>
      </c>
      <c r="AK16" s="173">
        <f>IF(ISNUMBER('Corrected energy balance step 1'!AK16),'Corrected energy balance step 1'!AK16,0)</f>
        <v>0</v>
      </c>
      <c r="AL16" s="173">
        <f>IF(ISNUMBER('Corrected energy balance step 1'!AL16),'Corrected energy balance step 1'!AL16,0)</f>
        <v>0</v>
      </c>
      <c r="AM16" s="173">
        <f>IF(ISNUMBER('Corrected energy balance step 1'!AM16),'Corrected energy balance step 1'!AM16,0)</f>
        <v>0</v>
      </c>
      <c r="AN16" s="173">
        <f>IF(ISNUMBER('Corrected energy balance step 1'!AN16),'Corrected energy balance step 1'!AN16,0)</f>
        <v>0</v>
      </c>
      <c r="AO16" s="173">
        <f>IF(ISNUMBER('Corrected energy balance step 1'!AO16),'Corrected energy balance step 1'!AO16,0)</f>
        <v>0</v>
      </c>
      <c r="AP16" s="173">
        <f>IF(ISNUMBER('Corrected energy balance step 1'!AP16),'Corrected energy balance step 1'!AP16,0)</f>
        <v>0</v>
      </c>
      <c r="AQ16" s="173">
        <f>IF(ISNUMBER('Corrected energy balance step 1'!AQ16),'Corrected energy balance step 1'!AQ16,0)</f>
        <v>0</v>
      </c>
      <c r="AR16" s="173">
        <f>IF(ISNUMBER('Corrected energy balance step 1'!AR16),'Corrected energy balance step 1'!AR16,0)</f>
        <v>0</v>
      </c>
      <c r="AS16" s="173">
        <f>IF(ISNUMBER('Corrected energy balance step 1'!AS16),'Corrected energy balance step 1'!AS16,0)</f>
        <v>0</v>
      </c>
      <c r="AT16" s="173">
        <f>IF(ISNUMBER('Corrected energy balance step 1'!AT16),'Corrected energy balance step 1'!AT16,0)</f>
        <v>0</v>
      </c>
      <c r="AU16" s="173">
        <f>IF(ISNUMBER('Corrected energy balance step 1'!AU16),'Corrected energy balance step 1'!AU16,0)</f>
        <v>0</v>
      </c>
      <c r="AV16" s="173">
        <f>IF(ISNUMBER('Corrected energy balance step 1'!AV16),'Corrected energy balance step 1'!AV16,0)</f>
        <v>0</v>
      </c>
      <c r="AW16" s="173">
        <f>IF(ISNUMBER('Corrected energy balance step 1'!AW16),'Corrected energy balance step 1'!AW16,0)</f>
        <v>0</v>
      </c>
      <c r="AX16" s="173">
        <f>IF(ISNUMBER('Corrected energy balance step 1'!AX16),'Corrected energy balance step 1'!AX16,0)</f>
        <v>0</v>
      </c>
      <c r="AY16" s="173">
        <f>IF(ISNUMBER('Corrected energy balance step 1'!AY16),'Corrected energy balance step 1'!AY16,0)</f>
        <v>0</v>
      </c>
      <c r="AZ16" s="173">
        <f>IF(ISNUMBER('Corrected energy balance step 1'!AZ16),'Corrected energy balance step 1'!AZ16,0)</f>
        <v>0</v>
      </c>
      <c r="BA16" s="173">
        <f>IF(ISNUMBER('Corrected energy balance step 1'!BA16),'Corrected energy balance step 1'!BA16,0)</f>
        <v>0</v>
      </c>
      <c r="BB16" s="173">
        <f>IF(ISNUMBER('Corrected energy balance step 1'!BB16),'Corrected energy balance step 1'!BB16,0)</f>
        <v>0</v>
      </c>
      <c r="BC16" s="173">
        <f>IF(ISNUMBER('Corrected energy balance step 1'!BC16),'Corrected energy balance step 1'!BC16,0)</f>
        <v>0</v>
      </c>
      <c r="BD16" s="173">
        <f>IF(ISNUMBER('Corrected energy balance step 1'!BD16),'Corrected energy balance step 1'!BD16,0)</f>
        <v>0</v>
      </c>
      <c r="BE16" s="173">
        <f>IF(ISNUMBER('Corrected energy balance step 1'!BE16),'Corrected energy balance step 1'!BE16,0)</f>
        <v>0</v>
      </c>
      <c r="BF16" s="173">
        <f>IF(ISNUMBER('Corrected energy balance step 1'!BF16),'Corrected energy balance step 1'!BF16,0)</f>
        <v>0</v>
      </c>
      <c r="BG16" s="173">
        <f>IF(ISNUMBER('Corrected energy balance step 1'!BG16),'Corrected energy balance step 1'!BG16,0)</f>
        <v>0</v>
      </c>
      <c r="BH16" s="173">
        <f>IF(ISNUMBER('Corrected energy balance step 1'!BH16),'Corrected energy balance step 1'!BH16,0)</f>
        <v>0</v>
      </c>
      <c r="BI16" s="173">
        <f>IF(ISNUMBER('Corrected energy balance step 1'!BI16),'Corrected energy balance step 1'!BI16,0)</f>
        <v>0</v>
      </c>
      <c r="BJ16" s="173">
        <f>IF(ISNUMBER('Corrected energy balance step 1'!BJ16),'Corrected energy balance step 1'!BJ16,0)</f>
        <v>0</v>
      </c>
      <c r="BK16" s="173">
        <f>IF(ISNUMBER('Corrected energy balance step 1'!BK16),'Corrected energy balance step 1'!BK16,0)</f>
        <v>0</v>
      </c>
      <c r="BL16" s="173">
        <f>IF(ISNUMBER('Corrected energy balance step 1'!BL16),'Corrected energy balance step 1'!BL16,0)</f>
        <v>0</v>
      </c>
      <c r="BM16" s="173">
        <f>IF(ISNUMBER('Corrected energy balance step 1'!BM16),'Corrected energy balance step 1'!BM16,0)</f>
        <v>0</v>
      </c>
      <c r="BN16" s="171">
        <f>SUM(C16:BM16)</f>
        <v>0</v>
      </c>
      <c r="BO16" s="174">
        <f>'Corrected energy balance step 1'!BO16</f>
        <v>0</v>
      </c>
    </row>
    <row r="17" spans="2:69" ht="17" thickBot="1">
      <c r="B17" s="36" t="s">
        <v>61</v>
      </c>
      <c r="C17" s="173">
        <f>IF(ISNUMBER('Corrected energy balance step 1'!C17),'Corrected energy balance step 1'!C17,0)</f>
        <v>0</v>
      </c>
      <c r="D17" s="173">
        <f>IF(ISNUMBER('Corrected energy balance step 1'!D17),'Corrected energy balance step 1'!D17,0)</f>
        <v>0</v>
      </c>
      <c r="E17" s="173">
        <f>IF(ISNUMBER('Corrected energy balance step 1'!E17),'Corrected energy balance step 1'!E17,0)</f>
        <v>0</v>
      </c>
      <c r="F17" s="173">
        <f>IF(ISNUMBER('Corrected energy balance step 1'!F17),'Corrected energy balance step 1'!F17,0)</f>
        <v>0</v>
      </c>
      <c r="G17" s="173">
        <f>IF(ISNUMBER('Corrected energy balance step 1'!G17),'Corrected energy balance step 1'!G17,0)</f>
        <v>0</v>
      </c>
      <c r="H17" s="173">
        <f>IF(ISNUMBER('Corrected energy balance step 1'!H17),'Corrected energy balance step 1'!H17,0)</f>
        <v>0</v>
      </c>
      <c r="I17" s="173">
        <f>IF(ISNUMBER('Corrected energy balance step 1'!I17),'Corrected energy balance step 1'!I17,0)</f>
        <v>0</v>
      </c>
      <c r="J17" s="173">
        <f>IF(ISNUMBER('Corrected energy balance step 1'!J17),'Corrected energy balance step 1'!J17,0)</f>
        <v>0</v>
      </c>
      <c r="K17" s="173">
        <f>IF(ISNUMBER('Corrected energy balance step 1'!K17),'Corrected energy balance step 1'!K17,0)</f>
        <v>0</v>
      </c>
      <c r="L17" s="173">
        <f>IF(ISNUMBER('Corrected energy balance step 1'!L17),'Corrected energy balance step 1'!L17,0)</f>
        <v>0</v>
      </c>
      <c r="M17" s="173">
        <f>IF(ISNUMBER('Corrected energy balance step 1'!M17),'Corrected energy balance step 1'!M17,0)</f>
        <v>0</v>
      </c>
      <c r="N17" s="173">
        <f>IF(ISNUMBER('Corrected energy balance step 1'!N17),'Corrected energy balance step 1'!N17,0)</f>
        <v>0</v>
      </c>
      <c r="O17" s="173">
        <f>IF(ISNUMBER('Corrected energy balance step 1'!O17),'Corrected energy balance step 1'!O17,0)</f>
        <v>0</v>
      </c>
      <c r="P17" s="173">
        <f>IF(ISNUMBER('Corrected energy balance step 1'!P17),'Corrected energy balance step 1'!P17,0)</f>
        <v>0</v>
      </c>
      <c r="Q17" s="173">
        <f>IF(ISNUMBER('Corrected energy balance step 1'!Q17),'Corrected energy balance step 1'!Q17,0)</f>
        <v>0</v>
      </c>
      <c r="R17" s="173">
        <f>IF(ISNUMBER('Corrected energy balance step 1'!R17),'Corrected energy balance step 1'!R17,0)</f>
        <v>0</v>
      </c>
      <c r="S17" s="173">
        <f>IF(ISNUMBER('Corrected energy balance step 1'!S17),'Corrected energy balance step 1'!S17,0)</f>
        <v>0</v>
      </c>
      <c r="T17" s="173">
        <f>IF(ISNUMBER('Corrected energy balance step 1'!T17),'Corrected energy balance step 1'!T17,0)</f>
        <v>0</v>
      </c>
      <c r="U17" s="173">
        <f>IF(ISNUMBER('Corrected energy balance step 1'!U17),'Corrected energy balance step 1'!U17,0)</f>
        <v>0</v>
      </c>
      <c r="V17" s="173">
        <f>IF(ISNUMBER('Corrected energy balance step 1'!V17),'Corrected energy balance step 1'!V17,0)</f>
        <v>0</v>
      </c>
      <c r="W17" s="173">
        <f>IF(ISNUMBER('Corrected energy balance step 1'!W17),'Corrected energy balance step 1'!W17,0)</f>
        <v>0</v>
      </c>
      <c r="X17" s="173">
        <f>IF(ISNUMBER('Corrected energy balance step 1'!X17),'Corrected energy balance step 1'!X17,0)</f>
        <v>0</v>
      </c>
      <c r="Y17" s="173">
        <f>IF(ISNUMBER('Corrected energy balance step 1'!Y17),'Corrected energy balance step 1'!Y17,0)</f>
        <v>0</v>
      </c>
      <c r="Z17" s="173">
        <f>IF(ISNUMBER('Corrected energy balance step 1'!Z17),'Corrected energy balance step 1'!Z17,0)</f>
        <v>0</v>
      </c>
      <c r="AA17" s="173">
        <f>IF(ISNUMBER('Corrected energy balance step 1'!AA17),'Corrected energy balance step 1'!AA17,0)</f>
        <v>0</v>
      </c>
      <c r="AB17" s="173">
        <f>IF(ISNUMBER('Corrected energy balance step 1'!AB17),'Corrected energy balance step 1'!AB17,0)</f>
        <v>0</v>
      </c>
      <c r="AC17" s="173">
        <f>IF(ISNUMBER('Corrected energy balance step 1'!AC17),'Corrected energy balance step 1'!AC17,0)</f>
        <v>0</v>
      </c>
      <c r="AD17" s="173">
        <f>IF(ISNUMBER('Corrected energy balance step 1'!AD17),'Corrected energy balance step 1'!AD17,0)</f>
        <v>0</v>
      </c>
      <c r="AE17" s="173">
        <f>IF(ISNUMBER('Corrected energy balance step 1'!AE17),'Corrected energy balance step 1'!AE17,0)</f>
        <v>0</v>
      </c>
      <c r="AF17" s="173">
        <f>IF(ISNUMBER('Corrected energy balance step 1'!AF17),'Corrected energy balance step 1'!AF17,0)</f>
        <v>0</v>
      </c>
      <c r="AG17" s="173">
        <f>IF(ISNUMBER('Corrected energy balance step 1'!AG17),'Corrected energy balance step 1'!AG17,0)</f>
        <v>0</v>
      </c>
      <c r="AH17" s="173">
        <f>IF(ISNUMBER('Corrected energy balance step 1'!AH17),'Corrected energy balance step 1'!AH17,0)</f>
        <v>0</v>
      </c>
      <c r="AI17" s="173">
        <f>IF(ISNUMBER('Corrected energy balance step 1'!AI17),'Corrected energy balance step 1'!AI17,0)</f>
        <v>0</v>
      </c>
      <c r="AJ17" s="173">
        <f>IF(ISNUMBER('Corrected energy balance step 1'!AJ17),'Corrected energy balance step 1'!AJ17,0)</f>
        <v>0</v>
      </c>
      <c r="AK17" s="173">
        <f>IF(ISNUMBER('Corrected energy balance step 1'!AK17),'Corrected energy balance step 1'!AK17,0)</f>
        <v>0</v>
      </c>
      <c r="AL17" s="173">
        <f>IF(ISNUMBER('Corrected energy balance step 1'!AL17),'Corrected energy balance step 1'!AL17,0)</f>
        <v>0</v>
      </c>
      <c r="AM17" s="173">
        <f>IF(ISNUMBER('Corrected energy balance step 1'!AM17),'Corrected energy balance step 1'!AM17,0)</f>
        <v>0</v>
      </c>
      <c r="AN17" s="173">
        <f>IF(ISNUMBER('Corrected energy balance step 1'!AN17),'Corrected energy balance step 1'!AN17,0)</f>
        <v>0</v>
      </c>
      <c r="AO17" s="173">
        <f>IF(ISNUMBER('Corrected energy balance step 1'!AO17),'Corrected energy balance step 1'!AO17,0)</f>
        <v>0</v>
      </c>
      <c r="AP17" s="173">
        <f>IF(ISNUMBER('Corrected energy balance step 1'!AP17),'Corrected energy balance step 1'!AP17,0)</f>
        <v>0</v>
      </c>
      <c r="AQ17" s="173">
        <f>IF(ISNUMBER('Corrected energy balance step 1'!AQ17),'Corrected energy balance step 1'!AQ17,0)</f>
        <v>0</v>
      </c>
      <c r="AR17" s="173">
        <f>IF(ISNUMBER('Corrected energy balance step 1'!AR17),'Corrected energy balance step 1'!AR17,0)</f>
        <v>0</v>
      </c>
      <c r="AS17" s="173">
        <f>IF(ISNUMBER('Corrected energy balance step 1'!AS17),'Corrected energy balance step 1'!AS17,0)</f>
        <v>0</v>
      </c>
      <c r="AT17" s="173">
        <f>IF(ISNUMBER('Corrected energy balance step 1'!AT17),'Corrected energy balance step 1'!AT17,0)</f>
        <v>0</v>
      </c>
      <c r="AU17" s="173">
        <f>IF(ISNUMBER('Corrected energy balance step 1'!AU17),'Corrected energy balance step 1'!AU17,0)</f>
        <v>0</v>
      </c>
      <c r="AV17" s="173">
        <f>IF(ISNUMBER('Corrected energy balance step 1'!AV17),'Corrected energy balance step 1'!AV17,0)</f>
        <v>0</v>
      </c>
      <c r="AW17" s="173">
        <f>IF(ISNUMBER('Corrected energy balance step 1'!AW17),'Corrected energy balance step 1'!AW17,0)</f>
        <v>0</v>
      </c>
      <c r="AX17" s="173">
        <f>IF(ISNUMBER('Corrected energy balance step 1'!AX17),'Corrected energy balance step 1'!AX17,0)</f>
        <v>0</v>
      </c>
      <c r="AY17" s="173">
        <f>IF(ISNUMBER('Corrected energy balance step 1'!AY17),'Corrected energy balance step 1'!AY17,0)</f>
        <v>0</v>
      </c>
      <c r="AZ17" s="173">
        <f>IF(ISNUMBER('Corrected energy balance step 1'!AZ17),'Corrected energy balance step 1'!AZ17,0)</f>
        <v>0</v>
      </c>
      <c r="BA17" s="173">
        <f>IF(ISNUMBER('Corrected energy balance step 1'!BA17),'Corrected energy balance step 1'!BA17,0)</f>
        <v>0</v>
      </c>
      <c r="BB17" s="173">
        <f>IF(ISNUMBER('Corrected energy balance step 1'!BB17),'Corrected energy balance step 1'!BB17,0)</f>
        <v>0</v>
      </c>
      <c r="BC17" s="173">
        <f>IF(ISNUMBER('Corrected energy balance step 1'!BC17),'Corrected energy balance step 1'!BC17,0)</f>
        <v>0</v>
      </c>
      <c r="BD17" s="173">
        <f>IF(ISNUMBER('Corrected energy balance step 1'!BD17),'Corrected energy balance step 1'!BD17,0)</f>
        <v>0</v>
      </c>
      <c r="BE17" s="173">
        <f>IF(ISNUMBER('Corrected energy balance step 1'!BE17),'Corrected energy balance step 1'!BE17,0)</f>
        <v>0</v>
      </c>
      <c r="BF17" s="173">
        <f>IF(ISNUMBER('Corrected energy balance step 1'!BF17),'Corrected energy balance step 1'!BF17,0)</f>
        <v>0</v>
      </c>
      <c r="BG17" s="173">
        <f>IF(ISNUMBER('Corrected energy balance step 1'!BG17),'Corrected energy balance step 1'!BG17,0)</f>
        <v>0</v>
      </c>
      <c r="BH17" s="173">
        <f>IF(ISNUMBER('Corrected energy balance step 1'!BH17),'Corrected energy balance step 1'!BH17,0)</f>
        <v>0</v>
      </c>
      <c r="BI17" s="173">
        <f>IF(ISNUMBER('Corrected energy balance step 1'!BI17),'Corrected energy balance step 1'!BI17,0)</f>
        <v>0</v>
      </c>
      <c r="BJ17" s="173">
        <f>IF(ISNUMBER('Corrected energy balance step 1'!BJ17),'Corrected energy balance step 1'!BJ17,0)</f>
        <v>0</v>
      </c>
      <c r="BK17" s="173">
        <f>IF(ISNUMBER('Corrected energy balance step 1'!BK17),'Corrected energy balance step 1'!BK17,0)</f>
        <v>0</v>
      </c>
      <c r="BL17" s="173">
        <f>IF(ISNUMBER('Corrected energy balance step 1'!BL17),'Corrected energy balance step 1'!BL17,0)</f>
        <v>0</v>
      </c>
      <c r="BM17" s="173">
        <f>IF(ISNUMBER('Corrected energy balance step 1'!BM17),'Corrected energy balance step 1'!BM17,0)</f>
        <v>0</v>
      </c>
      <c r="BN17" s="171">
        <f t="shared" ref="BN17" si="56">SUM(C17:BM17)</f>
        <v>0</v>
      </c>
      <c r="BO17" s="174">
        <f>'Corrected energy balance step 1'!BO17</f>
        <v>0</v>
      </c>
    </row>
    <row r="18" spans="2:69" ht="17" thickBot="1">
      <c r="B18" s="44" t="s">
        <v>62</v>
      </c>
      <c r="C18" s="168" t="e">
        <f>SUM(C19:C39)</f>
        <v>#DIV/0!</v>
      </c>
      <c r="D18" s="168" t="e">
        <f t="shared" ref="D18:BL18" si="57">SUM(D19:D39)</f>
        <v>#DIV/0!</v>
      </c>
      <c r="E18" s="178" t="e">
        <f t="shared" si="57"/>
        <v>#DIV/0!</v>
      </c>
      <c r="F18" s="178" t="e">
        <f t="shared" si="57"/>
        <v>#DIV/0!</v>
      </c>
      <c r="G18" s="178" t="e">
        <f t="shared" si="57"/>
        <v>#DIV/0!</v>
      </c>
      <c r="H18" s="178" t="e">
        <f t="shared" si="57"/>
        <v>#DIV/0!</v>
      </c>
      <c r="I18" s="178" t="e">
        <f t="shared" si="57"/>
        <v>#DIV/0!</v>
      </c>
      <c r="J18" s="178" t="e">
        <f t="shared" si="57"/>
        <v>#DIV/0!</v>
      </c>
      <c r="K18" s="178" t="e">
        <f t="shared" si="57"/>
        <v>#DIV/0!</v>
      </c>
      <c r="L18" s="178" t="e">
        <f t="shared" si="57"/>
        <v>#DIV/0!</v>
      </c>
      <c r="M18" s="178" t="e">
        <f t="shared" si="57"/>
        <v>#DIV/0!</v>
      </c>
      <c r="N18" s="178" t="e">
        <f t="shared" si="57"/>
        <v>#DIV/0!</v>
      </c>
      <c r="O18" s="178" t="e">
        <f t="shared" si="57"/>
        <v>#DIV/0!</v>
      </c>
      <c r="P18" s="178" t="e">
        <f t="shared" si="57"/>
        <v>#DIV/0!</v>
      </c>
      <c r="Q18" s="178" t="e">
        <f t="shared" si="57"/>
        <v>#DIV/0!</v>
      </c>
      <c r="R18" s="178" t="e">
        <f t="shared" si="57"/>
        <v>#DIV/0!</v>
      </c>
      <c r="S18" s="178" t="e">
        <f t="shared" si="57"/>
        <v>#DIV/0!</v>
      </c>
      <c r="T18" s="178" t="e">
        <f t="shared" si="57"/>
        <v>#DIV/0!</v>
      </c>
      <c r="U18" s="168" t="e">
        <f t="shared" si="57"/>
        <v>#DIV/0!</v>
      </c>
      <c r="V18" s="178" t="e">
        <f t="shared" si="57"/>
        <v>#DIV/0!</v>
      </c>
      <c r="W18" s="178" t="e">
        <f t="shared" si="57"/>
        <v>#DIV/0!</v>
      </c>
      <c r="X18" s="178" t="e">
        <f t="shared" si="57"/>
        <v>#DIV/0!</v>
      </c>
      <c r="Y18" s="178" t="e">
        <f t="shared" si="57"/>
        <v>#DIV/0!</v>
      </c>
      <c r="Z18" s="178" t="e">
        <f t="shared" si="57"/>
        <v>#DIV/0!</v>
      </c>
      <c r="AA18" s="178" t="e">
        <f t="shared" si="57"/>
        <v>#DIV/0!</v>
      </c>
      <c r="AB18" s="178" t="e">
        <f t="shared" si="57"/>
        <v>#DIV/0!</v>
      </c>
      <c r="AC18" s="178" t="e">
        <f t="shared" si="57"/>
        <v>#DIV/0!</v>
      </c>
      <c r="AD18" s="178" t="e">
        <f t="shared" si="57"/>
        <v>#DIV/0!</v>
      </c>
      <c r="AE18" s="178" t="e">
        <f t="shared" si="57"/>
        <v>#DIV/0!</v>
      </c>
      <c r="AF18" s="178" t="e">
        <f t="shared" si="57"/>
        <v>#DIV/0!</v>
      </c>
      <c r="AG18" s="178" t="e">
        <f t="shared" si="57"/>
        <v>#DIV/0!</v>
      </c>
      <c r="AH18" s="178" t="e">
        <f t="shared" si="57"/>
        <v>#DIV/0!</v>
      </c>
      <c r="AI18" s="178" t="e">
        <f t="shared" si="57"/>
        <v>#DIV/0!</v>
      </c>
      <c r="AJ18" s="178" t="e">
        <f t="shared" si="57"/>
        <v>#DIV/0!</v>
      </c>
      <c r="AK18" s="178" t="e">
        <f t="shared" si="57"/>
        <v>#DIV/0!</v>
      </c>
      <c r="AL18" s="178" t="e">
        <f t="shared" si="57"/>
        <v>#DIV/0!</v>
      </c>
      <c r="AM18" s="178" t="e">
        <f t="shared" si="57"/>
        <v>#DIV/0!</v>
      </c>
      <c r="AN18" s="178" t="e">
        <f t="shared" si="57"/>
        <v>#DIV/0!</v>
      </c>
      <c r="AO18" s="178" t="e">
        <f t="shared" si="57"/>
        <v>#DIV/0!</v>
      </c>
      <c r="AP18" s="178" t="e">
        <f t="shared" si="57"/>
        <v>#DIV/0!</v>
      </c>
      <c r="AQ18" s="178" t="e">
        <f t="shared" si="57"/>
        <v>#DIV/0!</v>
      </c>
      <c r="AR18" s="178" t="e">
        <f>SUM(AR19:AR39)</f>
        <v>#DIV/0!</v>
      </c>
      <c r="AS18" s="178" t="e">
        <f t="shared" si="57"/>
        <v>#DIV/0!</v>
      </c>
      <c r="AT18" s="178" t="e">
        <f t="shared" si="57"/>
        <v>#DIV/0!</v>
      </c>
      <c r="AU18" s="178" t="e">
        <f t="shared" si="57"/>
        <v>#DIV/0!</v>
      </c>
      <c r="AV18" s="178" t="e">
        <f t="shared" si="57"/>
        <v>#DIV/0!</v>
      </c>
      <c r="AW18" s="178">
        <f t="shared" si="57"/>
        <v>0</v>
      </c>
      <c r="AX18" s="178">
        <f t="shared" si="57"/>
        <v>0</v>
      </c>
      <c r="AY18" s="178">
        <f t="shared" si="57"/>
        <v>0</v>
      </c>
      <c r="AZ18" s="178" t="e">
        <f t="shared" si="57"/>
        <v>#DIV/0!</v>
      </c>
      <c r="BA18" s="178">
        <f t="shared" si="57"/>
        <v>0</v>
      </c>
      <c r="BB18" s="178">
        <f t="shared" si="57"/>
        <v>0</v>
      </c>
      <c r="BC18" s="178">
        <f t="shared" si="57"/>
        <v>0</v>
      </c>
      <c r="BD18" s="178" t="e">
        <f t="shared" si="57"/>
        <v>#DIV/0!</v>
      </c>
      <c r="BE18" s="178">
        <f t="shared" si="57"/>
        <v>0</v>
      </c>
      <c r="BF18" s="178" t="e">
        <f t="shared" si="57"/>
        <v>#DIV/0!</v>
      </c>
      <c r="BG18" s="178">
        <f t="shared" si="57"/>
        <v>0</v>
      </c>
      <c r="BH18" s="178" t="e">
        <f t="shared" si="57"/>
        <v>#DIV/0!</v>
      </c>
      <c r="BI18" s="178">
        <f t="shared" si="57"/>
        <v>0</v>
      </c>
      <c r="BJ18" s="178">
        <f t="shared" si="57"/>
        <v>0</v>
      </c>
      <c r="BK18" s="178">
        <f t="shared" si="57"/>
        <v>0</v>
      </c>
      <c r="BL18" s="178">
        <f t="shared" si="57"/>
        <v>0</v>
      </c>
      <c r="BM18" s="178">
        <f>SUM(BM19:BM39)</f>
        <v>0</v>
      </c>
      <c r="BN18" s="179" t="e">
        <f>SUM(C18:BM18)</f>
        <v>#DIV/0!</v>
      </c>
      <c r="BO18" s="180">
        <f>'Corrected energy balance step 1'!BO18</f>
        <v>0</v>
      </c>
    </row>
    <row r="19" spans="2:69">
      <c r="B19" s="36" t="s">
        <v>63</v>
      </c>
      <c r="C19" s="172" t="e">
        <f>-'Results by fuel'!$E$11*'CEB allocation'!C11</f>
        <v>#DIV/0!</v>
      </c>
      <c r="D19" s="172" t="e">
        <f>-'Results by fuel'!$E$11*'CEB allocation'!D11</f>
        <v>#DIV/0!</v>
      </c>
      <c r="E19" s="172" t="e">
        <f>-'Results by fuel'!$E$11*'CEB allocation'!E11</f>
        <v>#DIV/0!</v>
      </c>
      <c r="F19" s="172" t="e">
        <f>-'Results by fuel'!$E$11*'CEB allocation'!F11</f>
        <v>#DIV/0!</v>
      </c>
      <c r="G19" s="172" t="e">
        <f>-'Results by fuel'!$E$11*'CEB allocation'!G11</f>
        <v>#DIV/0!</v>
      </c>
      <c r="H19" s="172" t="e">
        <f>-'Results by fuel'!$E$11*'CEB allocation'!H11</f>
        <v>#DIV/0!</v>
      </c>
      <c r="I19" s="172" t="e">
        <f>-'Results by fuel'!E16</f>
        <v>#DIV/0!</v>
      </c>
      <c r="J19" s="172" t="e">
        <f>-'Results by fuel'!$E$11*'CEB allocation'!J11</f>
        <v>#DIV/0!</v>
      </c>
      <c r="K19" s="172" t="e">
        <f>-'Results by fuel'!$E$11*'CEB allocation'!K11</f>
        <v>#DIV/0!</v>
      </c>
      <c r="L19" s="172" t="e">
        <f>-'Results by fuel'!$E$11*'CEB allocation'!L11</f>
        <v>#DIV/0!</v>
      </c>
      <c r="M19" s="172" t="e">
        <f>-'Results by fuel'!$E$11*'CEB allocation'!M11</f>
        <v>#DIV/0!</v>
      </c>
      <c r="N19" s="172" t="e">
        <f>-'Results by fuel'!$E$11*'CEB allocation'!N11</f>
        <v>#DIV/0!</v>
      </c>
      <c r="O19" s="172" t="e">
        <f>-'Results by fuel'!$E$11*'CEB allocation'!O11</f>
        <v>#DIV/0!</v>
      </c>
      <c r="P19" s="172" t="e">
        <f>-'Results by fuel'!$E$11*'CEB allocation'!P11</f>
        <v>#DIV/0!</v>
      </c>
      <c r="Q19" s="172" t="e">
        <f>-'Results by fuel'!$E$11*'CEB allocation'!Q11</f>
        <v>#DIV/0!</v>
      </c>
      <c r="R19" s="172" t="e">
        <f>-'Results by fuel'!$E$11*'CEB allocation'!R11</f>
        <v>#DIV/0!</v>
      </c>
      <c r="S19" s="172" t="e">
        <f>-'Results by fuel'!$E$11*'CEB allocation'!S11</f>
        <v>#DIV/0!</v>
      </c>
      <c r="T19" s="172" t="e">
        <f>-'Results by fuel'!E21*'CEB allocation'!T11</f>
        <v>#DIV/0!</v>
      </c>
      <c r="U19" s="172" t="e">
        <f>-'Results by fuel'!$E$26*'CEB allocation'!U11</f>
        <v>#DIV/0!</v>
      </c>
      <c r="V19" s="172" t="e">
        <f>-'Results by fuel'!$E$26*'CEB allocation'!V11</f>
        <v>#DIV/0!</v>
      </c>
      <c r="W19" s="172" t="e">
        <f>-'Results by fuel'!$E$26*'CEB allocation'!W11</f>
        <v>#DIV/0!</v>
      </c>
      <c r="X19" s="172" t="e">
        <f>-'Results by fuel'!$E$26*'CEB allocation'!X11</f>
        <v>#DIV/0!</v>
      </c>
      <c r="Y19" s="172" t="e">
        <f>-'Results by fuel'!$E$26*'CEB allocation'!Y11</f>
        <v>#DIV/0!</v>
      </c>
      <c r="Z19" s="172" t="e">
        <f>-'Results by fuel'!$E$26*'CEB allocation'!Z11</f>
        <v>#DIV/0!</v>
      </c>
      <c r="AA19" s="172" t="e">
        <f>-'Results by fuel'!$E$26*'CEB allocation'!AA11</f>
        <v>#DIV/0!</v>
      </c>
      <c r="AB19" s="172" t="e">
        <f>-'Results by fuel'!$E$26*'CEB allocation'!AB11</f>
        <v>#DIV/0!</v>
      </c>
      <c r="AC19" s="172" t="e">
        <f>-'Results by fuel'!$E$26*'CEB allocation'!AC11</f>
        <v>#DIV/0!</v>
      </c>
      <c r="AD19" s="172" t="e">
        <f>-'Results by fuel'!$E$26*'CEB allocation'!AD11</f>
        <v>#DIV/0!</v>
      </c>
      <c r="AE19" s="172" t="e">
        <f>-'Results by fuel'!$E$26*'CEB allocation'!AE11</f>
        <v>#DIV/0!</v>
      </c>
      <c r="AF19" s="172" t="e">
        <f>-'Results by fuel'!$E$26*'CEB allocation'!AF11</f>
        <v>#DIV/0!</v>
      </c>
      <c r="AG19" s="172" t="e">
        <f>-'Results by fuel'!$E$26*'CEB allocation'!AG11</f>
        <v>#DIV/0!</v>
      </c>
      <c r="AH19" s="172" t="e">
        <f>-'Results by fuel'!$E$26*'CEB allocation'!AH11</f>
        <v>#DIV/0!</v>
      </c>
      <c r="AI19" s="172" t="e">
        <f>-'Results by fuel'!E31</f>
        <v>#DIV/0!</v>
      </c>
      <c r="AJ19" s="172" t="e">
        <f>-'Results by fuel'!$E$26*'CEB allocation'!AJ11</f>
        <v>#DIV/0!</v>
      </c>
      <c r="AK19" s="172" t="e">
        <f>-'Results by fuel'!$E$26*'CEB allocation'!AK11</f>
        <v>#DIV/0!</v>
      </c>
      <c r="AL19" s="172" t="e">
        <f>-'Results by fuel'!$E$26*'CEB allocation'!AL11</f>
        <v>#DIV/0!</v>
      </c>
      <c r="AM19" s="172" t="e">
        <f>-'Results by fuel'!$E$26*'CEB allocation'!AM11</f>
        <v>#DIV/0!</v>
      </c>
      <c r="AN19" s="172" t="e">
        <f>-'Results by fuel'!$E$26*'CEB allocation'!AN11</f>
        <v>#DIV/0!</v>
      </c>
      <c r="AO19" s="172" t="e">
        <f>-'Results by fuel'!$E$26*'CEB allocation'!AO11</f>
        <v>#DIV/0!</v>
      </c>
      <c r="AP19" s="172" t="e">
        <f>-'Results by fuel'!$E$26*'CEB allocation'!AP11</f>
        <v>#DIV/0!</v>
      </c>
      <c r="AQ19" s="172" t="e">
        <f>-'Results by fuel'!$E$26*'CEB allocation'!AQ11</f>
        <v>#DIV/0!</v>
      </c>
      <c r="AR19" s="172" t="e">
        <f>-'Results by fuel'!$E$41*'CEB allocation'!AR11</f>
        <v>#DIV/0!</v>
      </c>
      <c r="AS19" s="172" t="e">
        <f>-'Results by fuel'!E36</f>
        <v>#DIV/0!</v>
      </c>
      <c r="AT19" s="172" t="e">
        <f>-'Results by fuel'!$E$41*'CEB allocation'!AT11</f>
        <v>#DIV/0!</v>
      </c>
      <c r="AU19" s="172" t="e">
        <f>-'Results by fuel'!$E$51*'CEB allocation'!AU11</f>
        <v>#DIV/0!</v>
      </c>
      <c r="AV19" s="172" t="e">
        <f>-'Results by fuel'!E46</f>
        <v>#DIV/0!</v>
      </c>
      <c r="AW19" s="172">
        <f>0</f>
        <v>0</v>
      </c>
      <c r="AX19" s="172">
        <f>0</f>
        <v>0</v>
      </c>
      <c r="AY19" s="172">
        <f>0</f>
        <v>0</v>
      </c>
      <c r="AZ19" s="172" t="e">
        <f>-'Results by fuel'!$E$51*'CEB allocation'!AZ11</f>
        <v>#DIV/0!</v>
      </c>
      <c r="BA19" s="172">
        <f>0</f>
        <v>0</v>
      </c>
      <c r="BB19" s="172">
        <f>0</f>
        <v>0</v>
      </c>
      <c r="BC19" s="172">
        <f>0</f>
        <v>0</v>
      </c>
      <c r="BD19" s="172" t="e">
        <f>-'Results by fuel'!E56</f>
        <v>#DIV/0!</v>
      </c>
      <c r="BE19" s="172">
        <f>-'Results by fuel'!E66</f>
        <v>0</v>
      </c>
      <c r="BF19" s="172" t="e">
        <f>-'Results by fuel'!E71</f>
        <v>#DIV/0!</v>
      </c>
      <c r="BG19" s="172">
        <f>-'Results by fuel'!E76</f>
        <v>0</v>
      </c>
      <c r="BH19" s="172" t="e">
        <f>-'Results by fuel'!E81</f>
        <v>#DIV/0!</v>
      </c>
      <c r="BI19" s="172">
        <f>0</f>
        <v>0</v>
      </c>
      <c r="BJ19" s="172">
        <f>-'Results by fuel'!E61</f>
        <v>0</v>
      </c>
      <c r="BK19" s="172">
        <f>0</f>
        <v>0</v>
      </c>
      <c r="BL19" s="172">
        <f>'Results by fuel'!D87</f>
        <v>0</v>
      </c>
      <c r="BM19" s="173">
        <f>IF(ISNUMBER('Corrected energy balance step 1'!BM19),'Corrected energy balance step 1'!BM19,0)</f>
        <v>0</v>
      </c>
      <c r="BN19" s="171" t="e">
        <f>SUM(C19:BM19)</f>
        <v>#DIV/0!</v>
      </c>
      <c r="BO19" s="177">
        <f>'Corrected energy balance step 1'!BO19</f>
        <v>0</v>
      </c>
      <c r="BQ19" s="187"/>
    </row>
    <row r="20" spans="2:69">
      <c r="B20" s="36" t="s">
        <v>64</v>
      </c>
      <c r="C20" s="172">
        <f>0</f>
        <v>0</v>
      </c>
      <c r="D20" s="172">
        <f>0</f>
        <v>0</v>
      </c>
      <c r="E20" s="172">
        <f>0</f>
        <v>0</v>
      </c>
      <c r="F20" s="172">
        <f>0</f>
        <v>0</v>
      </c>
      <c r="G20" s="172">
        <f>0</f>
        <v>0</v>
      </c>
      <c r="H20" s="172">
        <f>0</f>
        <v>0</v>
      </c>
      <c r="I20" s="172">
        <f>0</f>
        <v>0</v>
      </c>
      <c r="J20" s="172">
        <f>0</f>
        <v>0</v>
      </c>
      <c r="K20" s="172">
        <f>0</f>
        <v>0</v>
      </c>
      <c r="L20" s="172">
        <f>0</f>
        <v>0</v>
      </c>
      <c r="M20" s="172">
        <f>0</f>
        <v>0</v>
      </c>
      <c r="N20" s="172">
        <f>0</f>
        <v>0</v>
      </c>
      <c r="O20" s="172">
        <f>0</f>
        <v>0</v>
      </c>
      <c r="P20" s="172">
        <f>0</f>
        <v>0</v>
      </c>
      <c r="Q20" s="172">
        <f>0</f>
        <v>0</v>
      </c>
      <c r="R20" s="172">
        <f>0</f>
        <v>0</v>
      </c>
      <c r="S20" s="172">
        <f>0</f>
        <v>0</v>
      </c>
      <c r="T20" s="172">
        <f>0</f>
        <v>0</v>
      </c>
      <c r="U20" s="172">
        <f>0</f>
        <v>0</v>
      </c>
      <c r="V20" s="172">
        <f>0</f>
        <v>0</v>
      </c>
      <c r="W20" s="172">
        <f>0</f>
        <v>0</v>
      </c>
      <c r="X20" s="172">
        <f>0</f>
        <v>0</v>
      </c>
      <c r="Y20" s="172">
        <f>0</f>
        <v>0</v>
      </c>
      <c r="Z20" s="172">
        <f>0</f>
        <v>0</v>
      </c>
      <c r="AA20" s="172">
        <f>0</f>
        <v>0</v>
      </c>
      <c r="AB20" s="172">
        <f>0</f>
        <v>0</v>
      </c>
      <c r="AC20" s="172">
        <f>0</f>
        <v>0</v>
      </c>
      <c r="AD20" s="172">
        <f>0</f>
        <v>0</v>
      </c>
      <c r="AE20" s="172">
        <f>0</f>
        <v>0</v>
      </c>
      <c r="AF20" s="172">
        <f>0</f>
        <v>0</v>
      </c>
      <c r="AG20" s="172">
        <f>0</f>
        <v>0</v>
      </c>
      <c r="AH20" s="172">
        <f>0</f>
        <v>0</v>
      </c>
      <c r="AI20" s="172">
        <f>0</f>
        <v>0</v>
      </c>
      <c r="AJ20" s="172">
        <f>0</f>
        <v>0</v>
      </c>
      <c r="AK20" s="172">
        <f>0</f>
        <v>0</v>
      </c>
      <c r="AL20" s="172">
        <f>0</f>
        <v>0</v>
      </c>
      <c r="AM20" s="172">
        <f>0</f>
        <v>0</v>
      </c>
      <c r="AN20" s="172">
        <f>0</f>
        <v>0</v>
      </c>
      <c r="AO20" s="172">
        <f>0</f>
        <v>0</v>
      </c>
      <c r="AP20" s="172">
        <f>0</f>
        <v>0</v>
      </c>
      <c r="AQ20" s="172">
        <f>0</f>
        <v>0</v>
      </c>
      <c r="AR20" s="172">
        <f>0</f>
        <v>0</v>
      </c>
      <c r="AS20" s="172">
        <f>0</f>
        <v>0</v>
      </c>
      <c r="AT20" s="172">
        <f>0</f>
        <v>0</v>
      </c>
      <c r="AU20" s="172">
        <f>0</f>
        <v>0</v>
      </c>
      <c r="AV20" s="172">
        <f>0</f>
        <v>0</v>
      </c>
      <c r="AW20" s="172">
        <f>0</f>
        <v>0</v>
      </c>
      <c r="AX20" s="172">
        <f>0</f>
        <v>0</v>
      </c>
      <c r="AY20" s="172">
        <f>0</f>
        <v>0</v>
      </c>
      <c r="AZ20" s="172">
        <f>0</f>
        <v>0</v>
      </c>
      <c r="BA20" s="172">
        <f>0</f>
        <v>0</v>
      </c>
      <c r="BB20" s="172">
        <f>0</f>
        <v>0</v>
      </c>
      <c r="BC20" s="172">
        <f>0</f>
        <v>0</v>
      </c>
      <c r="BD20" s="172">
        <f>0</f>
        <v>0</v>
      </c>
      <c r="BE20" s="172">
        <f>0</f>
        <v>0</v>
      </c>
      <c r="BF20" s="172">
        <f>0</f>
        <v>0</v>
      </c>
      <c r="BG20" s="173">
        <f>IF(ISNUMBER('Corrected energy balance step 1'!BG20),'Corrected energy balance step 1'!BG20,0)</f>
        <v>0</v>
      </c>
      <c r="BH20" s="172">
        <v>0</v>
      </c>
      <c r="BI20" s="172">
        <v>0</v>
      </c>
      <c r="BJ20" s="172">
        <v>0</v>
      </c>
      <c r="BK20" s="172">
        <v>0</v>
      </c>
      <c r="BL20" s="172">
        <f>'Fuel aggregation PP'!D45</f>
        <v>0</v>
      </c>
      <c r="BM20" s="173">
        <f>IF(ISNUMBER('Corrected energy balance step 1'!BM20),'Corrected energy balance step 1'!BM20,0)</f>
        <v>0</v>
      </c>
      <c r="BN20" s="171">
        <f t="shared" ref="BN20:BN39" si="58">SUM(C20:BM20)</f>
        <v>0</v>
      </c>
      <c r="BO20" s="177">
        <f>'Corrected energy balance step 1'!BO20</f>
        <v>0</v>
      </c>
      <c r="BQ20" s="187"/>
    </row>
    <row r="21" spans="2:69">
      <c r="B21" s="36" t="s">
        <v>65</v>
      </c>
      <c r="C21" s="173">
        <f>IF(ISNUMBER('Corrected energy balance step 1'!C21),'Corrected energy balance step 1'!C21,0)</f>
        <v>0</v>
      </c>
      <c r="D21" s="173">
        <f>IF(ISNUMBER('Corrected energy balance step 1'!D21),'Corrected energy balance step 1'!D21,0)</f>
        <v>0</v>
      </c>
      <c r="E21" s="173">
        <f>IF(ISNUMBER('Corrected energy balance step 1'!E21),'Corrected energy balance step 1'!E21,0)</f>
        <v>0</v>
      </c>
      <c r="F21" s="173">
        <f>IF(ISNUMBER('Corrected energy balance step 1'!F21),'Corrected energy balance step 1'!F21,0)</f>
        <v>0</v>
      </c>
      <c r="G21" s="173">
        <f>IF(ISNUMBER('Corrected energy balance step 1'!G21),'Corrected energy balance step 1'!G21,0)</f>
        <v>0</v>
      </c>
      <c r="H21" s="173">
        <f>IF(ISNUMBER('Corrected energy balance step 1'!H21),'Corrected energy balance step 1'!H21,0)</f>
        <v>0</v>
      </c>
      <c r="I21" s="173">
        <f>IF(ISNUMBER('Corrected energy balance step 1'!I21),'Corrected energy balance step 1'!I21,0)</f>
        <v>0</v>
      </c>
      <c r="J21" s="173">
        <f>IF(ISNUMBER('Corrected energy balance step 1'!J21),'Corrected energy balance step 1'!J21,0)</f>
        <v>0</v>
      </c>
      <c r="K21" s="173">
        <f>IF(ISNUMBER('Corrected energy balance step 1'!K21),'Corrected energy balance step 1'!K21,0)</f>
        <v>0</v>
      </c>
      <c r="L21" s="173">
        <f>IF(ISNUMBER('Corrected energy balance step 1'!L21),'Corrected energy balance step 1'!L21,0)</f>
        <v>0</v>
      </c>
      <c r="M21" s="173">
        <f>IF(ISNUMBER('Corrected energy balance step 1'!M21),'Corrected energy balance step 1'!M21,0)</f>
        <v>0</v>
      </c>
      <c r="N21" s="173">
        <f>IF(ISNUMBER('Corrected energy balance step 1'!N21),'Corrected energy balance step 1'!N21,0)</f>
        <v>0</v>
      </c>
      <c r="O21" s="173">
        <f>IF(ISNUMBER('Corrected energy balance step 1'!O21),'Corrected energy balance step 1'!O21,0)</f>
        <v>0</v>
      </c>
      <c r="P21" s="173">
        <f>IF(ISNUMBER('Corrected energy balance step 1'!P21),'Corrected energy balance step 1'!P21,0)</f>
        <v>0</v>
      </c>
      <c r="Q21" s="173">
        <f>IF(ISNUMBER('Corrected energy balance step 1'!Q21),'Corrected energy balance step 1'!Q21,0)</f>
        <v>0</v>
      </c>
      <c r="R21" s="173">
        <f>IF(ISNUMBER('Corrected energy balance step 1'!R21),'Corrected energy balance step 1'!R21,0)</f>
        <v>0</v>
      </c>
      <c r="S21" s="173">
        <f>IF(ISNUMBER('Corrected energy balance step 1'!S21),'Corrected energy balance step 1'!S21,0)</f>
        <v>0</v>
      </c>
      <c r="T21" s="173">
        <f>IF(ISNUMBER('Corrected energy balance step 1'!T21),'Corrected energy balance step 1'!T21,0)</f>
        <v>0</v>
      </c>
      <c r="U21" s="173">
        <f>IF(ISNUMBER('Corrected energy balance step 1'!U21),'Corrected energy balance step 1'!U21,0)</f>
        <v>0</v>
      </c>
      <c r="V21" s="173">
        <f>IF(ISNUMBER('Corrected energy balance step 1'!V21),'Corrected energy balance step 1'!V21,0)</f>
        <v>0</v>
      </c>
      <c r="W21" s="173">
        <f>IF(ISNUMBER('Corrected energy balance step 1'!W21),'Corrected energy balance step 1'!W21,0)</f>
        <v>0</v>
      </c>
      <c r="X21" s="173">
        <f>IF(ISNUMBER('Corrected energy balance step 1'!X21),'Corrected energy balance step 1'!X21,0)</f>
        <v>0</v>
      </c>
      <c r="Y21" s="173">
        <f>IF(ISNUMBER('Corrected energy balance step 1'!Y21),'Corrected energy balance step 1'!Y21,0)</f>
        <v>0</v>
      </c>
      <c r="Z21" s="173">
        <f>IF(ISNUMBER('Corrected energy balance step 1'!Z21),'Corrected energy balance step 1'!Z21,0)</f>
        <v>0</v>
      </c>
      <c r="AA21" s="173">
        <f>IF(ISNUMBER('Corrected energy balance step 1'!AA21),'Corrected energy balance step 1'!AA21,0)</f>
        <v>0</v>
      </c>
      <c r="AB21" s="173">
        <f>IF(ISNUMBER('Corrected energy balance step 1'!AB21),'Corrected energy balance step 1'!AB21,0)</f>
        <v>0</v>
      </c>
      <c r="AC21" s="173">
        <f>IF(ISNUMBER('Corrected energy balance step 1'!AC21),'Corrected energy balance step 1'!AC21,0)</f>
        <v>0</v>
      </c>
      <c r="AD21" s="173">
        <f>IF(ISNUMBER('Corrected energy balance step 1'!AD21),'Corrected energy balance step 1'!AD21,0)</f>
        <v>0</v>
      </c>
      <c r="AE21" s="173">
        <f>IF(ISNUMBER('Corrected energy balance step 1'!AE21),'Corrected energy balance step 1'!AE21,0)</f>
        <v>0</v>
      </c>
      <c r="AF21" s="173">
        <f>IF(ISNUMBER('Corrected energy balance step 1'!AF21),'Corrected energy balance step 1'!AF21,0)</f>
        <v>0</v>
      </c>
      <c r="AG21" s="173">
        <f>IF(ISNUMBER('Corrected energy balance step 1'!AG21),'Corrected energy balance step 1'!AG21,0)</f>
        <v>0</v>
      </c>
      <c r="AH21" s="173">
        <f>IF(ISNUMBER('Corrected energy balance step 1'!AH21),'Corrected energy balance step 1'!AH21,0)</f>
        <v>0</v>
      </c>
      <c r="AI21" s="173">
        <f>IF(ISNUMBER('Corrected energy balance step 1'!AI21),'Corrected energy balance step 1'!AI21,0)</f>
        <v>0</v>
      </c>
      <c r="AJ21" s="173">
        <f>IF(ISNUMBER('Corrected energy balance step 1'!AJ21),'Corrected energy balance step 1'!AJ21,0)</f>
        <v>0</v>
      </c>
      <c r="AK21" s="173">
        <f>IF(ISNUMBER('Corrected energy balance step 1'!AK21),'Corrected energy balance step 1'!AK21,0)</f>
        <v>0</v>
      </c>
      <c r="AL21" s="173">
        <f>IF(ISNUMBER('Corrected energy balance step 1'!AL21),'Corrected energy balance step 1'!AL21,0)</f>
        <v>0</v>
      </c>
      <c r="AM21" s="173">
        <f>IF(ISNUMBER('Corrected energy balance step 1'!AM21),'Corrected energy balance step 1'!AM21,0)</f>
        <v>0</v>
      </c>
      <c r="AN21" s="173">
        <f>IF(ISNUMBER('Corrected energy balance step 1'!AN21),'Corrected energy balance step 1'!AN21,0)</f>
        <v>0</v>
      </c>
      <c r="AO21" s="173">
        <f>IF(ISNUMBER('Corrected energy balance step 1'!AO21),'Corrected energy balance step 1'!AO21,0)</f>
        <v>0</v>
      </c>
      <c r="AP21" s="173">
        <f>IF(ISNUMBER('Corrected energy balance step 1'!AP21),'Corrected energy balance step 1'!AP21,0)</f>
        <v>0</v>
      </c>
      <c r="AQ21" s="173">
        <f>IF(ISNUMBER('Corrected energy balance step 1'!AQ21),'Corrected energy balance step 1'!AQ21,0)</f>
        <v>0</v>
      </c>
      <c r="AR21" s="173">
        <f>IF(ISNUMBER('Corrected energy balance step 1'!AR21),'Corrected energy balance step 1'!AR21,0)</f>
        <v>0</v>
      </c>
      <c r="AS21" s="173">
        <f>IF(ISNUMBER('Corrected energy balance step 1'!AS21),'Corrected energy balance step 1'!AS21,0)</f>
        <v>0</v>
      </c>
      <c r="AT21" s="173">
        <f>IF(ISNUMBER('Corrected energy balance step 1'!AT21),'Corrected energy balance step 1'!AT21,0)</f>
        <v>0</v>
      </c>
      <c r="AU21" s="173">
        <f>IF(ISNUMBER('Corrected energy balance step 1'!AU21),'Corrected energy balance step 1'!AU21,0)</f>
        <v>0</v>
      </c>
      <c r="AV21" s="173">
        <f>IF(ISNUMBER('Corrected energy balance step 1'!AV21),'Corrected energy balance step 1'!AV21,0)</f>
        <v>0</v>
      </c>
      <c r="AW21" s="173">
        <f>IF(ISNUMBER('Corrected energy balance step 1'!AW21),'Corrected energy balance step 1'!AW21,0)</f>
        <v>0</v>
      </c>
      <c r="AX21" s="173">
        <f>IF(ISNUMBER('Corrected energy balance step 1'!AX21),'Corrected energy balance step 1'!AX21,0)</f>
        <v>0</v>
      </c>
      <c r="AY21" s="173">
        <f>IF(ISNUMBER('Corrected energy balance step 1'!AY21),'Corrected energy balance step 1'!AY21,0)</f>
        <v>0</v>
      </c>
      <c r="AZ21" s="173">
        <f>IF(ISNUMBER('Corrected energy balance step 1'!AZ21),'Corrected energy balance step 1'!AZ21,0)</f>
        <v>0</v>
      </c>
      <c r="BA21" s="173">
        <f>IF(ISNUMBER('Corrected energy balance step 1'!BA21),'Corrected energy balance step 1'!BA21,0)</f>
        <v>0</v>
      </c>
      <c r="BB21" s="173">
        <f>IF(ISNUMBER('Corrected energy balance step 1'!BB21),'Corrected energy balance step 1'!BB21,0)</f>
        <v>0</v>
      </c>
      <c r="BC21" s="173">
        <f>IF(ISNUMBER('Corrected energy balance step 1'!BC21),'Corrected energy balance step 1'!BC21,0)</f>
        <v>0</v>
      </c>
      <c r="BD21" s="173">
        <f>IF(ISNUMBER('Corrected energy balance step 1'!BD21),'Corrected energy balance step 1'!BD21,0)</f>
        <v>0</v>
      </c>
      <c r="BE21" s="173">
        <f>IF(ISNUMBER('Corrected energy balance step 1'!BE21),'Corrected energy balance step 1'!BE21,0)</f>
        <v>0</v>
      </c>
      <c r="BF21" s="173">
        <f>IF(ISNUMBER('Corrected energy balance step 1'!BF21),'Corrected energy balance step 1'!BF21,0)</f>
        <v>0</v>
      </c>
      <c r="BG21" s="173">
        <f>IF(ISNUMBER('Corrected energy balance step 1'!BG21),'Corrected energy balance step 1'!BG21,0)</f>
        <v>0</v>
      </c>
      <c r="BH21" s="173">
        <f>IF(ISNUMBER('Corrected energy balance step 1'!BH21),'Corrected energy balance step 1'!BH21,0)</f>
        <v>0</v>
      </c>
      <c r="BI21" s="173">
        <f>IF(ISNUMBER('Corrected energy balance step 1'!BI21),'Corrected energy balance step 1'!BI21,0)</f>
        <v>0</v>
      </c>
      <c r="BJ21" s="173">
        <f>IF(ISNUMBER('Corrected energy balance step 1'!BJ21),'Corrected energy balance step 1'!BJ21,0)</f>
        <v>0</v>
      </c>
      <c r="BK21" s="173">
        <f>IF(ISNUMBER('Corrected energy balance step 1'!BK21),'Corrected energy balance step 1'!BK21,0)</f>
        <v>0</v>
      </c>
      <c r="BL21" s="173">
        <f>IF(ISNUMBER('Corrected energy balance step 1'!BL21),'Corrected energy balance step 1'!BL21,0)</f>
        <v>0</v>
      </c>
      <c r="BM21" s="173">
        <f>IF(ISNUMBER('Corrected energy balance step 1'!BM21),'Corrected energy balance step 1'!BM21,0)</f>
        <v>0</v>
      </c>
      <c r="BN21" s="171">
        <f t="shared" si="58"/>
        <v>0</v>
      </c>
      <c r="BO21" s="177">
        <f>'Corrected energy balance step 1'!BO21</f>
        <v>0</v>
      </c>
      <c r="BQ21" s="187"/>
    </row>
    <row r="22" spans="2:69">
      <c r="B22" s="36" t="s">
        <v>66</v>
      </c>
      <c r="C22" s="173">
        <f>IF(ISNUMBER('Corrected energy balance step 1'!C22),'Corrected energy balance step 1'!C22,0)</f>
        <v>0</v>
      </c>
      <c r="D22" s="173">
        <f>IF(ISNUMBER('Corrected energy balance step 1'!D22),'Corrected energy balance step 1'!D22,0)</f>
        <v>0</v>
      </c>
      <c r="E22" s="173">
        <f>IF(ISNUMBER('Corrected energy balance step 1'!E22),'Corrected energy balance step 1'!E22,0)</f>
        <v>0</v>
      </c>
      <c r="F22" s="173">
        <f>IF(ISNUMBER('Corrected energy balance step 1'!F22),'Corrected energy balance step 1'!F22,0)</f>
        <v>0</v>
      </c>
      <c r="G22" s="173">
        <f>IF(ISNUMBER('Corrected energy balance step 1'!G22),'Corrected energy balance step 1'!G22,0)</f>
        <v>0</v>
      </c>
      <c r="H22" s="173">
        <f>IF(ISNUMBER('Corrected energy balance step 1'!H22),'Corrected energy balance step 1'!H22,0)</f>
        <v>0</v>
      </c>
      <c r="I22" s="173">
        <f>IF(ISNUMBER('Corrected energy balance step 1'!I22),'Corrected energy balance step 1'!I22,0)</f>
        <v>0</v>
      </c>
      <c r="J22" s="173">
        <f>IF(ISNUMBER('Corrected energy balance step 1'!J22),'Corrected energy balance step 1'!J22,0)</f>
        <v>0</v>
      </c>
      <c r="K22" s="173">
        <f>IF(ISNUMBER('Corrected energy balance step 1'!K22),'Corrected energy balance step 1'!K22,0)</f>
        <v>0</v>
      </c>
      <c r="L22" s="173">
        <f>IF(ISNUMBER('Corrected energy balance step 1'!L22),'Corrected energy balance step 1'!L22,0)</f>
        <v>0</v>
      </c>
      <c r="M22" s="173">
        <f>IF(ISNUMBER('Corrected energy balance step 1'!M22),'Corrected energy balance step 1'!M22,0)</f>
        <v>0</v>
      </c>
      <c r="N22" s="173">
        <f>IF(ISNUMBER('Corrected energy balance step 1'!N22),'Corrected energy balance step 1'!N22,0)</f>
        <v>0</v>
      </c>
      <c r="O22" s="173">
        <f>IF(ISNUMBER('Corrected energy balance step 1'!O22),'Corrected energy balance step 1'!O22,0)</f>
        <v>0</v>
      </c>
      <c r="P22" s="173">
        <f>IF(ISNUMBER('Corrected energy balance step 1'!P22),'Corrected energy balance step 1'!P22,0)</f>
        <v>0</v>
      </c>
      <c r="Q22" s="173">
        <f>IF(ISNUMBER('Corrected energy balance step 1'!Q22),'Corrected energy balance step 1'!Q22,0)</f>
        <v>0</v>
      </c>
      <c r="R22" s="173">
        <f>IF(ISNUMBER('Corrected energy balance step 1'!R22),'Corrected energy balance step 1'!R22,0)</f>
        <v>0</v>
      </c>
      <c r="S22" s="173">
        <f>IF(ISNUMBER('Corrected energy balance step 1'!S22),'Corrected energy balance step 1'!S22,0)</f>
        <v>0</v>
      </c>
      <c r="T22" s="173">
        <f>IF(ISNUMBER('Corrected energy balance step 1'!T22),'Corrected energy balance step 1'!T22,0)</f>
        <v>0</v>
      </c>
      <c r="U22" s="173">
        <f>IF(ISNUMBER('Corrected energy balance step 1'!U22),'Corrected energy balance step 1'!U22,0)</f>
        <v>0</v>
      </c>
      <c r="V22" s="173">
        <f>IF(ISNUMBER('Corrected energy balance step 1'!V22),'Corrected energy balance step 1'!V22,0)</f>
        <v>0</v>
      </c>
      <c r="W22" s="173">
        <f>IF(ISNUMBER('Corrected energy balance step 1'!W22),'Corrected energy balance step 1'!W22,0)</f>
        <v>0</v>
      </c>
      <c r="X22" s="173">
        <f>IF(ISNUMBER('Corrected energy balance step 1'!X22),'Corrected energy balance step 1'!X22,0)</f>
        <v>0</v>
      </c>
      <c r="Y22" s="173">
        <f>IF(ISNUMBER('Corrected energy balance step 1'!Y22),'Corrected energy balance step 1'!Y22,0)</f>
        <v>0</v>
      </c>
      <c r="Z22" s="173">
        <f>IF(ISNUMBER('Corrected energy balance step 1'!Z22),'Corrected energy balance step 1'!Z22,0)</f>
        <v>0</v>
      </c>
      <c r="AA22" s="173">
        <f>IF(ISNUMBER('Corrected energy balance step 1'!AA22),'Corrected energy balance step 1'!AA22,0)</f>
        <v>0</v>
      </c>
      <c r="AB22" s="173">
        <f>IF(ISNUMBER('Corrected energy balance step 1'!AB22),'Corrected energy balance step 1'!AB22,0)</f>
        <v>0</v>
      </c>
      <c r="AC22" s="173">
        <f>IF(ISNUMBER('Corrected energy balance step 1'!AC22),'Corrected energy balance step 1'!AC22,0)</f>
        <v>0</v>
      </c>
      <c r="AD22" s="173">
        <f>IF(ISNUMBER('Corrected energy balance step 1'!AD22),'Corrected energy balance step 1'!AD22,0)</f>
        <v>0</v>
      </c>
      <c r="AE22" s="173">
        <f>IF(ISNUMBER('Corrected energy balance step 1'!AE22),'Corrected energy balance step 1'!AE22,0)</f>
        <v>0</v>
      </c>
      <c r="AF22" s="173">
        <f>IF(ISNUMBER('Corrected energy balance step 1'!AF22),'Corrected energy balance step 1'!AF22,0)</f>
        <v>0</v>
      </c>
      <c r="AG22" s="173">
        <f>IF(ISNUMBER('Corrected energy balance step 1'!AG22),'Corrected energy balance step 1'!AG22,0)</f>
        <v>0</v>
      </c>
      <c r="AH22" s="173">
        <f>IF(ISNUMBER('Corrected energy balance step 1'!AH22),'Corrected energy balance step 1'!AH22,0)</f>
        <v>0</v>
      </c>
      <c r="AI22" s="173">
        <f>IF(ISNUMBER('Corrected energy balance step 1'!AI22),'Corrected energy balance step 1'!AI22,0)</f>
        <v>0</v>
      </c>
      <c r="AJ22" s="173">
        <f>IF(ISNUMBER('Corrected energy balance step 1'!AJ22),'Corrected energy balance step 1'!AJ22,0)</f>
        <v>0</v>
      </c>
      <c r="AK22" s="173">
        <f>IF(ISNUMBER('Corrected energy balance step 1'!AK22),'Corrected energy balance step 1'!AK22,0)</f>
        <v>0</v>
      </c>
      <c r="AL22" s="173">
        <f>IF(ISNUMBER('Corrected energy balance step 1'!AL22),'Corrected energy balance step 1'!AL22,0)</f>
        <v>0</v>
      </c>
      <c r="AM22" s="173">
        <f>IF(ISNUMBER('Corrected energy balance step 1'!AM22),'Corrected energy balance step 1'!AM22,0)</f>
        <v>0</v>
      </c>
      <c r="AN22" s="173">
        <f>IF(ISNUMBER('Corrected energy balance step 1'!AN22),'Corrected energy balance step 1'!AN22,0)</f>
        <v>0</v>
      </c>
      <c r="AO22" s="173">
        <f>IF(ISNUMBER('Corrected energy balance step 1'!AO22),'Corrected energy balance step 1'!AO22,0)</f>
        <v>0</v>
      </c>
      <c r="AP22" s="173">
        <f>IF(ISNUMBER('Corrected energy balance step 1'!AP22),'Corrected energy balance step 1'!AP22,0)</f>
        <v>0</v>
      </c>
      <c r="AQ22" s="173">
        <f>IF(ISNUMBER('Corrected energy balance step 1'!AQ22),'Corrected energy balance step 1'!AQ22,0)</f>
        <v>0</v>
      </c>
      <c r="AR22" s="173">
        <f>IF(ISNUMBER('Corrected energy balance step 1'!AR22),'Corrected energy balance step 1'!AR22,0)</f>
        <v>0</v>
      </c>
      <c r="AS22" s="173">
        <f>IF(ISNUMBER('Corrected energy balance step 1'!AS22),'Corrected energy balance step 1'!AS22,0)</f>
        <v>0</v>
      </c>
      <c r="AT22" s="173">
        <f>IF(ISNUMBER('Corrected energy balance step 1'!AT22),'Corrected energy balance step 1'!AT22,0)</f>
        <v>0</v>
      </c>
      <c r="AU22" s="173">
        <f>IF(ISNUMBER('Corrected energy balance step 1'!AU22),'Corrected energy balance step 1'!AU22,0)</f>
        <v>0</v>
      </c>
      <c r="AV22" s="173">
        <f>IF(ISNUMBER('Corrected energy balance step 1'!AV22),'Corrected energy balance step 1'!AV22,0)</f>
        <v>0</v>
      </c>
      <c r="AW22" s="173">
        <f>IF(ISNUMBER('Corrected energy balance step 1'!AW22),'Corrected energy balance step 1'!AW22,0)</f>
        <v>0</v>
      </c>
      <c r="AX22" s="173">
        <f>IF(ISNUMBER('Corrected energy balance step 1'!AX22),'Corrected energy balance step 1'!AX22,0)</f>
        <v>0</v>
      </c>
      <c r="AY22" s="173">
        <f>IF(ISNUMBER('Corrected energy balance step 1'!AY22),'Corrected energy balance step 1'!AY22,0)</f>
        <v>0</v>
      </c>
      <c r="AZ22" s="173">
        <f>IF(ISNUMBER('Corrected energy balance step 1'!AZ22),'Corrected energy balance step 1'!AZ22,0)</f>
        <v>0</v>
      </c>
      <c r="BA22" s="173">
        <f>IF(ISNUMBER('Corrected energy balance step 1'!BA22),'Corrected energy balance step 1'!BA22,0)</f>
        <v>0</v>
      </c>
      <c r="BB22" s="173">
        <f>IF(ISNUMBER('Corrected energy balance step 1'!BB22),'Corrected energy balance step 1'!BB22,0)</f>
        <v>0</v>
      </c>
      <c r="BC22" s="173">
        <f>IF(ISNUMBER('Corrected energy balance step 1'!BC22),'Corrected energy balance step 1'!BC22,0)</f>
        <v>0</v>
      </c>
      <c r="BD22" s="173">
        <f>IF(ISNUMBER('Corrected energy balance step 1'!BD22),'Corrected energy balance step 1'!BD22,0)</f>
        <v>0</v>
      </c>
      <c r="BE22" s="173">
        <f>IF(ISNUMBER('Corrected energy balance step 1'!BE22),'Corrected energy balance step 1'!BE22,0)</f>
        <v>0</v>
      </c>
      <c r="BF22" s="173">
        <f>IF(ISNUMBER('Corrected energy balance step 1'!BF22),'Corrected energy balance step 1'!BF22,0)</f>
        <v>0</v>
      </c>
      <c r="BG22" s="173">
        <f>IF(ISNUMBER('Corrected energy balance step 1'!BG22),'Corrected energy balance step 1'!BG22,0)</f>
        <v>0</v>
      </c>
      <c r="BH22" s="173">
        <f>IF(ISNUMBER('Corrected energy balance step 1'!BH22),'Corrected energy balance step 1'!BH22,0)</f>
        <v>0</v>
      </c>
      <c r="BI22" s="173">
        <f>IF(ISNUMBER('Corrected energy balance step 1'!BI22),'Corrected energy balance step 1'!BI22,0)</f>
        <v>0</v>
      </c>
      <c r="BJ22" s="173">
        <f>IF(ISNUMBER('Corrected energy balance step 1'!BJ22),'Corrected energy balance step 1'!BJ22,0)</f>
        <v>0</v>
      </c>
      <c r="BK22" s="173">
        <f>IF(ISNUMBER('Corrected energy balance step 1'!BK22),'Corrected energy balance step 1'!BK22,0)</f>
        <v>0</v>
      </c>
      <c r="BL22" s="173">
        <f>IF(ISNUMBER('Corrected energy balance step 1'!BL22),'Corrected energy balance step 1'!BL22,0)</f>
        <v>0</v>
      </c>
      <c r="BM22" s="173">
        <f>IF(ISNUMBER('Corrected energy balance step 1'!BM22),'Corrected energy balance step 1'!BM22,0)</f>
        <v>0</v>
      </c>
      <c r="BN22" s="171">
        <f t="shared" si="58"/>
        <v>0</v>
      </c>
      <c r="BO22" s="177">
        <f>'Corrected energy balance step 1'!BO22</f>
        <v>0</v>
      </c>
    </row>
    <row r="23" spans="2:69">
      <c r="B23" s="36" t="s">
        <v>67</v>
      </c>
      <c r="C23" s="172" t="e">
        <f>-'Results by fuel'!$E$93*'CEB allocation'!C18</f>
        <v>#DIV/0!</v>
      </c>
      <c r="D23" s="172" t="e">
        <f>-'Results by fuel'!$E$93*'CEB allocation'!D18</f>
        <v>#DIV/0!</v>
      </c>
      <c r="E23" s="172" t="e">
        <f>-'Results by fuel'!$E$93*'CEB allocation'!E18</f>
        <v>#DIV/0!</v>
      </c>
      <c r="F23" s="172" t="e">
        <f>-'Results by fuel'!$E$93*'CEB allocation'!F18</f>
        <v>#DIV/0!</v>
      </c>
      <c r="G23" s="172" t="e">
        <f>-'Results by fuel'!$E$93*'CEB allocation'!G18</f>
        <v>#DIV/0!</v>
      </c>
      <c r="H23" s="172" t="e">
        <f>-'Results by fuel'!$E$93*'CEB allocation'!H18</f>
        <v>#DIV/0!</v>
      </c>
      <c r="I23" s="172" t="e">
        <f>-'Results by fuel'!E98</f>
        <v>#DIV/0!</v>
      </c>
      <c r="J23" s="172" t="e">
        <f>-'Results by fuel'!$E$93*'CEB allocation'!J18</f>
        <v>#DIV/0!</v>
      </c>
      <c r="K23" s="172" t="e">
        <f>-'Results by fuel'!$E$93*'CEB allocation'!K18</f>
        <v>#DIV/0!</v>
      </c>
      <c r="L23" s="172" t="e">
        <f>-'Results by fuel'!$E$93*'CEB allocation'!L18</f>
        <v>#DIV/0!</v>
      </c>
      <c r="M23" s="172" t="e">
        <f>-'Results by fuel'!$E$93*'CEB allocation'!M18</f>
        <v>#DIV/0!</v>
      </c>
      <c r="N23" s="172" t="e">
        <f>-'Results by fuel'!$E$93*'CEB allocation'!N18</f>
        <v>#DIV/0!</v>
      </c>
      <c r="O23" s="172" t="e">
        <f>-'Results by fuel'!$E$93*'CEB allocation'!O18</f>
        <v>#DIV/0!</v>
      </c>
      <c r="P23" s="172" t="e">
        <f>-'Results by fuel'!$E$93*'CEB allocation'!P18</f>
        <v>#DIV/0!</v>
      </c>
      <c r="Q23" s="172" t="e">
        <f>-'Results by fuel'!$E$93*'CEB allocation'!Q18</f>
        <v>#DIV/0!</v>
      </c>
      <c r="R23" s="172" t="e">
        <f>-'Results by fuel'!$E$93*'CEB allocation'!R18</f>
        <v>#DIV/0!</v>
      </c>
      <c r="S23" s="172" t="e">
        <f>-'Results by fuel'!$E$93*'CEB allocation'!S18</f>
        <v>#DIV/0!</v>
      </c>
      <c r="T23" s="172" t="e">
        <f>-'Results by fuel'!E103*'CEB allocation'!T18</f>
        <v>#DIV/0!</v>
      </c>
      <c r="U23" s="172" t="e">
        <f>-'Results by fuel'!$E$108*'CEB allocation'!U18</f>
        <v>#DIV/0!</v>
      </c>
      <c r="V23" s="172" t="e">
        <f>-'Results by fuel'!$E$108*'CEB allocation'!V18</f>
        <v>#DIV/0!</v>
      </c>
      <c r="W23" s="172" t="e">
        <f>-'Results by fuel'!$E$108*'CEB allocation'!W18</f>
        <v>#DIV/0!</v>
      </c>
      <c r="X23" s="172" t="e">
        <f>-'Results by fuel'!$E$108*'CEB allocation'!X18</f>
        <v>#DIV/0!</v>
      </c>
      <c r="Y23" s="172" t="e">
        <f>-'Results by fuel'!$E$108*'CEB allocation'!Y18</f>
        <v>#DIV/0!</v>
      </c>
      <c r="Z23" s="172" t="e">
        <f>-'Results by fuel'!$E$108*'CEB allocation'!Z18</f>
        <v>#DIV/0!</v>
      </c>
      <c r="AA23" s="172" t="e">
        <f>-'Results by fuel'!$E$108*'CEB allocation'!AA18</f>
        <v>#DIV/0!</v>
      </c>
      <c r="AB23" s="172" t="e">
        <f>-'Results by fuel'!$E$108*'CEB allocation'!AB18</f>
        <v>#DIV/0!</v>
      </c>
      <c r="AC23" s="172" t="e">
        <f>-'Results by fuel'!$E$108*'CEB allocation'!AC18</f>
        <v>#DIV/0!</v>
      </c>
      <c r="AD23" s="172" t="e">
        <f>-'Results by fuel'!$E$108*'CEB allocation'!AD18</f>
        <v>#DIV/0!</v>
      </c>
      <c r="AE23" s="172" t="e">
        <f>-'Results by fuel'!$E$108*'CEB allocation'!AE18</f>
        <v>#DIV/0!</v>
      </c>
      <c r="AF23" s="172" t="e">
        <f>-'Results by fuel'!$E$108*'CEB allocation'!AF18</f>
        <v>#DIV/0!</v>
      </c>
      <c r="AG23" s="172" t="e">
        <f>-'Results by fuel'!$E$108*'CEB allocation'!AG18</f>
        <v>#DIV/0!</v>
      </c>
      <c r="AH23" s="172" t="e">
        <f>-'Results by fuel'!$E$108*'CEB allocation'!AH18</f>
        <v>#DIV/0!</v>
      </c>
      <c r="AI23" s="172" t="e">
        <f>-'Results by fuel'!$E$108*'CEB allocation'!AI18</f>
        <v>#DIV/0!</v>
      </c>
      <c r="AJ23" s="172" t="e">
        <f>-'Results by fuel'!$E$108*'CEB allocation'!AJ18</f>
        <v>#DIV/0!</v>
      </c>
      <c r="AK23" s="172" t="e">
        <f>-'Results by fuel'!$E$108*'CEB allocation'!AK18</f>
        <v>#DIV/0!</v>
      </c>
      <c r="AL23" s="172" t="e">
        <f>-'Results by fuel'!$E$108*'CEB allocation'!AL18</f>
        <v>#DIV/0!</v>
      </c>
      <c r="AM23" s="172" t="e">
        <f>-'Results by fuel'!$E$108*'CEB allocation'!AM18</f>
        <v>#DIV/0!</v>
      </c>
      <c r="AN23" s="172" t="e">
        <f>-'Results by fuel'!$E$108*'CEB allocation'!AN18</f>
        <v>#DIV/0!</v>
      </c>
      <c r="AO23" s="172" t="e">
        <f>-'Results by fuel'!$E$108*'CEB allocation'!AO18</f>
        <v>#DIV/0!</v>
      </c>
      <c r="AP23" s="172" t="e">
        <f>-'Results by fuel'!$E$108*'CEB allocation'!AP18</f>
        <v>#DIV/0!</v>
      </c>
      <c r="AQ23" s="172" t="e">
        <f>-'Results by fuel'!$E$108*'CEB allocation'!AQ18</f>
        <v>#DIV/0!</v>
      </c>
      <c r="AR23" s="172" t="e">
        <f>-'Results by fuel'!$E$118*'CEB allocation'!AR18</f>
        <v>#DIV/0!</v>
      </c>
      <c r="AS23" s="172" t="e">
        <f>-'Results by fuel'!E113</f>
        <v>#DIV/0!</v>
      </c>
      <c r="AT23" s="172" t="e">
        <f>-'Results by fuel'!$E$118*'CEB allocation'!AT18</f>
        <v>#DIV/0!</v>
      </c>
      <c r="AU23" s="172" t="e">
        <f>-'Results by fuel'!$E$128*'CEB allocation'!AU18</f>
        <v>#DIV/0!</v>
      </c>
      <c r="AV23" s="172" t="e">
        <f>-'Results by fuel'!E123</f>
        <v>#DIV/0!</v>
      </c>
      <c r="AW23" s="228">
        <f>IF(ISNUMBER('Corrected energy balance step 1'!AW23),'Corrected energy balance step 1'!AW23,0)</f>
        <v>0</v>
      </c>
      <c r="AX23" s="228">
        <f>IF(ISNUMBER('Corrected energy balance step 1'!AX23),'Corrected energy balance step 1'!AX23,0)</f>
        <v>0</v>
      </c>
      <c r="AY23" s="228">
        <f>IF(ISNUMBER('Corrected energy balance step 1'!AY23),'Corrected energy balance step 1'!AY23,0)</f>
        <v>0</v>
      </c>
      <c r="AZ23" s="172" t="e">
        <f>-'Results by fuel'!$E$128*'CEB allocation'!AZ18</f>
        <v>#DIV/0!</v>
      </c>
      <c r="BA23" s="228">
        <f>IF(ISNUMBER('Corrected energy balance step 1'!BA23),'Corrected energy balance step 1'!BA23,0)</f>
        <v>0</v>
      </c>
      <c r="BB23" s="228">
        <f>IF(ISNUMBER('Corrected energy balance step 1'!BB23),'Corrected energy balance step 1'!BB23,0)</f>
        <v>0</v>
      </c>
      <c r="BC23" s="228">
        <f>IF(ISNUMBER('Corrected energy balance step 1'!BC23),'Corrected energy balance step 1'!BC23,0)</f>
        <v>0</v>
      </c>
      <c r="BD23" s="228">
        <f>IF(ISNUMBER('Corrected energy balance step 1'!BD23),'Corrected energy balance step 1'!BD23,0)</f>
        <v>0</v>
      </c>
      <c r="BE23" s="228">
        <f>IF(ISNUMBER('Corrected energy balance step 1'!BE23),'Corrected energy balance step 1'!BE23,0)</f>
        <v>0</v>
      </c>
      <c r="BF23" s="172" t="e">
        <f>-'Results by fuel'!E133*'CEB allocation'!BF18</f>
        <v>#DIV/0!</v>
      </c>
      <c r="BG23" s="228">
        <f>IF(ISNUMBER('Corrected energy balance step 1'!BG23),'Corrected energy balance step 1'!BG23,0)</f>
        <v>0</v>
      </c>
      <c r="BH23" s="228">
        <f>IF(ISNUMBER('Corrected energy balance step 1'!BH23),'Corrected energy balance step 1'!BH23,0)</f>
        <v>0</v>
      </c>
      <c r="BI23" s="228">
        <f>IF(ISNUMBER('Corrected energy balance step 1'!BI23),'Corrected energy balance step 1'!BI23,0)</f>
        <v>0</v>
      </c>
      <c r="BJ23" s="228">
        <f>IF(ISNUMBER('Corrected energy balance step 1'!BJ23),'Corrected energy balance step 1'!BJ23,0)</f>
        <v>0</v>
      </c>
      <c r="BK23" s="228">
        <f>IF(ISNUMBER('Corrected energy balance step 1'!BK23),'Corrected energy balance step 1'!BK23,0)</f>
        <v>0</v>
      </c>
      <c r="BL23" s="228">
        <f>IF(ISNUMBER('Corrected energy balance step 1'!BL23),'Corrected energy balance step 1'!BL23,0)</f>
        <v>0</v>
      </c>
      <c r="BM23" s="172">
        <f>'Results by fuel'!H139</f>
        <v>0</v>
      </c>
      <c r="BN23" s="171" t="e">
        <f t="shared" si="58"/>
        <v>#DIV/0!</v>
      </c>
      <c r="BO23" s="177">
        <f>'Corrected energy balance step 1'!BO23</f>
        <v>0</v>
      </c>
    </row>
    <row r="24" spans="2:69">
      <c r="B24" s="47" t="s">
        <v>68</v>
      </c>
      <c r="C24" s="229">
        <v>0</v>
      </c>
      <c r="D24" s="229">
        <v>0</v>
      </c>
      <c r="E24" s="229">
        <v>0</v>
      </c>
      <c r="F24" s="229">
        <v>0</v>
      </c>
      <c r="G24" s="229">
        <v>0</v>
      </c>
      <c r="H24" s="229">
        <v>0</v>
      </c>
      <c r="I24" s="229">
        <v>0</v>
      </c>
      <c r="J24" s="229">
        <v>0</v>
      </c>
      <c r="K24" s="229">
        <v>0</v>
      </c>
      <c r="L24" s="229">
        <v>0</v>
      </c>
      <c r="M24" s="229">
        <v>0</v>
      </c>
      <c r="N24" s="229">
        <v>0</v>
      </c>
      <c r="O24" s="229">
        <v>0</v>
      </c>
      <c r="P24" s="229">
        <v>0</v>
      </c>
      <c r="Q24" s="229">
        <v>0</v>
      </c>
      <c r="R24" s="229">
        <v>0</v>
      </c>
      <c r="S24" s="229">
        <v>0</v>
      </c>
      <c r="T24" s="229">
        <v>0</v>
      </c>
      <c r="U24" s="229">
        <v>0</v>
      </c>
      <c r="V24" s="229">
        <v>0</v>
      </c>
      <c r="W24" s="229">
        <v>0</v>
      </c>
      <c r="X24" s="229">
        <v>0</v>
      </c>
      <c r="Y24" s="229">
        <v>0</v>
      </c>
      <c r="Z24" s="229">
        <v>0</v>
      </c>
      <c r="AA24" s="229">
        <v>0</v>
      </c>
      <c r="AB24" s="229">
        <v>0</v>
      </c>
      <c r="AC24" s="229">
        <v>0</v>
      </c>
      <c r="AD24" s="229">
        <v>0</v>
      </c>
      <c r="AE24" s="229">
        <v>0</v>
      </c>
      <c r="AF24" s="229">
        <v>0</v>
      </c>
      <c r="AG24" s="229">
        <v>0</v>
      </c>
      <c r="AH24" s="229">
        <v>0</v>
      </c>
      <c r="AI24" s="229">
        <v>0</v>
      </c>
      <c r="AJ24" s="229">
        <v>0</v>
      </c>
      <c r="AK24" s="229">
        <v>0</v>
      </c>
      <c r="AL24" s="229">
        <v>0</v>
      </c>
      <c r="AM24" s="229">
        <v>0</v>
      </c>
      <c r="AN24" s="229">
        <v>0</v>
      </c>
      <c r="AO24" s="229">
        <v>0</v>
      </c>
      <c r="AP24" s="229">
        <v>0</v>
      </c>
      <c r="AQ24" s="229">
        <v>0</v>
      </c>
      <c r="AR24" s="229">
        <v>0</v>
      </c>
      <c r="AS24" s="229">
        <v>0</v>
      </c>
      <c r="AT24" s="229">
        <v>0</v>
      </c>
      <c r="AU24" s="229">
        <v>0</v>
      </c>
      <c r="AV24" s="229">
        <v>0</v>
      </c>
      <c r="AW24" s="229">
        <v>0</v>
      </c>
      <c r="AX24" s="229">
        <v>0</v>
      </c>
      <c r="AY24" s="229">
        <v>0</v>
      </c>
      <c r="AZ24" s="229">
        <v>0</v>
      </c>
      <c r="BA24" s="229">
        <v>0</v>
      </c>
      <c r="BB24" s="229">
        <v>0</v>
      </c>
      <c r="BC24" s="229">
        <v>0</v>
      </c>
      <c r="BD24" s="229">
        <v>0</v>
      </c>
      <c r="BE24" s="229">
        <v>0</v>
      </c>
      <c r="BF24" s="229">
        <v>0</v>
      </c>
      <c r="BG24" s="229">
        <v>0</v>
      </c>
      <c r="BH24" s="229">
        <v>0</v>
      </c>
      <c r="BI24" s="229">
        <v>0</v>
      </c>
      <c r="BJ24" s="229">
        <v>0</v>
      </c>
      <c r="BK24" s="229">
        <v>0</v>
      </c>
      <c r="BL24" s="229">
        <v>0</v>
      </c>
      <c r="BM24" s="230">
        <v>0</v>
      </c>
      <c r="BN24" s="181">
        <f t="shared" si="58"/>
        <v>0</v>
      </c>
      <c r="BO24" s="182">
        <f>'Corrected energy balance step 1'!BO24</f>
        <v>0</v>
      </c>
    </row>
    <row r="25" spans="2:69">
      <c r="B25" s="36" t="s">
        <v>69</v>
      </c>
      <c r="C25" s="173">
        <f>IF(ISNUMBER('Corrected energy balance step 1'!C25),'Corrected energy balance step 1'!C25,0)</f>
        <v>0</v>
      </c>
      <c r="D25" s="173">
        <f>IF(ISNUMBER('Corrected energy balance step 1'!D25),'Corrected energy balance step 1'!D25,0)</f>
        <v>0</v>
      </c>
      <c r="E25" s="173">
        <f>IF(ISNUMBER('Corrected energy balance step 1'!E25),'Corrected energy balance step 1'!E25,0)</f>
        <v>0</v>
      </c>
      <c r="F25" s="173">
        <f>IF(ISNUMBER('Corrected energy balance step 1'!F25),'Corrected energy balance step 1'!F25,0)</f>
        <v>0</v>
      </c>
      <c r="G25" s="173">
        <f>IF(ISNUMBER('Corrected energy balance step 1'!G25),'Corrected energy balance step 1'!G25,0)</f>
        <v>0</v>
      </c>
      <c r="H25" s="173">
        <f>IF(ISNUMBER('Corrected energy balance step 1'!H25),'Corrected energy balance step 1'!H25,0)</f>
        <v>0</v>
      </c>
      <c r="I25" s="173">
        <f>IF(ISNUMBER('Corrected energy balance step 1'!I25),'Corrected energy balance step 1'!I25,0)</f>
        <v>0</v>
      </c>
      <c r="J25" s="173">
        <f>IF(ISNUMBER('Corrected energy balance step 1'!J25),'Corrected energy balance step 1'!J25,0)</f>
        <v>0</v>
      </c>
      <c r="K25" s="173">
        <f>IF(ISNUMBER('Corrected energy balance step 1'!K25),'Corrected energy balance step 1'!K25,0)</f>
        <v>0</v>
      </c>
      <c r="L25" s="173">
        <f>IF(ISNUMBER('Corrected energy balance step 1'!L25),'Corrected energy balance step 1'!L25,0)</f>
        <v>0</v>
      </c>
      <c r="M25" s="173">
        <f>IF(ISNUMBER('Corrected energy balance step 1'!M25),'Corrected energy balance step 1'!M25,0)</f>
        <v>0</v>
      </c>
      <c r="N25" s="173">
        <f>IF(ISNUMBER('Corrected energy balance step 1'!N25),'Corrected energy balance step 1'!N25,0)</f>
        <v>0</v>
      </c>
      <c r="O25" s="173">
        <f>IF(ISNUMBER('Corrected energy balance step 1'!O25),'Corrected energy balance step 1'!O25,0)</f>
        <v>0</v>
      </c>
      <c r="P25" s="173">
        <f>IF(ISNUMBER('Corrected energy balance step 1'!P25),'Corrected energy balance step 1'!P25,0)</f>
        <v>0</v>
      </c>
      <c r="Q25" s="173">
        <f>IF(ISNUMBER('Corrected energy balance step 1'!Q25),'Corrected energy balance step 1'!Q25,0)</f>
        <v>0</v>
      </c>
      <c r="R25" s="173">
        <f>IF(ISNUMBER('Corrected energy balance step 1'!R25),'Corrected energy balance step 1'!R25,0)</f>
        <v>0</v>
      </c>
      <c r="S25" s="173">
        <f>IF(ISNUMBER('Corrected energy balance step 1'!S25),'Corrected energy balance step 1'!S25,0)</f>
        <v>0</v>
      </c>
      <c r="T25" s="173">
        <f>IF(ISNUMBER('Corrected energy balance step 1'!T25),'Corrected energy balance step 1'!T25,0)</f>
        <v>0</v>
      </c>
      <c r="U25" s="173">
        <f>IF(ISNUMBER('Corrected energy balance step 1'!U25),'Corrected energy balance step 1'!U25,0)</f>
        <v>0</v>
      </c>
      <c r="V25" s="173">
        <f>IF(ISNUMBER('Corrected energy balance step 1'!V25),'Corrected energy balance step 1'!V25,0)</f>
        <v>0</v>
      </c>
      <c r="W25" s="173">
        <f>IF(ISNUMBER('Corrected energy balance step 1'!W25),'Corrected energy balance step 1'!W25,0)</f>
        <v>0</v>
      </c>
      <c r="X25" s="173">
        <f>IF(ISNUMBER('Corrected energy balance step 1'!X25),'Corrected energy balance step 1'!X25,0)</f>
        <v>0</v>
      </c>
      <c r="Y25" s="173">
        <f>IF(ISNUMBER('Corrected energy balance step 1'!Y25),'Corrected energy balance step 1'!Y25,0)</f>
        <v>0</v>
      </c>
      <c r="Z25" s="173">
        <f>IF(ISNUMBER('Corrected energy balance step 1'!Z25),'Corrected energy balance step 1'!Z25,0)</f>
        <v>0</v>
      </c>
      <c r="AA25" s="173">
        <f>IF(ISNUMBER('Corrected energy balance step 1'!AA25),'Corrected energy balance step 1'!AA25,0)</f>
        <v>0</v>
      </c>
      <c r="AB25" s="173">
        <f>IF(ISNUMBER('Corrected energy balance step 1'!AB25),'Corrected energy balance step 1'!AB25,0)</f>
        <v>0</v>
      </c>
      <c r="AC25" s="173">
        <f>IF(ISNUMBER('Corrected energy balance step 1'!AC25),'Corrected energy balance step 1'!AC25,0)</f>
        <v>0</v>
      </c>
      <c r="AD25" s="173">
        <f>IF(ISNUMBER('Corrected energy balance step 1'!AD25),'Corrected energy balance step 1'!AD25,0)</f>
        <v>0</v>
      </c>
      <c r="AE25" s="173">
        <f>IF(ISNUMBER('Corrected energy balance step 1'!AE25),'Corrected energy balance step 1'!AE25,0)</f>
        <v>0</v>
      </c>
      <c r="AF25" s="173">
        <f>IF(ISNUMBER('Corrected energy balance step 1'!AF25),'Corrected energy balance step 1'!AF25,0)</f>
        <v>0</v>
      </c>
      <c r="AG25" s="173">
        <f>IF(ISNUMBER('Corrected energy balance step 1'!AG25),'Corrected energy balance step 1'!AG25,0)</f>
        <v>0</v>
      </c>
      <c r="AH25" s="173">
        <f>IF(ISNUMBER('Corrected energy balance step 1'!AH25),'Corrected energy balance step 1'!AH25,0)</f>
        <v>0</v>
      </c>
      <c r="AI25" s="173">
        <f>IF(ISNUMBER('Corrected energy balance step 1'!AI25),'Corrected energy balance step 1'!AI25,0)</f>
        <v>0</v>
      </c>
      <c r="AJ25" s="173">
        <f>IF(ISNUMBER('Corrected energy balance step 1'!AJ25),'Corrected energy balance step 1'!AJ25,0)</f>
        <v>0</v>
      </c>
      <c r="AK25" s="173">
        <f>IF(ISNUMBER('Corrected energy balance step 1'!AK25),'Corrected energy balance step 1'!AK25,0)</f>
        <v>0</v>
      </c>
      <c r="AL25" s="173">
        <f>IF(ISNUMBER('Corrected energy balance step 1'!AL25),'Corrected energy balance step 1'!AL25,0)</f>
        <v>0</v>
      </c>
      <c r="AM25" s="173">
        <f>IF(ISNUMBER('Corrected energy balance step 1'!AM25),'Corrected energy balance step 1'!AM25,0)</f>
        <v>0</v>
      </c>
      <c r="AN25" s="173">
        <f>IF(ISNUMBER('Corrected energy balance step 1'!AN25),'Corrected energy balance step 1'!AN25,0)</f>
        <v>0</v>
      </c>
      <c r="AO25" s="173">
        <f>IF(ISNUMBER('Corrected energy balance step 1'!AO25),'Corrected energy balance step 1'!AO25,0)</f>
        <v>0</v>
      </c>
      <c r="AP25" s="173">
        <f>IF(ISNUMBER('Corrected energy balance step 1'!AP25),'Corrected energy balance step 1'!AP25,0)</f>
        <v>0</v>
      </c>
      <c r="AQ25" s="173">
        <f>IF(ISNUMBER('Corrected energy balance step 1'!AQ25),'Corrected energy balance step 1'!AQ25,0)</f>
        <v>0</v>
      </c>
      <c r="AR25" s="173">
        <f>IF(ISNUMBER('Corrected energy balance step 1'!AR25),'Corrected energy balance step 1'!AR25,0)</f>
        <v>0</v>
      </c>
      <c r="AS25" s="173">
        <f>IF(ISNUMBER('Corrected energy balance step 1'!AS25),'Corrected energy balance step 1'!AS25,0)</f>
        <v>0</v>
      </c>
      <c r="AT25" s="173">
        <f>IF(ISNUMBER('Corrected energy balance step 1'!AT25),'Corrected energy balance step 1'!AT25,0)</f>
        <v>0</v>
      </c>
      <c r="AU25" s="173">
        <f>IF(ISNUMBER('Corrected energy balance step 1'!AU25),'Corrected energy balance step 1'!AU25,0)</f>
        <v>0</v>
      </c>
      <c r="AV25" s="173">
        <f>IF(ISNUMBER('Corrected energy balance step 1'!AV25),'Corrected energy balance step 1'!AV25,0)</f>
        <v>0</v>
      </c>
      <c r="AW25" s="173">
        <f>IF(ISNUMBER('Corrected energy balance step 1'!AW25),'Corrected energy balance step 1'!AW25,0)</f>
        <v>0</v>
      </c>
      <c r="AX25" s="173">
        <f>IF(ISNUMBER('Corrected energy balance step 1'!AX25),'Corrected energy balance step 1'!AX25,0)</f>
        <v>0</v>
      </c>
      <c r="AY25" s="173">
        <f>IF(ISNUMBER('Corrected energy balance step 1'!AY25),'Corrected energy balance step 1'!AY25,0)</f>
        <v>0</v>
      </c>
      <c r="AZ25" s="173">
        <f>IF(ISNUMBER('Corrected energy balance step 1'!AZ25),'Corrected energy balance step 1'!AZ25,0)</f>
        <v>0</v>
      </c>
      <c r="BA25" s="173">
        <f>IF(ISNUMBER('Corrected energy balance step 1'!BA25),'Corrected energy balance step 1'!BA25,0)</f>
        <v>0</v>
      </c>
      <c r="BB25" s="173">
        <f>IF(ISNUMBER('Corrected energy balance step 1'!BB25),'Corrected energy balance step 1'!BB25,0)</f>
        <v>0</v>
      </c>
      <c r="BC25" s="173">
        <f>IF(ISNUMBER('Corrected energy balance step 1'!BC25),'Corrected energy balance step 1'!BC25,0)</f>
        <v>0</v>
      </c>
      <c r="BD25" s="173">
        <f>IF(ISNUMBER('Corrected energy balance step 1'!BD25),'Corrected energy balance step 1'!BD25,0)</f>
        <v>0</v>
      </c>
      <c r="BE25" s="173">
        <f>IF(ISNUMBER('Corrected energy balance step 1'!BE25),'Corrected energy balance step 1'!BE25,0)</f>
        <v>0</v>
      </c>
      <c r="BF25" s="173">
        <f>IF(ISNUMBER('Corrected energy balance step 1'!BF25),'Corrected energy balance step 1'!BF25,0)</f>
        <v>0</v>
      </c>
      <c r="BG25" s="173">
        <f>IF(ISNUMBER('Corrected energy balance step 1'!BG25),'Corrected energy balance step 1'!BG25,0)</f>
        <v>0</v>
      </c>
      <c r="BH25" s="173">
        <f>IF(ISNUMBER('Corrected energy balance step 1'!BH25),'Corrected energy balance step 1'!BH25,0)</f>
        <v>0</v>
      </c>
      <c r="BI25" s="173">
        <f>IF(ISNUMBER('Corrected energy balance step 1'!BI25),'Corrected energy balance step 1'!BI25,0)</f>
        <v>0</v>
      </c>
      <c r="BJ25" s="173">
        <f>IF(ISNUMBER('Corrected energy balance step 1'!BJ25),'Corrected energy balance step 1'!BJ25,0)</f>
        <v>0</v>
      </c>
      <c r="BK25" s="173">
        <f>IF(ISNUMBER('Corrected energy balance step 1'!BK25),'Corrected energy balance step 1'!BK25,0)</f>
        <v>0</v>
      </c>
      <c r="BL25" s="173">
        <f>IF(ISNUMBER('Corrected energy balance step 1'!BL25),'Corrected energy balance step 1'!BL25,0)</f>
        <v>0</v>
      </c>
      <c r="BM25" s="173">
        <f>IF(ISNUMBER('Corrected energy balance step 1'!BM25),'Corrected energy balance step 1'!BM25,0)</f>
        <v>0</v>
      </c>
      <c r="BN25" s="171">
        <f t="shared" si="58"/>
        <v>0</v>
      </c>
      <c r="BO25" s="174">
        <f>'Corrected energy balance step 1'!BO25</f>
        <v>0</v>
      </c>
      <c r="BQ25" s="187"/>
    </row>
    <row r="26" spans="2:69">
      <c r="B26" s="36" t="s">
        <v>70</v>
      </c>
      <c r="C26" s="173">
        <f>IF(ISNUMBER('Corrected energy balance step 1'!C26),'Corrected energy balance step 1'!C26,0)</f>
        <v>0</v>
      </c>
      <c r="D26" s="173">
        <f>IF(ISNUMBER('Corrected energy balance step 1'!D26),'Corrected energy balance step 1'!D26,0)</f>
        <v>0</v>
      </c>
      <c r="E26" s="173">
        <f>IF(ISNUMBER('Corrected energy balance step 1'!E26),'Corrected energy balance step 1'!E26,0)</f>
        <v>0</v>
      </c>
      <c r="F26" s="173">
        <f>IF(ISNUMBER('Corrected energy balance step 1'!F26),'Corrected energy balance step 1'!F26,0)</f>
        <v>0</v>
      </c>
      <c r="G26" s="173">
        <f>IF(ISNUMBER('Corrected energy balance step 1'!G26),'Corrected energy balance step 1'!G26,0)</f>
        <v>0</v>
      </c>
      <c r="H26" s="173">
        <f>IF(ISNUMBER('Corrected energy balance step 1'!H26),'Corrected energy balance step 1'!H26,0)</f>
        <v>0</v>
      </c>
      <c r="I26" s="173">
        <f>IF(ISNUMBER('Corrected energy balance step 1'!I26),'Corrected energy balance step 1'!I26,0)</f>
        <v>0</v>
      </c>
      <c r="J26" s="173">
        <f>IF(ISNUMBER('Corrected energy balance step 1'!J26),'Corrected energy balance step 1'!J26,0)</f>
        <v>0</v>
      </c>
      <c r="K26" s="173">
        <f>IF(ISNUMBER('Corrected energy balance step 1'!K26),'Corrected energy balance step 1'!K26,0)</f>
        <v>0</v>
      </c>
      <c r="L26" s="173">
        <f>IF(ISNUMBER('Corrected energy balance step 1'!L26),'Corrected energy balance step 1'!L26,0)</f>
        <v>0</v>
      </c>
      <c r="M26" s="173">
        <f>IF(ISNUMBER('Corrected energy balance step 1'!M26),'Corrected energy balance step 1'!M26,0)</f>
        <v>0</v>
      </c>
      <c r="N26" s="173">
        <f>IF(ISNUMBER('Corrected energy balance step 1'!N26),'Corrected energy balance step 1'!N26,0)</f>
        <v>0</v>
      </c>
      <c r="O26" s="173">
        <f>IF(ISNUMBER('Corrected energy balance step 1'!O26),'Corrected energy balance step 1'!O26,0)</f>
        <v>0</v>
      </c>
      <c r="P26" s="173">
        <f>IF(ISNUMBER('Corrected energy balance step 1'!P26),'Corrected energy balance step 1'!P26,0)</f>
        <v>0</v>
      </c>
      <c r="Q26" s="173">
        <f>IF(ISNUMBER('Corrected energy balance step 1'!Q26),'Corrected energy balance step 1'!Q26,0)</f>
        <v>0</v>
      </c>
      <c r="R26" s="173">
        <f>IF(ISNUMBER('Corrected energy balance step 1'!R26),'Corrected energy balance step 1'!R26,0)</f>
        <v>0</v>
      </c>
      <c r="S26" s="173">
        <f>IF(ISNUMBER('Corrected energy balance step 1'!S26),'Corrected energy balance step 1'!S26,0)</f>
        <v>0</v>
      </c>
      <c r="T26" s="173">
        <f>IF(ISNUMBER('Corrected energy balance step 1'!T26),'Corrected energy balance step 1'!T26,0)</f>
        <v>0</v>
      </c>
      <c r="U26" s="173">
        <f>IF(ISNUMBER('Corrected energy balance step 1'!U26),'Corrected energy balance step 1'!U26,0)</f>
        <v>0</v>
      </c>
      <c r="V26" s="173">
        <f>IF(ISNUMBER('Corrected energy balance step 1'!V26),'Corrected energy balance step 1'!V26,0)</f>
        <v>0</v>
      </c>
      <c r="W26" s="173">
        <f>IF(ISNUMBER('Corrected energy balance step 1'!W26),'Corrected energy balance step 1'!W26,0)</f>
        <v>0</v>
      </c>
      <c r="X26" s="173">
        <f>IF(ISNUMBER('Corrected energy balance step 1'!X26),'Corrected energy balance step 1'!X26,0)</f>
        <v>0</v>
      </c>
      <c r="Y26" s="173">
        <f>IF(ISNUMBER('Corrected energy balance step 1'!Y26),'Corrected energy balance step 1'!Y26,0)</f>
        <v>0</v>
      </c>
      <c r="Z26" s="173">
        <f>IF(ISNUMBER('Corrected energy balance step 1'!Z26),'Corrected energy balance step 1'!Z26,0)</f>
        <v>0</v>
      </c>
      <c r="AA26" s="173">
        <f>IF(ISNUMBER('Corrected energy balance step 1'!AA26),'Corrected energy balance step 1'!AA26,0)</f>
        <v>0</v>
      </c>
      <c r="AB26" s="173">
        <f>IF(ISNUMBER('Corrected energy balance step 1'!AB26),'Corrected energy balance step 1'!AB26,0)</f>
        <v>0</v>
      </c>
      <c r="AC26" s="173">
        <f>IF(ISNUMBER('Corrected energy balance step 1'!AC26),'Corrected energy balance step 1'!AC26,0)</f>
        <v>0</v>
      </c>
      <c r="AD26" s="173">
        <f>IF(ISNUMBER('Corrected energy balance step 1'!AD26),'Corrected energy balance step 1'!AD26,0)</f>
        <v>0</v>
      </c>
      <c r="AE26" s="173">
        <f>IF(ISNUMBER('Corrected energy balance step 1'!AE26),'Corrected energy balance step 1'!AE26,0)</f>
        <v>0</v>
      </c>
      <c r="AF26" s="173">
        <f>IF(ISNUMBER('Corrected energy balance step 1'!AF26),'Corrected energy balance step 1'!AF26,0)</f>
        <v>0</v>
      </c>
      <c r="AG26" s="173">
        <f>IF(ISNUMBER('Corrected energy balance step 1'!AG26),'Corrected energy balance step 1'!AG26,0)</f>
        <v>0</v>
      </c>
      <c r="AH26" s="173">
        <f>IF(ISNUMBER('Corrected energy balance step 1'!AH26),'Corrected energy balance step 1'!AH26,0)</f>
        <v>0</v>
      </c>
      <c r="AI26" s="173">
        <f>IF(ISNUMBER('Corrected energy balance step 1'!AI26),'Corrected energy balance step 1'!AI26,0)</f>
        <v>0</v>
      </c>
      <c r="AJ26" s="173">
        <f>IF(ISNUMBER('Corrected energy balance step 1'!AJ26),'Corrected energy balance step 1'!AJ26,0)</f>
        <v>0</v>
      </c>
      <c r="AK26" s="173">
        <f>IF(ISNUMBER('Corrected energy balance step 1'!AK26),'Corrected energy balance step 1'!AK26,0)</f>
        <v>0</v>
      </c>
      <c r="AL26" s="173">
        <f>IF(ISNUMBER('Corrected energy balance step 1'!AL26),'Corrected energy balance step 1'!AL26,0)</f>
        <v>0</v>
      </c>
      <c r="AM26" s="173">
        <f>IF(ISNUMBER('Corrected energy balance step 1'!AM26),'Corrected energy balance step 1'!AM26,0)</f>
        <v>0</v>
      </c>
      <c r="AN26" s="173">
        <f>IF(ISNUMBER('Corrected energy balance step 1'!AN26),'Corrected energy balance step 1'!AN26,0)</f>
        <v>0</v>
      </c>
      <c r="AO26" s="173">
        <f>IF(ISNUMBER('Corrected energy balance step 1'!AO26),'Corrected energy balance step 1'!AO26,0)</f>
        <v>0</v>
      </c>
      <c r="AP26" s="173">
        <f>IF(ISNUMBER('Corrected energy balance step 1'!AP26),'Corrected energy balance step 1'!AP26,0)</f>
        <v>0</v>
      </c>
      <c r="AQ26" s="173">
        <f>IF(ISNUMBER('Corrected energy balance step 1'!AQ26),'Corrected energy balance step 1'!AQ26,0)</f>
        <v>0</v>
      </c>
      <c r="AR26" s="173">
        <f>IF(ISNUMBER('Corrected energy balance step 1'!AR26),'Corrected energy balance step 1'!AR26,0)</f>
        <v>0</v>
      </c>
      <c r="AS26" s="173">
        <f>IF(ISNUMBER('Corrected energy balance step 1'!AS26),'Corrected energy balance step 1'!AS26,0)</f>
        <v>0</v>
      </c>
      <c r="AT26" s="173">
        <f>IF(ISNUMBER('Corrected energy balance step 1'!AT26),'Corrected energy balance step 1'!AT26,0)</f>
        <v>0</v>
      </c>
      <c r="AU26" s="173">
        <f>IF(ISNUMBER('Corrected energy balance step 1'!AU26),'Corrected energy balance step 1'!AU26,0)</f>
        <v>0</v>
      </c>
      <c r="AV26" s="173">
        <f>IF(ISNUMBER('Corrected energy balance step 1'!AV26),'Corrected energy balance step 1'!AV26,0)</f>
        <v>0</v>
      </c>
      <c r="AW26" s="173">
        <f>IF(ISNUMBER('Corrected energy balance step 1'!AW26),'Corrected energy balance step 1'!AW26,0)</f>
        <v>0</v>
      </c>
      <c r="AX26" s="173">
        <f>IF(ISNUMBER('Corrected energy balance step 1'!AX26),'Corrected energy balance step 1'!AX26,0)</f>
        <v>0</v>
      </c>
      <c r="AY26" s="173">
        <f>IF(ISNUMBER('Corrected energy balance step 1'!AY26),'Corrected energy balance step 1'!AY26,0)</f>
        <v>0</v>
      </c>
      <c r="AZ26" s="173">
        <f>IF(ISNUMBER('Corrected energy balance step 1'!AZ26),'Corrected energy balance step 1'!AZ26,0)</f>
        <v>0</v>
      </c>
      <c r="BA26" s="173">
        <f>IF(ISNUMBER('Corrected energy balance step 1'!BA26),'Corrected energy balance step 1'!BA26,0)</f>
        <v>0</v>
      </c>
      <c r="BB26" s="173">
        <f>IF(ISNUMBER('Corrected energy balance step 1'!BB26),'Corrected energy balance step 1'!BB26,0)</f>
        <v>0</v>
      </c>
      <c r="BC26" s="173">
        <f>IF(ISNUMBER('Corrected energy balance step 1'!BC26),'Corrected energy balance step 1'!BC26,0)</f>
        <v>0</v>
      </c>
      <c r="BD26" s="173">
        <f>IF(ISNUMBER('Corrected energy balance step 1'!BD26),'Corrected energy balance step 1'!BD26,0)</f>
        <v>0</v>
      </c>
      <c r="BE26" s="173">
        <f>IF(ISNUMBER('Corrected energy balance step 1'!BE26),'Corrected energy balance step 1'!BE26,0)</f>
        <v>0</v>
      </c>
      <c r="BF26" s="173">
        <f>IF(ISNUMBER('Corrected energy balance step 1'!BF26),'Corrected energy balance step 1'!BF26,0)</f>
        <v>0</v>
      </c>
      <c r="BG26" s="173">
        <f>IF(ISNUMBER('Corrected energy balance step 1'!BG26),'Corrected energy balance step 1'!BG26,0)</f>
        <v>0</v>
      </c>
      <c r="BH26" s="173">
        <f>IF(ISNUMBER('Corrected energy balance step 1'!BH26),'Corrected energy balance step 1'!BH26,0)</f>
        <v>0</v>
      </c>
      <c r="BI26" s="173">
        <f>IF(ISNUMBER('Corrected energy balance step 1'!BI26),'Corrected energy balance step 1'!BI26,0)</f>
        <v>0</v>
      </c>
      <c r="BJ26" s="173">
        <f>IF(ISNUMBER('Corrected energy balance step 1'!BJ26),'Corrected energy balance step 1'!BJ26,0)</f>
        <v>0</v>
      </c>
      <c r="BK26" s="173">
        <f>IF(ISNUMBER('Corrected energy balance step 1'!BK26),'Corrected energy balance step 1'!BK26,0)</f>
        <v>0</v>
      </c>
      <c r="BL26" s="173">
        <f>IF(ISNUMBER('Corrected energy balance step 1'!BL26),'Corrected energy balance step 1'!BL26,0)</f>
        <v>0</v>
      </c>
      <c r="BM26" s="173">
        <f>IF(ISNUMBER('Corrected energy balance step 1'!BM26),'Corrected energy balance step 1'!BM26,0)</f>
        <v>0</v>
      </c>
      <c r="BN26" s="171">
        <f t="shared" si="58"/>
        <v>0</v>
      </c>
      <c r="BO26" s="174">
        <f>'Corrected energy balance step 1'!BO26</f>
        <v>0</v>
      </c>
    </row>
    <row r="27" spans="2:69">
      <c r="B27" s="36" t="s">
        <v>71</v>
      </c>
      <c r="C27" s="173">
        <f>IF(ISNUMBER('Corrected energy balance step 1'!C27),'Corrected energy balance step 1'!C27,0)</f>
        <v>0</v>
      </c>
      <c r="D27" s="173">
        <f>IF(ISNUMBER('Corrected energy balance step 1'!D27),'Corrected energy balance step 1'!D27,0)</f>
        <v>0</v>
      </c>
      <c r="E27" s="173">
        <f>IF(ISNUMBER('Corrected energy balance step 1'!E27),'Corrected energy balance step 1'!E27,0)</f>
        <v>0</v>
      </c>
      <c r="F27" s="173">
        <f>IF(ISNUMBER('Corrected energy balance step 1'!F27),'Corrected energy balance step 1'!F27,0)</f>
        <v>0</v>
      </c>
      <c r="G27" s="173">
        <f>IF(ISNUMBER('Corrected energy balance step 1'!G27),'Corrected energy balance step 1'!G27,0)</f>
        <v>0</v>
      </c>
      <c r="H27" s="173">
        <f>IF(ISNUMBER('Corrected energy balance step 1'!H27),'Corrected energy balance step 1'!H27,0)</f>
        <v>0</v>
      </c>
      <c r="I27" s="173">
        <f>IF(ISNUMBER('Corrected energy balance step 1'!I27),'Corrected energy balance step 1'!I27,0)</f>
        <v>0</v>
      </c>
      <c r="J27" s="173">
        <f>IF(ISNUMBER('Corrected energy balance step 1'!J27),'Corrected energy balance step 1'!J27,0)</f>
        <v>0</v>
      </c>
      <c r="K27" s="173">
        <f>IF(ISNUMBER('Corrected energy balance step 1'!K27),'Corrected energy balance step 1'!K27,0)</f>
        <v>0</v>
      </c>
      <c r="L27" s="173">
        <f>IF(ISNUMBER('Corrected energy balance step 1'!L27),'Corrected energy balance step 1'!L27,0)</f>
        <v>0</v>
      </c>
      <c r="M27" s="173">
        <f>IF(ISNUMBER('Corrected energy balance step 1'!M27),'Corrected energy balance step 1'!M27,0)</f>
        <v>0</v>
      </c>
      <c r="N27" s="173">
        <f>IF(ISNUMBER('Corrected energy balance step 1'!N27),'Corrected energy balance step 1'!N27,0)</f>
        <v>0</v>
      </c>
      <c r="O27" s="173">
        <f>IF(ISNUMBER('Corrected energy balance step 1'!O27),'Corrected energy balance step 1'!O27,0)</f>
        <v>0</v>
      </c>
      <c r="P27" s="173">
        <f>IF(ISNUMBER('Corrected energy balance step 1'!P27),'Corrected energy balance step 1'!P27,0)</f>
        <v>0</v>
      </c>
      <c r="Q27" s="173">
        <f>IF(ISNUMBER('Corrected energy balance step 1'!Q27),'Corrected energy balance step 1'!Q27,0)</f>
        <v>0</v>
      </c>
      <c r="R27" s="173">
        <f>IF(ISNUMBER('Corrected energy balance step 1'!R27),'Corrected energy balance step 1'!R27,0)</f>
        <v>0</v>
      </c>
      <c r="S27" s="173">
        <f>IF(ISNUMBER('Corrected energy balance step 1'!S27),'Corrected energy balance step 1'!S27,0)</f>
        <v>0</v>
      </c>
      <c r="T27" s="173">
        <f>IF(ISNUMBER('Corrected energy balance step 1'!T27),'Corrected energy balance step 1'!T27,0)</f>
        <v>0</v>
      </c>
      <c r="U27" s="173">
        <f>IF(ISNUMBER('Corrected energy balance step 1'!U27),'Corrected energy balance step 1'!U27,0)</f>
        <v>0</v>
      </c>
      <c r="V27" s="173">
        <f>IF(ISNUMBER('Corrected energy balance step 1'!V27),'Corrected energy balance step 1'!V27,0)</f>
        <v>0</v>
      </c>
      <c r="W27" s="173">
        <f>IF(ISNUMBER('Corrected energy balance step 1'!W27),'Corrected energy balance step 1'!W27,0)</f>
        <v>0</v>
      </c>
      <c r="X27" s="173">
        <f>IF(ISNUMBER('Corrected energy balance step 1'!X27),'Corrected energy balance step 1'!X27,0)</f>
        <v>0</v>
      </c>
      <c r="Y27" s="173">
        <f>IF(ISNUMBER('Corrected energy balance step 1'!Y27),'Corrected energy balance step 1'!Y27,0)</f>
        <v>0</v>
      </c>
      <c r="Z27" s="173">
        <f>IF(ISNUMBER('Corrected energy balance step 1'!Z27),'Corrected energy balance step 1'!Z27,0)</f>
        <v>0</v>
      </c>
      <c r="AA27" s="173">
        <f>IF(ISNUMBER('Corrected energy balance step 1'!AA27),'Corrected energy balance step 1'!AA27,0)</f>
        <v>0</v>
      </c>
      <c r="AB27" s="173">
        <f>IF(ISNUMBER('Corrected energy balance step 1'!AB27),'Corrected energy balance step 1'!AB27,0)</f>
        <v>0</v>
      </c>
      <c r="AC27" s="173">
        <f>IF(ISNUMBER('Corrected energy balance step 1'!AC27),'Corrected energy balance step 1'!AC27,0)</f>
        <v>0</v>
      </c>
      <c r="AD27" s="173">
        <f>IF(ISNUMBER('Corrected energy balance step 1'!AD27),'Corrected energy balance step 1'!AD27,0)</f>
        <v>0</v>
      </c>
      <c r="AE27" s="173">
        <f>IF(ISNUMBER('Corrected energy balance step 1'!AE27),'Corrected energy balance step 1'!AE27,0)</f>
        <v>0</v>
      </c>
      <c r="AF27" s="173">
        <f>IF(ISNUMBER('Corrected energy balance step 1'!AF27),'Corrected energy balance step 1'!AF27,0)</f>
        <v>0</v>
      </c>
      <c r="AG27" s="173">
        <f>IF(ISNUMBER('Corrected energy balance step 1'!AG27),'Corrected energy balance step 1'!AG27,0)</f>
        <v>0</v>
      </c>
      <c r="AH27" s="173">
        <f>IF(ISNUMBER('Corrected energy balance step 1'!AH27),'Corrected energy balance step 1'!AH27,0)</f>
        <v>0</v>
      </c>
      <c r="AI27" s="173">
        <f>IF(ISNUMBER('Corrected energy balance step 1'!AI27),'Corrected energy balance step 1'!AI27,0)</f>
        <v>0</v>
      </c>
      <c r="AJ27" s="173">
        <f>IF(ISNUMBER('Corrected energy balance step 1'!AJ27),'Corrected energy balance step 1'!AJ27,0)</f>
        <v>0</v>
      </c>
      <c r="AK27" s="173">
        <f>IF(ISNUMBER('Corrected energy balance step 1'!AK27),'Corrected energy balance step 1'!AK27,0)</f>
        <v>0</v>
      </c>
      <c r="AL27" s="173">
        <f>IF(ISNUMBER('Corrected energy balance step 1'!AL27),'Corrected energy balance step 1'!AL27,0)</f>
        <v>0</v>
      </c>
      <c r="AM27" s="173">
        <f>IF(ISNUMBER('Corrected energy balance step 1'!AM27),'Corrected energy balance step 1'!AM27,0)</f>
        <v>0</v>
      </c>
      <c r="AN27" s="173">
        <f>IF(ISNUMBER('Corrected energy balance step 1'!AN27),'Corrected energy balance step 1'!AN27,0)</f>
        <v>0</v>
      </c>
      <c r="AO27" s="173">
        <f>IF(ISNUMBER('Corrected energy balance step 1'!AO27),'Corrected energy balance step 1'!AO27,0)</f>
        <v>0</v>
      </c>
      <c r="AP27" s="173">
        <f>IF(ISNUMBER('Corrected energy balance step 1'!AP27),'Corrected energy balance step 1'!AP27,0)</f>
        <v>0</v>
      </c>
      <c r="AQ27" s="173">
        <f>IF(ISNUMBER('Corrected energy balance step 1'!AQ27),'Corrected energy balance step 1'!AQ27,0)</f>
        <v>0</v>
      </c>
      <c r="AR27" s="173">
        <f>IF(ISNUMBER('Corrected energy balance step 1'!AR27),'Corrected energy balance step 1'!AR27,0)</f>
        <v>0</v>
      </c>
      <c r="AS27" s="173">
        <f>IF(ISNUMBER('Corrected energy balance step 1'!AS27),'Corrected energy balance step 1'!AS27,0)</f>
        <v>0</v>
      </c>
      <c r="AT27" s="173">
        <f>IF(ISNUMBER('Corrected energy balance step 1'!AT27),'Corrected energy balance step 1'!AT27,0)</f>
        <v>0</v>
      </c>
      <c r="AU27" s="173">
        <f>IF(ISNUMBER('Corrected energy balance step 1'!AU27),'Corrected energy balance step 1'!AU27,0)</f>
        <v>0</v>
      </c>
      <c r="AV27" s="173">
        <f>IF(ISNUMBER('Corrected energy balance step 1'!AV27),'Corrected energy balance step 1'!AV27,0)</f>
        <v>0</v>
      </c>
      <c r="AW27" s="173">
        <f>IF(ISNUMBER('Corrected energy balance step 1'!AW27),'Corrected energy balance step 1'!AW27,0)</f>
        <v>0</v>
      </c>
      <c r="AX27" s="173">
        <f>IF(ISNUMBER('Corrected energy balance step 1'!AX27),'Corrected energy balance step 1'!AX27,0)</f>
        <v>0</v>
      </c>
      <c r="AY27" s="173">
        <f>IF(ISNUMBER('Corrected energy balance step 1'!AY27),'Corrected energy balance step 1'!AY27,0)</f>
        <v>0</v>
      </c>
      <c r="AZ27" s="173">
        <f>IF(ISNUMBER('Corrected energy balance step 1'!AZ27),'Corrected energy balance step 1'!AZ27,0)</f>
        <v>0</v>
      </c>
      <c r="BA27" s="173">
        <f>IF(ISNUMBER('Corrected energy balance step 1'!BA27),'Corrected energy balance step 1'!BA27,0)</f>
        <v>0</v>
      </c>
      <c r="BB27" s="173">
        <f>IF(ISNUMBER('Corrected energy balance step 1'!BB27),'Corrected energy balance step 1'!BB27,0)</f>
        <v>0</v>
      </c>
      <c r="BC27" s="173">
        <f>IF(ISNUMBER('Corrected energy balance step 1'!BC27),'Corrected energy balance step 1'!BC27,0)</f>
        <v>0</v>
      </c>
      <c r="BD27" s="173">
        <f>IF(ISNUMBER('Corrected energy balance step 1'!BD27),'Corrected energy balance step 1'!BD27,0)</f>
        <v>0</v>
      </c>
      <c r="BE27" s="173">
        <f>IF(ISNUMBER('Corrected energy balance step 1'!BE27),'Corrected energy balance step 1'!BE27,0)</f>
        <v>0</v>
      </c>
      <c r="BF27" s="173">
        <f>IF(ISNUMBER('Corrected energy balance step 1'!BF27),'Corrected energy balance step 1'!BF27,0)</f>
        <v>0</v>
      </c>
      <c r="BG27" s="173">
        <f>IF(ISNUMBER('Corrected energy balance step 1'!BG27),'Corrected energy balance step 1'!BG27,0)</f>
        <v>0</v>
      </c>
      <c r="BH27" s="173">
        <f>IF(ISNUMBER('Corrected energy balance step 1'!BH27),'Corrected energy balance step 1'!BH27,0)</f>
        <v>0</v>
      </c>
      <c r="BI27" s="173">
        <f>IF(ISNUMBER('Corrected energy balance step 1'!BI27),'Corrected energy balance step 1'!BI27,0)</f>
        <v>0</v>
      </c>
      <c r="BJ27" s="173">
        <f>IF(ISNUMBER('Corrected energy balance step 1'!BJ27),'Corrected energy balance step 1'!BJ27,0)</f>
        <v>0</v>
      </c>
      <c r="BK27" s="173">
        <f>IF(ISNUMBER('Corrected energy balance step 1'!BK27),'Corrected energy balance step 1'!BK27,0)</f>
        <v>0</v>
      </c>
      <c r="BL27" s="173">
        <f>IF(ISNUMBER('Corrected energy balance step 1'!BL27),'Corrected energy balance step 1'!BL27,0)</f>
        <v>0</v>
      </c>
      <c r="BM27" s="173">
        <f>IF(ISNUMBER('Corrected energy balance step 1'!BM27),'Corrected energy balance step 1'!BM27,0)</f>
        <v>0</v>
      </c>
      <c r="BN27" s="171">
        <f t="shared" si="58"/>
        <v>0</v>
      </c>
      <c r="BO27" s="174">
        <f>'Corrected energy balance step 1'!BO27</f>
        <v>0</v>
      </c>
    </row>
    <row r="28" spans="2:69">
      <c r="B28" s="36" t="s">
        <v>72</v>
      </c>
      <c r="C28" s="173">
        <f>IF(ISNUMBER('Corrected energy balance step 1'!C28),'Corrected energy balance step 1'!C28,0)</f>
        <v>0</v>
      </c>
      <c r="D28" s="173">
        <f>IF(ISNUMBER('Corrected energy balance step 1'!D28),'Corrected energy balance step 1'!D28,0)</f>
        <v>0</v>
      </c>
      <c r="E28" s="173">
        <f>IF(ISNUMBER('Corrected energy balance step 1'!E28),'Corrected energy balance step 1'!E28,0)</f>
        <v>0</v>
      </c>
      <c r="F28" s="173">
        <f>IF(ISNUMBER('Corrected energy balance step 1'!F28),'Corrected energy balance step 1'!F28,0)</f>
        <v>0</v>
      </c>
      <c r="G28" s="173">
        <f>IF(ISNUMBER('Corrected energy balance step 1'!G28),'Corrected energy balance step 1'!G28,0)</f>
        <v>0</v>
      </c>
      <c r="H28" s="173">
        <f>IF(ISNUMBER('Corrected energy balance step 1'!H28),'Corrected energy balance step 1'!H28,0)</f>
        <v>0</v>
      </c>
      <c r="I28" s="173">
        <f>IF(ISNUMBER('Corrected energy balance step 1'!I28),'Corrected energy balance step 1'!I28,0)</f>
        <v>0</v>
      </c>
      <c r="J28" s="173">
        <f>IF(ISNUMBER('Corrected energy balance step 1'!J28),'Corrected energy balance step 1'!J28,0)</f>
        <v>0</v>
      </c>
      <c r="K28" s="173">
        <f>IF(ISNUMBER('Corrected energy balance step 1'!K28),'Corrected energy balance step 1'!K28,0)</f>
        <v>0</v>
      </c>
      <c r="L28" s="173">
        <f>IF(ISNUMBER('Corrected energy balance step 1'!L28),'Corrected energy balance step 1'!L28,0)</f>
        <v>0</v>
      </c>
      <c r="M28" s="173">
        <f>IF(ISNUMBER('Corrected energy balance step 1'!M28),'Corrected energy balance step 1'!M28,0)</f>
        <v>0</v>
      </c>
      <c r="N28" s="173">
        <f>IF(ISNUMBER('Corrected energy balance step 1'!N28),'Corrected energy balance step 1'!N28,0)</f>
        <v>0</v>
      </c>
      <c r="O28" s="173">
        <f>IF(ISNUMBER('Corrected energy balance step 1'!O28),'Corrected energy balance step 1'!O28,0)</f>
        <v>0</v>
      </c>
      <c r="P28" s="173">
        <f>IF(ISNUMBER('Corrected energy balance step 1'!P28),'Corrected energy balance step 1'!P28,0)</f>
        <v>0</v>
      </c>
      <c r="Q28" s="173">
        <f>IF(ISNUMBER('Corrected energy balance step 1'!Q28),'Corrected energy balance step 1'!Q28,0)</f>
        <v>0</v>
      </c>
      <c r="R28" s="173">
        <f>IF(ISNUMBER('Corrected energy balance step 1'!R28),'Corrected energy balance step 1'!R28,0)</f>
        <v>0</v>
      </c>
      <c r="S28" s="173">
        <f>IF(ISNUMBER('Corrected energy balance step 1'!S28),'Corrected energy balance step 1'!S28,0)</f>
        <v>0</v>
      </c>
      <c r="T28" s="173">
        <f>IF(ISNUMBER('Corrected energy balance step 1'!T28),'Corrected energy balance step 1'!T28,0)</f>
        <v>0</v>
      </c>
      <c r="U28" s="173">
        <f>IF(ISNUMBER('Corrected energy balance step 1'!U28),'Corrected energy balance step 1'!U28,0)</f>
        <v>0</v>
      </c>
      <c r="V28" s="173">
        <f>IF(ISNUMBER('Corrected energy balance step 1'!V28),'Corrected energy balance step 1'!V28,0)</f>
        <v>0</v>
      </c>
      <c r="W28" s="173">
        <f>IF(ISNUMBER('Corrected energy balance step 1'!W28),'Corrected energy balance step 1'!W28,0)</f>
        <v>0</v>
      </c>
      <c r="X28" s="173">
        <f>IF(ISNUMBER('Corrected energy balance step 1'!X28),'Corrected energy balance step 1'!X28,0)</f>
        <v>0</v>
      </c>
      <c r="Y28" s="173">
        <f>IF(ISNUMBER('Corrected energy balance step 1'!Y28),'Corrected energy balance step 1'!Y28,0)</f>
        <v>0</v>
      </c>
      <c r="Z28" s="173">
        <f>IF(ISNUMBER('Corrected energy balance step 1'!Z28),'Corrected energy balance step 1'!Z28,0)</f>
        <v>0</v>
      </c>
      <c r="AA28" s="173">
        <f>IF(ISNUMBER('Corrected energy balance step 1'!AA28),'Corrected energy balance step 1'!AA28,0)</f>
        <v>0</v>
      </c>
      <c r="AB28" s="173">
        <f>IF(ISNUMBER('Corrected energy balance step 1'!AB28),'Corrected energy balance step 1'!AB28,0)</f>
        <v>0</v>
      </c>
      <c r="AC28" s="173">
        <f>IF(ISNUMBER('Corrected energy balance step 1'!AC28),'Corrected energy balance step 1'!AC28,0)</f>
        <v>0</v>
      </c>
      <c r="AD28" s="173">
        <f>IF(ISNUMBER('Corrected energy balance step 1'!AD28),'Corrected energy balance step 1'!AD28,0)</f>
        <v>0</v>
      </c>
      <c r="AE28" s="173">
        <f>IF(ISNUMBER('Corrected energy balance step 1'!AE28),'Corrected energy balance step 1'!AE28,0)</f>
        <v>0</v>
      </c>
      <c r="AF28" s="173">
        <f>IF(ISNUMBER('Corrected energy balance step 1'!AF28),'Corrected energy balance step 1'!AF28,0)</f>
        <v>0</v>
      </c>
      <c r="AG28" s="173">
        <f>IF(ISNUMBER('Corrected energy balance step 1'!AG28),'Corrected energy balance step 1'!AG28,0)</f>
        <v>0</v>
      </c>
      <c r="AH28" s="173">
        <f>IF(ISNUMBER('Corrected energy balance step 1'!AH28),'Corrected energy balance step 1'!AH28,0)</f>
        <v>0</v>
      </c>
      <c r="AI28" s="173">
        <f>IF(ISNUMBER('Corrected energy balance step 1'!AI28),'Corrected energy balance step 1'!AI28,0)</f>
        <v>0</v>
      </c>
      <c r="AJ28" s="173">
        <f>IF(ISNUMBER('Corrected energy balance step 1'!AJ28),'Corrected energy balance step 1'!AJ28,0)</f>
        <v>0</v>
      </c>
      <c r="AK28" s="173">
        <f>IF(ISNUMBER('Corrected energy balance step 1'!AK28),'Corrected energy balance step 1'!AK28,0)</f>
        <v>0</v>
      </c>
      <c r="AL28" s="173">
        <f>IF(ISNUMBER('Corrected energy balance step 1'!AL28),'Corrected energy balance step 1'!AL28,0)</f>
        <v>0</v>
      </c>
      <c r="AM28" s="173">
        <f>IF(ISNUMBER('Corrected energy balance step 1'!AM28),'Corrected energy balance step 1'!AM28,0)</f>
        <v>0</v>
      </c>
      <c r="AN28" s="173">
        <f>IF(ISNUMBER('Corrected energy balance step 1'!AN28),'Corrected energy balance step 1'!AN28,0)</f>
        <v>0</v>
      </c>
      <c r="AO28" s="173">
        <f>IF(ISNUMBER('Corrected energy balance step 1'!AO28),'Corrected energy balance step 1'!AO28,0)</f>
        <v>0</v>
      </c>
      <c r="AP28" s="173">
        <f>IF(ISNUMBER('Corrected energy balance step 1'!AP28),'Corrected energy balance step 1'!AP28,0)</f>
        <v>0</v>
      </c>
      <c r="AQ28" s="173">
        <f>IF(ISNUMBER('Corrected energy balance step 1'!AQ28),'Corrected energy balance step 1'!AQ28,0)</f>
        <v>0</v>
      </c>
      <c r="AR28" s="173">
        <f>IF(ISNUMBER('Corrected energy balance step 1'!AR28),'Corrected energy balance step 1'!AR28,0)</f>
        <v>0</v>
      </c>
      <c r="AS28" s="173">
        <f>IF(ISNUMBER('Corrected energy balance step 1'!AS28),'Corrected energy balance step 1'!AS28,0)</f>
        <v>0</v>
      </c>
      <c r="AT28" s="173">
        <f>IF(ISNUMBER('Corrected energy balance step 1'!AT28),'Corrected energy balance step 1'!AT28,0)</f>
        <v>0</v>
      </c>
      <c r="AU28" s="173">
        <f>IF(ISNUMBER('Corrected energy balance step 1'!AU28),'Corrected energy balance step 1'!AU28,0)</f>
        <v>0</v>
      </c>
      <c r="AV28" s="173">
        <f>IF(ISNUMBER('Corrected energy balance step 1'!AV28),'Corrected energy balance step 1'!AV28,0)</f>
        <v>0</v>
      </c>
      <c r="AW28" s="173">
        <f>IF(ISNUMBER('Corrected energy balance step 1'!AW28),'Corrected energy balance step 1'!AW28,0)</f>
        <v>0</v>
      </c>
      <c r="AX28" s="173">
        <f>IF(ISNUMBER('Corrected energy balance step 1'!AX28),'Corrected energy balance step 1'!AX28,0)</f>
        <v>0</v>
      </c>
      <c r="AY28" s="173">
        <f>IF(ISNUMBER('Corrected energy balance step 1'!AY28),'Corrected energy balance step 1'!AY28,0)</f>
        <v>0</v>
      </c>
      <c r="AZ28" s="173">
        <f>IF(ISNUMBER('Corrected energy balance step 1'!AZ28),'Corrected energy balance step 1'!AZ28,0)</f>
        <v>0</v>
      </c>
      <c r="BA28" s="173">
        <f>IF(ISNUMBER('Corrected energy balance step 1'!BA28),'Corrected energy balance step 1'!BA28,0)</f>
        <v>0</v>
      </c>
      <c r="BB28" s="173">
        <f>IF(ISNUMBER('Corrected energy balance step 1'!BB28),'Corrected energy balance step 1'!BB28,0)</f>
        <v>0</v>
      </c>
      <c r="BC28" s="173">
        <f>IF(ISNUMBER('Corrected energy balance step 1'!BC28),'Corrected energy balance step 1'!BC28,0)</f>
        <v>0</v>
      </c>
      <c r="BD28" s="173">
        <f>IF(ISNUMBER('Corrected energy balance step 1'!BD28),'Corrected energy balance step 1'!BD28,0)</f>
        <v>0</v>
      </c>
      <c r="BE28" s="173">
        <f>IF(ISNUMBER('Corrected energy balance step 1'!BE28),'Corrected energy balance step 1'!BE28,0)</f>
        <v>0</v>
      </c>
      <c r="BF28" s="173">
        <f>IF(ISNUMBER('Corrected energy balance step 1'!BF28),'Corrected energy balance step 1'!BF28,0)</f>
        <v>0</v>
      </c>
      <c r="BG28" s="173">
        <f>IF(ISNUMBER('Corrected energy balance step 1'!BG28),'Corrected energy balance step 1'!BG28,0)</f>
        <v>0</v>
      </c>
      <c r="BH28" s="173">
        <f>IF(ISNUMBER('Corrected energy balance step 1'!BH28),'Corrected energy balance step 1'!BH28,0)</f>
        <v>0</v>
      </c>
      <c r="BI28" s="173">
        <f>IF(ISNUMBER('Corrected energy balance step 1'!BI28),'Corrected energy balance step 1'!BI28,0)</f>
        <v>0</v>
      </c>
      <c r="BJ28" s="173">
        <f>IF(ISNUMBER('Corrected energy balance step 1'!BJ28),'Corrected energy balance step 1'!BJ28,0)</f>
        <v>0</v>
      </c>
      <c r="BK28" s="173">
        <f>IF(ISNUMBER('Corrected energy balance step 1'!BK28),'Corrected energy balance step 1'!BK28,0)</f>
        <v>0</v>
      </c>
      <c r="BL28" s="173">
        <f>IF(ISNUMBER('Corrected energy balance step 1'!BL28),'Corrected energy balance step 1'!BL28,0)</f>
        <v>0</v>
      </c>
      <c r="BM28" s="173">
        <f>IF(ISNUMBER('Corrected energy balance step 1'!BM28),'Corrected energy balance step 1'!BM28,0)</f>
        <v>0</v>
      </c>
      <c r="BN28" s="171">
        <f t="shared" si="58"/>
        <v>0</v>
      </c>
      <c r="BO28" s="174">
        <f>'Corrected energy balance step 1'!BO28</f>
        <v>0</v>
      </c>
    </row>
    <row r="29" spans="2:69">
      <c r="B29" s="36" t="s">
        <v>73</v>
      </c>
      <c r="C29" s="173">
        <f>IF(ISNUMBER('Corrected energy balance step 1'!C29),'Corrected energy balance step 1'!C29,0)</f>
        <v>0</v>
      </c>
      <c r="D29" s="173">
        <f>IF(ISNUMBER('Corrected energy balance step 1'!D29),'Corrected energy balance step 1'!D29,0)</f>
        <v>0</v>
      </c>
      <c r="E29" s="173">
        <f>IF(ISNUMBER('Corrected energy balance step 1'!E29),'Corrected energy balance step 1'!E29,0)</f>
        <v>0</v>
      </c>
      <c r="F29" s="173">
        <f>IF(ISNUMBER('Corrected energy balance step 1'!F29),'Corrected energy balance step 1'!F29,0)</f>
        <v>0</v>
      </c>
      <c r="G29" s="173">
        <f>IF(ISNUMBER('Corrected energy balance step 1'!G29),'Corrected energy balance step 1'!G29,0)</f>
        <v>0</v>
      </c>
      <c r="H29" s="173">
        <f>IF(ISNUMBER('Corrected energy balance step 1'!H29),'Corrected energy balance step 1'!H29,0)</f>
        <v>0</v>
      </c>
      <c r="I29" s="173">
        <f>IF(ISNUMBER('Corrected energy balance step 1'!I29),'Corrected energy balance step 1'!I29,0)</f>
        <v>0</v>
      </c>
      <c r="J29" s="173">
        <f>IF(ISNUMBER('Corrected energy balance step 1'!J29),'Corrected energy balance step 1'!J29,0)</f>
        <v>0</v>
      </c>
      <c r="K29" s="173">
        <f>IF(ISNUMBER('Corrected energy balance step 1'!K29),'Corrected energy balance step 1'!K29,0)</f>
        <v>0</v>
      </c>
      <c r="L29" s="173">
        <f>IF(ISNUMBER('Corrected energy balance step 1'!L29),'Corrected energy balance step 1'!L29,0)</f>
        <v>0</v>
      </c>
      <c r="M29" s="173">
        <f>IF(ISNUMBER('Corrected energy balance step 1'!M29),'Corrected energy balance step 1'!M29,0)</f>
        <v>0</v>
      </c>
      <c r="N29" s="173">
        <f>IF(ISNUMBER('Corrected energy balance step 1'!N29),'Corrected energy balance step 1'!N29,0)</f>
        <v>0</v>
      </c>
      <c r="O29" s="173">
        <f>IF(ISNUMBER('Corrected energy balance step 1'!O29),'Corrected energy balance step 1'!O29,0)</f>
        <v>0</v>
      </c>
      <c r="P29" s="173">
        <f>IF(ISNUMBER('Corrected energy balance step 1'!P29),'Corrected energy balance step 1'!P29,0)</f>
        <v>0</v>
      </c>
      <c r="Q29" s="173">
        <f>IF(ISNUMBER('Corrected energy balance step 1'!Q29),'Corrected energy balance step 1'!Q29,0)</f>
        <v>0</v>
      </c>
      <c r="R29" s="173">
        <f>IF(ISNUMBER('Corrected energy balance step 1'!R29),'Corrected energy balance step 1'!R29,0)</f>
        <v>0</v>
      </c>
      <c r="S29" s="173">
        <f>IF(ISNUMBER('Corrected energy balance step 1'!S29),'Corrected energy balance step 1'!S29,0)</f>
        <v>0</v>
      </c>
      <c r="T29" s="173">
        <f>IF(ISNUMBER('Corrected energy balance step 1'!T29),'Corrected energy balance step 1'!T29,0)</f>
        <v>0</v>
      </c>
      <c r="U29" s="173">
        <f>IF(ISNUMBER('Corrected energy balance step 1'!U29),'Corrected energy balance step 1'!U29,0)</f>
        <v>0</v>
      </c>
      <c r="V29" s="173">
        <f>IF(ISNUMBER('Corrected energy balance step 1'!V29),'Corrected energy balance step 1'!V29,0)</f>
        <v>0</v>
      </c>
      <c r="W29" s="173">
        <f>IF(ISNUMBER('Corrected energy balance step 1'!W29),'Corrected energy balance step 1'!W29,0)</f>
        <v>0</v>
      </c>
      <c r="X29" s="173">
        <f>IF(ISNUMBER('Corrected energy balance step 1'!X29),'Corrected energy balance step 1'!X29,0)</f>
        <v>0</v>
      </c>
      <c r="Y29" s="173">
        <f>IF(ISNUMBER('Corrected energy balance step 1'!Y29),'Corrected energy balance step 1'!Y29,0)</f>
        <v>0</v>
      </c>
      <c r="Z29" s="173">
        <f>IF(ISNUMBER('Corrected energy balance step 1'!Z29),'Corrected energy balance step 1'!Z29,0)</f>
        <v>0</v>
      </c>
      <c r="AA29" s="173">
        <f>IF(ISNUMBER('Corrected energy balance step 1'!AA29),'Corrected energy balance step 1'!AA29,0)</f>
        <v>0</v>
      </c>
      <c r="AB29" s="173">
        <f>IF(ISNUMBER('Corrected energy balance step 1'!AB29),'Corrected energy balance step 1'!AB29,0)</f>
        <v>0</v>
      </c>
      <c r="AC29" s="173">
        <f>IF(ISNUMBER('Corrected energy balance step 1'!AC29),'Corrected energy balance step 1'!AC29,0)</f>
        <v>0</v>
      </c>
      <c r="AD29" s="173">
        <f>IF(ISNUMBER('Corrected energy balance step 1'!AD29),'Corrected energy balance step 1'!AD29,0)</f>
        <v>0</v>
      </c>
      <c r="AE29" s="173">
        <f>IF(ISNUMBER('Corrected energy balance step 1'!AE29),'Corrected energy balance step 1'!AE29,0)</f>
        <v>0</v>
      </c>
      <c r="AF29" s="173">
        <f>IF(ISNUMBER('Corrected energy balance step 1'!AF29),'Corrected energy balance step 1'!AF29,0)</f>
        <v>0</v>
      </c>
      <c r="AG29" s="173">
        <f>IF(ISNUMBER('Corrected energy balance step 1'!AG29),'Corrected energy balance step 1'!AG29,0)</f>
        <v>0</v>
      </c>
      <c r="AH29" s="173">
        <f>IF(ISNUMBER('Corrected energy balance step 1'!AH29),'Corrected energy balance step 1'!AH29,0)</f>
        <v>0</v>
      </c>
      <c r="AI29" s="173">
        <f>IF(ISNUMBER('Corrected energy balance step 1'!AI29),'Corrected energy balance step 1'!AI29,0)</f>
        <v>0</v>
      </c>
      <c r="AJ29" s="173">
        <f>IF(ISNUMBER('Corrected energy balance step 1'!AJ29),'Corrected energy balance step 1'!AJ29,0)</f>
        <v>0</v>
      </c>
      <c r="AK29" s="173">
        <f>IF(ISNUMBER('Corrected energy balance step 1'!AK29),'Corrected energy balance step 1'!AK29,0)</f>
        <v>0</v>
      </c>
      <c r="AL29" s="173">
        <f>IF(ISNUMBER('Corrected energy balance step 1'!AL29),'Corrected energy balance step 1'!AL29,0)</f>
        <v>0</v>
      </c>
      <c r="AM29" s="173">
        <f>IF(ISNUMBER('Corrected energy balance step 1'!AM29),'Corrected energy balance step 1'!AM29,0)</f>
        <v>0</v>
      </c>
      <c r="AN29" s="173">
        <f>IF(ISNUMBER('Corrected energy balance step 1'!AN29),'Corrected energy balance step 1'!AN29,0)</f>
        <v>0</v>
      </c>
      <c r="AO29" s="173">
        <f>IF(ISNUMBER('Corrected energy balance step 1'!AO29),'Corrected energy balance step 1'!AO29,0)</f>
        <v>0</v>
      </c>
      <c r="AP29" s="173">
        <f>IF(ISNUMBER('Corrected energy balance step 1'!AP29),'Corrected energy balance step 1'!AP29,0)</f>
        <v>0</v>
      </c>
      <c r="AQ29" s="173">
        <f>IF(ISNUMBER('Corrected energy balance step 1'!AQ29),'Corrected energy balance step 1'!AQ29,0)</f>
        <v>0</v>
      </c>
      <c r="AR29" s="173">
        <f>IF(ISNUMBER('Corrected energy balance step 1'!AR29),'Corrected energy balance step 1'!AR29,0)</f>
        <v>0</v>
      </c>
      <c r="AS29" s="173">
        <f>IF(ISNUMBER('Corrected energy balance step 1'!AS29),'Corrected energy balance step 1'!AS29,0)</f>
        <v>0</v>
      </c>
      <c r="AT29" s="173">
        <f>IF(ISNUMBER('Corrected energy balance step 1'!AT29),'Corrected energy balance step 1'!AT29,0)</f>
        <v>0</v>
      </c>
      <c r="AU29" s="173">
        <f>IF(ISNUMBER('Corrected energy balance step 1'!AU29),'Corrected energy balance step 1'!AU29,0)</f>
        <v>0</v>
      </c>
      <c r="AV29" s="173">
        <f>IF(ISNUMBER('Corrected energy balance step 1'!AV29),'Corrected energy balance step 1'!AV29,0)</f>
        <v>0</v>
      </c>
      <c r="AW29" s="173">
        <f>IF(ISNUMBER('Corrected energy balance step 1'!AW29),'Corrected energy balance step 1'!AW29,0)</f>
        <v>0</v>
      </c>
      <c r="AX29" s="173">
        <f>IF(ISNUMBER('Corrected energy balance step 1'!AX29),'Corrected energy balance step 1'!AX29,0)</f>
        <v>0</v>
      </c>
      <c r="AY29" s="173">
        <f>IF(ISNUMBER('Corrected energy balance step 1'!AY29),'Corrected energy balance step 1'!AY29,0)</f>
        <v>0</v>
      </c>
      <c r="AZ29" s="173">
        <f>IF(ISNUMBER('Corrected energy balance step 1'!AZ29),'Corrected energy balance step 1'!AZ29,0)</f>
        <v>0</v>
      </c>
      <c r="BA29" s="173">
        <f>IF(ISNUMBER('Corrected energy balance step 1'!BA29),'Corrected energy balance step 1'!BA29,0)</f>
        <v>0</v>
      </c>
      <c r="BB29" s="173">
        <f>IF(ISNUMBER('Corrected energy balance step 1'!BB29),'Corrected energy balance step 1'!BB29,0)</f>
        <v>0</v>
      </c>
      <c r="BC29" s="173">
        <f>IF(ISNUMBER('Corrected energy balance step 1'!BC29),'Corrected energy balance step 1'!BC29,0)</f>
        <v>0</v>
      </c>
      <c r="BD29" s="173">
        <f>IF(ISNUMBER('Corrected energy balance step 1'!BD29),'Corrected energy balance step 1'!BD29,0)</f>
        <v>0</v>
      </c>
      <c r="BE29" s="173">
        <f>IF(ISNUMBER('Corrected energy balance step 1'!BE29),'Corrected energy balance step 1'!BE29,0)</f>
        <v>0</v>
      </c>
      <c r="BF29" s="173">
        <f>IF(ISNUMBER('Corrected energy balance step 1'!BF29),'Corrected energy balance step 1'!BF29,0)</f>
        <v>0</v>
      </c>
      <c r="BG29" s="173">
        <f>IF(ISNUMBER('Corrected energy balance step 1'!BG29),'Corrected energy balance step 1'!BG29,0)</f>
        <v>0</v>
      </c>
      <c r="BH29" s="173">
        <f>IF(ISNUMBER('Corrected energy balance step 1'!BH29),'Corrected energy balance step 1'!BH29,0)</f>
        <v>0</v>
      </c>
      <c r="BI29" s="173">
        <f>IF(ISNUMBER('Corrected energy balance step 1'!BI29),'Corrected energy balance step 1'!BI29,0)</f>
        <v>0</v>
      </c>
      <c r="BJ29" s="173">
        <f>IF(ISNUMBER('Corrected energy balance step 1'!BJ29),'Corrected energy balance step 1'!BJ29,0)</f>
        <v>0</v>
      </c>
      <c r="BK29" s="173">
        <f>IF(ISNUMBER('Corrected energy balance step 1'!BK29),'Corrected energy balance step 1'!BK29,0)</f>
        <v>0</v>
      </c>
      <c r="BL29" s="173">
        <f>IF(ISNUMBER('Corrected energy balance step 1'!BL29),'Corrected energy balance step 1'!BL29,0)</f>
        <v>0</v>
      </c>
      <c r="BM29" s="173">
        <f>IF(ISNUMBER('Corrected energy balance step 1'!BM29),'Corrected energy balance step 1'!BM29,0)</f>
        <v>0</v>
      </c>
      <c r="BN29" s="171">
        <f t="shared" si="58"/>
        <v>0</v>
      </c>
      <c r="BO29" s="174">
        <f>'Corrected energy balance step 1'!BO29</f>
        <v>0</v>
      </c>
    </row>
    <row r="30" spans="2:69">
      <c r="B30" s="36" t="s">
        <v>74</v>
      </c>
      <c r="C30" s="173">
        <f>IF(ISNUMBER('Corrected energy balance step 1'!C30),'Corrected energy balance step 1'!C30,0)</f>
        <v>0</v>
      </c>
      <c r="D30" s="173">
        <f>IF(ISNUMBER('Corrected energy balance step 1'!D30),'Corrected energy balance step 1'!D30,0)</f>
        <v>0</v>
      </c>
      <c r="E30" s="173">
        <f>IF(ISNUMBER('Corrected energy balance step 1'!E30),'Corrected energy balance step 1'!E30,0)</f>
        <v>0</v>
      </c>
      <c r="F30" s="173">
        <f>IF(ISNUMBER('Corrected energy balance step 1'!F30),'Corrected energy balance step 1'!F30,0)</f>
        <v>0</v>
      </c>
      <c r="G30" s="173">
        <f>IF(ISNUMBER('Corrected energy balance step 1'!G30),'Corrected energy balance step 1'!G30,0)</f>
        <v>0</v>
      </c>
      <c r="H30" s="173">
        <f>IF(ISNUMBER('Corrected energy balance step 1'!H30),'Corrected energy balance step 1'!H30,0)</f>
        <v>0</v>
      </c>
      <c r="I30" s="173">
        <f>IF(ISNUMBER('Corrected energy balance step 1'!I30),'Corrected energy balance step 1'!I30,0)</f>
        <v>0</v>
      </c>
      <c r="J30" s="173">
        <f>IF(ISNUMBER('Corrected energy balance step 1'!J30),'Corrected energy balance step 1'!J30,0)</f>
        <v>0</v>
      </c>
      <c r="K30" s="173">
        <f>IF(ISNUMBER('Corrected energy balance step 1'!K30),'Corrected energy balance step 1'!K30,0)</f>
        <v>0</v>
      </c>
      <c r="L30" s="173">
        <f>IF(ISNUMBER('Corrected energy balance step 1'!L30),'Corrected energy balance step 1'!L30,0)</f>
        <v>0</v>
      </c>
      <c r="M30" s="173">
        <f>IF(ISNUMBER('Corrected energy balance step 1'!M30),'Corrected energy balance step 1'!M30,0)</f>
        <v>0</v>
      </c>
      <c r="N30" s="173">
        <f>IF(ISNUMBER('Corrected energy balance step 1'!N30),'Corrected energy balance step 1'!N30,0)</f>
        <v>0</v>
      </c>
      <c r="O30" s="173">
        <f>IF(ISNUMBER('Corrected energy balance step 1'!O30),'Corrected energy balance step 1'!O30,0)</f>
        <v>0</v>
      </c>
      <c r="P30" s="173">
        <f>IF(ISNUMBER('Corrected energy balance step 1'!P30),'Corrected energy balance step 1'!P30,0)</f>
        <v>0</v>
      </c>
      <c r="Q30" s="173">
        <f>IF(ISNUMBER('Corrected energy balance step 1'!Q30),'Corrected energy balance step 1'!Q30,0)</f>
        <v>0</v>
      </c>
      <c r="R30" s="173">
        <f>IF(ISNUMBER('Corrected energy balance step 1'!R30),'Corrected energy balance step 1'!R30,0)</f>
        <v>0</v>
      </c>
      <c r="S30" s="173">
        <f>IF(ISNUMBER('Corrected energy balance step 1'!S30),'Corrected energy balance step 1'!S30,0)</f>
        <v>0</v>
      </c>
      <c r="T30" s="173">
        <f>IF(ISNUMBER('Corrected energy balance step 1'!T30),'Corrected energy balance step 1'!T30,0)</f>
        <v>0</v>
      </c>
      <c r="U30" s="173">
        <f>IF(ISNUMBER('Corrected energy balance step 1'!U30),'Corrected energy balance step 1'!U30,0)</f>
        <v>0</v>
      </c>
      <c r="V30" s="173">
        <f>IF(ISNUMBER('Corrected energy balance step 1'!V30),'Corrected energy balance step 1'!V30,0)</f>
        <v>0</v>
      </c>
      <c r="W30" s="173">
        <f>IF(ISNUMBER('Corrected energy balance step 1'!W30),'Corrected energy balance step 1'!W30,0)</f>
        <v>0</v>
      </c>
      <c r="X30" s="173">
        <f>IF(ISNUMBER('Corrected energy balance step 1'!X30),'Corrected energy balance step 1'!X30,0)</f>
        <v>0</v>
      </c>
      <c r="Y30" s="173">
        <f>IF(ISNUMBER('Corrected energy balance step 1'!Y30),'Corrected energy balance step 1'!Y30,0)</f>
        <v>0</v>
      </c>
      <c r="Z30" s="173">
        <f>IF(ISNUMBER('Corrected energy balance step 1'!Z30),'Corrected energy balance step 1'!Z30,0)</f>
        <v>0</v>
      </c>
      <c r="AA30" s="173">
        <f>IF(ISNUMBER('Corrected energy balance step 1'!AA30),'Corrected energy balance step 1'!AA30,0)</f>
        <v>0</v>
      </c>
      <c r="AB30" s="173">
        <f>IF(ISNUMBER('Corrected energy balance step 1'!AB30),'Corrected energy balance step 1'!AB30,0)</f>
        <v>0</v>
      </c>
      <c r="AC30" s="173">
        <f>IF(ISNUMBER('Corrected energy balance step 1'!AC30),'Corrected energy balance step 1'!AC30,0)</f>
        <v>0</v>
      </c>
      <c r="AD30" s="173">
        <f>IF(ISNUMBER('Corrected energy balance step 1'!AD30),'Corrected energy balance step 1'!AD30,0)</f>
        <v>0</v>
      </c>
      <c r="AE30" s="173">
        <f>IF(ISNUMBER('Corrected energy balance step 1'!AE30),'Corrected energy balance step 1'!AE30,0)</f>
        <v>0</v>
      </c>
      <c r="AF30" s="173">
        <f>IF(ISNUMBER('Corrected energy balance step 1'!AF30),'Corrected energy balance step 1'!AF30,0)</f>
        <v>0</v>
      </c>
      <c r="AG30" s="173">
        <f>IF(ISNUMBER('Corrected energy balance step 1'!AG30),'Corrected energy balance step 1'!AG30,0)</f>
        <v>0</v>
      </c>
      <c r="AH30" s="173">
        <f>IF(ISNUMBER('Corrected energy balance step 1'!AH30),'Corrected energy balance step 1'!AH30,0)</f>
        <v>0</v>
      </c>
      <c r="AI30" s="173">
        <f>IF(ISNUMBER('Corrected energy balance step 1'!AI30),'Corrected energy balance step 1'!AI30,0)</f>
        <v>0</v>
      </c>
      <c r="AJ30" s="173">
        <f>IF(ISNUMBER('Corrected energy balance step 1'!AJ30),'Corrected energy balance step 1'!AJ30,0)</f>
        <v>0</v>
      </c>
      <c r="AK30" s="173">
        <f>IF(ISNUMBER('Corrected energy balance step 1'!AK30),'Corrected energy balance step 1'!AK30,0)</f>
        <v>0</v>
      </c>
      <c r="AL30" s="173">
        <f>IF(ISNUMBER('Corrected energy balance step 1'!AL30),'Corrected energy balance step 1'!AL30,0)</f>
        <v>0</v>
      </c>
      <c r="AM30" s="173">
        <f>IF(ISNUMBER('Corrected energy balance step 1'!AM30),'Corrected energy balance step 1'!AM30,0)</f>
        <v>0</v>
      </c>
      <c r="AN30" s="173">
        <f>IF(ISNUMBER('Corrected energy balance step 1'!AN30),'Corrected energy balance step 1'!AN30,0)</f>
        <v>0</v>
      </c>
      <c r="AO30" s="173">
        <f>IF(ISNUMBER('Corrected energy balance step 1'!AO30),'Corrected energy balance step 1'!AO30,0)</f>
        <v>0</v>
      </c>
      <c r="AP30" s="173">
        <f>IF(ISNUMBER('Corrected energy balance step 1'!AP30),'Corrected energy balance step 1'!AP30,0)</f>
        <v>0</v>
      </c>
      <c r="AQ30" s="173">
        <f>IF(ISNUMBER('Corrected energy balance step 1'!AQ30),'Corrected energy balance step 1'!AQ30,0)</f>
        <v>0</v>
      </c>
      <c r="AR30" s="173">
        <f>IF(ISNUMBER('Corrected energy balance step 1'!AR30),'Corrected energy balance step 1'!AR30,0)</f>
        <v>0</v>
      </c>
      <c r="AS30" s="173">
        <f>IF(ISNUMBER('Corrected energy balance step 1'!AS30),'Corrected energy balance step 1'!AS30,0)</f>
        <v>0</v>
      </c>
      <c r="AT30" s="173">
        <f>IF(ISNUMBER('Corrected energy balance step 1'!AT30),'Corrected energy balance step 1'!AT30,0)</f>
        <v>0</v>
      </c>
      <c r="AU30" s="173">
        <f>IF(ISNUMBER('Corrected energy balance step 1'!AU30),'Corrected energy balance step 1'!AU30,0)</f>
        <v>0</v>
      </c>
      <c r="AV30" s="173">
        <f>IF(ISNUMBER('Corrected energy balance step 1'!AV30),'Corrected energy balance step 1'!AV30,0)</f>
        <v>0</v>
      </c>
      <c r="AW30" s="173">
        <f>IF(ISNUMBER('Corrected energy balance step 1'!AW30),'Corrected energy balance step 1'!AW30,0)</f>
        <v>0</v>
      </c>
      <c r="AX30" s="173">
        <f>IF(ISNUMBER('Corrected energy balance step 1'!AX30),'Corrected energy balance step 1'!AX30,0)</f>
        <v>0</v>
      </c>
      <c r="AY30" s="173">
        <f>IF(ISNUMBER('Corrected energy balance step 1'!AY30),'Corrected energy balance step 1'!AY30,0)</f>
        <v>0</v>
      </c>
      <c r="AZ30" s="173">
        <f>IF(ISNUMBER('Corrected energy balance step 1'!AZ30),'Corrected energy balance step 1'!AZ30,0)</f>
        <v>0</v>
      </c>
      <c r="BA30" s="173">
        <f>IF(ISNUMBER('Corrected energy balance step 1'!BA30),'Corrected energy balance step 1'!BA30,0)</f>
        <v>0</v>
      </c>
      <c r="BB30" s="173">
        <f>IF(ISNUMBER('Corrected energy balance step 1'!BB30),'Corrected energy balance step 1'!BB30,0)</f>
        <v>0</v>
      </c>
      <c r="BC30" s="173">
        <f>IF(ISNUMBER('Corrected energy balance step 1'!BC30),'Corrected energy balance step 1'!BC30,0)</f>
        <v>0</v>
      </c>
      <c r="BD30" s="173">
        <f>IF(ISNUMBER('Corrected energy balance step 1'!BD30),'Corrected energy balance step 1'!BD30,0)</f>
        <v>0</v>
      </c>
      <c r="BE30" s="173">
        <f>IF(ISNUMBER('Corrected energy balance step 1'!BE30),'Corrected energy balance step 1'!BE30,0)</f>
        <v>0</v>
      </c>
      <c r="BF30" s="173">
        <f>IF(ISNUMBER('Corrected energy balance step 1'!BF30),'Corrected energy balance step 1'!BF30,0)</f>
        <v>0</v>
      </c>
      <c r="BG30" s="173">
        <f>IF(ISNUMBER('Corrected energy balance step 1'!BG30),'Corrected energy balance step 1'!BG30,0)</f>
        <v>0</v>
      </c>
      <c r="BH30" s="173">
        <f>IF(ISNUMBER('Corrected energy balance step 1'!BH30),'Corrected energy balance step 1'!BH30,0)</f>
        <v>0</v>
      </c>
      <c r="BI30" s="173">
        <f>IF(ISNUMBER('Corrected energy balance step 1'!BI30),'Corrected energy balance step 1'!BI30,0)</f>
        <v>0</v>
      </c>
      <c r="BJ30" s="173">
        <f>IF(ISNUMBER('Corrected energy balance step 1'!BJ30),'Corrected energy balance step 1'!BJ30,0)</f>
        <v>0</v>
      </c>
      <c r="BK30" s="173">
        <f>IF(ISNUMBER('Corrected energy balance step 1'!BK30),'Corrected energy balance step 1'!BK30,0)</f>
        <v>0</v>
      </c>
      <c r="BL30" s="173">
        <f>IF(ISNUMBER('Corrected energy balance step 1'!BL30),'Corrected energy balance step 1'!BL30,0)</f>
        <v>0</v>
      </c>
      <c r="BM30" s="173">
        <f>IF(ISNUMBER('Corrected energy balance step 1'!BM30),'Corrected energy balance step 1'!BM30,0)</f>
        <v>0</v>
      </c>
      <c r="BN30" s="171">
        <f t="shared" si="58"/>
        <v>0</v>
      </c>
      <c r="BO30" s="174">
        <f>'Corrected energy balance step 1'!BO30</f>
        <v>0</v>
      </c>
    </row>
    <row r="31" spans="2:69">
      <c r="B31" s="36" t="s">
        <v>75</v>
      </c>
      <c r="C31" s="173">
        <f>IF(ISNUMBER('Corrected energy balance step 1'!C31),'Corrected energy balance step 1'!C31,0)</f>
        <v>0</v>
      </c>
      <c r="D31" s="173">
        <f>IF(ISNUMBER('Corrected energy balance step 1'!D31),'Corrected energy balance step 1'!D31,0)</f>
        <v>0</v>
      </c>
      <c r="E31" s="173">
        <f>IF(ISNUMBER('Corrected energy balance step 1'!E31),'Corrected energy balance step 1'!E31,0)</f>
        <v>0</v>
      </c>
      <c r="F31" s="173">
        <f>IF(ISNUMBER('Corrected energy balance step 1'!F31),'Corrected energy balance step 1'!F31,0)</f>
        <v>0</v>
      </c>
      <c r="G31" s="173">
        <f>IF(ISNUMBER('Corrected energy balance step 1'!G31),'Corrected energy balance step 1'!G31,0)</f>
        <v>0</v>
      </c>
      <c r="H31" s="173">
        <f>IF(ISNUMBER('Corrected energy balance step 1'!H31),'Corrected energy balance step 1'!H31,0)</f>
        <v>0</v>
      </c>
      <c r="I31" s="173">
        <f>IF(ISNUMBER('Corrected energy balance step 1'!I31),'Corrected energy balance step 1'!I31,0)</f>
        <v>0</v>
      </c>
      <c r="J31" s="173">
        <f>IF(ISNUMBER('Corrected energy balance step 1'!J31),'Corrected energy balance step 1'!J31,0)</f>
        <v>0</v>
      </c>
      <c r="K31" s="173">
        <f>IF(ISNUMBER('Corrected energy balance step 1'!K31),'Corrected energy balance step 1'!K31,0)</f>
        <v>0</v>
      </c>
      <c r="L31" s="173">
        <f>IF(ISNUMBER('Corrected energy balance step 1'!L31),'Corrected energy balance step 1'!L31,0)</f>
        <v>0</v>
      </c>
      <c r="M31" s="173">
        <f>IF(ISNUMBER('Corrected energy balance step 1'!M31),'Corrected energy balance step 1'!M31,0)</f>
        <v>0</v>
      </c>
      <c r="N31" s="173">
        <f>IF(ISNUMBER('Corrected energy balance step 1'!N31),'Corrected energy balance step 1'!N31,0)</f>
        <v>0</v>
      </c>
      <c r="O31" s="173">
        <f>IF(ISNUMBER('Corrected energy balance step 1'!O31),'Corrected energy balance step 1'!O31,0)</f>
        <v>0</v>
      </c>
      <c r="P31" s="173">
        <f>IF(ISNUMBER('Corrected energy balance step 1'!P31),'Corrected energy balance step 1'!P31,0)</f>
        <v>0</v>
      </c>
      <c r="Q31" s="173">
        <f>IF(ISNUMBER('Corrected energy balance step 1'!Q31),'Corrected energy balance step 1'!Q31,0)</f>
        <v>0</v>
      </c>
      <c r="R31" s="173">
        <f>IF(ISNUMBER('Corrected energy balance step 1'!R31),'Corrected energy balance step 1'!R31,0)</f>
        <v>0</v>
      </c>
      <c r="S31" s="173">
        <f>IF(ISNUMBER('Corrected energy balance step 1'!S31),'Corrected energy balance step 1'!S31,0)</f>
        <v>0</v>
      </c>
      <c r="T31" s="173">
        <f>IF(ISNUMBER('Corrected energy balance step 1'!T31),'Corrected energy balance step 1'!T31,0)</f>
        <v>0</v>
      </c>
      <c r="U31" s="173">
        <f>IF(ISNUMBER('Corrected energy balance step 1'!U31),'Corrected energy balance step 1'!U31,0)</f>
        <v>0</v>
      </c>
      <c r="V31" s="173">
        <f>IF(ISNUMBER('Corrected energy balance step 1'!V31),'Corrected energy balance step 1'!V31,0)</f>
        <v>0</v>
      </c>
      <c r="W31" s="173">
        <f>IF(ISNUMBER('Corrected energy balance step 1'!W31),'Corrected energy balance step 1'!W31,0)</f>
        <v>0</v>
      </c>
      <c r="X31" s="173">
        <f>IF(ISNUMBER('Corrected energy balance step 1'!X31),'Corrected energy balance step 1'!X31,0)</f>
        <v>0</v>
      </c>
      <c r="Y31" s="173">
        <f>IF(ISNUMBER('Corrected energy balance step 1'!Y31),'Corrected energy balance step 1'!Y31,0)</f>
        <v>0</v>
      </c>
      <c r="Z31" s="173">
        <f>IF(ISNUMBER('Corrected energy balance step 1'!Z31),'Corrected energy balance step 1'!Z31,0)</f>
        <v>0</v>
      </c>
      <c r="AA31" s="173">
        <f>IF(ISNUMBER('Corrected energy balance step 1'!AA31),'Corrected energy balance step 1'!AA31,0)</f>
        <v>0</v>
      </c>
      <c r="AB31" s="173">
        <f>IF(ISNUMBER('Corrected energy balance step 1'!AB31),'Corrected energy balance step 1'!AB31,0)</f>
        <v>0</v>
      </c>
      <c r="AC31" s="173">
        <f>IF(ISNUMBER('Corrected energy balance step 1'!AC31),'Corrected energy balance step 1'!AC31,0)</f>
        <v>0</v>
      </c>
      <c r="AD31" s="173">
        <f>IF(ISNUMBER('Corrected energy balance step 1'!AD31),'Corrected energy balance step 1'!AD31,0)</f>
        <v>0</v>
      </c>
      <c r="AE31" s="173">
        <f>IF(ISNUMBER('Corrected energy balance step 1'!AE31),'Corrected energy balance step 1'!AE31,0)</f>
        <v>0</v>
      </c>
      <c r="AF31" s="173">
        <f>IF(ISNUMBER('Corrected energy balance step 1'!AF31),'Corrected energy balance step 1'!AF31,0)</f>
        <v>0</v>
      </c>
      <c r="AG31" s="173">
        <f>IF(ISNUMBER('Corrected energy balance step 1'!AG31),'Corrected energy balance step 1'!AG31,0)</f>
        <v>0</v>
      </c>
      <c r="AH31" s="173">
        <f>IF(ISNUMBER('Corrected energy balance step 1'!AH31),'Corrected energy balance step 1'!AH31,0)</f>
        <v>0</v>
      </c>
      <c r="AI31" s="173">
        <f>IF(ISNUMBER('Corrected energy balance step 1'!AI31),'Corrected energy balance step 1'!AI31,0)</f>
        <v>0</v>
      </c>
      <c r="AJ31" s="173">
        <f>IF(ISNUMBER('Corrected energy balance step 1'!AJ31),'Corrected energy balance step 1'!AJ31,0)</f>
        <v>0</v>
      </c>
      <c r="AK31" s="173">
        <f>IF(ISNUMBER('Corrected energy balance step 1'!AK31),'Corrected energy balance step 1'!AK31,0)</f>
        <v>0</v>
      </c>
      <c r="AL31" s="173">
        <f>IF(ISNUMBER('Corrected energy balance step 1'!AL31),'Corrected energy balance step 1'!AL31,0)</f>
        <v>0</v>
      </c>
      <c r="AM31" s="173">
        <f>IF(ISNUMBER('Corrected energy balance step 1'!AM31),'Corrected energy balance step 1'!AM31,0)</f>
        <v>0</v>
      </c>
      <c r="AN31" s="173">
        <f>IF(ISNUMBER('Corrected energy balance step 1'!AN31),'Corrected energy balance step 1'!AN31,0)</f>
        <v>0</v>
      </c>
      <c r="AO31" s="173">
        <f>IF(ISNUMBER('Corrected energy balance step 1'!AO31),'Corrected energy balance step 1'!AO31,0)</f>
        <v>0</v>
      </c>
      <c r="AP31" s="173">
        <f>IF(ISNUMBER('Corrected energy balance step 1'!AP31),'Corrected energy balance step 1'!AP31,0)</f>
        <v>0</v>
      </c>
      <c r="AQ31" s="173">
        <f>IF(ISNUMBER('Corrected energy balance step 1'!AQ31),'Corrected energy balance step 1'!AQ31,0)</f>
        <v>0</v>
      </c>
      <c r="AR31" s="173">
        <f>IF(ISNUMBER('Corrected energy balance step 1'!AR31),'Corrected energy balance step 1'!AR31,0)</f>
        <v>0</v>
      </c>
      <c r="AS31" s="173">
        <f>IF(ISNUMBER('Corrected energy balance step 1'!AS31),'Corrected energy balance step 1'!AS31,0)</f>
        <v>0</v>
      </c>
      <c r="AT31" s="173">
        <f>IF(ISNUMBER('Corrected energy balance step 1'!AT31),'Corrected energy balance step 1'!AT31,0)</f>
        <v>0</v>
      </c>
      <c r="AU31" s="173">
        <f>IF(ISNUMBER('Corrected energy balance step 1'!AU31),'Corrected energy balance step 1'!AU31,0)</f>
        <v>0</v>
      </c>
      <c r="AV31" s="173">
        <f>IF(ISNUMBER('Corrected energy balance step 1'!AV31),'Corrected energy balance step 1'!AV31,0)</f>
        <v>0</v>
      </c>
      <c r="AW31" s="173">
        <f>IF(ISNUMBER('Corrected energy balance step 1'!AW31),'Corrected energy balance step 1'!AW31,0)</f>
        <v>0</v>
      </c>
      <c r="AX31" s="173">
        <f>IF(ISNUMBER('Corrected energy balance step 1'!AX31),'Corrected energy balance step 1'!AX31,0)</f>
        <v>0</v>
      </c>
      <c r="AY31" s="173">
        <f>IF(ISNUMBER('Corrected energy balance step 1'!AY31),'Corrected energy balance step 1'!AY31,0)</f>
        <v>0</v>
      </c>
      <c r="AZ31" s="173">
        <f>IF(ISNUMBER('Corrected energy balance step 1'!AZ31),'Corrected energy balance step 1'!AZ31,0)</f>
        <v>0</v>
      </c>
      <c r="BA31" s="173">
        <f>IF(ISNUMBER('Corrected energy balance step 1'!BA31),'Corrected energy balance step 1'!BA31,0)</f>
        <v>0</v>
      </c>
      <c r="BB31" s="173">
        <f>IF(ISNUMBER('Corrected energy balance step 1'!BB31),'Corrected energy balance step 1'!BB31,0)</f>
        <v>0</v>
      </c>
      <c r="BC31" s="173">
        <f>IF(ISNUMBER('Corrected energy balance step 1'!BC31),'Corrected energy balance step 1'!BC31,0)</f>
        <v>0</v>
      </c>
      <c r="BD31" s="173">
        <f>IF(ISNUMBER('Corrected energy balance step 1'!BD31),'Corrected energy balance step 1'!BD31,0)</f>
        <v>0</v>
      </c>
      <c r="BE31" s="173">
        <f>IF(ISNUMBER('Corrected energy balance step 1'!BE31),'Corrected energy balance step 1'!BE31,0)</f>
        <v>0</v>
      </c>
      <c r="BF31" s="173">
        <f>IF(ISNUMBER('Corrected energy balance step 1'!BF31),'Corrected energy balance step 1'!BF31,0)</f>
        <v>0</v>
      </c>
      <c r="BG31" s="173">
        <f>IF(ISNUMBER('Corrected energy balance step 1'!BG31),'Corrected energy balance step 1'!BG31,0)</f>
        <v>0</v>
      </c>
      <c r="BH31" s="173">
        <f>IF(ISNUMBER('Corrected energy balance step 1'!BH31),'Corrected energy balance step 1'!BH31,0)</f>
        <v>0</v>
      </c>
      <c r="BI31" s="173">
        <f>IF(ISNUMBER('Corrected energy balance step 1'!BI31),'Corrected energy balance step 1'!BI31,0)</f>
        <v>0</v>
      </c>
      <c r="BJ31" s="173">
        <f>IF(ISNUMBER('Corrected energy balance step 1'!BJ31),'Corrected energy balance step 1'!BJ31,0)</f>
        <v>0</v>
      </c>
      <c r="BK31" s="173">
        <f>IF(ISNUMBER('Corrected energy balance step 1'!BK31),'Corrected energy balance step 1'!BK31,0)</f>
        <v>0</v>
      </c>
      <c r="BL31" s="173">
        <f>IF(ISNUMBER('Corrected energy balance step 1'!BL31),'Corrected energy balance step 1'!BL31,0)</f>
        <v>0</v>
      </c>
      <c r="BM31" s="173">
        <f>IF(ISNUMBER('Corrected energy balance step 1'!BM31),'Corrected energy balance step 1'!BM31,0)</f>
        <v>0</v>
      </c>
      <c r="BN31" s="171">
        <f t="shared" si="58"/>
        <v>0</v>
      </c>
      <c r="BO31" s="174">
        <f>'Corrected energy balance step 1'!BO31</f>
        <v>0</v>
      </c>
    </row>
    <row r="32" spans="2:69">
      <c r="B32" s="36" t="s">
        <v>76</v>
      </c>
      <c r="C32" s="173">
        <f>IF(ISNUMBER('Corrected energy balance step 1'!C32),'Corrected energy balance step 1'!C32,0)</f>
        <v>0</v>
      </c>
      <c r="D32" s="173">
        <f>IF(ISNUMBER('Corrected energy balance step 1'!D32),'Corrected energy balance step 1'!D32,0)</f>
        <v>0</v>
      </c>
      <c r="E32" s="173">
        <f>IF(ISNUMBER('Corrected energy balance step 1'!E32),'Corrected energy balance step 1'!E32,0)</f>
        <v>0</v>
      </c>
      <c r="F32" s="173">
        <f>IF(ISNUMBER('Corrected energy balance step 1'!F32),'Corrected energy balance step 1'!F32,0)</f>
        <v>0</v>
      </c>
      <c r="G32" s="173">
        <f>IF(ISNUMBER('Corrected energy balance step 1'!G32),'Corrected energy balance step 1'!G32,0)</f>
        <v>0</v>
      </c>
      <c r="H32" s="173">
        <f>IF(ISNUMBER('Corrected energy balance step 1'!H32),'Corrected energy balance step 1'!H32,0)</f>
        <v>0</v>
      </c>
      <c r="I32" s="173">
        <f>IF(ISNUMBER('Corrected energy balance step 1'!I32),'Corrected energy balance step 1'!I32,0)</f>
        <v>0</v>
      </c>
      <c r="J32" s="173">
        <f>IF(ISNUMBER('Corrected energy balance step 1'!J32),'Corrected energy balance step 1'!J32,0)</f>
        <v>0</v>
      </c>
      <c r="K32" s="173">
        <f>IF(ISNUMBER('Corrected energy balance step 1'!K32),'Corrected energy balance step 1'!K32,0)</f>
        <v>0</v>
      </c>
      <c r="L32" s="173">
        <f>IF(ISNUMBER('Corrected energy balance step 1'!L32),'Corrected energy balance step 1'!L32,0)</f>
        <v>0</v>
      </c>
      <c r="M32" s="173">
        <f>IF(ISNUMBER('Corrected energy balance step 1'!M32),'Corrected energy balance step 1'!M32,0)</f>
        <v>0</v>
      </c>
      <c r="N32" s="173">
        <f>IF(ISNUMBER('Corrected energy balance step 1'!N32),'Corrected energy balance step 1'!N32,0)</f>
        <v>0</v>
      </c>
      <c r="O32" s="173">
        <f>IF(ISNUMBER('Corrected energy balance step 1'!O32),'Corrected energy balance step 1'!O32,0)</f>
        <v>0</v>
      </c>
      <c r="P32" s="173">
        <f>IF(ISNUMBER('Corrected energy balance step 1'!P32),'Corrected energy balance step 1'!P32,0)</f>
        <v>0</v>
      </c>
      <c r="Q32" s="173">
        <f>IF(ISNUMBER('Corrected energy balance step 1'!Q32),'Corrected energy balance step 1'!Q32,0)</f>
        <v>0</v>
      </c>
      <c r="R32" s="173">
        <f>IF(ISNUMBER('Corrected energy balance step 1'!R32),'Corrected energy balance step 1'!R32,0)</f>
        <v>0</v>
      </c>
      <c r="S32" s="173">
        <f>IF(ISNUMBER('Corrected energy balance step 1'!S32),'Corrected energy balance step 1'!S32,0)</f>
        <v>0</v>
      </c>
      <c r="T32" s="173">
        <f>IF(ISNUMBER('Corrected energy balance step 1'!T32),'Corrected energy balance step 1'!T32,0)</f>
        <v>0</v>
      </c>
      <c r="U32" s="173">
        <f>IF(ISNUMBER('Corrected energy balance step 1'!U32),'Corrected energy balance step 1'!U32,0)</f>
        <v>0</v>
      </c>
      <c r="V32" s="173">
        <f>IF(ISNUMBER('Corrected energy balance step 1'!V32),'Corrected energy balance step 1'!V32,0)</f>
        <v>0</v>
      </c>
      <c r="W32" s="173">
        <f>IF(ISNUMBER('Corrected energy balance step 1'!W32),'Corrected energy balance step 1'!W32,0)</f>
        <v>0</v>
      </c>
      <c r="X32" s="173">
        <f>IF(ISNUMBER('Corrected energy balance step 1'!X32),'Corrected energy balance step 1'!X32,0)</f>
        <v>0</v>
      </c>
      <c r="Y32" s="173">
        <f>IF(ISNUMBER('Corrected energy balance step 1'!Y32),'Corrected energy balance step 1'!Y32,0)</f>
        <v>0</v>
      </c>
      <c r="Z32" s="173">
        <f>IF(ISNUMBER('Corrected energy balance step 1'!Z32),'Corrected energy balance step 1'!Z32,0)</f>
        <v>0</v>
      </c>
      <c r="AA32" s="173">
        <f>IF(ISNUMBER('Corrected energy balance step 1'!AA32),'Corrected energy balance step 1'!AA32,0)</f>
        <v>0</v>
      </c>
      <c r="AB32" s="173">
        <f>IF(ISNUMBER('Corrected energy balance step 1'!AB32),'Corrected energy balance step 1'!AB32,0)</f>
        <v>0</v>
      </c>
      <c r="AC32" s="173">
        <f>IF(ISNUMBER('Corrected energy balance step 1'!AC32),'Corrected energy balance step 1'!AC32,0)</f>
        <v>0</v>
      </c>
      <c r="AD32" s="173">
        <f>IF(ISNUMBER('Corrected energy balance step 1'!AD32),'Corrected energy balance step 1'!AD32,0)</f>
        <v>0</v>
      </c>
      <c r="AE32" s="173">
        <f>IF(ISNUMBER('Corrected energy balance step 1'!AE32),'Corrected energy balance step 1'!AE32,0)</f>
        <v>0</v>
      </c>
      <c r="AF32" s="173">
        <f>IF(ISNUMBER('Corrected energy balance step 1'!AF32),'Corrected energy balance step 1'!AF32,0)</f>
        <v>0</v>
      </c>
      <c r="AG32" s="173">
        <f>IF(ISNUMBER('Corrected energy balance step 1'!AG32),'Corrected energy balance step 1'!AG32,0)</f>
        <v>0</v>
      </c>
      <c r="AH32" s="173">
        <f>IF(ISNUMBER('Corrected energy balance step 1'!AH32),'Corrected energy balance step 1'!AH32,0)</f>
        <v>0</v>
      </c>
      <c r="AI32" s="173">
        <f>IF(ISNUMBER('Corrected energy balance step 1'!AI32),'Corrected energy balance step 1'!AI32,0)</f>
        <v>0</v>
      </c>
      <c r="AJ32" s="173">
        <f>IF(ISNUMBER('Corrected energy balance step 1'!AJ32),'Corrected energy balance step 1'!AJ32,0)</f>
        <v>0</v>
      </c>
      <c r="AK32" s="173">
        <f>IF(ISNUMBER('Corrected energy balance step 1'!AK32),'Corrected energy balance step 1'!AK32,0)</f>
        <v>0</v>
      </c>
      <c r="AL32" s="173">
        <f>IF(ISNUMBER('Corrected energy balance step 1'!AL32),'Corrected energy balance step 1'!AL32,0)</f>
        <v>0</v>
      </c>
      <c r="AM32" s="173">
        <f>IF(ISNUMBER('Corrected energy balance step 1'!AM32),'Corrected energy balance step 1'!AM32,0)</f>
        <v>0</v>
      </c>
      <c r="AN32" s="173">
        <f>IF(ISNUMBER('Corrected energy balance step 1'!AN32),'Corrected energy balance step 1'!AN32,0)</f>
        <v>0</v>
      </c>
      <c r="AO32" s="173">
        <f>IF(ISNUMBER('Corrected energy balance step 1'!AO32),'Corrected energy balance step 1'!AO32,0)</f>
        <v>0</v>
      </c>
      <c r="AP32" s="173">
        <f>IF(ISNUMBER('Corrected energy balance step 1'!AP32),'Corrected energy balance step 1'!AP32,0)</f>
        <v>0</v>
      </c>
      <c r="AQ32" s="173">
        <f>IF(ISNUMBER('Corrected energy balance step 1'!AQ32),'Corrected energy balance step 1'!AQ32,0)</f>
        <v>0</v>
      </c>
      <c r="AR32" s="173">
        <f>IF(ISNUMBER('Corrected energy balance step 1'!AR32),'Corrected energy balance step 1'!AR32,0)</f>
        <v>0</v>
      </c>
      <c r="AS32" s="173">
        <f>IF(ISNUMBER('Corrected energy balance step 1'!AS32),'Corrected energy balance step 1'!AS32,0)</f>
        <v>0</v>
      </c>
      <c r="AT32" s="173">
        <f>IF(ISNUMBER('Corrected energy balance step 1'!AT32),'Corrected energy balance step 1'!AT32,0)</f>
        <v>0</v>
      </c>
      <c r="AU32" s="173">
        <f>IF(ISNUMBER('Corrected energy balance step 1'!AU32),'Corrected energy balance step 1'!AU32,0)</f>
        <v>0</v>
      </c>
      <c r="AV32" s="173">
        <f>IF(ISNUMBER('Corrected energy balance step 1'!AV32),'Corrected energy balance step 1'!AV32,0)</f>
        <v>0</v>
      </c>
      <c r="AW32" s="173">
        <f>IF(ISNUMBER('Corrected energy balance step 1'!AW32),'Corrected energy balance step 1'!AW32,0)</f>
        <v>0</v>
      </c>
      <c r="AX32" s="173">
        <f>IF(ISNUMBER('Corrected energy balance step 1'!AX32),'Corrected energy balance step 1'!AX32,0)</f>
        <v>0</v>
      </c>
      <c r="AY32" s="173">
        <f>IF(ISNUMBER('Corrected energy balance step 1'!AY32),'Corrected energy balance step 1'!AY32,0)</f>
        <v>0</v>
      </c>
      <c r="AZ32" s="173">
        <f>IF(ISNUMBER('Corrected energy balance step 1'!AZ32),'Corrected energy balance step 1'!AZ32,0)</f>
        <v>0</v>
      </c>
      <c r="BA32" s="173">
        <f>IF(ISNUMBER('Corrected energy balance step 1'!BA32),'Corrected energy balance step 1'!BA32,0)</f>
        <v>0</v>
      </c>
      <c r="BB32" s="173">
        <f>IF(ISNUMBER('Corrected energy balance step 1'!BB32),'Corrected energy balance step 1'!BB32,0)</f>
        <v>0</v>
      </c>
      <c r="BC32" s="173">
        <f>IF(ISNUMBER('Corrected energy balance step 1'!BC32),'Corrected energy balance step 1'!BC32,0)</f>
        <v>0</v>
      </c>
      <c r="BD32" s="173">
        <f>IF(ISNUMBER('Corrected energy balance step 1'!BD32),'Corrected energy balance step 1'!BD32,0)</f>
        <v>0</v>
      </c>
      <c r="BE32" s="173">
        <f>IF(ISNUMBER('Corrected energy balance step 1'!BE32),'Corrected energy balance step 1'!BE32,0)</f>
        <v>0</v>
      </c>
      <c r="BF32" s="173">
        <f>IF(ISNUMBER('Corrected energy balance step 1'!BF32),'Corrected energy balance step 1'!BF32,0)</f>
        <v>0</v>
      </c>
      <c r="BG32" s="173">
        <f>IF(ISNUMBER('Corrected energy balance step 1'!BG32),'Corrected energy balance step 1'!BG32,0)</f>
        <v>0</v>
      </c>
      <c r="BH32" s="173">
        <f>IF(ISNUMBER('Corrected energy balance step 1'!BH32),'Corrected energy balance step 1'!BH32,0)</f>
        <v>0</v>
      </c>
      <c r="BI32" s="173">
        <f>IF(ISNUMBER('Corrected energy balance step 1'!BI32),'Corrected energy balance step 1'!BI32,0)</f>
        <v>0</v>
      </c>
      <c r="BJ32" s="173">
        <f>IF(ISNUMBER('Corrected energy balance step 1'!BJ32),'Corrected energy balance step 1'!BJ32,0)</f>
        <v>0</v>
      </c>
      <c r="BK32" s="173">
        <f>IF(ISNUMBER('Corrected energy balance step 1'!BK32),'Corrected energy balance step 1'!BK32,0)</f>
        <v>0</v>
      </c>
      <c r="BL32" s="173">
        <f>IF(ISNUMBER('Corrected energy balance step 1'!BL32),'Corrected energy balance step 1'!BL32,0)</f>
        <v>0</v>
      </c>
      <c r="BM32" s="173">
        <f>IF(ISNUMBER('Corrected energy balance step 1'!BM32),'Corrected energy balance step 1'!BM32,0)</f>
        <v>0</v>
      </c>
      <c r="BN32" s="171">
        <f t="shared" si="58"/>
        <v>0</v>
      </c>
      <c r="BO32" s="174">
        <f>'Corrected energy balance step 1'!BO32</f>
        <v>0</v>
      </c>
    </row>
    <row r="33" spans="2:67">
      <c r="B33" s="36" t="s">
        <v>77</v>
      </c>
      <c r="C33" s="173">
        <f>IF(ISNUMBER('Corrected energy balance step 1'!C33),'Corrected energy balance step 1'!C33,0)</f>
        <v>0</v>
      </c>
      <c r="D33" s="173">
        <f>IF(ISNUMBER('Corrected energy balance step 1'!D33),'Corrected energy balance step 1'!D33,0)</f>
        <v>0</v>
      </c>
      <c r="E33" s="173">
        <f>IF(ISNUMBER('Corrected energy balance step 1'!E33),'Corrected energy balance step 1'!E33,0)</f>
        <v>0</v>
      </c>
      <c r="F33" s="173">
        <f>IF(ISNUMBER('Corrected energy balance step 1'!F33),'Corrected energy balance step 1'!F33,0)</f>
        <v>0</v>
      </c>
      <c r="G33" s="173">
        <f>IF(ISNUMBER('Corrected energy balance step 1'!G33),'Corrected energy balance step 1'!G33,0)</f>
        <v>0</v>
      </c>
      <c r="H33" s="173">
        <f>IF(ISNUMBER('Corrected energy balance step 1'!H33),'Corrected energy balance step 1'!H33,0)</f>
        <v>0</v>
      </c>
      <c r="I33" s="173">
        <f>IF(ISNUMBER('Corrected energy balance step 1'!I33),'Corrected energy balance step 1'!I33,0)</f>
        <v>0</v>
      </c>
      <c r="J33" s="173">
        <f>IF(ISNUMBER('Corrected energy balance step 1'!J33),'Corrected energy balance step 1'!J33,0)</f>
        <v>0</v>
      </c>
      <c r="K33" s="173">
        <f>IF(ISNUMBER('Corrected energy balance step 1'!K33),'Corrected energy balance step 1'!K33,0)</f>
        <v>0</v>
      </c>
      <c r="L33" s="173">
        <f>IF(ISNUMBER('Corrected energy balance step 1'!L33),'Corrected energy balance step 1'!L33,0)</f>
        <v>0</v>
      </c>
      <c r="M33" s="173">
        <f>IF(ISNUMBER('Corrected energy balance step 1'!M33),'Corrected energy balance step 1'!M33,0)</f>
        <v>0</v>
      </c>
      <c r="N33" s="173">
        <f>IF(ISNUMBER('Corrected energy balance step 1'!N33),'Corrected energy balance step 1'!N33,0)</f>
        <v>0</v>
      </c>
      <c r="O33" s="173">
        <f>IF(ISNUMBER('Corrected energy balance step 1'!O33),'Corrected energy balance step 1'!O33,0)</f>
        <v>0</v>
      </c>
      <c r="P33" s="173">
        <f>IF(ISNUMBER('Corrected energy balance step 1'!P33),'Corrected energy balance step 1'!P33,0)</f>
        <v>0</v>
      </c>
      <c r="Q33" s="173">
        <f>IF(ISNUMBER('Corrected energy balance step 1'!Q33),'Corrected energy balance step 1'!Q33,0)</f>
        <v>0</v>
      </c>
      <c r="R33" s="173">
        <f>IF(ISNUMBER('Corrected energy balance step 1'!R33),'Corrected energy balance step 1'!R33,0)</f>
        <v>0</v>
      </c>
      <c r="S33" s="173">
        <f>IF(ISNUMBER('Corrected energy balance step 1'!S33),'Corrected energy balance step 1'!S33,0)</f>
        <v>0</v>
      </c>
      <c r="T33" s="173">
        <f>IF(ISNUMBER('Corrected energy balance step 1'!T33),'Corrected energy balance step 1'!T33,0)</f>
        <v>0</v>
      </c>
      <c r="U33" s="173">
        <f>IF(ISNUMBER('Corrected energy balance step 1'!U33),'Corrected energy balance step 1'!U33,0)</f>
        <v>0</v>
      </c>
      <c r="V33" s="173">
        <f>IF(ISNUMBER('Corrected energy balance step 1'!V33),'Corrected energy balance step 1'!V33,0)</f>
        <v>0</v>
      </c>
      <c r="W33" s="173">
        <f>IF(ISNUMBER('Corrected energy balance step 1'!W33),'Corrected energy balance step 1'!W33,0)</f>
        <v>0</v>
      </c>
      <c r="X33" s="173">
        <f>IF(ISNUMBER('Corrected energy balance step 1'!X33),'Corrected energy balance step 1'!X33,0)</f>
        <v>0</v>
      </c>
      <c r="Y33" s="173">
        <f>IF(ISNUMBER('Corrected energy balance step 1'!Y33),'Corrected energy balance step 1'!Y33,0)</f>
        <v>0</v>
      </c>
      <c r="Z33" s="173">
        <f>IF(ISNUMBER('Corrected energy balance step 1'!Z33),'Corrected energy balance step 1'!Z33,0)</f>
        <v>0</v>
      </c>
      <c r="AA33" s="173">
        <f>IF(ISNUMBER('Corrected energy balance step 1'!AA33),'Corrected energy balance step 1'!AA33,0)</f>
        <v>0</v>
      </c>
      <c r="AB33" s="173">
        <f>IF(ISNUMBER('Corrected energy balance step 1'!AB33),'Corrected energy balance step 1'!AB33,0)</f>
        <v>0</v>
      </c>
      <c r="AC33" s="173">
        <f>IF(ISNUMBER('Corrected energy balance step 1'!AC33),'Corrected energy balance step 1'!AC33,0)</f>
        <v>0</v>
      </c>
      <c r="AD33" s="173">
        <f>IF(ISNUMBER('Corrected energy balance step 1'!AD33),'Corrected energy balance step 1'!AD33,0)</f>
        <v>0</v>
      </c>
      <c r="AE33" s="173">
        <f>IF(ISNUMBER('Corrected energy balance step 1'!AE33),'Corrected energy balance step 1'!AE33,0)</f>
        <v>0</v>
      </c>
      <c r="AF33" s="173">
        <f>IF(ISNUMBER('Corrected energy balance step 1'!AF33),'Corrected energy balance step 1'!AF33,0)</f>
        <v>0</v>
      </c>
      <c r="AG33" s="173">
        <f>IF(ISNUMBER('Corrected energy balance step 1'!AG33),'Corrected energy balance step 1'!AG33,0)</f>
        <v>0</v>
      </c>
      <c r="AH33" s="173">
        <f>IF(ISNUMBER('Corrected energy balance step 1'!AH33),'Corrected energy balance step 1'!AH33,0)</f>
        <v>0</v>
      </c>
      <c r="AI33" s="173">
        <f>IF(ISNUMBER('Corrected energy balance step 1'!AI33),'Corrected energy balance step 1'!AI33,0)</f>
        <v>0</v>
      </c>
      <c r="AJ33" s="173">
        <f>IF(ISNUMBER('Corrected energy balance step 1'!AJ33),'Corrected energy balance step 1'!AJ33,0)</f>
        <v>0</v>
      </c>
      <c r="AK33" s="173">
        <f>IF(ISNUMBER('Corrected energy balance step 1'!AK33),'Corrected energy balance step 1'!AK33,0)</f>
        <v>0</v>
      </c>
      <c r="AL33" s="173">
        <f>IF(ISNUMBER('Corrected energy balance step 1'!AL33),'Corrected energy balance step 1'!AL33,0)</f>
        <v>0</v>
      </c>
      <c r="AM33" s="173">
        <f>IF(ISNUMBER('Corrected energy balance step 1'!AM33),'Corrected energy balance step 1'!AM33,0)</f>
        <v>0</v>
      </c>
      <c r="AN33" s="173">
        <f>IF(ISNUMBER('Corrected energy balance step 1'!AN33),'Corrected energy balance step 1'!AN33,0)</f>
        <v>0</v>
      </c>
      <c r="AO33" s="173">
        <f>IF(ISNUMBER('Corrected energy balance step 1'!AO33),'Corrected energy balance step 1'!AO33,0)</f>
        <v>0</v>
      </c>
      <c r="AP33" s="173">
        <f>IF(ISNUMBER('Corrected energy balance step 1'!AP33),'Corrected energy balance step 1'!AP33,0)</f>
        <v>0</v>
      </c>
      <c r="AQ33" s="173">
        <f>IF(ISNUMBER('Corrected energy balance step 1'!AQ33),'Corrected energy balance step 1'!AQ33,0)</f>
        <v>0</v>
      </c>
      <c r="AR33" s="173">
        <f>IF(ISNUMBER('Corrected energy balance step 1'!AR33),'Corrected energy balance step 1'!AR33,0)</f>
        <v>0</v>
      </c>
      <c r="AS33" s="173">
        <f>IF(ISNUMBER('Corrected energy balance step 1'!AS33),'Corrected energy balance step 1'!AS33,0)</f>
        <v>0</v>
      </c>
      <c r="AT33" s="173">
        <f>IF(ISNUMBER('Corrected energy balance step 1'!AT33),'Corrected energy balance step 1'!AT33,0)</f>
        <v>0</v>
      </c>
      <c r="AU33" s="173">
        <f>IF(ISNUMBER('Corrected energy balance step 1'!AU33),'Corrected energy balance step 1'!AU33,0)</f>
        <v>0</v>
      </c>
      <c r="AV33" s="173">
        <f>IF(ISNUMBER('Corrected energy balance step 1'!AV33),'Corrected energy balance step 1'!AV33,0)</f>
        <v>0</v>
      </c>
      <c r="AW33" s="173">
        <f>IF(ISNUMBER('Corrected energy balance step 1'!AW33),'Corrected energy balance step 1'!AW33,0)</f>
        <v>0</v>
      </c>
      <c r="AX33" s="173">
        <f>IF(ISNUMBER('Corrected energy balance step 1'!AX33),'Corrected energy balance step 1'!AX33,0)</f>
        <v>0</v>
      </c>
      <c r="AY33" s="173">
        <f>IF(ISNUMBER('Corrected energy balance step 1'!AY33),'Corrected energy balance step 1'!AY33,0)</f>
        <v>0</v>
      </c>
      <c r="AZ33" s="173">
        <f>IF(ISNUMBER('Corrected energy balance step 1'!AZ33),'Corrected energy balance step 1'!AZ33,0)</f>
        <v>0</v>
      </c>
      <c r="BA33" s="173">
        <f>IF(ISNUMBER('Corrected energy balance step 1'!BA33),'Corrected energy balance step 1'!BA33,0)</f>
        <v>0</v>
      </c>
      <c r="BB33" s="173">
        <f>IF(ISNUMBER('Corrected energy balance step 1'!BB33),'Corrected energy balance step 1'!BB33,0)</f>
        <v>0</v>
      </c>
      <c r="BC33" s="173">
        <f>IF(ISNUMBER('Corrected energy balance step 1'!BC33),'Corrected energy balance step 1'!BC33,0)</f>
        <v>0</v>
      </c>
      <c r="BD33" s="173">
        <f>IF(ISNUMBER('Corrected energy balance step 1'!BD33),'Corrected energy balance step 1'!BD33,0)</f>
        <v>0</v>
      </c>
      <c r="BE33" s="173">
        <f>IF(ISNUMBER('Corrected energy balance step 1'!BE33),'Corrected energy balance step 1'!BE33,0)</f>
        <v>0</v>
      </c>
      <c r="BF33" s="173">
        <f>IF(ISNUMBER('Corrected energy balance step 1'!BF33),'Corrected energy balance step 1'!BF33,0)</f>
        <v>0</v>
      </c>
      <c r="BG33" s="173">
        <f>IF(ISNUMBER('Corrected energy balance step 1'!BG33),'Corrected energy balance step 1'!BG33,0)</f>
        <v>0</v>
      </c>
      <c r="BH33" s="173">
        <f>IF(ISNUMBER('Corrected energy balance step 1'!BH33),'Corrected energy balance step 1'!BH33,0)</f>
        <v>0</v>
      </c>
      <c r="BI33" s="173">
        <f>IF(ISNUMBER('Corrected energy balance step 1'!BI33),'Corrected energy balance step 1'!BI33,0)</f>
        <v>0</v>
      </c>
      <c r="BJ33" s="173">
        <f>IF(ISNUMBER('Corrected energy balance step 1'!BJ33),'Corrected energy balance step 1'!BJ33,0)</f>
        <v>0</v>
      </c>
      <c r="BK33" s="173">
        <f>IF(ISNUMBER('Corrected energy balance step 1'!BK33),'Corrected energy balance step 1'!BK33,0)</f>
        <v>0</v>
      </c>
      <c r="BL33" s="173">
        <f>IF(ISNUMBER('Corrected energy balance step 1'!BL33),'Corrected energy balance step 1'!BL33,0)</f>
        <v>0</v>
      </c>
      <c r="BM33" s="173">
        <f>IF(ISNUMBER('Corrected energy balance step 1'!BM33),'Corrected energy balance step 1'!BM33,0)</f>
        <v>0</v>
      </c>
      <c r="BN33" s="171">
        <f t="shared" si="58"/>
        <v>0</v>
      </c>
      <c r="BO33" s="174">
        <f>'Corrected energy balance step 1'!BO33</f>
        <v>0</v>
      </c>
    </row>
    <row r="34" spans="2:67">
      <c r="B34" s="36" t="s">
        <v>78</v>
      </c>
      <c r="C34" s="173">
        <f>IF(ISNUMBER('Corrected energy balance step 1'!C34),'Corrected energy balance step 1'!C34,0)</f>
        <v>0</v>
      </c>
      <c r="D34" s="173">
        <f>IF(ISNUMBER('Corrected energy balance step 1'!D34),'Corrected energy balance step 1'!D34,0)</f>
        <v>0</v>
      </c>
      <c r="E34" s="173">
        <f>IF(ISNUMBER('Corrected energy balance step 1'!E34),'Corrected energy balance step 1'!E34,0)</f>
        <v>0</v>
      </c>
      <c r="F34" s="173">
        <f>IF(ISNUMBER('Corrected energy balance step 1'!F34),'Corrected energy balance step 1'!F34,0)</f>
        <v>0</v>
      </c>
      <c r="G34" s="173">
        <f>IF(ISNUMBER('Corrected energy balance step 1'!G34),'Corrected energy balance step 1'!G34,0)</f>
        <v>0</v>
      </c>
      <c r="H34" s="173">
        <f>IF(ISNUMBER('Corrected energy balance step 1'!H34),'Corrected energy balance step 1'!H34,0)</f>
        <v>0</v>
      </c>
      <c r="I34" s="173">
        <f>IF(ISNUMBER('Corrected energy balance step 1'!I34),'Corrected energy balance step 1'!I34,0)</f>
        <v>0</v>
      </c>
      <c r="J34" s="173">
        <f>IF(ISNUMBER('Corrected energy balance step 1'!J34),'Corrected energy balance step 1'!J34,0)</f>
        <v>0</v>
      </c>
      <c r="K34" s="173">
        <f>IF(ISNUMBER('Corrected energy balance step 1'!K34),'Corrected energy balance step 1'!K34,0)</f>
        <v>0</v>
      </c>
      <c r="L34" s="173">
        <f>IF(ISNUMBER('Corrected energy balance step 1'!L34),'Corrected energy balance step 1'!L34,0)</f>
        <v>0</v>
      </c>
      <c r="M34" s="173">
        <f>IF(ISNUMBER('Corrected energy balance step 1'!M34),'Corrected energy balance step 1'!M34,0)</f>
        <v>0</v>
      </c>
      <c r="N34" s="173">
        <f>IF(ISNUMBER('Corrected energy balance step 1'!N34),'Corrected energy balance step 1'!N34,0)</f>
        <v>0</v>
      </c>
      <c r="O34" s="173">
        <f>IF(ISNUMBER('Corrected energy balance step 1'!O34),'Corrected energy balance step 1'!O34,0)</f>
        <v>0</v>
      </c>
      <c r="P34" s="173">
        <f>IF(ISNUMBER('Corrected energy balance step 1'!P34),'Corrected energy balance step 1'!P34,0)</f>
        <v>0</v>
      </c>
      <c r="Q34" s="173">
        <f>IF(ISNUMBER('Corrected energy balance step 1'!Q34),'Corrected energy balance step 1'!Q34,0)</f>
        <v>0</v>
      </c>
      <c r="R34" s="173">
        <f>IF(ISNUMBER('Corrected energy balance step 1'!R34),'Corrected energy balance step 1'!R34,0)</f>
        <v>0</v>
      </c>
      <c r="S34" s="173">
        <f>IF(ISNUMBER('Corrected energy balance step 1'!S34),'Corrected energy balance step 1'!S34,0)</f>
        <v>0</v>
      </c>
      <c r="T34" s="173">
        <f>IF(ISNUMBER('Corrected energy balance step 1'!T34),'Corrected energy balance step 1'!T34,0)</f>
        <v>0</v>
      </c>
      <c r="U34" s="173">
        <f>IF(ISNUMBER('Corrected energy balance step 1'!U34),'Corrected energy balance step 1'!U34,0)</f>
        <v>0</v>
      </c>
      <c r="V34" s="173">
        <f>IF(ISNUMBER('Corrected energy balance step 1'!V34),'Corrected energy balance step 1'!V34,0)</f>
        <v>0</v>
      </c>
      <c r="W34" s="173">
        <f>IF(ISNUMBER('Corrected energy balance step 1'!W34),'Corrected energy balance step 1'!W34,0)</f>
        <v>0</v>
      </c>
      <c r="X34" s="173">
        <f>IF(ISNUMBER('Corrected energy balance step 1'!X34),'Corrected energy balance step 1'!X34,0)</f>
        <v>0</v>
      </c>
      <c r="Y34" s="173">
        <f>IF(ISNUMBER('Corrected energy balance step 1'!Y34),'Corrected energy balance step 1'!Y34,0)</f>
        <v>0</v>
      </c>
      <c r="Z34" s="173">
        <f>IF(ISNUMBER('Corrected energy balance step 1'!Z34),'Corrected energy balance step 1'!Z34,0)</f>
        <v>0</v>
      </c>
      <c r="AA34" s="173">
        <f>IF(ISNUMBER('Corrected energy balance step 1'!AA34),'Corrected energy balance step 1'!AA34,0)</f>
        <v>0</v>
      </c>
      <c r="AB34" s="173">
        <f>IF(ISNUMBER('Corrected energy balance step 1'!AB34),'Corrected energy balance step 1'!AB34,0)</f>
        <v>0</v>
      </c>
      <c r="AC34" s="173">
        <f>IF(ISNUMBER('Corrected energy balance step 1'!AC34),'Corrected energy balance step 1'!AC34,0)</f>
        <v>0</v>
      </c>
      <c r="AD34" s="173">
        <f>IF(ISNUMBER('Corrected energy balance step 1'!AD34),'Corrected energy balance step 1'!AD34,0)</f>
        <v>0</v>
      </c>
      <c r="AE34" s="173">
        <f>IF(ISNUMBER('Corrected energy balance step 1'!AE34),'Corrected energy balance step 1'!AE34,0)</f>
        <v>0</v>
      </c>
      <c r="AF34" s="173">
        <f>IF(ISNUMBER('Corrected energy balance step 1'!AF34),'Corrected energy balance step 1'!AF34,0)</f>
        <v>0</v>
      </c>
      <c r="AG34" s="173">
        <f>IF(ISNUMBER('Corrected energy balance step 1'!AG34),'Corrected energy balance step 1'!AG34,0)</f>
        <v>0</v>
      </c>
      <c r="AH34" s="173">
        <f>IF(ISNUMBER('Corrected energy balance step 1'!AH34),'Corrected energy balance step 1'!AH34,0)</f>
        <v>0</v>
      </c>
      <c r="AI34" s="173">
        <f>IF(ISNUMBER('Corrected energy balance step 1'!AI34),'Corrected energy balance step 1'!AI34,0)</f>
        <v>0</v>
      </c>
      <c r="AJ34" s="173">
        <f>IF(ISNUMBER('Corrected energy balance step 1'!AJ34),'Corrected energy balance step 1'!AJ34,0)</f>
        <v>0</v>
      </c>
      <c r="AK34" s="173">
        <f>IF(ISNUMBER('Corrected energy balance step 1'!AK34),'Corrected energy balance step 1'!AK34,0)</f>
        <v>0</v>
      </c>
      <c r="AL34" s="173">
        <f>IF(ISNUMBER('Corrected energy balance step 1'!AL34),'Corrected energy balance step 1'!AL34,0)</f>
        <v>0</v>
      </c>
      <c r="AM34" s="173">
        <f>IF(ISNUMBER('Corrected energy balance step 1'!AM34),'Corrected energy balance step 1'!AM34,0)</f>
        <v>0</v>
      </c>
      <c r="AN34" s="173">
        <f>IF(ISNUMBER('Corrected energy balance step 1'!AN34),'Corrected energy balance step 1'!AN34,0)</f>
        <v>0</v>
      </c>
      <c r="AO34" s="173">
        <f>IF(ISNUMBER('Corrected energy balance step 1'!AO34),'Corrected energy balance step 1'!AO34,0)</f>
        <v>0</v>
      </c>
      <c r="AP34" s="173">
        <f>IF(ISNUMBER('Corrected energy balance step 1'!AP34),'Corrected energy balance step 1'!AP34,0)</f>
        <v>0</v>
      </c>
      <c r="AQ34" s="173">
        <f>IF(ISNUMBER('Corrected energy balance step 1'!AQ34),'Corrected energy balance step 1'!AQ34,0)</f>
        <v>0</v>
      </c>
      <c r="AR34" s="173">
        <f>IF(ISNUMBER('Corrected energy balance step 1'!AR34),'Corrected energy balance step 1'!AR34,0)</f>
        <v>0</v>
      </c>
      <c r="AS34" s="173">
        <f>IF(ISNUMBER('Corrected energy balance step 1'!AS34),'Corrected energy balance step 1'!AS34,0)</f>
        <v>0</v>
      </c>
      <c r="AT34" s="173">
        <f>IF(ISNUMBER('Corrected energy balance step 1'!AT34),'Corrected energy balance step 1'!AT34,0)</f>
        <v>0</v>
      </c>
      <c r="AU34" s="173">
        <f>IF(ISNUMBER('Corrected energy balance step 1'!AU34),'Corrected energy balance step 1'!AU34,0)</f>
        <v>0</v>
      </c>
      <c r="AV34" s="173">
        <f>IF(ISNUMBER('Corrected energy balance step 1'!AV34),'Corrected energy balance step 1'!AV34,0)</f>
        <v>0</v>
      </c>
      <c r="AW34" s="173">
        <f>IF(ISNUMBER('Corrected energy balance step 1'!AW34),'Corrected energy balance step 1'!AW34,0)</f>
        <v>0</v>
      </c>
      <c r="AX34" s="173">
        <f>IF(ISNUMBER('Corrected energy balance step 1'!AX34),'Corrected energy balance step 1'!AX34,0)</f>
        <v>0</v>
      </c>
      <c r="AY34" s="173">
        <f>IF(ISNUMBER('Corrected energy balance step 1'!AY34),'Corrected energy balance step 1'!AY34,0)</f>
        <v>0</v>
      </c>
      <c r="AZ34" s="173">
        <f>IF(ISNUMBER('Corrected energy balance step 1'!AZ34),'Corrected energy balance step 1'!AZ34,0)</f>
        <v>0</v>
      </c>
      <c r="BA34" s="173">
        <f>IF(ISNUMBER('Corrected energy balance step 1'!BA34),'Corrected energy balance step 1'!BA34,0)</f>
        <v>0</v>
      </c>
      <c r="BB34" s="173">
        <f>IF(ISNUMBER('Corrected energy balance step 1'!BB34),'Corrected energy balance step 1'!BB34,0)</f>
        <v>0</v>
      </c>
      <c r="BC34" s="173">
        <f>IF(ISNUMBER('Corrected energy balance step 1'!BC34),'Corrected energy balance step 1'!BC34,0)</f>
        <v>0</v>
      </c>
      <c r="BD34" s="173">
        <f>IF(ISNUMBER('Corrected energy balance step 1'!BD34),'Corrected energy balance step 1'!BD34,0)</f>
        <v>0</v>
      </c>
      <c r="BE34" s="173">
        <f>IF(ISNUMBER('Corrected energy balance step 1'!BE34),'Corrected energy balance step 1'!BE34,0)</f>
        <v>0</v>
      </c>
      <c r="BF34" s="173">
        <f>IF(ISNUMBER('Corrected energy balance step 1'!BF34),'Corrected energy balance step 1'!BF34,0)</f>
        <v>0</v>
      </c>
      <c r="BG34" s="173">
        <f>IF(ISNUMBER('Corrected energy balance step 1'!BG34),'Corrected energy balance step 1'!BG34,0)</f>
        <v>0</v>
      </c>
      <c r="BH34" s="173">
        <f>IF(ISNUMBER('Corrected energy balance step 1'!BH34),'Corrected energy balance step 1'!BH34,0)</f>
        <v>0</v>
      </c>
      <c r="BI34" s="173">
        <f>IF(ISNUMBER('Corrected energy balance step 1'!BI34),'Corrected energy balance step 1'!BI34,0)</f>
        <v>0</v>
      </c>
      <c r="BJ34" s="173">
        <f>IF(ISNUMBER('Corrected energy balance step 1'!BJ34),'Corrected energy balance step 1'!BJ34,0)</f>
        <v>0</v>
      </c>
      <c r="BK34" s="173">
        <f>IF(ISNUMBER('Corrected energy balance step 1'!BK34),'Corrected energy balance step 1'!BK34,0)</f>
        <v>0</v>
      </c>
      <c r="BL34" s="173">
        <f>IF(ISNUMBER('Corrected energy balance step 1'!BL34),'Corrected energy balance step 1'!BL34,0)</f>
        <v>0</v>
      </c>
      <c r="BM34" s="173">
        <f>IF(ISNUMBER('Corrected energy balance step 1'!BM34),'Corrected energy balance step 1'!BM34,0)</f>
        <v>0</v>
      </c>
      <c r="BN34" s="171">
        <f t="shared" si="58"/>
        <v>0</v>
      </c>
      <c r="BO34" s="174">
        <f>'Corrected energy balance step 1'!BO34</f>
        <v>0</v>
      </c>
    </row>
    <row r="35" spans="2:67">
      <c r="B35" s="36" t="s">
        <v>79</v>
      </c>
      <c r="C35" s="173">
        <f>IF(ISNUMBER('Corrected energy balance step 1'!C35),'Corrected energy balance step 1'!C35,0)</f>
        <v>0</v>
      </c>
      <c r="D35" s="173">
        <f>IF(ISNUMBER('Corrected energy balance step 1'!D35),'Corrected energy balance step 1'!D35,0)</f>
        <v>0</v>
      </c>
      <c r="E35" s="173">
        <f>IF(ISNUMBER('Corrected energy balance step 1'!E35),'Corrected energy balance step 1'!E35,0)</f>
        <v>0</v>
      </c>
      <c r="F35" s="173">
        <f>IF(ISNUMBER('Corrected energy balance step 1'!F35),'Corrected energy balance step 1'!F35,0)</f>
        <v>0</v>
      </c>
      <c r="G35" s="173">
        <f>IF(ISNUMBER('Corrected energy balance step 1'!G35),'Corrected energy balance step 1'!G35,0)</f>
        <v>0</v>
      </c>
      <c r="H35" s="173">
        <f>IF(ISNUMBER('Corrected energy balance step 1'!H35),'Corrected energy balance step 1'!H35,0)</f>
        <v>0</v>
      </c>
      <c r="I35" s="173">
        <f>IF(ISNUMBER('Corrected energy balance step 1'!I35),'Corrected energy balance step 1'!I35,0)</f>
        <v>0</v>
      </c>
      <c r="J35" s="173">
        <f>IF(ISNUMBER('Corrected energy balance step 1'!J35),'Corrected energy balance step 1'!J35,0)</f>
        <v>0</v>
      </c>
      <c r="K35" s="173">
        <f>IF(ISNUMBER('Corrected energy balance step 1'!K35),'Corrected energy balance step 1'!K35,0)</f>
        <v>0</v>
      </c>
      <c r="L35" s="173">
        <f>IF(ISNUMBER('Corrected energy balance step 1'!L35),'Corrected energy balance step 1'!L35,0)</f>
        <v>0</v>
      </c>
      <c r="M35" s="173">
        <f>IF(ISNUMBER('Corrected energy balance step 1'!M35),'Corrected energy balance step 1'!M35,0)</f>
        <v>0</v>
      </c>
      <c r="N35" s="173">
        <f>IF(ISNUMBER('Corrected energy balance step 1'!N35),'Corrected energy balance step 1'!N35,0)</f>
        <v>0</v>
      </c>
      <c r="O35" s="173">
        <f>IF(ISNUMBER('Corrected energy balance step 1'!O35),'Corrected energy balance step 1'!O35,0)</f>
        <v>0</v>
      </c>
      <c r="P35" s="173">
        <f>IF(ISNUMBER('Corrected energy balance step 1'!P35),'Corrected energy balance step 1'!P35,0)</f>
        <v>0</v>
      </c>
      <c r="Q35" s="173">
        <f>IF(ISNUMBER('Corrected energy balance step 1'!Q35),'Corrected energy balance step 1'!Q35,0)</f>
        <v>0</v>
      </c>
      <c r="R35" s="173">
        <f>IF(ISNUMBER('Corrected energy balance step 1'!R35),'Corrected energy balance step 1'!R35,0)</f>
        <v>0</v>
      </c>
      <c r="S35" s="173">
        <f>IF(ISNUMBER('Corrected energy balance step 1'!S35),'Corrected energy balance step 1'!S35,0)</f>
        <v>0</v>
      </c>
      <c r="T35" s="173">
        <f>IF(ISNUMBER('Corrected energy balance step 1'!T35),'Corrected energy balance step 1'!T35,0)</f>
        <v>0</v>
      </c>
      <c r="U35" s="173">
        <f>IF(ISNUMBER('Corrected energy balance step 1'!U35),'Corrected energy balance step 1'!U35,0)</f>
        <v>0</v>
      </c>
      <c r="V35" s="173">
        <f>IF(ISNUMBER('Corrected energy balance step 1'!V35),'Corrected energy balance step 1'!V35,0)</f>
        <v>0</v>
      </c>
      <c r="W35" s="173">
        <f>IF(ISNUMBER('Corrected energy balance step 1'!W35),'Corrected energy balance step 1'!W35,0)</f>
        <v>0</v>
      </c>
      <c r="X35" s="173">
        <f>IF(ISNUMBER('Corrected energy balance step 1'!X35),'Corrected energy balance step 1'!X35,0)</f>
        <v>0</v>
      </c>
      <c r="Y35" s="173">
        <f>IF(ISNUMBER('Corrected energy balance step 1'!Y35),'Corrected energy balance step 1'!Y35,0)</f>
        <v>0</v>
      </c>
      <c r="Z35" s="173">
        <f>IF(ISNUMBER('Corrected energy balance step 1'!Z35),'Corrected energy balance step 1'!Z35,0)</f>
        <v>0</v>
      </c>
      <c r="AA35" s="173">
        <f>IF(ISNUMBER('Corrected energy balance step 1'!AA35),'Corrected energy balance step 1'!AA35,0)</f>
        <v>0</v>
      </c>
      <c r="AB35" s="173">
        <f>IF(ISNUMBER('Corrected energy balance step 1'!AB35),'Corrected energy balance step 1'!AB35,0)</f>
        <v>0</v>
      </c>
      <c r="AC35" s="173">
        <f>IF(ISNUMBER('Corrected energy balance step 1'!AC35),'Corrected energy balance step 1'!AC35,0)</f>
        <v>0</v>
      </c>
      <c r="AD35" s="173">
        <f>IF(ISNUMBER('Corrected energy balance step 1'!AD35),'Corrected energy balance step 1'!AD35,0)</f>
        <v>0</v>
      </c>
      <c r="AE35" s="173">
        <f>IF(ISNUMBER('Corrected energy balance step 1'!AE35),'Corrected energy balance step 1'!AE35,0)</f>
        <v>0</v>
      </c>
      <c r="AF35" s="173">
        <f>IF(ISNUMBER('Corrected energy balance step 1'!AF35),'Corrected energy balance step 1'!AF35,0)</f>
        <v>0</v>
      </c>
      <c r="AG35" s="173">
        <f>IF(ISNUMBER('Corrected energy balance step 1'!AG35),'Corrected energy balance step 1'!AG35,0)</f>
        <v>0</v>
      </c>
      <c r="AH35" s="173">
        <f>IF(ISNUMBER('Corrected energy balance step 1'!AH35),'Corrected energy balance step 1'!AH35,0)</f>
        <v>0</v>
      </c>
      <c r="AI35" s="173">
        <f>IF(ISNUMBER('Corrected energy balance step 1'!AI35),'Corrected energy balance step 1'!AI35,0)</f>
        <v>0</v>
      </c>
      <c r="AJ35" s="173">
        <f>IF(ISNUMBER('Corrected energy balance step 1'!AJ35),'Corrected energy balance step 1'!AJ35,0)</f>
        <v>0</v>
      </c>
      <c r="AK35" s="173">
        <f>IF(ISNUMBER('Corrected energy balance step 1'!AK35),'Corrected energy balance step 1'!AK35,0)</f>
        <v>0</v>
      </c>
      <c r="AL35" s="173">
        <f>IF(ISNUMBER('Corrected energy balance step 1'!AL35),'Corrected energy balance step 1'!AL35,0)</f>
        <v>0</v>
      </c>
      <c r="AM35" s="173">
        <f>IF(ISNUMBER('Corrected energy balance step 1'!AM35),'Corrected energy balance step 1'!AM35,0)</f>
        <v>0</v>
      </c>
      <c r="AN35" s="173">
        <f>IF(ISNUMBER('Corrected energy balance step 1'!AN35),'Corrected energy balance step 1'!AN35,0)</f>
        <v>0</v>
      </c>
      <c r="AO35" s="173">
        <f>IF(ISNUMBER('Corrected energy balance step 1'!AO35),'Corrected energy balance step 1'!AO35,0)</f>
        <v>0</v>
      </c>
      <c r="AP35" s="173">
        <f>IF(ISNUMBER('Corrected energy balance step 1'!AP35),'Corrected energy balance step 1'!AP35,0)</f>
        <v>0</v>
      </c>
      <c r="AQ35" s="173">
        <f>IF(ISNUMBER('Corrected energy balance step 1'!AQ35),'Corrected energy balance step 1'!AQ35,0)</f>
        <v>0</v>
      </c>
      <c r="AR35" s="173">
        <f>IF(ISNUMBER('Corrected energy balance step 1'!AR35),'Corrected energy balance step 1'!AR35,0)</f>
        <v>0</v>
      </c>
      <c r="AS35" s="173">
        <f>IF(ISNUMBER('Corrected energy balance step 1'!AS35),'Corrected energy balance step 1'!AS35,0)</f>
        <v>0</v>
      </c>
      <c r="AT35" s="173">
        <f>IF(ISNUMBER('Corrected energy balance step 1'!AT35),'Corrected energy balance step 1'!AT35,0)</f>
        <v>0</v>
      </c>
      <c r="AU35" s="173">
        <f>IF(ISNUMBER('Corrected energy balance step 1'!AU35),'Corrected energy balance step 1'!AU35,0)</f>
        <v>0</v>
      </c>
      <c r="AV35" s="173">
        <f>IF(ISNUMBER('Corrected energy balance step 1'!AV35),'Corrected energy balance step 1'!AV35,0)</f>
        <v>0</v>
      </c>
      <c r="AW35" s="173">
        <f>IF(ISNUMBER('Corrected energy balance step 1'!AW35),'Corrected energy balance step 1'!AW35,0)</f>
        <v>0</v>
      </c>
      <c r="AX35" s="173">
        <f>IF(ISNUMBER('Corrected energy balance step 1'!AX35),'Corrected energy balance step 1'!AX35,0)</f>
        <v>0</v>
      </c>
      <c r="AY35" s="173">
        <f>IF(ISNUMBER('Corrected energy balance step 1'!AY35),'Corrected energy balance step 1'!AY35,0)</f>
        <v>0</v>
      </c>
      <c r="AZ35" s="173">
        <f>IF(ISNUMBER('Corrected energy balance step 1'!AZ35),'Corrected energy balance step 1'!AZ35,0)</f>
        <v>0</v>
      </c>
      <c r="BA35" s="173">
        <f>IF(ISNUMBER('Corrected energy balance step 1'!BA35),'Corrected energy balance step 1'!BA35,0)</f>
        <v>0</v>
      </c>
      <c r="BB35" s="173">
        <f>IF(ISNUMBER('Corrected energy balance step 1'!BB35),'Corrected energy balance step 1'!BB35,0)</f>
        <v>0</v>
      </c>
      <c r="BC35" s="173">
        <f>IF(ISNUMBER('Corrected energy balance step 1'!BC35),'Corrected energy balance step 1'!BC35,0)</f>
        <v>0</v>
      </c>
      <c r="BD35" s="173">
        <f>IF(ISNUMBER('Corrected energy balance step 1'!BD35),'Corrected energy balance step 1'!BD35,0)</f>
        <v>0</v>
      </c>
      <c r="BE35" s="173">
        <f>IF(ISNUMBER('Corrected energy balance step 1'!BE35),'Corrected energy balance step 1'!BE35,0)</f>
        <v>0</v>
      </c>
      <c r="BF35" s="173">
        <f>IF(ISNUMBER('Corrected energy balance step 1'!BF35),'Corrected energy balance step 1'!BF35,0)</f>
        <v>0</v>
      </c>
      <c r="BG35" s="173">
        <f>IF(ISNUMBER('Corrected energy balance step 1'!BG35),'Corrected energy balance step 1'!BG35,0)</f>
        <v>0</v>
      </c>
      <c r="BH35" s="173">
        <f>IF(ISNUMBER('Corrected energy balance step 1'!BH35),'Corrected energy balance step 1'!BH35,0)</f>
        <v>0</v>
      </c>
      <c r="BI35" s="173">
        <f>IF(ISNUMBER('Corrected energy balance step 1'!BI35),'Corrected energy balance step 1'!BI35,0)</f>
        <v>0</v>
      </c>
      <c r="BJ35" s="173">
        <f>IF(ISNUMBER('Corrected energy balance step 1'!BJ35),'Corrected energy balance step 1'!BJ35,0)</f>
        <v>0</v>
      </c>
      <c r="BK35" s="173">
        <f>IF(ISNUMBER('Corrected energy balance step 1'!BK35),'Corrected energy balance step 1'!BK35,0)</f>
        <v>0</v>
      </c>
      <c r="BL35" s="173">
        <f>IF(ISNUMBER('Corrected energy balance step 1'!BL35),'Corrected energy balance step 1'!BL35,0)</f>
        <v>0</v>
      </c>
      <c r="BM35" s="173">
        <f>IF(ISNUMBER('Corrected energy balance step 1'!BM35),'Corrected energy balance step 1'!BM35,0)</f>
        <v>0</v>
      </c>
      <c r="BN35" s="171">
        <f t="shared" si="58"/>
        <v>0</v>
      </c>
      <c r="BO35" s="174">
        <f>'Corrected energy balance step 1'!BO35</f>
        <v>0</v>
      </c>
    </row>
    <row r="36" spans="2:67">
      <c r="B36" s="36" t="s">
        <v>80</v>
      </c>
      <c r="C36" s="173">
        <f>IF(ISNUMBER('Corrected energy balance step 1'!C36),'Corrected energy balance step 1'!C36,0)</f>
        <v>0</v>
      </c>
      <c r="D36" s="173">
        <f>IF(ISNUMBER('Corrected energy balance step 1'!D36),'Corrected energy balance step 1'!D36,0)</f>
        <v>0</v>
      </c>
      <c r="E36" s="173">
        <f>IF(ISNUMBER('Corrected energy balance step 1'!E36),'Corrected energy balance step 1'!E36,0)</f>
        <v>0</v>
      </c>
      <c r="F36" s="173">
        <f>IF(ISNUMBER('Corrected energy balance step 1'!F36),'Corrected energy balance step 1'!F36,0)</f>
        <v>0</v>
      </c>
      <c r="G36" s="173">
        <f>IF(ISNUMBER('Corrected energy balance step 1'!G36),'Corrected energy balance step 1'!G36,0)</f>
        <v>0</v>
      </c>
      <c r="H36" s="173">
        <f>IF(ISNUMBER('Corrected energy balance step 1'!H36),'Corrected energy balance step 1'!H36,0)</f>
        <v>0</v>
      </c>
      <c r="I36" s="173">
        <f>IF(ISNUMBER('Corrected energy balance step 1'!I36),'Corrected energy balance step 1'!I36,0)</f>
        <v>0</v>
      </c>
      <c r="J36" s="173">
        <f>IF(ISNUMBER('Corrected energy balance step 1'!J36),'Corrected energy balance step 1'!J36,0)</f>
        <v>0</v>
      </c>
      <c r="K36" s="173">
        <f>IF(ISNUMBER('Corrected energy balance step 1'!K36),'Corrected energy balance step 1'!K36,0)</f>
        <v>0</v>
      </c>
      <c r="L36" s="173">
        <f>IF(ISNUMBER('Corrected energy balance step 1'!L36),'Corrected energy balance step 1'!L36,0)</f>
        <v>0</v>
      </c>
      <c r="M36" s="173">
        <f>IF(ISNUMBER('Corrected energy balance step 1'!M36),'Corrected energy balance step 1'!M36,0)</f>
        <v>0</v>
      </c>
      <c r="N36" s="173">
        <f>IF(ISNUMBER('Corrected energy balance step 1'!N36),'Corrected energy balance step 1'!N36,0)</f>
        <v>0</v>
      </c>
      <c r="O36" s="173">
        <f>IF(ISNUMBER('Corrected energy balance step 1'!O36),'Corrected energy balance step 1'!O36,0)</f>
        <v>0</v>
      </c>
      <c r="P36" s="173">
        <f>IF(ISNUMBER('Corrected energy balance step 1'!P36),'Corrected energy balance step 1'!P36,0)</f>
        <v>0</v>
      </c>
      <c r="Q36" s="173">
        <f>IF(ISNUMBER('Corrected energy balance step 1'!Q36),'Corrected energy balance step 1'!Q36,0)</f>
        <v>0</v>
      </c>
      <c r="R36" s="173">
        <f>IF(ISNUMBER('Corrected energy balance step 1'!R36),'Corrected energy balance step 1'!R36,0)</f>
        <v>0</v>
      </c>
      <c r="S36" s="173">
        <f>IF(ISNUMBER('Corrected energy balance step 1'!S36),'Corrected energy balance step 1'!S36,0)</f>
        <v>0</v>
      </c>
      <c r="T36" s="173">
        <f>IF(ISNUMBER('Corrected energy balance step 1'!T36),'Corrected energy balance step 1'!T36,0)</f>
        <v>0</v>
      </c>
      <c r="U36" s="173">
        <f>IF(ISNUMBER('Corrected energy balance step 1'!U36),'Corrected energy balance step 1'!U36,0)</f>
        <v>0</v>
      </c>
      <c r="V36" s="173">
        <f>IF(ISNUMBER('Corrected energy balance step 1'!V36),'Corrected energy balance step 1'!V36,0)</f>
        <v>0</v>
      </c>
      <c r="W36" s="173">
        <f>IF(ISNUMBER('Corrected energy balance step 1'!W36),'Corrected energy balance step 1'!W36,0)</f>
        <v>0</v>
      </c>
      <c r="X36" s="173">
        <f>IF(ISNUMBER('Corrected energy balance step 1'!X36),'Corrected energy balance step 1'!X36,0)</f>
        <v>0</v>
      </c>
      <c r="Y36" s="173">
        <f>IF(ISNUMBER('Corrected energy balance step 1'!Y36),'Corrected energy balance step 1'!Y36,0)</f>
        <v>0</v>
      </c>
      <c r="Z36" s="173">
        <f>IF(ISNUMBER('Corrected energy balance step 1'!Z36),'Corrected energy balance step 1'!Z36,0)</f>
        <v>0</v>
      </c>
      <c r="AA36" s="173">
        <f>IF(ISNUMBER('Corrected energy balance step 1'!AA36),'Corrected energy balance step 1'!AA36,0)</f>
        <v>0</v>
      </c>
      <c r="AB36" s="173">
        <f>IF(ISNUMBER('Corrected energy balance step 1'!AB36),'Corrected energy balance step 1'!AB36,0)</f>
        <v>0</v>
      </c>
      <c r="AC36" s="173">
        <f>IF(ISNUMBER('Corrected energy balance step 1'!AC36),'Corrected energy balance step 1'!AC36,0)</f>
        <v>0</v>
      </c>
      <c r="AD36" s="173">
        <f>IF(ISNUMBER('Corrected energy balance step 1'!AD36),'Corrected energy balance step 1'!AD36,0)</f>
        <v>0</v>
      </c>
      <c r="AE36" s="173">
        <f>IF(ISNUMBER('Corrected energy balance step 1'!AE36),'Corrected energy balance step 1'!AE36,0)</f>
        <v>0</v>
      </c>
      <c r="AF36" s="173">
        <f>IF(ISNUMBER('Corrected energy balance step 1'!AF36),'Corrected energy balance step 1'!AF36,0)</f>
        <v>0</v>
      </c>
      <c r="AG36" s="173">
        <f>IF(ISNUMBER('Corrected energy balance step 1'!AG36),'Corrected energy balance step 1'!AG36,0)</f>
        <v>0</v>
      </c>
      <c r="AH36" s="173">
        <f>IF(ISNUMBER('Corrected energy balance step 1'!AH36),'Corrected energy balance step 1'!AH36,0)</f>
        <v>0</v>
      </c>
      <c r="AI36" s="173">
        <f>IF(ISNUMBER('Corrected energy balance step 1'!AI36),'Corrected energy balance step 1'!AI36,0)</f>
        <v>0</v>
      </c>
      <c r="AJ36" s="173">
        <f>IF(ISNUMBER('Corrected energy balance step 1'!AJ36),'Corrected energy balance step 1'!AJ36,0)</f>
        <v>0</v>
      </c>
      <c r="AK36" s="173">
        <f>IF(ISNUMBER('Corrected energy balance step 1'!AK36),'Corrected energy balance step 1'!AK36,0)</f>
        <v>0</v>
      </c>
      <c r="AL36" s="173">
        <f>IF(ISNUMBER('Corrected energy balance step 1'!AL36),'Corrected energy balance step 1'!AL36,0)</f>
        <v>0</v>
      </c>
      <c r="AM36" s="173">
        <f>IF(ISNUMBER('Corrected energy balance step 1'!AM36),'Corrected energy balance step 1'!AM36,0)</f>
        <v>0</v>
      </c>
      <c r="AN36" s="173">
        <f>IF(ISNUMBER('Corrected energy balance step 1'!AN36),'Corrected energy balance step 1'!AN36,0)</f>
        <v>0</v>
      </c>
      <c r="AO36" s="173">
        <f>IF(ISNUMBER('Corrected energy balance step 1'!AO36),'Corrected energy balance step 1'!AO36,0)</f>
        <v>0</v>
      </c>
      <c r="AP36" s="173">
        <f>IF(ISNUMBER('Corrected energy balance step 1'!AP36),'Corrected energy balance step 1'!AP36,0)</f>
        <v>0</v>
      </c>
      <c r="AQ36" s="173">
        <f>IF(ISNUMBER('Corrected energy balance step 1'!AQ36),'Corrected energy balance step 1'!AQ36,0)</f>
        <v>0</v>
      </c>
      <c r="AR36" s="173">
        <f>IF(ISNUMBER('Corrected energy balance step 1'!AR36),'Corrected energy balance step 1'!AR36,0)</f>
        <v>0</v>
      </c>
      <c r="AS36" s="173">
        <f>IF(ISNUMBER('Corrected energy balance step 1'!AS36),'Corrected energy balance step 1'!AS36,0)</f>
        <v>0</v>
      </c>
      <c r="AT36" s="173">
        <f>IF(ISNUMBER('Corrected energy balance step 1'!AT36),'Corrected energy balance step 1'!AT36,0)</f>
        <v>0</v>
      </c>
      <c r="AU36" s="173">
        <f>IF(ISNUMBER('Corrected energy balance step 1'!AU36),'Corrected energy balance step 1'!AU36,0)</f>
        <v>0</v>
      </c>
      <c r="AV36" s="173">
        <f>IF(ISNUMBER('Corrected energy balance step 1'!AV36),'Corrected energy balance step 1'!AV36,0)</f>
        <v>0</v>
      </c>
      <c r="AW36" s="173">
        <f>IF(ISNUMBER('Corrected energy balance step 1'!AW36),'Corrected energy balance step 1'!AW36,0)</f>
        <v>0</v>
      </c>
      <c r="AX36" s="173">
        <f>IF(ISNUMBER('Corrected energy balance step 1'!AX36),'Corrected energy balance step 1'!AX36,0)</f>
        <v>0</v>
      </c>
      <c r="AY36" s="173">
        <f>IF(ISNUMBER('Corrected energy balance step 1'!AY36),'Corrected energy balance step 1'!AY36,0)</f>
        <v>0</v>
      </c>
      <c r="AZ36" s="173">
        <f>IF(ISNUMBER('Corrected energy balance step 1'!AZ36),'Corrected energy balance step 1'!AZ36,0)</f>
        <v>0</v>
      </c>
      <c r="BA36" s="173">
        <f>IF(ISNUMBER('Corrected energy balance step 1'!BA36),'Corrected energy balance step 1'!BA36,0)</f>
        <v>0</v>
      </c>
      <c r="BB36" s="173">
        <f>IF(ISNUMBER('Corrected energy balance step 1'!BB36),'Corrected energy balance step 1'!BB36,0)</f>
        <v>0</v>
      </c>
      <c r="BC36" s="173">
        <f>IF(ISNUMBER('Corrected energy balance step 1'!BC36),'Corrected energy balance step 1'!BC36,0)</f>
        <v>0</v>
      </c>
      <c r="BD36" s="173">
        <f>IF(ISNUMBER('Corrected energy balance step 1'!BD36),'Corrected energy balance step 1'!BD36,0)</f>
        <v>0</v>
      </c>
      <c r="BE36" s="173">
        <f>IF(ISNUMBER('Corrected energy balance step 1'!BE36),'Corrected energy balance step 1'!BE36,0)</f>
        <v>0</v>
      </c>
      <c r="BF36" s="173">
        <f>IF(ISNUMBER('Corrected energy balance step 1'!BF36),'Corrected energy balance step 1'!BF36,0)</f>
        <v>0</v>
      </c>
      <c r="BG36" s="173">
        <f>IF(ISNUMBER('Corrected energy balance step 1'!BG36),'Corrected energy balance step 1'!BG36,0)</f>
        <v>0</v>
      </c>
      <c r="BH36" s="173">
        <f>IF(ISNUMBER('Corrected energy balance step 1'!BH36),'Corrected energy balance step 1'!BH36,0)</f>
        <v>0</v>
      </c>
      <c r="BI36" s="173">
        <f>IF(ISNUMBER('Corrected energy balance step 1'!BI36),'Corrected energy balance step 1'!BI36,0)</f>
        <v>0</v>
      </c>
      <c r="BJ36" s="173">
        <f>IF(ISNUMBER('Corrected energy balance step 1'!BJ36),'Corrected energy balance step 1'!BJ36,0)</f>
        <v>0</v>
      </c>
      <c r="BK36" s="173">
        <f>IF(ISNUMBER('Corrected energy balance step 1'!BK36),'Corrected energy balance step 1'!BK36,0)</f>
        <v>0</v>
      </c>
      <c r="BL36" s="173">
        <f>IF(ISNUMBER('Corrected energy balance step 1'!BL36),'Corrected energy balance step 1'!BL36,0)</f>
        <v>0</v>
      </c>
      <c r="BM36" s="173">
        <f>IF(ISNUMBER('Corrected energy balance step 1'!BM36),'Corrected energy balance step 1'!BM36,0)</f>
        <v>0</v>
      </c>
      <c r="BN36" s="171">
        <f t="shared" si="58"/>
        <v>0</v>
      </c>
      <c r="BO36" s="174">
        <f>'Corrected energy balance step 1'!BO36</f>
        <v>0</v>
      </c>
    </row>
    <row r="37" spans="2:67">
      <c r="B37" s="36" t="s">
        <v>81</v>
      </c>
      <c r="C37" s="173">
        <f>IF(ISNUMBER('Corrected energy balance step 1'!C37),'Corrected energy balance step 1'!C37,0)</f>
        <v>0</v>
      </c>
      <c r="D37" s="173">
        <f>IF(ISNUMBER('Corrected energy balance step 1'!D37),'Corrected energy balance step 1'!D37,0)</f>
        <v>0</v>
      </c>
      <c r="E37" s="173">
        <f>IF(ISNUMBER('Corrected energy balance step 1'!E37),'Corrected energy balance step 1'!E37,0)</f>
        <v>0</v>
      </c>
      <c r="F37" s="173">
        <f>IF(ISNUMBER('Corrected energy balance step 1'!F37),'Corrected energy balance step 1'!F37,0)</f>
        <v>0</v>
      </c>
      <c r="G37" s="173">
        <f>IF(ISNUMBER('Corrected energy balance step 1'!G37),'Corrected energy balance step 1'!G37,0)</f>
        <v>0</v>
      </c>
      <c r="H37" s="173">
        <f>IF(ISNUMBER('Corrected energy balance step 1'!H37),'Corrected energy balance step 1'!H37,0)</f>
        <v>0</v>
      </c>
      <c r="I37" s="173">
        <f>IF(ISNUMBER('Corrected energy balance step 1'!I37),'Corrected energy balance step 1'!I37,0)</f>
        <v>0</v>
      </c>
      <c r="J37" s="173">
        <f>IF(ISNUMBER('Corrected energy balance step 1'!J37),'Corrected energy balance step 1'!J37,0)</f>
        <v>0</v>
      </c>
      <c r="K37" s="173">
        <f>IF(ISNUMBER('Corrected energy balance step 1'!K37),'Corrected energy balance step 1'!K37,0)</f>
        <v>0</v>
      </c>
      <c r="L37" s="173">
        <f>IF(ISNUMBER('Corrected energy balance step 1'!L37),'Corrected energy balance step 1'!L37,0)</f>
        <v>0</v>
      </c>
      <c r="M37" s="173">
        <f>IF(ISNUMBER('Corrected energy balance step 1'!M37),'Corrected energy balance step 1'!M37,0)</f>
        <v>0</v>
      </c>
      <c r="N37" s="173">
        <f>IF(ISNUMBER('Corrected energy balance step 1'!N37),'Corrected energy balance step 1'!N37,0)</f>
        <v>0</v>
      </c>
      <c r="O37" s="173">
        <f>IF(ISNUMBER('Corrected energy balance step 1'!O37),'Corrected energy balance step 1'!O37,0)</f>
        <v>0</v>
      </c>
      <c r="P37" s="173">
        <f>IF(ISNUMBER('Corrected energy balance step 1'!P37),'Corrected energy balance step 1'!P37,0)</f>
        <v>0</v>
      </c>
      <c r="Q37" s="173">
        <f>IF(ISNUMBER('Corrected energy balance step 1'!Q37),'Corrected energy balance step 1'!Q37,0)</f>
        <v>0</v>
      </c>
      <c r="R37" s="173">
        <f>IF(ISNUMBER('Corrected energy balance step 1'!R37),'Corrected energy balance step 1'!R37,0)</f>
        <v>0</v>
      </c>
      <c r="S37" s="173">
        <f>IF(ISNUMBER('Corrected energy balance step 1'!S37),'Corrected energy balance step 1'!S37,0)</f>
        <v>0</v>
      </c>
      <c r="T37" s="173">
        <f>IF(ISNUMBER('Corrected energy balance step 1'!T37),'Corrected energy balance step 1'!T37,0)</f>
        <v>0</v>
      </c>
      <c r="U37" s="173">
        <f>IF(ISNUMBER('Corrected energy balance step 1'!U37),'Corrected energy balance step 1'!U37,0)</f>
        <v>0</v>
      </c>
      <c r="V37" s="173">
        <f>IF(ISNUMBER('Corrected energy balance step 1'!V37),'Corrected energy balance step 1'!V37,0)</f>
        <v>0</v>
      </c>
      <c r="W37" s="173">
        <f>IF(ISNUMBER('Corrected energy balance step 1'!W37),'Corrected energy balance step 1'!W37,0)</f>
        <v>0</v>
      </c>
      <c r="X37" s="173">
        <f>IF(ISNUMBER('Corrected energy balance step 1'!X37),'Corrected energy balance step 1'!X37,0)</f>
        <v>0</v>
      </c>
      <c r="Y37" s="173">
        <f>IF(ISNUMBER('Corrected energy balance step 1'!Y37),'Corrected energy balance step 1'!Y37,0)</f>
        <v>0</v>
      </c>
      <c r="Z37" s="173">
        <f>IF(ISNUMBER('Corrected energy balance step 1'!Z37),'Corrected energy balance step 1'!Z37,0)</f>
        <v>0</v>
      </c>
      <c r="AA37" s="173">
        <f>IF(ISNUMBER('Corrected energy balance step 1'!AA37),'Corrected energy balance step 1'!AA37,0)</f>
        <v>0</v>
      </c>
      <c r="AB37" s="173">
        <f>IF(ISNUMBER('Corrected energy balance step 1'!AB37),'Corrected energy balance step 1'!AB37,0)</f>
        <v>0</v>
      </c>
      <c r="AC37" s="173">
        <f>IF(ISNUMBER('Corrected energy balance step 1'!AC37),'Corrected energy balance step 1'!AC37,0)</f>
        <v>0</v>
      </c>
      <c r="AD37" s="173">
        <f>IF(ISNUMBER('Corrected energy balance step 1'!AD37),'Corrected energy balance step 1'!AD37,0)</f>
        <v>0</v>
      </c>
      <c r="AE37" s="173">
        <f>IF(ISNUMBER('Corrected energy balance step 1'!AE37),'Corrected energy balance step 1'!AE37,0)</f>
        <v>0</v>
      </c>
      <c r="AF37" s="173">
        <f>IF(ISNUMBER('Corrected energy balance step 1'!AF37),'Corrected energy balance step 1'!AF37,0)</f>
        <v>0</v>
      </c>
      <c r="AG37" s="173">
        <f>IF(ISNUMBER('Corrected energy balance step 1'!AG37),'Corrected energy balance step 1'!AG37,0)</f>
        <v>0</v>
      </c>
      <c r="AH37" s="173">
        <f>IF(ISNUMBER('Corrected energy balance step 1'!AH37),'Corrected energy balance step 1'!AH37,0)</f>
        <v>0</v>
      </c>
      <c r="AI37" s="173">
        <f>IF(ISNUMBER('Corrected energy balance step 1'!AI37),'Corrected energy balance step 1'!AI37,0)</f>
        <v>0</v>
      </c>
      <c r="AJ37" s="173">
        <f>IF(ISNUMBER('Corrected energy balance step 1'!AJ37),'Corrected energy balance step 1'!AJ37,0)</f>
        <v>0</v>
      </c>
      <c r="AK37" s="173">
        <f>IF(ISNUMBER('Corrected energy balance step 1'!AK37),'Corrected energy balance step 1'!AK37,0)</f>
        <v>0</v>
      </c>
      <c r="AL37" s="173">
        <f>IF(ISNUMBER('Corrected energy balance step 1'!AL37),'Corrected energy balance step 1'!AL37,0)</f>
        <v>0</v>
      </c>
      <c r="AM37" s="173">
        <f>IF(ISNUMBER('Corrected energy balance step 1'!AM37),'Corrected energy balance step 1'!AM37,0)</f>
        <v>0</v>
      </c>
      <c r="AN37" s="173">
        <f>IF(ISNUMBER('Corrected energy balance step 1'!AN37),'Corrected energy balance step 1'!AN37,0)</f>
        <v>0</v>
      </c>
      <c r="AO37" s="173">
        <f>IF(ISNUMBER('Corrected energy balance step 1'!AO37),'Corrected energy balance step 1'!AO37,0)</f>
        <v>0</v>
      </c>
      <c r="AP37" s="173">
        <f>IF(ISNUMBER('Corrected energy balance step 1'!AP37),'Corrected energy balance step 1'!AP37,0)</f>
        <v>0</v>
      </c>
      <c r="AQ37" s="173">
        <f>IF(ISNUMBER('Corrected energy balance step 1'!AQ37),'Corrected energy balance step 1'!AQ37,0)</f>
        <v>0</v>
      </c>
      <c r="AR37" s="173">
        <f>IF(ISNUMBER('Corrected energy balance step 1'!AR37),'Corrected energy balance step 1'!AR37,0)</f>
        <v>0</v>
      </c>
      <c r="AS37" s="173">
        <f>IF(ISNUMBER('Corrected energy balance step 1'!AS37),'Corrected energy balance step 1'!AS37,0)</f>
        <v>0</v>
      </c>
      <c r="AT37" s="173">
        <f>IF(ISNUMBER('Corrected energy balance step 1'!AT37),'Corrected energy balance step 1'!AT37,0)</f>
        <v>0</v>
      </c>
      <c r="AU37" s="173">
        <f>IF(ISNUMBER('Corrected energy balance step 1'!AU37),'Corrected energy balance step 1'!AU37,0)</f>
        <v>0</v>
      </c>
      <c r="AV37" s="173">
        <f>IF(ISNUMBER('Corrected energy balance step 1'!AV37),'Corrected energy balance step 1'!AV37,0)</f>
        <v>0</v>
      </c>
      <c r="AW37" s="173">
        <f>IF(ISNUMBER('Corrected energy balance step 1'!AW37),'Corrected energy balance step 1'!AW37,0)</f>
        <v>0</v>
      </c>
      <c r="AX37" s="173">
        <f>IF(ISNUMBER('Corrected energy balance step 1'!AX37),'Corrected energy balance step 1'!AX37,0)</f>
        <v>0</v>
      </c>
      <c r="AY37" s="173">
        <f>IF(ISNUMBER('Corrected energy balance step 1'!AY37),'Corrected energy balance step 1'!AY37,0)</f>
        <v>0</v>
      </c>
      <c r="AZ37" s="173">
        <f>IF(ISNUMBER('Corrected energy balance step 1'!AZ37),'Corrected energy balance step 1'!AZ37,0)</f>
        <v>0</v>
      </c>
      <c r="BA37" s="173">
        <f>IF(ISNUMBER('Corrected energy balance step 1'!BA37),'Corrected energy balance step 1'!BA37,0)</f>
        <v>0</v>
      </c>
      <c r="BB37" s="173">
        <f>IF(ISNUMBER('Corrected energy balance step 1'!BB37),'Corrected energy balance step 1'!BB37,0)</f>
        <v>0</v>
      </c>
      <c r="BC37" s="173">
        <f>IF(ISNUMBER('Corrected energy balance step 1'!BC37),'Corrected energy balance step 1'!BC37,0)</f>
        <v>0</v>
      </c>
      <c r="BD37" s="173">
        <f>IF(ISNUMBER('Corrected energy balance step 1'!BD37),'Corrected energy balance step 1'!BD37,0)</f>
        <v>0</v>
      </c>
      <c r="BE37" s="173">
        <f>IF(ISNUMBER('Corrected energy balance step 1'!BE37),'Corrected energy balance step 1'!BE37,0)</f>
        <v>0</v>
      </c>
      <c r="BF37" s="173">
        <f>IF(ISNUMBER('Corrected energy balance step 1'!BF37),'Corrected energy balance step 1'!BF37,0)</f>
        <v>0</v>
      </c>
      <c r="BG37" s="173">
        <f>IF(ISNUMBER('Corrected energy balance step 1'!BG37),'Corrected energy balance step 1'!BG37,0)</f>
        <v>0</v>
      </c>
      <c r="BH37" s="173">
        <f>IF(ISNUMBER('Corrected energy balance step 1'!BH37),'Corrected energy balance step 1'!BH37,0)</f>
        <v>0</v>
      </c>
      <c r="BI37" s="173">
        <f>IF(ISNUMBER('Corrected energy balance step 1'!BI37),'Corrected energy balance step 1'!BI37,0)</f>
        <v>0</v>
      </c>
      <c r="BJ37" s="173">
        <f>IF(ISNUMBER('Corrected energy balance step 1'!BJ37),'Corrected energy balance step 1'!BJ37,0)</f>
        <v>0</v>
      </c>
      <c r="BK37" s="173">
        <f>IF(ISNUMBER('Corrected energy balance step 1'!BK37),'Corrected energy balance step 1'!BK37,0)</f>
        <v>0</v>
      </c>
      <c r="BL37" s="173">
        <f>IF(ISNUMBER('Corrected energy balance step 1'!BL37),'Corrected energy balance step 1'!BL37,0)</f>
        <v>0</v>
      </c>
      <c r="BM37" s="173">
        <f>IF(ISNUMBER('Corrected energy balance step 1'!BM37),'Corrected energy balance step 1'!BM37,0)</f>
        <v>0</v>
      </c>
      <c r="BN37" s="171">
        <f t="shared" si="58"/>
        <v>0</v>
      </c>
      <c r="BO37" s="174">
        <f>'Corrected energy balance step 1'!BO37</f>
        <v>0</v>
      </c>
    </row>
    <row r="38" spans="2:67">
      <c r="B38" s="36" t="s">
        <v>82</v>
      </c>
      <c r="C38" s="173">
        <f>IF(ISNUMBER('Corrected energy balance step 1'!C38),'Corrected energy balance step 1'!C38,0)</f>
        <v>0</v>
      </c>
      <c r="D38" s="173">
        <f>IF(ISNUMBER('Corrected energy balance step 1'!D38),'Corrected energy balance step 1'!D38,0)</f>
        <v>0</v>
      </c>
      <c r="E38" s="173">
        <f>IF(ISNUMBER('Corrected energy balance step 1'!E38),'Corrected energy balance step 1'!E38,0)</f>
        <v>0</v>
      </c>
      <c r="F38" s="173">
        <f>IF(ISNUMBER('Corrected energy balance step 1'!F38),'Corrected energy balance step 1'!F38,0)</f>
        <v>0</v>
      </c>
      <c r="G38" s="173">
        <f>IF(ISNUMBER('Corrected energy balance step 1'!G38),'Corrected energy balance step 1'!G38,0)</f>
        <v>0</v>
      </c>
      <c r="H38" s="173">
        <f>IF(ISNUMBER('Corrected energy balance step 1'!H38),'Corrected energy balance step 1'!H38,0)</f>
        <v>0</v>
      </c>
      <c r="I38" s="173">
        <f>IF(ISNUMBER('Corrected energy balance step 1'!I38),'Corrected energy balance step 1'!I38,0)</f>
        <v>0</v>
      </c>
      <c r="J38" s="173">
        <f>IF(ISNUMBER('Corrected energy balance step 1'!J38),'Corrected energy balance step 1'!J38,0)</f>
        <v>0</v>
      </c>
      <c r="K38" s="173">
        <f>IF(ISNUMBER('Corrected energy balance step 1'!K38),'Corrected energy balance step 1'!K38,0)</f>
        <v>0</v>
      </c>
      <c r="L38" s="173">
        <f>IF(ISNUMBER('Corrected energy balance step 1'!L38),'Corrected energy balance step 1'!L38,0)</f>
        <v>0</v>
      </c>
      <c r="M38" s="173">
        <f>IF(ISNUMBER('Corrected energy balance step 1'!M38),'Corrected energy balance step 1'!M38,0)</f>
        <v>0</v>
      </c>
      <c r="N38" s="173">
        <f>IF(ISNUMBER('Corrected energy balance step 1'!N38),'Corrected energy balance step 1'!N38,0)</f>
        <v>0</v>
      </c>
      <c r="O38" s="173">
        <f>IF(ISNUMBER('Corrected energy balance step 1'!O38),'Corrected energy balance step 1'!O38,0)</f>
        <v>0</v>
      </c>
      <c r="P38" s="173">
        <f>IF(ISNUMBER('Corrected energy balance step 1'!P38),'Corrected energy balance step 1'!P38,0)</f>
        <v>0</v>
      </c>
      <c r="Q38" s="173">
        <f>IF(ISNUMBER('Corrected energy balance step 1'!Q38),'Corrected energy balance step 1'!Q38,0)</f>
        <v>0</v>
      </c>
      <c r="R38" s="173">
        <f>IF(ISNUMBER('Corrected energy balance step 1'!R38),'Corrected energy balance step 1'!R38,0)</f>
        <v>0</v>
      </c>
      <c r="S38" s="173">
        <f>IF(ISNUMBER('Corrected energy balance step 1'!S38),'Corrected energy balance step 1'!S38,0)</f>
        <v>0</v>
      </c>
      <c r="T38" s="173">
        <f>IF(ISNUMBER('Corrected energy balance step 1'!T38),'Corrected energy balance step 1'!T38,0)</f>
        <v>0</v>
      </c>
      <c r="U38" s="173">
        <f>IF(ISNUMBER('Corrected energy balance step 1'!U38),'Corrected energy balance step 1'!U38,0)</f>
        <v>0</v>
      </c>
      <c r="V38" s="173">
        <f>IF(ISNUMBER('Corrected energy balance step 1'!V38),'Corrected energy balance step 1'!V38,0)</f>
        <v>0</v>
      </c>
      <c r="W38" s="173">
        <f>IF(ISNUMBER('Corrected energy balance step 1'!W38),'Corrected energy balance step 1'!W38,0)</f>
        <v>0</v>
      </c>
      <c r="X38" s="173">
        <f>IF(ISNUMBER('Corrected energy balance step 1'!X38),'Corrected energy balance step 1'!X38,0)</f>
        <v>0</v>
      </c>
      <c r="Y38" s="173">
        <f>IF(ISNUMBER('Corrected energy balance step 1'!Y38),'Corrected energy balance step 1'!Y38,0)</f>
        <v>0</v>
      </c>
      <c r="Z38" s="173">
        <f>IF(ISNUMBER('Corrected energy balance step 1'!Z38),'Corrected energy balance step 1'!Z38,0)</f>
        <v>0</v>
      </c>
      <c r="AA38" s="173">
        <f>IF(ISNUMBER('Corrected energy balance step 1'!AA38),'Corrected energy balance step 1'!AA38,0)</f>
        <v>0</v>
      </c>
      <c r="AB38" s="173">
        <f>IF(ISNUMBER('Corrected energy balance step 1'!AB38),'Corrected energy balance step 1'!AB38,0)</f>
        <v>0</v>
      </c>
      <c r="AC38" s="173">
        <f>IF(ISNUMBER('Corrected energy balance step 1'!AC38),'Corrected energy balance step 1'!AC38,0)</f>
        <v>0</v>
      </c>
      <c r="AD38" s="173">
        <f>IF(ISNUMBER('Corrected energy balance step 1'!AD38),'Corrected energy balance step 1'!AD38,0)</f>
        <v>0</v>
      </c>
      <c r="AE38" s="173">
        <f>IF(ISNUMBER('Corrected energy balance step 1'!AE38),'Corrected energy balance step 1'!AE38,0)</f>
        <v>0</v>
      </c>
      <c r="AF38" s="173">
        <f>IF(ISNUMBER('Corrected energy balance step 1'!AF38),'Corrected energy balance step 1'!AF38,0)</f>
        <v>0</v>
      </c>
      <c r="AG38" s="173">
        <f>IF(ISNUMBER('Corrected energy balance step 1'!AG38),'Corrected energy balance step 1'!AG38,0)</f>
        <v>0</v>
      </c>
      <c r="AH38" s="173">
        <f>IF(ISNUMBER('Corrected energy balance step 1'!AH38),'Corrected energy balance step 1'!AH38,0)</f>
        <v>0</v>
      </c>
      <c r="AI38" s="173">
        <f>IF(ISNUMBER('Corrected energy balance step 1'!AI38),'Corrected energy balance step 1'!AI38,0)</f>
        <v>0</v>
      </c>
      <c r="AJ38" s="173">
        <f>IF(ISNUMBER('Corrected energy balance step 1'!AJ38),'Corrected energy balance step 1'!AJ38,0)</f>
        <v>0</v>
      </c>
      <c r="AK38" s="173">
        <f>IF(ISNUMBER('Corrected energy balance step 1'!AK38),'Corrected energy balance step 1'!AK38,0)</f>
        <v>0</v>
      </c>
      <c r="AL38" s="173">
        <f>IF(ISNUMBER('Corrected energy balance step 1'!AL38),'Corrected energy balance step 1'!AL38,0)</f>
        <v>0</v>
      </c>
      <c r="AM38" s="173">
        <f>IF(ISNUMBER('Corrected energy balance step 1'!AM38),'Corrected energy balance step 1'!AM38,0)</f>
        <v>0</v>
      </c>
      <c r="AN38" s="173">
        <f>IF(ISNUMBER('Corrected energy balance step 1'!AN38),'Corrected energy balance step 1'!AN38,0)</f>
        <v>0</v>
      </c>
      <c r="AO38" s="173">
        <f>IF(ISNUMBER('Corrected energy balance step 1'!AO38),'Corrected energy balance step 1'!AO38,0)</f>
        <v>0</v>
      </c>
      <c r="AP38" s="173">
        <f>IF(ISNUMBER('Corrected energy balance step 1'!AP38),'Corrected energy balance step 1'!AP38,0)</f>
        <v>0</v>
      </c>
      <c r="AQ38" s="173">
        <f>IF(ISNUMBER('Corrected energy balance step 1'!AQ38),'Corrected energy balance step 1'!AQ38,0)</f>
        <v>0</v>
      </c>
      <c r="AR38" s="173">
        <f>IF(ISNUMBER('Corrected energy balance step 1'!AR38),'Corrected energy balance step 1'!AR38,0)</f>
        <v>0</v>
      </c>
      <c r="AS38" s="173">
        <f>IF(ISNUMBER('Corrected energy balance step 1'!AS38),'Corrected energy balance step 1'!AS38,0)</f>
        <v>0</v>
      </c>
      <c r="AT38" s="173">
        <f>IF(ISNUMBER('Corrected energy balance step 1'!AT38),'Corrected energy balance step 1'!AT38,0)</f>
        <v>0</v>
      </c>
      <c r="AU38" s="173">
        <f>IF(ISNUMBER('Corrected energy balance step 1'!AU38),'Corrected energy balance step 1'!AU38,0)</f>
        <v>0</v>
      </c>
      <c r="AV38" s="173">
        <f>IF(ISNUMBER('Corrected energy balance step 1'!AV38),'Corrected energy balance step 1'!AV38,0)</f>
        <v>0</v>
      </c>
      <c r="AW38" s="173">
        <f>IF(ISNUMBER('Corrected energy balance step 1'!AW38),'Corrected energy balance step 1'!AW38,0)</f>
        <v>0</v>
      </c>
      <c r="AX38" s="173">
        <f>IF(ISNUMBER('Corrected energy balance step 1'!AX38),'Corrected energy balance step 1'!AX38,0)</f>
        <v>0</v>
      </c>
      <c r="AY38" s="173">
        <f>IF(ISNUMBER('Corrected energy balance step 1'!AY38),'Corrected energy balance step 1'!AY38,0)</f>
        <v>0</v>
      </c>
      <c r="AZ38" s="173">
        <f>IF(ISNUMBER('Corrected energy balance step 1'!AZ38),'Corrected energy balance step 1'!AZ38,0)</f>
        <v>0</v>
      </c>
      <c r="BA38" s="173">
        <f>IF(ISNUMBER('Corrected energy balance step 1'!BA38),'Corrected energy balance step 1'!BA38,0)</f>
        <v>0</v>
      </c>
      <c r="BB38" s="173">
        <f>IF(ISNUMBER('Corrected energy balance step 1'!BB38),'Corrected energy balance step 1'!BB38,0)</f>
        <v>0</v>
      </c>
      <c r="BC38" s="173">
        <f>IF(ISNUMBER('Corrected energy balance step 1'!BC38),'Corrected energy balance step 1'!BC38,0)</f>
        <v>0</v>
      </c>
      <c r="BD38" s="173">
        <f>IF(ISNUMBER('Corrected energy balance step 1'!BD38),'Corrected energy balance step 1'!BD38,0)</f>
        <v>0</v>
      </c>
      <c r="BE38" s="173">
        <f>IF(ISNUMBER('Corrected energy balance step 1'!BE38),'Corrected energy balance step 1'!BE38,0)</f>
        <v>0</v>
      </c>
      <c r="BF38" s="173">
        <f>IF(ISNUMBER('Corrected energy balance step 1'!BF38),'Corrected energy balance step 1'!BF38,0)</f>
        <v>0</v>
      </c>
      <c r="BG38" s="173">
        <f>IF(ISNUMBER('Corrected energy balance step 1'!BG38),'Corrected energy balance step 1'!BG38,0)</f>
        <v>0</v>
      </c>
      <c r="BH38" s="173">
        <f>IF(ISNUMBER('Corrected energy balance step 1'!BH38),'Corrected energy balance step 1'!BH38,0)</f>
        <v>0</v>
      </c>
      <c r="BI38" s="173">
        <f>IF(ISNUMBER('Corrected energy balance step 1'!BI38),'Corrected energy balance step 1'!BI38,0)</f>
        <v>0</v>
      </c>
      <c r="BJ38" s="173">
        <f>IF(ISNUMBER('Corrected energy balance step 1'!BJ38),'Corrected energy balance step 1'!BJ38,0)</f>
        <v>0</v>
      </c>
      <c r="BK38" s="173">
        <f>IF(ISNUMBER('Corrected energy balance step 1'!BK38),'Corrected energy balance step 1'!BK38,0)</f>
        <v>0</v>
      </c>
      <c r="BL38" s="173">
        <f>IF(ISNUMBER('Corrected energy balance step 1'!BL38),'Corrected energy balance step 1'!BL38,0)</f>
        <v>0</v>
      </c>
      <c r="BM38" s="173">
        <f>IF(ISNUMBER('Corrected energy balance step 1'!BM38),'Corrected energy balance step 1'!BM38,0)</f>
        <v>0</v>
      </c>
      <c r="BN38" s="171">
        <f t="shared" si="58"/>
        <v>0</v>
      </c>
      <c r="BO38" s="174">
        <f>'Corrected energy balance step 1'!BO38</f>
        <v>0</v>
      </c>
    </row>
    <row r="39" spans="2:67" ht="17" thickBot="1">
      <c r="B39" s="36" t="s">
        <v>83</v>
      </c>
      <c r="C39" s="173">
        <f>IF(ISNUMBER('Corrected energy balance step 1'!C39),'Corrected energy balance step 1'!C39,0)</f>
        <v>0</v>
      </c>
      <c r="D39" s="173">
        <f>IF(ISNUMBER('Corrected energy balance step 1'!D39),'Corrected energy balance step 1'!D39,0)</f>
        <v>0</v>
      </c>
      <c r="E39" s="173">
        <f>IF(ISNUMBER('Corrected energy balance step 1'!E39),'Corrected energy balance step 1'!E39,0)</f>
        <v>0</v>
      </c>
      <c r="F39" s="173">
        <f>IF(ISNUMBER('Corrected energy balance step 1'!F39),'Corrected energy balance step 1'!F39,0)</f>
        <v>0</v>
      </c>
      <c r="G39" s="173">
        <f>IF(ISNUMBER('Corrected energy balance step 1'!G39),'Corrected energy balance step 1'!G39,0)</f>
        <v>0</v>
      </c>
      <c r="H39" s="173">
        <f>IF(ISNUMBER('Corrected energy balance step 1'!H39),'Corrected energy balance step 1'!H39,0)</f>
        <v>0</v>
      </c>
      <c r="I39" s="173">
        <f>IF(ISNUMBER('Corrected energy balance step 1'!I39),'Corrected energy balance step 1'!I39,0)</f>
        <v>0</v>
      </c>
      <c r="J39" s="173">
        <f>IF(ISNUMBER('Corrected energy balance step 1'!J39),'Corrected energy balance step 1'!J39,0)</f>
        <v>0</v>
      </c>
      <c r="K39" s="173">
        <f>IF(ISNUMBER('Corrected energy balance step 1'!K39),'Corrected energy balance step 1'!K39,0)</f>
        <v>0</v>
      </c>
      <c r="L39" s="173">
        <f>IF(ISNUMBER('Corrected energy balance step 1'!L39),'Corrected energy balance step 1'!L39,0)</f>
        <v>0</v>
      </c>
      <c r="M39" s="173">
        <f>IF(ISNUMBER('Corrected energy balance step 1'!M39),'Corrected energy balance step 1'!M39,0)</f>
        <v>0</v>
      </c>
      <c r="N39" s="173">
        <f>IF(ISNUMBER('Corrected energy balance step 1'!N39),'Corrected energy balance step 1'!N39,0)</f>
        <v>0</v>
      </c>
      <c r="O39" s="173">
        <f>IF(ISNUMBER('Corrected energy balance step 1'!O39),'Corrected energy balance step 1'!O39,0)</f>
        <v>0</v>
      </c>
      <c r="P39" s="173">
        <f>IF(ISNUMBER('Corrected energy balance step 1'!P39),'Corrected energy balance step 1'!P39,0)</f>
        <v>0</v>
      </c>
      <c r="Q39" s="173">
        <f>IF(ISNUMBER('Corrected energy balance step 1'!Q39),'Corrected energy balance step 1'!Q39,0)</f>
        <v>0</v>
      </c>
      <c r="R39" s="173">
        <f>IF(ISNUMBER('Corrected energy balance step 1'!R39),'Corrected energy balance step 1'!R39,0)</f>
        <v>0</v>
      </c>
      <c r="S39" s="173">
        <f>IF(ISNUMBER('Corrected energy balance step 1'!S39),'Corrected energy balance step 1'!S39,0)</f>
        <v>0</v>
      </c>
      <c r="T39" s="173">
        <f>IF(ISNUMBER('Corrected energy balance step 1'!T39),'Corrected energy balance step 1'!T39,0)</f>
        <v>0</v>
      </c>
      <c r="U39" s="173">
        <f>IF(ISNUMBER('Corrected energy balance step 1'!U39),'Corrected energy balance step 1'!U39,0)</f>
        <v>0</v>
      </c>
      <c r="V39" s="173">
        <f>IF(ISNUMBER('Corrected energy balance step 1'!V39),'Corrected energy balance step 1'!V39,0)</f>
        <v>0</v>
      </c>
      <c r="W39" s="173">
        <f>IF(ISNUMBER('Corrected energy balance step 1'!W39),'Corrected energy balance step 1'!W39,0)</f>
        <v>0</v>
      </c>
      <c r="X39" s="173">
        <f>IF(ISNUMBER('Corrected energy balance step 1'!X39),'Corrected energy balance step 1'!X39,0)</f>
        <v>0</v>
      </c>
      <c r="Y39" s="173">
        <f>IF(ISNUMBER('Corrected energy balance step 1'!Y39),'Corrected energy balance step 1'!Y39,0)</f>
        <v>0</v>
      </c>
      <c r="Z39" s="173">
        <f>IF(ISNUMBER('Corrected energy balance step 1'!Z39),'Corrected energy balance step 1'!Z39,0)</f>
        <v>0</v>
      </c>
      <c r="AA39" s="173">
        <f>IF(ISNUMBER('Corrected energy balance step 1'!AA39),'Corrected energy balance step 1'!AA39,0)</f>
        <v>0</v>
      </c>
      <c r="AB39" s="173">
        <f>IF(ISNUMBER('Corrected energy balance step 1'!AB39),'Corrected energy balance step 1'!AB39,0)</f>
        <v>0</v>
      </c>
      <c r="AC39" s="173">
        <f>IF(ISNUMBER('Corrected energy balance step 1'!AC39),'Corrected energy balance step 1'!AC39,0)</f>
        <v>0</v>
      </c>
      <c r="AD39" s="173">
        <f>IF(ISNUMBER('Corrected energy balance step 1'!AD39),'Corrected energy balance step 1'!AD39,0)</f>
        <v>0</v>
      </c>
      <c r="AE39" s="173">
        <f>IF(ISNUMBER('Corrected energy balance step 1'!AE39),'Corrected energy balance step 1'!AE39,0)</f>
        <v>0</v>
      </c>
      <c r="AF39" s="173">
        <f>IF(ISNUMBER('Corrected energy balance step 1'!AF39),'Corrected energy balance step 1'!AF39,0)</f>
        <v>0</v>
      </c>
      <c r="AG39" s="173">
        <f>IF(ISNUMBER('Corrected energy balance step 1'!AG39),'Corrected energy balance step 1'!AG39,0)</f>
        <v>0</v>
      </c>
      <c r="AH39" s="173">
        <f>IF(ISNUMBER('Corrected energy balance step 1'!AH39),'Corrected energy balance step 1'!AH39,0)</f>
        <v>0</v>
      </c>
      <c r="AI39" s="173">
        <f>IF(ISNUMBER('Corrected energy balance step 1'!AI39),'Corrected energy balance step 1'!AI39,0)</f>
        <v>0</v>
      </c>
      <c r="AJ39" s="173">
        <f>IF(ISNUMBER('Corrected energy balance step 1'!AJ39),'Corrected energy balance step 1'!AJ39,0)</f>
        <v>0</v>
      </c>
      <c r="AK39" s="173">
        <f>IF(ISNUMBER('Corrected energy balance step 1'!AK39),'Corrected energy balance step 1'!AK39,0)</f>
        <v>0</v>
      </c>
      <c r="AL39" s="173">
        <f>IF(ISNUMBER('Corrected energy balance step 1'!AL39),'Corrected energy balance step 1'!AL39,0)</f>
        <v>0</v>
      </c>
      <c r="AM39" s="173">
        <f>IF(ISNUMBER('Corrected energy balance step 1'!AM39),'Corrected energy balance step 1'!AM39,0)</f>
        <v>0</v>
      </c>
      <c r="AN39" s="173">
        <f>IF(ISNUMBER('Corrected energy balance step 1'!AN39),'Corrected energy balance step 1'!AN39,0)</f>
        <v>0</v>
      </c>
      <c r="AO39" s="173">
        <f>IF(ISNUMBER('Corrected energy balance step 1'!AO39),'Corrected energy balance step 1'!AO39,0)</f>
        <v>0</v>
      </c>
      <c r="AP39" s="173">
        <f>IF(ISNUMBER('Corrected energy balance step 1'!AP39),'Corrected energy balance step 1'!AP39,0)</f>
        <v>0</v>
      </c>
      <c r="AQ39" s="173">
        <f>IF(ISNUMBER('Corrected energy balance step 1'!AQ39),'Corrected energy balance step 1'!AQ39,0)</f>
        <v>0</v>
      </c>
      <c r="AR39" s="173">
        <f>IF(ISNUMBER('Corrected energy balance step 1'!AR39),'Corrected energy balance step 1'!AR39,0)</f>
        <v>0</v>
      </c>
      <c r="AS39" s="173">
        <f>IF(ISNUMBER('Corrected energy balance step 1'!AS39),'Corrected energy balance step 1'!AS39,0)</f>
        <v>0</v>
      </c>
      <c r="AT39" s="173">
        <f>IF(ISNUMBER('Corrected energy balance step 1'!AT39),'Corrected energy balance step 1'!AT39,0)</f>
        <v>0</v>
      </c>
      <c r="AU39" s="173">
        <f>IF(ISNUMBER('Corrected energy balance step 1'!AU39),'Corrected energy balance step 1'!AU39,0)</f>
        <v>0</v>
      </c>
      <c r="AV39" s="173">
        <f>IF(ISNUMBER('Corrected energy balance step 1'!AV39),'Corrected energy balance step 1'!AV39,0)</f>
        <v>0</v>
      </c>
      <c r="AW39" s="173">
        <f>IF(ISNUMBER('Corrected energy balance step 1'!AW39),'Corrected energy balance step 1'!AW39,0)</f>
        <v>0</v>
      </c>
      <c r="AX39" s="173">
        <f>IF(ISNUMBER('Corrected energy balance step 1'!AX39),'Corrected energy balance step 1'!AX39,0)</f>
        <v>0</v>
      </c>
      <c r="AY39" s="173">
        <f>IF(ISNUMBER('Corrected energy balance step 1'!AY39),'Corrected energy balance step 1'!AY39,0)</f>
        <v>0</v>
      </c>
      <c r="AZ39" s="173">
        <f>IF(ISNUMBER('Corrected energy balance step 1'!AZ39),'Corrected energy balance step 1'!AZ39,0)</f>
        <v>0</v>
      </c>
      <c r="BA39" s="173">
        <f>IF(ISNUMBER('Corrected energy balance step 1'!BA39),'Corrected energy balance step 1'!BA39,0)</f>
        <v>0</v>
      </c>
      <c r="BB39" s="173">
        <f>IF(ISNUMBER('Corrected energy balance step 1'!BB39),'Corrected energy balance step 1'!BB39,0)</f>
        <v>0</v>
      </c>
      <c r="BC39" s="173">
        <f>IF(ISNUMBER('Corrected energy balance step 1'!BC39),'Corrected energy balance step 1'!BC39,0)</f>
        <v>0</v>
      </c>
      <c r="BD39" s="173">
        <f>IF(ISNUMBER('Corrected energy balance step 1'!BD39),'Corrected energy balance step 1'!BD39,0)</f>
        <v>0</v>
      </c>
      <c r="BE39" s="173">
        <f>IF(ISNUMBER('Corrected energy balance step 1'!BE39),'Corrected energy balance step 1'!BE39,0)</f>
        <v>0</v>
      </c>
      <c r="BF39" s="173">
        <f>IF(ISNUMBER('Corrected energy balance step 1'!BF39),'Corrected energy balance step 1'!BF39,0)</f>
        <v>0</v>
      </c>
      <c r="BG39" s="173">
        <f>IF(ISNUMBER('Corrected energy balance step 1'!BG39),'Corrected energy balance step 1'!BG39,0)</f>
        <v>0</v>
      </c>
      <c r="BH39" s="173">
        <f>IF(ISNUMBER('Corrected energy balance step 1'!BH39),'Corrected energy balance step 1'!BH39,0)</f>
        <v>0</v>
      </c>
      <c r="BI39" s="173">
        <f>IF(ISNUMBER('Corrected energy balance step 1'!BI39),'Corrected energy balance step 1'!BI39,0)</f>
        <v>0</v>
      </c>
      <c r="BJ39" s="173">
        <f>IF(ISNUMBER('Corrected energy balance step 1'!BJ39),'Corrected energy balance step 1'!BJ39,0)</f>
        <v>0</v>
      </c>
      <c r="BK39" s="173">
        <f>IF(ISNUMBER('Corrected energy balance step 1'!BK39),'Corrected energy balance step 1'!BK39,0)</f>
        <v>0</v>
      </c>
      <c r="BL39" s="173">
        <f>IF(ISNUMBER('Corrected energy balance step 1'!BL39),'Corrected energy balance step 1'!BL39,0)</f>
        <v>0</v>
      </c>
      <c r="BM39" s="173">
        <f>IF(ISNUMBER('Corrected energy balance step 1'!BM39),'Corrected energy balance step 1'!BM39,0)</f>
        <v>0</v>
      </c>
      <c r="BN39" s="181">
        <f t="shared" si="58"/>
        <v>0</v>
      </c>
      <c r="BO39" s="174">
        <f>'Corrected energy balance step 1'!BO39</f>
        <v>0</v>
      </c>
    </row>
    <row r="40" spans="2:67" ht="17" thickBot="1">
      <c r="B40" s="44" t="s">
        <v>84</v>
      </c>
      <c r="C40" s="178">
        <f>SUM(C41:C57)</f>
        <v>0</v>
      </c>
      <c r="D40" s="168">
        <f t="shared" ref="D40:BM40" si="59">SUM(D41:D57)</f>
        <v>0</v>
      </c>
      <c r="E40" s="178">
        <f t="shared" si="59"/>
        <v>0</v>
      </c>
      <c r="F40" s="178">
        <f t="shared" si="59"/>
        <v>0</v>
      </c>
      <c r="G40" s="178">
        <f t="shared" si="59"/>
        <v>0</v>
      </c>
      <c r="H40" s="178">
        <f t="shared" si="59"/>
        <v>0</v>
      </c>
      <c r="I40" s="178">
        <f t="shared" si="59"/>
        <v>0</v>
      </c>
      <c r="J40" s="178">
        <f t="shared" si="59"/>
        <v>0</v>
      </c>
      <c r="K40" s="178">
        <f t="shared" si="59"/>
        <v>0</v>
      </c>
      <c r="L40" s="178">
        <f t="shared" si="59"/>
        <v>0</v>
      </c>
      <c r="M40" s="178">
        <f t="shared" si="59"/>
        <v>0</v>
      </c>
      <c r="N40" s="178">
        <f t="shared" si="59"/>
        <v>0</v>
      </c>
      <c r="O40" s="178">
        <f t="shared" si="59"/>
        <v>0</v>
      </c>
      <c r="P40" s="178">
        <f t="shared" si="59"/>
        <v>0</v>
      </c>
      <c r="Q40" s="178">
        <f t="shared" si="59"/>
        <v>0</v>
      </c>
      <c r="R40" s="178">
        <f t="shared" si="59"/>
        <v>0</v>
      </c>
      <c r="S40" s="178">
        <f t="shared" si="59"/>
        <v>0</v>
      </c>
      <c r="T40" s="178">
        <f t="shared" si="59"/>
        <v>0</v>
      </c>
      <c r="U40" s="168">
        <f t="shared" si="59"/>
        <v>0</v>
      </c>
      <c r="V40" s="178">
        <f t="shared" si="59"/>
        <v>0</v>
      </c>
      <c r="W40" s="178">
        <f t="shared" si="59"/>
        <v>0</v>
      </c>
      <c r="X40" s="178">
        <f t="shared" si="59"/>
        <v>0</v>
      </c>
      <c r="Y40" s="178">
        <f t="shared" si="59"/>
        <v>0</v>
      </c>
      <c r="Z40" s="178">
        <f t="shared" si="59"/>
        <v>0</v>
      </c>
      <c r="AA40" s="178">
        <f t="shared" si="59"/>
        <v>0</v>
      </c>
      <c r="AB40" s="178">
        <f t="shared" si="59"/>
        <v>0</v>
      </c>
      <c r="AC40" s="178">
        <f t="shared" si="59"/>
        <v>0</v>
      </c>
      <c r="AD40" s="178">
        <f t="shared" si="59"/>
        <v>0</v>
      </c>
      <c r="AE40" s="178">
        <f t="shared" si="59"/>
        <v>0</v>
      </c>
      <c r="AF40" s="178">
        <f t="shared" si="59"/>
        <v>0</v>
      </c>
      <c r="AG40" s="178">
        <f t="shared" si="59"/>
        <v>0</v>
      </c>
      <c r="AH40" s="178">
        <f t="shared" si="59"/>
        <v>0</v>
      </c>
      <c r="AI40" s="178">
        <f t="shared" si="59"/>
        <v>0</v>
      </c>
      <c r="AJ40" s="178">
        <f t="shared" si="59"/>
        <v>0</v>
      </c>
      <c r="AK40" s="178">
        <f t="shared" si="59"/>
        <v>0</v>
      </c>
      <c r="AL40" s="178">
        <f t="shared" si="59"/>
        <v>0</v>
      </c>
      <c r="AM40" s="178">
        <f t="shared" si="59"/>
        <v>0</v>
      </c>
      <c r="AN40" s="178">
        <f t="shared" si="59"/>
        <v>0</v>
      </c>
      <c r="AO40" s="178">
        <f t="shared" si="59"/>
        <v>0</v>
      </c>
      <c r="AP40" s="178">
        <f t="shared" si="59"/>
        <v>0</v>
      </c>
      <c r="AQ40" s="178">
        <f t="shared" si="59"/>
        <v>0</v>
      </c>
      <c r="AR40" s="178">
        <f t="shared" si="59"/>
        <v>0</v>
      </c>
      <c r="AS40" s="178">
        <f t="shared" si="59"/>
        <v>0</v>
      </c>
      <c r="AT40" s="178">
        <f t="shared" si="59"/>
        <v>0</v>
      </c>
      <c r="AU40" s="178">
        <f t="shared" si="59"/>
        <v>0</v>
      </c>
      <c r="AV40" s="178">
        <f t="shared" si="59"/>
        <v>0</v>
      </c>
      <c r="AW40" s="178">
        <f t="shared" si="59"/>
        <v>0</v>
      </c>
      <c r="AX40" s="178">
        <f t="shared" si="59"/>
        <v>0</v>
      </c>
      <c r="AY40" s="178">
        <f t="shared" si="59"/>
        <v>0</v>
      </c>
      <c r="AZ40" s="178">
        <f t="shared" si="59"/>
        <v>0</v>
      </c>
      <c r="BA40" s="178">
        <f t="shared" si="59"/>
        <v>0</v>
      </c>
      <c r="BB40" s="178">
        <f t="shared" si="59"/>
        <v>0</v>
      </c>
      <c r="BC40" s="178">
        <f t="shared" si="59"/>
        <v>0</v>
      </c>
      <c r="BD40" s="178">
        <f t="shared" si="59"/>
        <v>0</v>
      </c>
      <c r="BE40" s="178">
        <f t="shared" si="59"/>
        <v>0</v>
      </c>
      <c r="BF40" s="178">
        <f t="shared" si="59"/>
        <v>0</v>
      </c>
      <c r="BG40" s="178">
        <f t="shared" si="59"/>
        <v>0</v>
      </c>
      <c r="BH40" s="178">
        <f t="shared" si="59"/>
        <v>0</v>
      </c>
      <c r="BI40" s="178">
        <f t="shared" si="59"/>
        <v>0</v>
      </c>
      <c r="BJ40" s="178">
        <f t="shared" si="59"/>
        <v>0</v>
      </c>
      <c r="BK40" s="178">
        <f t="shared" si="59"/>
        <v>0</v>
      </c>
      <c r="BL40" s="178">
        <f t="shared" si="59"/>
        <v>0</v>
      </c>
      <c r="BM40" s="178">
        <f t="shared" si="59"/>
        <v>0</v>
      </c>
      <c r="BN40" s="179">
        <f>SUM(C40:BM40)</f>
        <v>0</v>
      </c>
      <c r="BO40" s="180">
        <f>'Corrected energy balance step 1'!BO40</f>
        <v>0</v>
      </c>
    </row>
    <row r="41" spans="2:67">
      <c r="B41" s="36" t="s">
        <v>85</v>
      </c>
      <c r="C41" s="173">
        <f>IF(ISNUMBER('Corrected energy balance step 1'!C41),'Corrected energy balance step 1'!C41,0)</f>
        <v>0</v>
      </c>
      <c r="D41" s="173">
        <f>IF(ISNUMBER('Corrected energy balance step 1'!D41),'Corrected energy balance step 1'!D41,0)</f>
        <v>0</v>
      </c>
      <c r="E41" s="173">
        <f>IF(ISNUMBER('Corrected energy balance step 1'!E41),'Corrected energy balance step 1'!E41,0)</f>
        <v>0</v>
      </c>
      <c r="F41" s="173">
        <f>IF(ISNUMBER('Corrected energy balance step 1'!F41),'Corrected energy balance step 1'!F41,0)</f>
        <v>0</v>
      </c>
      <c r="G41" s="173">
        <f>IF(ISNUMBER('Corrected energy balance step 1'!G41),'Corrected energy balance step 1'!G41,0)</f>
        <v>0</v>
      </c>
      <c r="H41" s="173">
        <f>IF(ISNUMBER('Corrected energy balance step 1'!H41),'Corrected energy balance step 1'!H41,0)</f>
        <v>0</v>
      </c>
      <c r="I41" s="173">
        <f>IF(ISNUMBER('Corrected energy balance step 1'!I41),'Corrected energy balance step 1'!I41,0)</f>
        <v>0</v>
      </c>
      <c r="J41" s="173">
        <f>IF(ISNUMBER('Corrected energy balance step 1'!J41),'Corrected energy balance step 1'!J41,0)</f>
        <v>0</v>
      </c>
      <c r="K41" s="173">
        <f>IF(ISNUMBER('Corrected energy balance step 1'!K41),'Corrected energy balance step 1'!K41,0)</f>
        <v>0</v>
      </c>
      <c r="L41" s="173">
        <f>IF(ISNUMBER('Corrected energy balance step 1'!L41),'Corrected energy balance step 1'!L41,0)</f>
        <v>0</v>
      </c>
      <c r="M41" s="173">
        <f>IF(ISNUMBER('Corrected energy balance step 1'!M41),'Corrected energy balance step 1'!M41,0)</f>
        <v>0</v>
      </c>
      <c r="N41" s="173">
        <f>IF(ISNUMBER('Corrected energy balance step 1'!N41),'Corrected energy balance step 1'!N41,0)</f>
        <v>0</v>
      </c>
      <c r="O41" s="173">
        <f>IF(ISNUMBER('Corrected energy balance step 1'!O41),'Corrected energy balance step 1'!O41,0)</f>
        <v>0</v>
      </c>
      <c r="P41" s="173">
        <f>IF(ISNUMBER('Corrected energy balance step 1'!P41),'Corrected energy balance step 1'!P41,0)</f>
        <v>0</v>
      </c>
      <c r="Q41" s="173">
        <f>IF(ISNUMBER('Corrected energy balance step 1'!Q41),'Corrected energy balance step 1'!Q41,0)</f>
        <v>0</v>
      </c>
      <c r="R41" s="173">
        <f>IF(ISNUMBER('Corrected energy balance step 1'!R41),'Corrected energy balance step 1'!R41,0)</f>
        <v>0</v>
      </c>
      <c r="S41" s="173">
        <f>IF(ISNUMBER('Corrected energy balance step 1'!S41),'Corrected energy balance step 1'!S41,0)</f>
        <v>0</v>
      </c>
      <c r="T41" s="173">
        <f>IF(ISNUMBER('Corrected energy balance step 1'!T41),'Corrected energy balance step 1'!T41,0)</f>
        <v>0</v>
      </c>
      <c r="U41" s="173">
        <f>IF(ISNUMBER('Corrected energy balance step 1'!U41),'Corrected energy balance step 1'!U41,0)</f>
        <v>0</v>
      </c>
      <c r="V41" s="173">
        <f>IF(ISNUMBER('Corrected energy balance step 1'!V41),'Corrected energy balance step 1'!V41,0)</f>
        <v>0</v>
      </c>
      <c r="W41" s="173">
        <f>IF(ISNUMBER('Corrected energy balance step 1'!W41),'Corrected energy balance step 1'!W41,0)</f>
        <v>0</v>
      </c>
      <c r="X41" s="173">
        <f>IF(ISNUMBER('Corrected energy balance step 1'!X41),'Corrected energy balance step 1'!X41,0)</f>
        <v>0</v>
      </c>
      <c r="Y41" s="173">
        <f>IF(ISNUMBER('Corrected energy balance step 1'!Y41),'Corrected energy balance step 1'!Y41,0)</f>
        <v>0</v>
      </c>
      <c r="Z41" s="173">
        <f>IF(ISNUMBER('Corrected energy balance step 1'!Z41),'Corrected energy balance step 1'!Z41,0)</f>
        <v>0</v>
      </c>
      <c r="AA41" s="173">
        <f>IF(ISNUMBER('Corrected energy balance step 1'!AA41),'Corrected energy balance step 1'!AA41,0)</f>
        <v>0</v>
      </c>
      <c r="AB41" s="173">
        <f>IF(ISNUMBER('Corrected energy balance step 1'!AB41),'Corrected energy balance step 1'!AB41,0)</f>
        <v>0</v>
      </c>
      <c r="AC41" s="173">
        <f>IF(ISNUMBER('Corrected energy balance step 1'!AC41),'Corrected energy balance step 1'!AC41,0)</f>
        <v>0</v>
      </c>
      <c r="AD41" s="173">
        <f>IF(ISNUMBER('Corrected energy balance step 1'!AD41),'Corrected energy balance step 1'!AD41,0)</f>
        <v>0</v>
      </c>
      <c r="AE41" s="173">
        <f>IF(ISNUMBER('Corrected energy balance step 1'!AE41),'Corrected energy balance step 1'!AE41,0)</f>
        <v>0</v>
      </c>
      <c r="AF41" s="173">
        <f>IF(ISNUMBER('Corrected energy balance step 1'!AF41),'Corrected energy balance step 1'!AF41,0)</f>
        <v>0</v>
      </c>
      <c r="AG41" s="173">
        <f>IF(ISNUMBER('Corrected energy balance step 1'!AG41),'Corrected energy balance step 1'!AG41,0)</f>
        <v>0</v>
      </c>
      <c r="AH41" s="173">
        <f>IF(ISNUMBER('Corrected energy balance step 1'!AH41),'Corrected energy balance step 1'!AH41,0)</f>
        <v>0</v>
      </c>
      <c r="AI41" s="173">
        <f>IF(ISNUMBER('Corrected energy balance step 1'!AI41),'Corrected energy balance step 1'!AI41,0)</f>
        <v>0</v>
      </c>
      <c r="AJ41" s="173">
        <f>IF(ISNUMBER('Corrected energy balance step 1'!AJ41),'Corrected energy balance step 1'!AJ41,0)</f>
        <v>0</v>
      </c>
      <c r="AK41" s="173">
        <f>IF(ISNUMBER('Corrected energy balance step 1'!AK41),'Corrected energy balance step 1'!AK41,0)</f>
        <v>0</v>
      </c>
      <c r="AL41" s="173">
        <f>IF(ISNUMBER('Corrected energy balance step 1'!AL41),'Corrected energy balance step 1'!AL41,0)</f>
        <v>0</v>
      </c>
      <c r="AM41" s="173">
        <f>IF(ISNUMBER('Corrected energy balance step 1'!AM41),'Corrected energy balance step 1'!AM41,0)</f>
        <v>0</v>
      </c>
      <c r="AN41" s="173">
        <f>IF(ISNUMBER('Corrected energy balance step 1'!AN41),'Corrected energy balance step 1'!AN41,0)</f>
        <v>0</v>
      </c>
      <c r="AO41" s="173">
        <f>IF(ISNUMBER('Corrected energy balance step 1'!AO41),'Corrected energy balance step 1'!AO41,0)</f>
        <v>0</v>
      </c>
      <c r="AP41" s="173">
        <f>IF(ISNUMBER('Corrected energy balance step 1'!AP41),'Corrected energy balance step 1'!AP41,0)</f>
        <v>0</v>
      </c>
      <c r="AQ41" s="173">
        <f>IF(ISNUMBER('Corrected energy balance step 1'!AQ41),'Corrected energy balance step 1'!AQ41,0)</f>
        <v>0</v>
      </c>
      <c r="AR41" s="173">
        <f>IF(ISNUMBER('Corrected energy balance step 1'!AR41),'Corrected energy balance step 1'!AR41,0)</f>
        <v>0</v>
      </c>
      <c r="AS41" s="173">
        <f>IF(ISNUMBER('Corrected energy balance step 1'!AS41),'Corrected energy balance step 1'!AS41,0)</f>
        <v>0</v>
      </c>
      <c r="AT41" s="173">
        <f>IF(ISNUMBER('Corrected energy balance step 1'!AT41),'Corrected energy balance step 1'!AT41,0)</f>
        <v>0</v>
      </c>
      <c r="AU41" s="173">
        <f>IF(ISNUMBER('Corrected energy balance step 1'!AU41),'Corrected energy balance step 1'!AU41,0)</f>
        <v>0</v>
      </c>
      <c r="AV41" s="173">
        <f>IF(ISNUMBER('Corrected energy balance step 1'!AV41),'Corrected energy balance step 1'!AV41,0)</f>
        <v>0</v>
      </c>
      <c r="AW41" s="173">
        <f>IF(ISNUMBER('Corrected energy balance step 1'!AW41),'Corrected energy balance step 1'!AW41,0)</f>
        <v>0</v>
      </c>
      <c r="AX41" s="173">
        <f>IF(ISNUMBER('Corrected energy balance step 1'!AX41),'Corrected energy balance step 1'!AX41,0)</f>
        <v>0</v>
      </c>
      <c r="AY41" s="173">
        <f>IF(ISNUMBER('Corrected energy balance step 1'!AY41),'Corrected energy balance step 1'!AY41,0)</f>
        <v>0</v>
      </c>
      <c r="AZ41" s="173">
        <f>IF(ISNUMBER('Corrected energy balance step 1'!AZ41),'Corrected energy balance step 1'!AZ41,0)</f>
        <v>0</v>
      </c>
      <c r="BA41" s="173">
        <f>IF(ISNUMBER('Corrected energy balance step 1'!BA41),'Corrected energy balance step 1'!BA41,0)</f>
        <v>0</v>
      </c>
      <c r="BB41" s="173">
        <f>IF(ISNUMBER('Corrected energy balance step 1'!BB41),'Corrected energy balance step 1'!BB41,0)</f>
        <v>0</v>
      </c>
      <c r="BC41" s="173">
        <f>IF(ISNUMBER('Corrected energy balance step 1'!BC41),'Corrected energy balance step 1'!BC41,0)</f>
        <v>0</v>
      </c>
      <c r="BD41" s="173">
        <f>IF(ISNUMBER('Corrected energy balance step 1'!BD41),'Corrected energy balance step 1'!BD41,0)</f>
        <v>0</v>
      </c>
      <c r="BE41" s="173">
        <f>IF(ISNUMBER('Corrected energy balance step 1'!BE41),'Corrected energy balance step 1'!BE41,0)</f>
        <v>0</v>
      </c>
      <c r="BF41" s="173">
        <f>IF(ISNUMBER('Corrected energy balance step 1'!BF41),'Corrected energy balance step 1'!BF41,0)</f>
        <v>0</v>
      </c>
      <c r="BG41" s="173">
        <f>IF(ISNUMBER('Corrected energy balance step 1'!BG41),'Corrected energy balance step 1'!BG41,0)</f>
        <v>0</v>
      </c>
      <c r="BH41" s="173">
        <f>IF(ISNUMBER('Corrected energy balance step 1'!BH41),'Corrected energy balance step 1'!BH41,0)</f>
        <v>0</v>
      </c>
      <c r="BI41" s="173">
        <f>IF(ISNUMBER('Corrected energy balance step 1'!BI41),'Corrected energy balance step 1'!BI41,0)</f>
        <v>0</v>
      </c>
      <c r="BJ41" s="173">
        <f>IF(ISNUMBER('Corrected energy balance step 1'!BJ41),'Corrected energy balance step 1'!BJ41,0)</f>
        <v>0</v>
      </c>
      <c r="BK41" s="173">
        <f>IF(ISNUMBER('Corrected energy balance step 1'!BK41),'Corrected energy balance step 1'!BK41,0)</f>
        <v>0</v>
      </c>
      <c r="BL41" s="173">
        <f>IF(ISNUMBER('Corrected energy balance step 1'!BL41),'Corrected energy balance step 1'!BL41,0)</f>
        <v>0</v>
      </c>
      <c r="BM41" s="173">
        <f>IF(ISNUMBER('Corrected energy balance step 1'!BM41),'Corrected energy balance step 1'!BM41,0)</f>
        <v>0</v>
      </c>
      <c r="BN41" s="171">
        <f>SUM(C41:BM41)</f>
        <v>0</v>
      </c>
      <c r="BO41" s="177">
        <f>'Corrected energy balance step 1'!BO41</f>
        <v>0</v>
      </c>
    </row>
    <row r="42" spans="2:67">
      <c r="B42" s="36" t="s">
        <v>86</v>
      </c>
      <c r="C42" s="173">
        <f>IF(ISNUMBER('Corrected energy balance step 1'!C42),'Corrected energy balance step 1'!C42,0)</f>
        <v>0</v>
      </c>
      <c r="D42" s="173">
        <f>IF(ISNUMBER('Corrected energy balance step 1'!D42),'Corrected energy balance step 1'!D42,0)</f>
        <v>0</v>
      </c>
      <c r="E42" s="173">
        <f>IF(ISNUMBER('Corrected energy balance step 1'!E42),'Corrected energy balance step 1'!E42,0)</f>
        <v>0</v>
      </c>
      <c r="F42" s="173">
        <f>IF(ISNUMBER('Corrected energy balance step 1'!F42),'Corrected energy balance step 1'!F42,0)</f>
        <v>0</v>
      </c>
      <c r="G42" s="173">
        <f>IF(ISNUMBER('Corrected energy balance step 1'!G42),'Corrected energy balance step 1'!G42,0)</f>
        <v>0</v>
      </c>
      <c r="H42" s="173">
        <f>IF(ISNUMBER('Corrected energy balance step 1'!H42),'Corrected energy balance step 1'!H42,0)</f>
        <v>0</v>
      </c>
      <c r="I42" s="173">
        <f>IF(ISNUMBER('Corrected energy balance step 1'!I42),'Corrected energy balance step 1'!I42,0)</f>
        <v>0</v>
      </c>
      <c r="J42" s="173">
        <f>IF(ISNUMBER('Corrected energy balance step 1'!J42),'Corrected energy balance step 1'!J42,0)</f>
        <v>0</v>
      </c>
      <c r="K42" s="173">
        <f>IF(ISNUMBER('Corrected energy balance step 1'!K42),'Corrected energy balance step 1'!K42,0)</f>
        <v>0</v>
      </c>
      <c r="L42" s="173">
        <f>IF(ISNUMBER('Corrected energy balance step 1'!L42),'Corrected energy balance step 1'!L42,0)</f>
        <v>0</v>
      </c>
      <c r="M42" s="173">
        <f>IF(ISNUMBER('Corrected energy balance step 1'!M42),'Corrected energy balance step 1'!M42,0)</f>
        <v>0</v>
      </c>
      <c r="N42" s="173">
        <f>IF(ISNUMBER('Corrected energy balance step 1'!N42),'Corrected energy balance step 1'!N42,0)</f>
        <v>0</v>
      </c>
      <c r="O42" s="173">
        <f>IF(ISNUMBER('Corrected energy balance step 1'!O42),'Corrected energy balance step 1'!O42,0)</f>
        <v>0</v>
      </c>
      <c r="P42" s="173">
        <f>IF(ISNUMBER('Corrected energy balance step 1'!P42),'Corrected energy balance step 1'!P42,0)</f>
        <v>0</v>
      </c>
      <c r="Q42" s="173">
        <f>IF(ISNUMBER('Corrected energy balance step 1'!Q42),'Corrected energy balance step 1'!Q42,0)</f>
        <v>0</v>
      </c>
      <c r="R42" s="173">
        <f>IF(ISNUMBER('Corrected energy balance step 1'!R42),'Corrected energy balance step 1'!R42,0)</f>
        <v>0</v>
      </c>
      <c r="S42" s="173">
        <f>IF(ISNUMBER('Corrected energy balance step 1'!S42),'Corrected energy balance step 1'!S42,0)</f>
        <v>0</v>
      </c>
      <c r="T42" s="173">
        <f>IF(ISNUMBER('Corrected energy balance step 1'!T42),'Corrected energy balance step 1'!T42,0)</f>
        <v>0</v>
      </c>
      <c r="U42" s="173">
        <f>IF(ISNUMBER('Corrected energy balance step 1'!U42),'Corrected energy balance step 1'!U42,0)</f>
        <v>0</v>
      </c>
      <c r="V42" s="173">
        <f>IF(ISNUMBER('Corrected energy balance step 1'!V42),'Corrected energy balance step 1'!V42,0)</f>
        <v>0</v>
      </c>
      <c r="W42" s="173">
        <f>IF(ISNUMBER('Corrected energy balance step 1'!W42),'Corrected energy balance step 1'!W42,0)</f>
        <v>0</v>
      </c>
      <c r="X42" s="173">
        <f>IF(ISNUMBER('Corrected energy balance step 1'!X42),'Corrected energy balance step 1'!X42,0)</f>
        <v>0</v>
      </c>
      <c r="Y42" s="173">
        <f>IF(ISNUMBER('Corrected energy balance step 1'!Y42),'Corrected energy balance step 1'!Y42,0)</f>
        <v>0</v>
      </c>
      <c r="Z42" s="173">
        <f>IF(ISNUMBER('Corrected energy balance step 1'!Z42),'Corrected energy balance step 1'!Z42,0)</f>
        <v>0</v>
      </c>
      <c r="AA42" s="173">
        <f>IF(ISNUMBER('Corrected energy balance step 1'!AA42),'Corrected energy balance step 1'!AA42,0)</f>
        <v>0</v>
      </c>
      <c r="AB42" s="173">
        <f>IF(ISNUMBER('Corrected energy balance step 1'!AB42),'Corrected energy balance step 1'!AB42,0)</f>
        <v>0</v>
      </c>
      <c r="AC42" s="173">
        <f>IF(ISNUMBER('Corrected energy balance step 1'!AC42),'Corrected energy balance step 1'!AC42,0)</f>
        <v>0</v>
      </c>
      <c r="AD42" s="173">
        <f>IF(ISNUMBER('Corrected energy balance step 1'!AD42),'Corrected energy balance step 1'!AD42,0)</f>
        <v>0</v>
      </c>
      <c r="AE42" s="173">
        <f>IF(ISNUMBER('Corrected energy balance step 1'!AE42),'Corrected energy balance step 1'!AE42,0)</f>
        <v>0</v>
      </c>
      <c r="AF42" s="173">
        <f>IF(ISNUMBER('Corrected energy balance step 1'!AF42),'Corrected energy balance step 1'!AF42,0)</f>
        <v>0</v>
      </c>
      <c r="AG42" s="173">
        <f>IF(ISNUMBER('Corrected energy balance step 1'!AG42),'Corrected energy balance step 1'!AG42,0)</f>
        <v>0</v>
      </c>
      <c r="AH42" s="173">
        <f>IF(ISNUMBER('Corrected energy balance step 1'!AH42),'Corrected energy balance step 1'!AH42,0)</f>
        <v>0</v>
      </c>
      <c r="AI42" s="173">
        <f>IF(ISNUMBER('Corrected energy balance step 1'!AI42),'Corrected energy balance step 1'!AI42,0)</f>
        <v>0</v>
      </c>
      <c r="AJ42" s="173">
        <f>IF(ISNUMBER('Corrected energy balance step 1'!AJ42),'Corrected energy balance step 1'!AJ42,0)</f>
        <v>0</v>
      </c>
      <c r="AK42" s="173">
        <f>IF(ISNUMBER('Corrected energy balance step 1'!AK42),'Corrected energy balance step 1'!AK42,0)</f>
        <v>0</v>
      </c>
      <c r="AL42" s="173">
        <f>IF(ISNUMBER('Corrected energy balance step 1'!AL42),'Corrected energy balance step 1'!AL42,0)</f>
        <v>0</v>
      </c>
      <c r="AM42" s="173">
        <f>IF(ISNUMBER('Corrected energy balance step 1'!AM42),'Corrected energy balance step 1'!AM42,0)</f>
        <v>0</v>
      </c>
      <c r="AN42" s="173">
        <f>IF(ISNUMBER('Corrected energy balance step 1'!AN42),'Corrected energy balance step 1'!AN42,0)</f>
        <v>0</v>
      </c>
      <c r="AO42" s="173">
        <f>IF(ISNUMBER('Corrected energy balance step 1'!AO42),'Corrected energy balance step 1'!AO42,0)</f>
        <v>0</v>
      </c>
      <c r="AP42" s="173">
        <f>IF(ISNUMBER('Corrected energy balance step 1'!AP42),'Corrected energy balance step 1'!AP42,0)</f>
        <v>0</v>
      </c>
      <c r="AQ42" s="173">
        <f>IF(ISNUMBER('Corrected energy balance step 1'!AQ42),'Corrected energy balance step 1'!AQ42,0)</f>
        <v>0</v>
      </c>
      <c r="AR42" s="173">
        <f>IF(ISNUMBER('Corrected energy balance step 1'!AR42),'Corrected energy balance step 1'!AR42,0)</f>
        <v>0</v>
      </c>
      <c r="AS42" s="173">
        <f>IF(ISNUMBER('Corrected energy balance step 1'!AS42),'Corrected energy balance step 1'!AS42,0)</f>
        <v>0</v>
      </c>
      <c r="AT42" s="173">
        <f>IF(ISNUMBER('Corrected energy balance step 1'!AT42),'Corrected energy balance step 1'!AT42,0)</f>
        <v>0</v>
      </c>
      <c r="AU42" s="173">
        <f>IF(ISNUMBER('Corrected energy balance step 1'!AU42),'Corrected energy balance step 1'!AU42,0)</f>
        <v>0</v>
      </c>
      <c r="AV42" s="173">
        <f>IF(ISNUMBER('Corrected energy balance step 1'!AV42),'Corrected energy balance step 1'!AV42,0)</f>
        <v>0</v>
      </c>
      <c r="AW42" s="173">
        <f>IF(ISNUMBER('Corrected energy balance step 1'!AW42),'Corrected energy balance step 1'!AW42,0)</f>
        <v>0</v>
      </c>
      <c r="AX42" s="173">
        <f>IF(ISNUMBER('Corrected energy balance step 1'!AX42),'Corrected energy balance step 1'!AX42,0)</f>
        <v>0</v>
      </c>
      <c r="AY42" s="173">
        <f>IF(ISNUMBER('Corrected energy balance step 1'!AY42),'Corrected energy balance step 1'!AY42,0)</f>
        <v>0</v>
      </c>
      <c r="AZ42" s="173">
        <f>IF(ISNUMBER('Corrected energy balance step 1'!AZ42),'Corrected energy balance step 1'!AZ42,0)</f>
        <v>0</v>
      </c>
      <c r="BA42" s="173">
        <f>IF(ISNUMBER('Corrected energy balance step 1'!BA42),'Corrected energy balance step 1'!BA42,0)</f>
        <v>0</v>
      </c>
      <c r="BB42" s="173">
        <f>IF(ISNUMBER('Corrected energy balance step 1'!BB42),'Corrected energy balance step 1'!BB42,0)</f>
        <v>0</v>
      </c>
      <c r="BC42" s="173">
        <f>IF(ISNUMBER('Corrected energy balance step 1'!BC42),'Corrected energy balance step 1'!BC42,0)</f>
        <v>0</v>
      </c>
      <c r="BD42" s="173">
        <f>IF(ISNUMBER('Corrected energy balance step 1'!BD42),'Corrected energy balance step 1'!BD42,0)</f>
        <v>0</v>
      </c>
      <c r="BE42" s="173">
        <f>IF(ISNUMBER('Corrected energy balance step 1'!BE42),'Corrected energy balance step 1'!BE42,0)</f>
        <v>0</v>
      </c>
      <c r="BF42" s="173">
        <f>IF(ISNUMBER('Corrected energy balance step 1'!BF42),'Corrected energy balance step 1'!BF42,0)</f>
        <v>0</v>
      </c>
      <c r="BG42" s="173">
        <f>IF(ISNUMBER('Corrected energy balance step 1'!BG42),'Corrected energy balance step 1'!BG42,0)</f>
        <v>0</v>
      </c>
      <c r="BH42" s="173">
        <f>IF(ISNUMBER('Corrected energy balance step 1'!BH42),'Corrected energy balance step 1'!BH42,0)</f>
        <v>0</v>
      </c>
      <c r="BI42" s="173">
        <f>IF(ISNUMBER('Corrected energy balance step 1'!BI42),'Corrected energy balance step 1'!BI42,0)</f>
        <v>0</v>
      </c>
      <c r="BJ42" s="173">
        <f>IF(ISNUMBER('Corrected energy balance step 1'!BJ42),'Corrected energy balance step 1'!BJ42,0)</f>
        <v>0</v>
      </c>
      <c r="BK42" s="173">
        <f>IF(ISNUMBER('Corrected energy balance step 1'!BK42),'Corrected energy balance step 1'!BK42,0)</f>
        <v>0</v>
      </c>
      <c r="BL42" s="173">
        <f>IF(ISNUMBER('Corrected energy balance step 1'!BL42),'Corrected energy balance step 1'!BL42,0)</f>
        <v>0</v>
      </c>
      <c r="BM42" s="173">
        <f>IF(ISNUMBER('Corrected energy balance step 1'!BM42),'Corrected energy balance step 1'!BM42,0)</f>
        <v>0</v>
      </c>
      <c r="BN42" s="171">
        <f t="shared" ref="BN42:BN91" si="60">SUM(C42:BM42)</f>
        <v>0</v>
      </c>
      <c r="BO42" s="177">
        <f>'Corrected energy balance step 1'!BO42</f>
        <v>0</v>
      </c>
    </row>
    <row r="43" spans="2:67">
      <c r="B43" s="36" t="s">
        <v>72</v>
      </c>
      <c r="C43" s="173">
        <f>IF(ISNUMBER('Corrected energy balance step 1'!C43),'Corrected energy balance step 1'!C43,0)</f>
        <v>0</v>
      </c>
      <c r="D43" s="173">
        <f>IF(ISNUMBER('Corrected energy balance step 1'!D43),'Corrected energy balance step 1'!D43,0)</f>
        <v>0</v>
      </c>
      <c r="E43" s="173">
        <f>IF(ISNUMBER('Corrected energy balance step 1'!E43),'Corrected energy balance step 1'!E43,0)</f>
        <v>0</v>
      </c>
      <c r="F43" s="173">
        <f>IF(ISNUMBER('Corrected energy balance step 1'!F43),'Corrected energy balance step 1'!F43,0)</f>
        <v>0</v>
      </c>
      <c r="G43" s="173">
        <f>IF(ISNUMBER('Corrected energy balance step 1'!G43),'Corrected energy balance step 1'!G43,0)</f>
        <v>0</v>
      </c>
      <c r="H43" s="173">
        <f>IF(ISNUMBER('Corrected energy balance step 1'!H43),'Corrected energy balance step 1'!H43,0)</f>
        <v>0</v>
      </c>
      <c r="I43" s="173">
        <f>IF(ISNUMBER('Corrected energy balance step 1'!I43),'Corrected energy balance step 1'!I43,0)</f>
        <v>0</v>
      </c>
      <c r="J43" s="173">
        <f>IF(ISNUMBER('Corrected energy balance step 1'!J43),'Corrected energy balance step 1'!J43,0)</f>
        <v>0</v>
      </c>
      <c r="K43" s="173">
        <f>IF(ISNUMBER('Corrected energy balance step 1'!K43),'Corrected energy balance step 1'!K43,0)</f>
        <v>0</v>
      </c>
      <c r="L43" s="173">
        <f>IF(ISNUMBER('Corrected energy balance step 1'!L43),'Corrected energy balance step 1'!L43,0)</f>
        <v>0</v>
      </c>
      <c r="M43" s="173">
        <f>IF(ISNUMBER('Corrected energy balance step 1'!M43),'Corrected energy balance step 1'!M43,0)</f>
        <v>0</v>
      </c>
      <c r="N43" s="173">
        <f>IF(ISNUMBER('Corrected energy balance step 1'!N43),'Corrected energy balance step 1'!N43,0)</f>
        <v>0</v>
      </c>
      <c r="O43" s="173">
        <f>IF(ISNUMBER('Corrected energy balance step 1'!O43),'Corrected energy balance step 1'!O43,0)</f>
        <v>0</v>
      </c>
      <c r="P43" s="173">
        <f>IF(ISNUMBER('Corrected energy balance step 1'!P43),'Corrected energy balance step 1'!P43,0)</f>
        <v>0</v>
      </c>
      <c r="Q43" s="173">
        <f>IF(ISNUMBER('Corrected energy balance step 1'!Q43),'Corrected energy balance step 1'!Q43,0)</f>
        <v>0</v>
      </c>
      <c r="R43" s="173">
        <f>IF(ISNUMBER('Corrected energy balance step 1'!R43),'Corrected energy balance step 1'!R43,0)</f>
        <v>0</v>
      </c>
      <c r="S43" s="173">
        <f>IF(ISNUMBER('Corrected energy balance step 1'!S43),'Corrected energy balance step 1'!S43,0)</f>
        <v>0</v>
      </c>
      <c r="T43" s="173">
        <f>IF(ISNUMBER('Corrected energy balance step 1'!T43),'Corrected energy balance step 1'!T43,0)</f>
        <v>0</v>
      </c>
      <c r="U43" s="173">
        <f>IF(ISNUMBER('Corrected energy balance step 1'!U43),'Corrected energy balance step 1'!U43,0)</f>
        <v>0</v>
      </c>
      <c r="V43" s="173">
        <f>IF(ISNUMBER('Corrected energy balance step 1'!V43),'Corrected energy balance step 1'!V43,0)</f>
        <v>0</v>
      </c>
      <c r="W43" s="173">
        <f>IF(ISNUMBER('Corrected energy balance step 1'!W43),'Corrected energy balance step 1'!W43,0)</f>
        <v>0</v>
      </c>
      <c r="X43" s="173">
        <f>IF(ISNUMBER('Corrected energy balance step 1'!X43),'Corrected energy balance step 1'!X43,0)</f>
        <v>0</v>
      </c>
      <c r="Y43" s="173">
        <f>IF(ISNUMBER('Corrected energy balance step 1'!Y43),'Corrected energy balance step 1'!Y43,0)</f>
        <v>0</v>
      </c>
      <c r="Z43" s="173">
        <f>IF(ISNUMBER('Corrected energy balance step 1'!Z43),'Corrected energy balance step 1'!Z43,0)</f>
        <v>0</v>
      </c>
      <c r="AA43" s="173">
        <f>IF(ISNUMBER('Corrected energy balance step 1'!AA43),'Corrected energy balance step 1'!AA43,0)</f>
        <v>0</v>
      </c>
      <c r="AB43" s="173">
        <f>IF(ISNUMBER('Corrected energy balance step 1'!AB43),'Corrected energy balance step 1'!AB43,0)</f>
        <v>0</v>
      </c>
      <c r="AC43" s="173">
        <f>IF(ISNUMBER('Corrected energy balance step 1'!AC43),'Corrected energy balance step 1'!AC43,0)</f>
        <v>0</v>
      </c>
      <c r="AD43" s="173">
        <f>IF(ISNUMBER('Corrected energy balance step 1'!AD43),'Corrected energy balance step 1'!AD43,0)</f>
        <v>0</v>
      </c>
      <c r="AE43" s="173">
        <f>IF(ISNUMBER('Corrected energy balance step 1'!AE43),'Corrected energy balance step 1'!AE43,0)</f>
        <v>0</v>
      </c>
      <c r="AF43" s="173">
        <f>IF(ISNUMBER('Corrected energy balance step 1'!AF43),'Corrected energy balance step 1'!AF43,0)</f>
        <v>0</v>
      </c>
      <c r="AG43" s="173">
        <f>IF(ISNUMBER('Corrected energy balance step 1'!AG43),'Corrected energy balance step 1'!AG43,0)</f>
        <v>0</v>
      </c>
      <c r="AH43" s="173">
        <f>IF(ISNUMBER('Corrected energy balance step 1'!AH43),'Corrected energy balance step 1'!AH43,0)</f>
        <v>0</v>
      </c>
      <c r="AI43" s="173">
        <f>IF(ISNUMBER('Corrected energy balance step 1'!AI43),'Corrected energy balance step 1'!AI43,0)</f>
        <v>0</v>
      </c>
      <c r="AJ43" s="173">
        <f>IF(ISNUMBER('Corrected energy balance step 1'!AJ43),'Corrected energy balance step 1'!AJ43,0)</f>
        <v>0</v>
      </c>
      <c r="AK43" s="173">
        <f>IF(ISNUMBER('Corrected energy balance step 1'!AK43),'Corrected energy balance step 1'!AK43,0)</f>
        <v>0</v>
      </c>
      <c r="AL43" s="173">
        <f>IF(ISNUMBER('Corrected energy balance step 1'!AL43),'Corrected energy balance step 1'!AL43,0)</f>
        <v>0</v>
      </c>
      <c r="AM43" s="173">
        <f>IF(ISNUMBER('Corrected energy balance step 1'!AM43),'Corrected energy balance step 1'!AM43,0)</f>
        <v>0</v>
      </c>
      <c r="AN43" s="173">
        <f>IF(ISNUMBER('Corrected energy balance step 1'!AN43),'Corrected energy balance step 1'!AN43,0)</f>
        <v>0</v>
      </c>
      <c r="AO43" s="173">
        <f>IF(ISNUMBER('Corrected energy balance step 1'!AO43),'Corrected energy balance step 1'!AO43,0)</f>
        <v>0</v>
      </c>
      <c r="AP43" s="173">
        <f>IF(ISNUMBER('Corrected energy balance step 1'!AP43),'Corrected energy balance step 1'!AP43,0)</f>
        <v>0</v>
      </c>
      <c r="AQ43" s="173">
        <f>IF(ISNUMBER('Corrected energy balance step 1'!AQ43),'Corrected energy balance step 1'!AQ43,0)</f>
        <v>0</v>
      </c>
      <c r="AR43" s="173">
        <f>IF(ISNUMBER('Corrected energy balance step 1'!AR43),'Corrected energy balance step 1'!AR43,0)</f>
        <v>0</v>
      </c>
      <c r="AS43" s="173">
        <f>IF(ISNUMBER('Corrected energy balance step 1'!AS43),'Corrected energy balance step 1'!AS43,0)</f>
        <v>0</v>
      </c>
      <c r="AT43" s="173">
        <f>IF(ISNUMBER('Corrected energy balance step 1'!AT43),'Corrected energy balance step 1'!AT43,0)</f>
        <v>0</v>
      </c>
      <c r="AU43" s="173">
        <f>IF(ISNUMBER('Corrected energy balance step 1'!AU43),'Corrected energy balance step 1'!AU43,0)</f>
        <v>0</v>
      </c>
      <c r="AV43" s="173">
        <f>IF(ISNUMBER('Corrected energy balance step 1'!AV43),'Corrected energy balance step 1'!AV43,0)</f>
        <v>0</v>
      </c>
      <c r="AW43" s="173">
        <f>IF(ISNUMBER('Corrected energy balance step 1'!AW43),'Corrected energy balance step 1'!AW43,0)</f>
        <v>0</v>
      </c>
      <c r="AX43" s="173">
        <f>IF(ISNUMBER('Corrected energy balance step 1'!AX43),'Corrected energy balance step 1'!AX43,0)</f>
        <v>0</v>
      </c>
      <c r="AY43" s="173">
        <f>IF(ISNUMBER('Corrected energy balance step 1'!AY43),'Corrected energy balance step 1'!AY43,0)</f>
        <v>0</v>
      </c>
      <c r="AZ43" s="173">
        <f>IF(ISNUMBER('Corrected energy balance step 1'!AZ43),'Corrected energy balance step 1'!AZ43,0)</f>
        <v>0</v>
      </c>
      <c r="BA43" s="173">
        <f>IF(ISNUMBER('Corrected energy balance step 1'!BA43),'Corrected energy balance step 1'!BA43,0)</f>
        <v>0</v>
      </c>
      <c r="BB43" s="173">
        <f>IF(ISNUMBER('Corrected energy balance step 1'!BB43),'Corrected energy balance step 1'!BB43,0)</f>
        <v>0</v>
      </c>
      <c r="BC43" s="173">
        <f>IF(ISNUMBER('Corrected energy balance step 1'!BC43),'Corrected energy balance step 1'!BC43,0)</f>
        <v>0</v>
      </c>
      <c r="BD43" s="173">
        <f>IF(ISNUMBER('Corrected energy balance step 1'!BD43),'Corrected energy balance step 1'!BD43,0)</f>
        <v>0</v>
      </c>
      <c r="BE43" s="173">
        <f>IF(ISNUMBER('Corrected energy balance step 1'!BE43),'Corrected energy balance step 1'!BE43,0)</f>
        <v>0</v>
      </c>
      <c r="BF43" s="173">
        <f>IF(ISNUMBER('Corrected energy balance step 1'!BF43),'Corrected energy balance step 1'!BF43,0)</f>
        <v>0</v>
      </c>
      <c r="BG43" s="173">
        <f>IF(ISNUMBER('Corrected energy balance step 1'!BG43),'Corrected energy balance step 1'!BG43,0)</f>
        <v>0</v>
      </c>
      <c r="BH43" s="173">
        <f>IF(ISNUMBER('Corrected energy balance step 1'!BH43),'Corrected energy balance step 1'!BH43,0)</f>
        <v>0</v>
      </c>
      <c r="BI43" s="173">
        <f>IF(ISNUMBER('Corrected energy balance step 1'!BI43),'Corrected energy balance step 1'!BI43,0)</f>
        <v>0</v>
      </c>
      <c r="BJ43" s="173">
        <f>IF(ISNUMBER('Corrected energy balance step 1'!BJ43),'Corrected energy balance step 1'!BJ43,0)</f>
        <v>0</v>
      </c>
      <c r="BK43" s="173">
        <f>IF(ISNUMBER('Corrected energy balance step 1'!BK43),'Corrected energy balance step 1'!BK43,0)</f>
        <v>0</v>
      </c>
      <c r="BL43" s="173">
        <f>IF(ISNUMBER('Corrected energy balance step 1'!BL43),'Corrected energy balance step 1'!BL43,0)</f>
        <v>0</v>
      </c>
      <c r="BM43" s="173">
        <f>IF(ISNUMBER('Corrected energy balance step 1'!BM43),'Corrected energy balance step 1'!BM43,0)</f>
        <v>0</v>
      </c>
      <c r="BN43" s="171">
        <f t="shared" si="60"/>
        <v>0</v>
      </c>
      <c r="BO43" s="177">
        <f>'Corrected energy balance step 1'!BO43</f>
        <v>0</v>
      </c>
    </row>
    <row r="44" spans="2:67">
      <c r="B44" s="36" t="s">
        <v>73</v>
      </c>
      <c r="C44" s="173">
        <f>IF(ISNUMBER('Corrected energy balance step 1'!C44),'Corrected energy balance step 1'!C44,0)</f>
        <v>0</v>
      </c>
      <c r="D44" s="173">
        <f>IF(ISNUMBER('Corrected energy balance step 1'!D44),'Corrected energy balance step 1'!D44,0)</f>
        <v>0</v>
      </c>
      <c r="E44" s="173">
        <f>IF(ISNUMBER('Corrected energy balance step 1'!E44),'Corrected energy balance step 1'!E44,0)</f>
        <v>0</v>
      </c>
      <c r="F44" s="173">
        <f>IF(ISNUMBER('Corrected energy balance step 1'!F44),'Corrected energy balance step 1'!F44,0)</f>
        <v>0</v>
      </c>
      <c r="G44" s="173">
        <f>IF(ISNUMBER('Corrected energy balance step 1'!G44),'Corrected energy balance step 1'!G44,0)</f>
        <v>0</v>
      </c>
      <c r="H44" s="173">
        <f>IF(ISNUMBER('Corrected energy balance step 1'!H44),'Corrected energy balance step 1'!H44,0)</f>
        <v>0</v>
      </c>
      <c r="I44" s="173">
        <f>IF(ISNUMBER('Corrected energy balance step 1'!I44),'Corrected energy balance step 1'!I44,0)</f>
        <v>0</v>
      </c>
      <c r="J44" s="173">
        <f>IF(ISNUMBER('Corrected energy balance step 1'!J44),'Corrected energy balance step 1'!J44,0)</f>
        <v>0</v>
      </c>
      <c r="K44" s="173">
        <f>IF(ISNUMBER('Corrected energy balance step 1'!K44),'Corrected energy balance step 1'!K44,0)</f>
        <v>0</v>
      </c>
      <c r="L44" s="173">
        <f>IF(ISNUMBER('Corrected energy balance step 1'!L44),'Corrected energy balance step 1'!L44,0)</f>
        <v>0</v>
      </c>
      <c r="M44" s="173">
        <f>IF(ISNUMBER('Corrected energy balance step 1'!M44),'Corrected energy balance step 1'!M44,0)</f>
        <v>0</v>
      </c>
      <c r="N44" s="173">
        <f>IF(ISNUMBER('Corrected energy balance step 1'!N44),'Corrected energy balance step 1'!N44,0)</f>
        <v>0</v>
      </c>
      <c r="O44" s="173">
        <f>IF(ISNUMBER('Corrected energy balance step 1'!O44),'Corrected energy balance step 1'!O44,0)</f>
        <v>0</v>
      </c>
      <c r="P44" s="173">
        <f>IF(ISNUMBER('Corrected energy balance step 1'!P44),'Corrected energy balance step 1'!P44,0)</f>
        <v>0</v>
      </c>
      <c r="Q44" s="173">
        <f>IF(ISNUMBER('Corrected energy balance step 1'!Q44),'Corrected energy balance step 1'!Q44,0)</f>
        <v>0</v>
      </c>
      <c r="R44" s="173">
        <f>IF(ISNUMBER('Corrected energy balance step 1'!R44),'Corrected energy balance step 1'!R44,0)</f>
        <v>0</v>
      </c>
      <c r="S44" s="173">
        <f>IF(ISNUMBER('Corrected energy balance step 1'!S44),'Corrected energy balance step 1'!S44,0)</f>
        <v>0</v>
      </c>
      <c r="T44" s="173">
        <f>IF(ISNUMBER('Corrected energy balance step 1'!T44),'Corrected energy balance step 1'!T44,0)</f>
        <v>0</v>
      </c>
      <c r="U44" s="173">
        <f>IF(ISNUMBER('Corrected energy balance step 1'!U44),'Corrected energy balance step 1'!U44,0)</f>
        <v>0</v>
      </c>
      <c r="V44" s="173">
        <f>IF(ISNUMBER('Corrected energy balance step 1'!V44),'Corrected energy balance step 1'!V44,0)</f>
        <v>0</v>
      </c>
      <c r="W44" s="173">
        <f>IF(ISNUMBER('Corrected energy balance step 1'!W44),'Corrected energy balance step 1'!W44,0)</f>
        <v>0</v>
      </c>
      <c r="X44" s="173">
        <f>IF(ISNUMBER('Corrected energy balance step 1'!X44),'Corrected energy balance step 1'!X44,0)</f>
        <v>0</v>
      </c>
      <c r="Y44" s="173">
        <f>IF(ISNUMBER('Corrected energy balance step 1'!Y44),'Corrected energy balance step 1'!Y44,0)</f>
        <v>0</v>
      </c>
      <c r="Z44" s="173">
        <f>IF(ISNUMBER('Corrected energy balance step 1'!Z44),'Corrected energy balance step 1'!Z44,0)</f>
        <v>0</v>
      </c>
      <c r="AA44" s="173">
        <f>IF(ISNUMBER('Corrected energy balance step 1'!AA44),'Corrected energy balance step 1'!AA44,0)</f>
        <v>0</v>
      </c>
      <c r="AB44" s="173">
        <f>IF(ISNUMBER('Corrected energy balance step 1'!AB44),'Corrected energy balance step 1'!AB44,0)</f>
        <v>0</v>
      </c>
      <c r="AC44" s="173">
        <f>IF(ISNUMBER('Corrected energy balance step 1'!AC44),'Corrected energy balance step 1'!AC44,0)</f>
        <v>0</v>
      </c>
      <c r="AD44" s="173">
        <f>IF(ISNUMBER('Corrected energy balance step 1'!AD44),'Corrected energy balance step 1'!AD44,0)</f>
        <v>0</v>
      </c>
      <c r="AE44" s="173">
        <f>IF(ISNUMBER('Corrected energy balance step 1'!AE44),'Corrected energy balance step 1'!AE44,0)</f>
        <v>0</v>
      </c>
      <c r="AF44" s="173">
        <f>IF(ISNUMBER('Corrected energy balance step 1'!AF44),'Corrected energy balance step 1'!AF44,0)</f>
        <v>0</v>
      </c>
      <c r="AG44" s="173">
        <f>IF(ISNUMBER('Corrected energy balance step 1'!AG44),'Corrected energy balance step 1'!AG44,0)</f>
        <v>0</v>
      </c>
      <c r="AH44" s="173">
        <f>IF(ISNUMBER('Corrected energy balance step 1'!AH44),'Corrected energy balance step 1'!AH44,0)</f>
        <v>0</v>
      </c>
      <c r="AI44" s="173">
        <f>IF(ISNUMBER('Corrected energy balance step 1'!AI44),'Corrected energy balance step 1'!AI44,0)</f>
        <v>0</v>
      </c>
      <c r="AJ44" s="173">
        <f>IF(ISNUMBER('Corrected energy balance step 1'!AJ44),'Corrected energy balance step 1'!AJ44,0)</f>
        <v>0</v>
      </c>
      <c r="AK44" s="173">
        <f>IF(ISNUMBER('Corrected energy balance step 1'!AK44),'Corrected energy balance step 1'!AK44,0)</f>
        <v>0</v>
      </c>
      <c r="AL44" s="173">
        <f>IF(ISNUMBER('Corrected energy balance step 1'!AL44),'Corrected energy balance step 1'!AL44,0)</f>
        <v>0</v>
      </c>
      <c r="AM44" s="173">
        <f>IF(ISNUMBER('Corrected energy balance step 1'!AM44),'Corrected energy balance step 1'!AM44,0)</f>
        <v>0</v>
      </c>
      <c r="AN44" s="173">
        <f>IF(ISNUMBER('Corrected energy balance step 1'!AN44),'Corrected energy balance step 1'!AN44,0)</f>
        <v>0</v>
      </c>
      <c r="AO44" s="173">
        <f>IF(ISNUMBER('Corrected energy balance step 1'!AO44),'Corrected energy balance step 1'!AO44,0)</f>
        <v>0</v>
      </c>
      <c r="AP44" s="173">
        <f>IF(ISNUMBER('Corrected energy balance step 1'!AP44),'Corrected energy balance step 1'!AP44,0)</f>
        <v>0</v>
      </c>
      <c r="AQ44" s="173">
        <f>IF(ISNUMBER('Corrected energy balance step 1'!AQ44),'Corrected energy balance step 1'!AQ44,0)</f>
        <v>0</v>
      </c>
      <c r="AR44" s="173">
        <f>IF(ISNUMBER('Corrected energy balance step 1'!AR44),'Corrected energy balance step 1'!AR44,0)</f>
        <v>0</v>
      </c>
      <c r="AS44" s="173">
        <f>IF(ISNUMBER('Corrected energy balance step 1'!AS44),'Corrected energy balance step 1'!AS44,0)</f>
        <v>0</v>
      </c>
      <c r="AT44" s="173">
        <f>IF(ISNUMBER('Corrected energy balance step 1'!AT44),'Corrected energy balance step 1'!AT44,0)</f>
        <v>0</v>
      </c>
      <c r="AU44" s="173">
        <f>IF(ISNUMBER('Corrected energy balance step 1'!AU44),'Corrected energy balance step 1'!AU44,0)</f>
        <v>0</v>
      </c>
      <c r="AV44" s="173">
        <f>IF(ISNUMBER('Corrected energy balance step 1'!AV44),'Corrected energy balance step 1'!AV44,0)</f>
        <v>0</v>
      </c>
      <c r="AW44" s="173">
        <f>IF(ISNUMBER('Corrected energy balance step 1'!AW44),'Corrected energy balance step 1'!AW44,0)</f>
        <v>0</v>
      </c>
      <c r="AX44" s="173">
        <f>IF(ISNUMBER('Corrected energy balance step 1'!AX44),'Corrected energy balance step 1'!AX44,0)</f>
        <v>0</v>
      </c>
      <c r="AY44" s="173">
        <f>IF(ISNUMBER('Corrected energy balance step 1'!AY44),'Corrected energy balance step 1'!AY44,0)</f>
        <v>0</v>
      </c>
      <c r="AZ44" s="173">
        <f>IF(ISNUMBER('Corrected energy balance step 1'!AZ44),'Corrected energy balance step 1'!AZ44,0)</f>
        <v>0</v>
      </c>
      <c r="BA44" s="173">
        <f>IF(ISNUMBER('Corrected energy balance step 1'!BA44),'Corrected energy balance step 1'!BA44,0)</f>
        <v>0</v>
      </c>
      <c r="BB44" s="173">
        <f>IF(ISNUMBER('Corrected energy balance step 1'!BB44),'Corrected energy balance step 1'!BB44,0)</f>
        <v>0</v>
      </c>
      <c r="BC44" s="173">
        <f>IF(ISNUMBER('Corrected energy balance step 1'!BC44),'Corrected energy balance step 1'!BC44,0)</f>
        <v>0</v>
      </c>
      <c r="BD44" s="173">
        <f>IF(ISNUMBER('Corrected energy balance step 1'!BD44),'Corrected energy balance step 1'!BD44,0)</f>
        <v>0</v>
      </c>
      <c r="BE44" s="173">
        <f>IF(ISNUMBER('Corrected energy balance step 1'!BE44),'Corrected energy balance step 1'!BE44,0)</f>
        <v>0</v>
      </c>
      <c r="BF44" s="173">
        <f>IF(ISNUMBER('Corrected energy balance step 1'!BF44),'Corrected energy balance step 1'!BF44,0)</f>
        <v>0</v>
      </c>
      <c r="BG44" s="173">
        <f>IF(ISNUMBER('Corrected energy balance step 1'!BG44),'Corrected energy balance step 1'!BG44,0)</f>
        <v>0</v>
      </c>
      <c r="BH44" s="173">
        <f>IF(ISNUMBER('Corrected energy balance step 1'!BH44),'Corrected energy balance step 1'!BH44,0)</f>
        <v>0</v>
      </c>
      <c r="BI44" s="173">
        <f>IF(ISNUMBER('Corrected energy balance step 1'!BI44),'Corrected energy balance step 1'!BI44,0)</f>
        <v>0</v>
      </c>
      <c r="BJ44" s="173">
        <f>IF(ISNUMBER('Corrected energy balance step 1'!BJ44),'Corrected energy balance step 1'!BJ44,0)</f>
        <v>0</v>
      </c>
      <c r="BK44" s="173">
        <f>IF(ISNUMBER('Corrected energy balance step 1'!BK44),'Corrected energy balance step 1'!BK44,0)</f>
        <v>0</v>
      </c>
      <c r="BL44" s="173">
        <f>IF(ISNUMBER('Corrected energy balance step 1'!BL44),'Corrected energy balance step 1'!BL44,0)</f>
        <v>0</v>
      </c>
      <c r="BM44" s="173">
        <f>IF(ISNUMBER('Corrected energy balance step 1'!BM44),'Corrected energy balance step 1'!BM44,0)</f>
        <v>0</v>
      </c>
      <c r="BN44" s="171">
        <f t="shared" si="60"/>
        <v>0</v>
      </c>
      <c r="BO44" s="177">
        <f>'Corrected energy balance step 1'!BO44</f>
        <v>0</v>
      </c>
    </row>
    <row r="45" spans="2:67">
      <c r="B45" s="36" t="s">
        <v>87</v>
      </c>
      <c r="C45" s="173">
        <f>IF(ISNUMBER('Corrected energy balance step 1'!C45),'Corrected energy balance step 1'!C45,0)</f>
        <v>0</v>
      </c>
      <c r="D45" s="173">
        <f>IF(ISNUMBER('Corrected energy balance step 1'!D45),'Corrected energy balance step 1'!D45,0)</f>
        <v>0</v>
      </c>
      <c r="E45" s="173">
        <f>IF(ISNUMBER('Corrected energy balance step 1'!E45),'Corrected energy balance step 1'!E45,0)</f>
        <v>0</v>
      </c>
      <c r="F45" s="173">
        <f>IF(ISNUMBER('Corrected energy balance step 1'!F45),'Corrected energy balance step 1'!F45,0)</f>
        <v>0</v>
      </c>
      <c r="G45" s="173">
        <f>IF(ISNUMBER('Corrected energy balance step 1'!G45),'Corrected energy balance step 1'!G45,0)</f>
        <v>0</v>
      </c>
      <c r="H45" s="173">
        <f>IF(ISNUMBER('Corrected energy balance step 1'!H45),'Corrected energy balance step 1'!H45,0)</f>
        <v>0</v>
      </c>
      <c r="I45" s="173">
        <f>IF(ISNUMBER('Corrected energy balance step 1'!I45),'Corrected energy balance step 1'!I45,0)</f>
        <v>0</v>
      </c>
      <c r="J45" s="173">
        <f>IF(ISNUMBER('Corrected energy balance step 1'!J45),'Corrected energy balance step 1'!J45,0)</f>
        <v>0</v>
      </c>
      <c r="K45" s="173">
        <f>IF(ISNUMBER('Corrected energy balance step 1'!K45),'Corrected energy balance step 1'!K45,0)</f>
        <v>0</v>
      </c>
      <c r="L45" s="173">
        <f>IF(ISNUMBER('Corrected energy balance step 1'!L45),'Corrected energy balance step 1'!L45,0)</f>
        <v>0</v>
      </c>
      <c r="M45" s="173">
        <f>IF(ISNUMBER('Corrected energy balance step 1'!M45),'Corrected energy balance step 1'!M45,0)</f>
        <v>0</v>
      </c>
      <c r="N45" s="173">
        <f>IF(ISNUMBER('Corrected energy balance step 1'!N45),'Corrected energy balance step 1'!N45,0)</f>
        <v>0</v>
      </c>
      <c r="O45" s="173">
        <f>IF(ISNUMBER('Corrected energy balance step 1'!O45),'Corrected energy balance step 1'!O45,0)</f>
        <v>0</v>
      </c>
      <c r="P45" s="173">
        <f>IF(ISNUMBER('Corrected energy balance step 1'!P45),'Corrected energy balance step 1'!P45,0)</f>
        <v>0</v>
      </c>
      <c r="Q45" s="173">
        <f>IF(ISNUMBER('Corrected energy balance step 1'!Q45),'Corrected energy balance step 1'!Q45,0)</f>
        <v>0</v>
      </c>
      <c r="R45" s="173">
        <f>IF(ISNUMBER('Corrected energy balance step 1'!R45),'Corrected energy balance step 1'!R45,0)</f>
        <v>0</v>
      </c>
      <c r="S45" s="173">
        <f>IF(ISNUMBER('Corrected energy balance step 1'!S45),'Corrected energy balance step 1'!S45,0)</f>
        <v>0</v>
      </c>
      <c r="T45" s="173">
        <f>IF(ISNUMBER('Corrected energy balance step 1'!T45),'Corrected energy balance step 1'!T45,0)</f>
        <v>0</v>
      </c>
      <c r="U45" s="173">
        <f>IF(ISNUMBER('Corrected energy balance step 1'!U45),'Corrected energy balance step 1'!U45,0)</f>
        <v>0</v>
      </c>
      <c r="V45" s="173">
        <f>IF(ISNUMBER('Corrected energy balance step 1'!V45),'Corrected energy balance step 1'!V45,0)</f>
        <v>0</v>
      </c>
      <c r="W45" s="173">
        <f>IF(ISNUMBER('Corrected energy balance step 1'!W45),'Corrected energy balance step 1'!W45,0)</f>
        <v>0</v>
      </c>
      <c r="X45" s="173">
        <f>IF(ISNUMBER('Corrected energy balance step 1'!X45),'Corrected energy balance step 1'!X45,0)</f>
        <v>0</v>
      </c>
      <c r="Y45" s="173">
        <f>IF(ISNUMBER('Corrected energy balance step 1'!Y45),'Corrected energy balance step 1'!Y45,0)</f>
        <v>0</v>
      </c>
      <c r="Z45" s="173">
        <f>IF(ISNUMBER('Corrected energy balance step 1'!Z45),'Corrected energy balance step 1'!Z45,0)</f>
        <v>0</v>
      </c>
      <c r="AA45" s="173">
        <f>IF(ISNUMBER('Corrected energy balance step 1'!AA45),'Corrected energy balance step 1'!AA45,0)</f>
        <v>0</v>
      </c>
      <c r="AB45" s="173">
        <f>IF(ISNUMBER('Corrected energy balance step 1'!AB45),'Corrected energy balance step 1'!AB45,0)</f>
        <v>0</v>
      </c>
      <c r="AC45" s="173">
        <f>IF(ISNUMBER('Corrected energy balance step 1'!AC45),'Corrected energy balance step 1'!AC45,0)</f>
        <v>0</v>
      </c>
      <c r="AD45" s="173">
        <f>IF(ISNUMBER('Corrected energy balance step 1'!AD45),'Corrected energy balance step 1'!AD45,0)</f>
        <v>0</v>
      </c>
      <c r="AE45" s="173">
        <f>IF(ISNUMBER('Corrected energy balance step 1'!AE45),'Corrected energy balance step 1'!AE45,0)</f>
        <v>0</v>
      </c>
      <c r="AF45" s="173">
        <f>IF(ISNUMBER('Corrected energy balance step 1'!AF45),'Corrected energy balance step 1'!AF45,0)</f>
        <v>0</v>
      </c>
      <c r="AG45" s="173">
        <f>IF(ISNUMBER('Corrected energy balance step 1'!AG45),'Corrected energy balance step 1'!AG45,0)</f>
        <v>0</v>
      </c>
      <c r="AH45" s="173">
        <f>IF(ISNUMBER('Corrected energy balance step 1'!AH45),'Corrected energy balance step 1'!AH45,0)</f>
        <v>0</v>
      </c>
      <c r="AI45" s="173">
        <f>IF(ISNUMBER('Corrected energy balance step 1'!AI45),'Corrected energy balance step 1'!AI45,0)</f>
        <v>0</v>
      </c>
      <c r="AJ45" s="173">
        <f>IF(ISNUMBER('Corrected energy balance step 1'!AJ45),'Corrected energy balance step 1'!AJ45,0)</f>
        <v>0</v>
      </c>
      <c r="AK45" s="173">
        <f>IF(ISNUMBER('Corrected energy balance step 1'!AK45),'Corrected energy balance step 1'!AK45,0)</f>
        <v>0</v>
      </c>
      <c r="AL45" s="173">
        <f>IF(ISNUMBER('Corrected energy balance step 1'!AL45),'Corrected energy balance step 1'!AL45,0)</f>
        <v>0</v>
      </c>
      <c r="AM45" s="173">
        <f>IF(ISNUMBER('Corrected energy balance step 1'!AM45),'Corrected energy balance step 1'!AM45,0)</f>
        <v>0</v>
      </c>
      <c r="AN45" s="173">
        <f>IF(ISNUMBER('Corrected energy balance step 1'!AN45),'Corrected energy balance step 1'!AN45,0)</f>
        <v>0</v>
      </c>
      <c r="AO45" s="173">
        <f>IF(ISNUMBER('Corrected energy balance step 1'!AO45),'Corrected energy balance step 1'!AO45,0)</f>
        <v>0</v>
      </c>
      <c r="AP45" s="173">
        <f>IF(ISNUMBER('Corrected energy balance step 1'!AP45),'Corrected energy balance step 1'!AP45,0)</f>
        <v>0</v>
      </c>
      <c r="AQ45" s="173">
        <f>IF(ISNUMBER('Corrected energy balance step 1'!AQ45),'Corrected energy balance step 1'!AQ45,0)</f>
        <v>0</v>
      </c>
      <c r="AR45" s="173">
        <f>IF(ISNUMBER('Corrected energy balance step 1'!AR45),'Corrected energy balance step 1'!AR45,0)</f>
        <v>0</v>
      </c>
      <c r="AS45" s="173">
        <f>IF(ISNUMBER('Corrected energy balance step 1'!AS45),'Corrected energy balance step 1'!AS45,0)</f>
        <v>0</v>
      </c>
      <c r="AT45" s="173">
        <f>IF(ISNUMBER('Corrected energy balance step 1'!AT45),'Corrected energy balance step 1'!AT45,0)</f>
        <v>0</v>
      </c>
      <c r="AU45" s="173">
        <f>IF(ISNUMBER('Corrected energy balance step 1'!AU45),'Corrected energy balance step 1'!AU45,0)</f>
        <v>0</v>
      </c>
      <c r="AV45" s="173">
        <f>IF(ISNUMBER('Corrected energy balance step 1'!AV45),'Corrected energy balance step 1'!AV45,0)</f>
        <v>0</v>
      </c>
      <c r="AW45" s="173">
        <f>IF(ISNUMBER('Corrected energy balance step 1'!AW45),'Corrected energy balance step 1'!AW45,0)</f>
        <v>0</v>
      </c>
      <c r="AX45" s="173">
        <f>IF(ISNUMBER('Corrected energy balance step 1'!AX45),'Corrected energy balance step 1'!AX45,0)</f>
        <v>0</v>
      </c>
      <c r="AY45" s="173">
        <f>IF(ISNUMBER('Corrected energy balance step 1'!AY45),'Corrected energy balance step 1'!AY45,0)</f>
        <v>0</v>
      </c>
      <c r="AZ45" s="173">
        <f>IF(ISNUMBER('Corrected energy balance step 1'!AZ45),'Corrected energy balance step 1'!AZ45,0)</f>
        <v>0</v>
      </c>
      <c r="BA45" s="173">
        <f>IF(ISNUMBER('Corrected energy balance step 1'!BA45),'Corrected energy balance step 1'!BA45,0)</f>
        <v>0</v>
      </c>
      <c r="BB45" s="173">
        <f>IF(ISNUMBER('Corrected energy balance step 1'!BB45),'Corrected energy balance step 1'!BB45,0)</f>
        <v>0</v>
      </c>
      <c r="BC45" s="173">
        <f>IF(ISNUMBER('Corrected energy balance step 1'!BC45),'Corrected energy balance step 1'!BC45,0)</f>
        <v>0</v>
      </c>
      <c r="BD45" s="173">
        <f>IF(ISNUMBER('Corrected energy balance step 1'!BD45),'Corrected energy balance step 1'!BD45,0)</f>
        <v>0</v>
      </c>
      <c r="BE45" s="173">
        <f>IF(ISNUMBER('Corrected energy balance step 1'!BE45),'Corrected energy balance step 1'!BE45,0)</f>
        <v>0</v>
      </c>
      <c r="BF45" s="173">
        <f>IF(ISNUMBER('Corrected energy balance step 1'!BF45),'Corrected energy balance step 1'!BF45,0)</f>
        <v>0</v>
      </c>
      <c r="BG45" s="173">
        <f>IF(ISNUMBER('Corrected energy balance step 1'!BG45),'Corrected energy balance step 1'!BG45,0)</f>
        <v>0</v>
      </c>
      <c r="BH45" s="173">
        <f>IF(ISNUMBER('Corrected energy balance step 1'!BH45),'Corrected energy balance step 1'!BH45,0)</f>
        <v>0</v>
      </c>
      <c r="BI45" s="173">
        <f>IF(ISNUMBER('Corrected energy balance step 1'!BI45),'Corrected energy balance step 1'!BI45,0)</f>
        <v>0</v>
      </c>
      <c r="BJ45" s="173">
        <f>IF(ISNUMBER('Corrected energy balance step 1'!BJ45),'Corrected energy balance step 1'!BJ45,0)</f>
        <v>0</v>
      </c>
      <c r="BK45" s="173">
        <f>IF(ISNUMBER('Corrected energy balance step 1'!BK45),'Corrected energy balance step 1'!BK45,0)</f>
        <v>0</v>
      </c>
      <c r="BL45" s="173">
        <f>IF(ISNUMBER('Corrected energy balance step 1'!BL45),'Corrected energy balance step 1'!BL45,0)</f>
        <v>0</v>
      </c>
      <c r="BM45" s="173">
        <f>IF(ISNUMBER('Corrected energy balance step 1'!BM45),'Corrected energy balance step 1'!BM45,0)</f>
        <v>0</v>
      </c>
      <c r="BN45" s="171">
        <f t="shared" si="60"/>
        <v>0</v>
      </c>
      <c r="BO45" s="177">
        <f>'Corrected energy balance step 1'!BO45</f>
        <v>0</v>
      </c>
    </row>
    <row r="46" spans="2:67">
      <c r="B46" s="36" t="s">
        <v>74</v>
      </c>
      <c r="C46" s="173">
        <f>IF(ISNUMBER('Corrected energy balance step 1'!C46),'Corrected energy balance step 1'!C46,0)</f>
        <v>0</v>
      </c>
      <c r="D46" s="173">
        <f>IF(ISNUMBER('Corrected energy balance step 1'!D46),'Corrected energy balance step 1'!D46,0)</f>
        <v>0</v>
      </c>
      <c r="E46" s="173">
        <f>IF(ISNUMBER('Corrected energy balance step 1'!E46),'Corrected energy balance step 1'!E46,0)</f>
        <v>0</v>
      </c>
      <c r="F46" s="173">
        <f>IF(ISNUMBER('Corrected energy balance step 1'!F46),'Corrected energy balance step 1'!F46,0)</f>
        <v>0</v>
      </c>
      <c r="G46" s="173">
        <f>IF(ISNUMBER('Corrected energy balance step 1'!G46),'Corrected energy balance step 1'!G46,0)</f>
        <v>0</v>
      </c>
      <c r="H46" s="173">
        <f>IF(ISNUMBER('Corrected energy balance step 1'!H46),'Corrected energy balance step 1'!H46,0)</f>
        <v>0</v>
      </c>
      <c r="I46" s="173">
        <f>IF(ISNUMBER('Corrected energy balance step 1'!I46),'Corrected energy balance step 1'!I46,0)</f>
        <v>0</v>
      </c>
      <c r="J46" s="173">
        <f>IF(ISNUMBER('Corrected energy balance step 1'!J46),'Corrected energy balance step 1'!J46,0)</f>
        <v>0</v>
      </c>
      <c r="K46" s="173">
        <f>IF(ISNUMBER('Corrected energy balance step 1'!K46),'Corrected energy balance step 1'!K46,0)</f>
        <v>0</v>
      </c>
      <c r="L46" s="173">
        <f>IF(ISNUMBER('Corrected energy balance step 1'!L46),'Corrected energy balance step 1'!L46,0)</f>
        <v>0</v>
      </c>
      <c r="M46" s="173">
        <f>IF(ISNUMBER('Corrected energy balance step 1'!M46),'Corrected energy balance step 1'!M46,0)</f>
        <v>0</v>
      </c>
      <c r="N46" s="173">
        <f>IF(ISNUMBER('Corrected energy balance step 1'!N46),'Corrected energy balance step 1'!N46,0)</f>
        <v>0</v>
      </c>
      <c r="O46" s="173">
        <f>IF(ISNUMBER('Corrected energy balance step 1'!O46),'Corrected energy balance step 1'!O46,0)</f>
        <v>0</v>
      </c>
      <c r="P46" s="173">
        <f>IF(ISNUMBER('Corrected energy balance step 1'!P46),'Corrected energy balance step 1'!P46,0)</f>
        <v>0</v>
      </c>
      <c r="Q46" s="173">
        <f>IF(ISNUMBER('Corrected energy balance step 1'!Q46),'Corrected energy balance step 1'!Q46,0)</f>
        <v>0</v>
      </c>
      <c r="R46" s="173">
        <f>IF(ISNUMBER('Corrected energy balance step 1'!R46),'Corrected energy balance step 1'!R46,0)</f>
        <v>0</v>
      </c>
      <c r="S46" s="173">
        <f>IF(ISNUMBER('Corrected energy balance step 1'!S46),'Corrected energy balance step 1'!S46,0)</f>
        <v>0</v>
      </c>
      <c r="T46" s="173">
        <f>IF(ISNUMBER('Corrected energy balance step 1'!T46),'Corrected energy balance step 1'!T46,0)</f>
        <v>0</v>
      </c>
      <c r="U46" s="173">
        <f>IF(ISNUMBER('Corrected energy balance step 1'!U46),'Corrected energy balance step 1'!U46,0)</f>
        <v>0</v>
      </c>
      <c r="V46" s="173">
        <f>IF(ISNUMBER('Corrected energy balance step 1'!V46),'Corrected energy balance step 1'!V46,0)</f>
        <v>0</v>
      </c>
      <c r="W46" s="173">
        <f>IF(ISNUMBER('Corrected energy balance step 1'!W46),'Corrected energy balance step 1'!W46,0)</f>
        <v>0</v>
      </c>
      <c r="X46" s="173">
        <f>IF(ISNUMBER('Corrected energy balance step 1'!X46),'Corrected energy balance step 1'!X46,0)</f>
        <v>0</v>
      </c>
      <c r="Y46" s="173">
        <f>IF(ISNUMBER('Corrected energy balance step 1'!Y46),'Corrected energy balance step 1'!Y46,0)</f>
        <v>0</v>
      </c>
      <c r="Z46" s="173">
        <f>IF(ISNUMBER('Corrected energy balance step 1'!Z46),'Corrected energy balance step 1'!Z46,0)</f>
        <v>0</v>
      </c>
      <c r="AA46" s="173">
        <f>IF(ISNUMBER('Corrected energy balance step 1'!AA46),'Corrected energy balance step 1'!AA46,0)</f>
        <v>0</v>
      </c>
      <c r="AB46" s="173">
        <f>IF(ISNUMBER('Corrected energy balance step 1'!AB46),'Corrected energy balance step 1'!AB46,0)</f>
        <v>0</v>
      </c>
      <c r="AC46" s="173">
        <f>IF(ISNUMBER('Corrected energy balance step 1'!AC46),'Corrected energy balance step 1'!AC46,0)</f>
        <v>0</v>
      </c>
      <c r="AD46" s="173">
        <f>IF(ISNUMBER('Corrected energy balance step 1'!AD46),'Corrected energy balance step 1'!AD46,0)</f>
        <v>0</v>
      </c>
      <c r="AE46" s="173">
        <f>IF(ISNUMBER('Corrected energy balance step 1'!AE46),'Corrected energy balance step 1'!AE46,0)</f>
        <v>0</v>
      </c>
      <c r="AF46" s="173">
        <f>IF(ISNUMBER('Corrected energy balance step 1'!AF46),'Corrected energy balance step 1'!AF46,0)</f>
        <v>0</v>
      </c>
      <c r="AG46" s="173">
        <f>IF(ISNUMBER('Corrected energy balance step 1'!AG46),'Corrected energy balance step 1'!AG46,0)</f>
        <v>0</v>
      </c>
      <c r="AH46" s="173">
        <f>IF(ISNUMBER('Corrected energy balance step 1'!AH46),'Corrected energy balance step 1'!AH46,0)</f>
        <v>0</v>
      </c>
      <c r="AI46" s="173">
        <f>IF(ISNUMBER('Corrected energy balance step 1'!AI46),'Corrected energy balance step 1'!AI46,0)</f>
        <v>0</v>
      </c>
      <c r="AJ46" s="173">
        <f>IF(ISNUMBER('Corrected energy balance step 1'!AJ46),'Corrected energy balance step 1'!AJ46,0)</f>
        <v>0</v>
      </c>
      <c r="AK46" s="173">
        <f>IF(ISNUMBER('Corrected energy balance step 1'!AK46),'Corrected energy balance step 1'!AK46,0)</f>
        <v>0</v>
      </c>
      <c r="AL46" s="173">
        <f>IF(ISNUMBER('Corrected energy balance step 1'!AL46),'Corrected energy balance step 1'!AL46,0)</f>
        <v>0</v>
      </c>
      <c r="AM46" s="173">
        <f>IF(ISNUMBER('Corrected energy balance step 1'!AM46),'Corrected energy balance step 1'!AM46,0)</f>
        <v>0</v>
      </c>
      <c r="AN46" s="173">
        <f>IF(ISNUMBER('Corrected energy balance step 1'!AN46),'Corrected energy balance step 1'!AN46,0)</f>
        <v>0</v>
      </c>
      <c r="AO46" s="173">
        <f>IF(ISNUMBER('Corrected energy balance step 1'!AO46),'Corrected energy balance step 1'!AO46,0)</f>
        <v>0</v>
      </c>
      <c r="AP46" s="173">
        <f>IF(ISNUMBER('Corrected energy balance step 1'!AP46),'Corrected energy balance step 1'!AP46,0)</f>
        <v>0</v>
      </c>
      <c r="AQ46" s="173">
        <f>IF(ISNUMBER('Corrected energy balance step 1'!AQ46),'Corrected energy balance step 1'!AQ46,0)</f>
        <v>0</v>
      </c>
      <c r="AR46" s="173">
        <f>IF(ISNUMBER('Corrected energy balance step 1'!AR46),'Corrected energy balance step 1'!AR46,0)</f>
        <v>0</v>
      </c>
      <c r="AS46" s="173">
        <f>IF(ISNUMBER('Corrected energy balance step 1'!AS46),'Corrected energy balance step 1'!AS46,0)</f>
        <v>0</v>
      </c>
      <c r="AT46" s="173">
        <f>IF(ISNUMBER('Corrected energy balance step 1'!AT46),'Corrected energy balance step 1'!AT46,0)</f>
        <v>0</v>
      </c>
      <c r="AU46" s="173">
        <f>IF(ISNUMBER('Corrected energy balance step 1'!AU46),'Corrected energy balance step 1'!AU46,0)</f>
        <v>0</v>
      </c>
      <c r="AV46" s="173">
        <f>IF(ISNUMBER('Corrected energy balance step 1'!AV46),'Corrected energy balance step 1'!AV46,0)</f>
        <v>0</v>
      </c>
      <c r="AW46" s="173">
        <f>IF(ISNUMBER('Corrected energy balance step 1'!AW46),'Corrected energy balance step 1'!AW46,0)</f>
        <v>0</v>
      </c>
      <c r="AX46" s="173">
        <f>IF(ISNUMBER('Corrected energy balance step 1'!AX46),'Corrected energy balance step 1'!AX46,0)</f>
        <v>0</v>
      </c>
      <c r="AY46" s="173">
        <f>IF(ISNUMBER('Corrected energy balance step 1'!AY46),'Corrected energy balance step 1'!AY46,0)</f>
        <v>0</v>
      </c>
      <c r="AZ46" s="173">
        <f>IF(ISNUMBER('Corrected energy balance step 1'!AZ46),'Corrected energy balance step 1'!AZ46,0)</f>
        <v>0</v>
      </c>
      <c r="BA46" s="173">
        <f>IF(ISNUMBER('Corrected energy balance step 1'!BA46),'Corrected energy balance step 1'!BA46,0)</f>
        <v>0</v>
      </c>
      <c r="BB46" s="173">
        <f>IF(ISNUMBER('Corrected energy balance step 1'!BB46),'Corrected energy balance step 1'!BB46,0)</f>
        <v>0</v>
      </c>
      <c r="BC46" s="173">
        <f>IF(ISNUMBER('Corrected energy balance step 1'!BC46),'Corrected energy balance step 1'!BC46,0)</f>
        <v>0</v>
      </c>
      <c r="BD46" s="173">
        <f>IF(ISNUMBER('Corrected energy balance step 1'!BD46),'Corrected energy balance step 1'!BD46,0)</f>
        <v>0</v>
      </c>
      <c r="BE46" s="173">
        <f>IF(ISNUMBER('Corrected energy balance step 1'!BE46),'Corrected energy balance step 1'!BE46,0)</f>
        <v>0</v>
      </c>
      <c r="BF46" s="173">
        <f>IF(ISNUMBER('Corrected energy balance step 1'!BF46),'Corrected energy balance step 1'!BF46,0)</f>
        <v>0</v>
      </c>
      <c r="BG46" s="173">
        <f>IF(ISNUMBER('Corrected energy balance step 1'!BG46),'Corrected energy balance step 1'!BG46,0)</f>
        <v>0</v>
      </c>
      <c r="BH46" s="173">
        <f>IF(ISNUMBER('Corrected energy balance step 1'!BH46),'Corrected energy balance step 1'!BH46,0)</f>
        <v>0</v>
      </c>
      <c r="BI46" s="173">
        <f>IF(ISNUMBER('Corrected energy balance step 1'!BI46),'Corrected energy balance step 1'!BI46,0)</f>
        <v>0</v>
      </c>
      <c r="BJ46" s="173">
        <f>IF(ISNUMBER('Corrected energy balance step 1'!BJ46),'Corrected energy balance step 1'!BJ46,0)</f>
        <v>0</v>
      </c>
      <c r="BK46" s="173">
        <f>IF(ISNUMBER('Corrected energy balance step 1'!BK46),'Corrected energy balance step 1'!BK46,0)</f>
        <v>0</v>
      </c>
      <c r="BL46" s="173">
        <f>IF(ISNUMBER('Corrected energy balance step 1'!BL46),'Corrected energy balance step 1'!BL46,0)</f>
        <v>0</v>
      </c>
      <c r="BM46" s="173">
        <f>IF(ISNUMBER('Corrected energy balance step 1'!BM46),'Corrected energy balance step 1'!BM46,0)</f>
        <v>0</v>
      </c>
      <c r="BN46" s="171">
        <f t="shared" si="60"/>
        <v>0</v>
      </c>
      <c r="BO46" s="177">
        <f>'Corrected energy balance step 1'!BO46</f>
        <v>0</v>
      </c>
    </row>
    <row r="47" spans="2:67">
      <c r="B47" s="36" t="s">
        <v>75</v>
      </c>
      <c r="C47" s="173">
        <f>IF(ISNUMBER('Corrected energy balance step 1'!C47),'Corrected energy balance step 1'!C47,0)</f>
        <v>0</v>
      </c>
      <c r="D47" s="173">
        <f>IF(ISNUMBER('Corrected energy balance step 1'!D47),'Corrected energy balance step 1'!D47,0)</f>
        <v>0</v>
      </c>
      <c r="E47" s="173">
        <f>IF(ISNUMBER('Corrected energy balance step 1'!E47),'Corrected energy balance step 1'!E47,0)</f>
        <v>0</v>
      </c>
      <c r="F47" s="173">
        <f>IF(ISNUMBER('Corrected energy balance step 1'!F47),'Corrected energy balance step 1'!F47,0)</f>
        <v>0</v>
      </c>
      <c r="G47" s="173">
        <f>IF(ISNUMBER('Corrected energy balance step 1'!G47),'Corrected energy balance step 1'!G47,0)</f>
        <v>0</v>
      </c>
      <c r="H47" s="173">
        <f>IF(ISNUMBER('Corrected energy balance step 1'!H47),'Corrected energy balance step 1'!H47,0)</f>
        <v>0</v>
      </c>
      <c r="I47" s="173">
        <f>IF(ISNUMBER('Corrected energy balance step 1'!I47),'Corrected energy balance step 1'!I47,0)</f>
        <v>0</v>
      </c>
      <c r="J47" s="173">
        <f>IF(ISNUMBER('Corrected energy balance step 1'!J47),'Corrected energy balance step 1'!J47,0)</f>
        <v>0</v>
      </c>
      <c r="K47" s="173">
        <f>IF(ISNUMBER('Corrected energy balance step 1'!K47),'Corrected energy balance step 1'!K47,0)</f>
        <v>0</v>
      </c>
      <c r="L47" s="173">
        <f>IF(ISNUMBER('Corrected energy balance step 1'!L47),'Corrected energy balance step 1'!L47,0)</f>
        <v>0</v>
      </c>
      <c r="M47" s="173">
        <f>IF(ISNUMBER('Corrected energy balance step 1'!M47),'Corrected energy balance step 1'!M47,0)</f>
        <v>0</v>
      </c>
      <c r="N47" s="173">
        <f>IF(ISNUMBER('Corrected energy balance step 1'!N47),'Corrected energy balance step 1'!N47,0)</f>
        <v>0</v>
      </c>
      <c r="O47" s="173">
        <f>IF(ISNUMBER('Corrected energy balance step 1'!O47),'Corrected energy balance step 1'!O47,0)</f>
        <v>0</v>
      </c>
      <c r="P47" s="173">
        <f>IF(ISNUMBER('Corrected energy balance step 1'!P47),'Corrected energy balance step 1'!P47,0)</f>
        <v>0</v>
      </c>
      <c r="Q47" s="173">
        <f>IF(ISNUMBER('Corrected energy balance step 1'!Q47),'Corrected energy balance step 1'!Q47,0)</f>
        <v>0</v>
      </c>
      <c r="R47" s="173">
        <f>IF(ISNUMBER('Corrected energy balance step 1'!R47),'Corrected energy balance step 1'!R47,0)</f>
        <v>0</v>
      </c>
      <c r="S47" s="173">
        <f>IF(ISNUMBER('Corrected energy balance step 1'!S47),'Corrected energy balance step 1'!S47,0)</f>
        <v>0</v>
      </c>
      <c r="T47" s="173">
        <f>IF(ISNUMBER('Corrected energy balance step 1'!T47),'Corrected energy balance step 1'!T47,0)</f>
        <v>0</v>
      </c>
      <c r="U47" s="173">
        <f>IF(ISNUMBER('Corrected energy balance step 1'!U47),'Corrected energy balance step 1'!U47,0)</f>
        <v>0</v>
      </c>
      <c r="V47" s="173">
        <f>IF(ISNUMBER('Corrected energy balance step 1'!V47),'Corrected energy balance step 1'!V47,0)</f>
        <v>0</v>
      </c>
      <c r="W47" s="173">
        <f>IF(ISNUMBER('Corrected energy balance step 1'!W47),'Corrected energy balance step 1'!W47,0)</f>
        <v>0</v>
      </c>
      <c r="X47" s="173">
        <f>IF(ISNUMBER('Corrected energy balance step 1'!X47),'Corrected energy balance step 1'!X47,0)</f>
        <v>0</v>
      </c>
      <c r="Y47" s="173">
        <f>IF(ISNUMBER('Corrected energy balance step 1'!Y47),'Corrected energy balance step 1'!Y47,0)</f>
        <v>0</v>
      </c>
      <c r="Z47" s="173">
        <f>IF(ISNUMBER('Corrected energy balance step 1'!Z47),'Corrected energy balance step 1'!Z47,0)</f>
        <v>0</v>
      </c>
      <c r="AA47" s="173">
        <f>IF(ISNUMBER('Corrected energy balance step 1'!AA47),'Corrected energy balance step 1'!AA47,0)</f>
        <v>0</v>
      </c>
      <c r="AB47" s="173">
        <f>IF(ISNUMBER('Corrected energy balance step 1'!AB47),'Corrected energy balance step 1'!AB47,0)</f>
        <v>0</v>
      </c>
      <c r="AC47" s="173">
        <f>IF(ISNUMBER('Corrected energy balance step 1'!AC47),'Corrected energy balance step 1'!AC47,0)</f>
        <v>0</v>
      </c>
      <c r="AD47" s="173">
        <f>IF(ISNUMBER('Corrected energy balance step 1'!AD47),'Corrected energy balance step 1'!AD47,0)</f>
        <v>0</v>
      </c>
      <c r="AE47" s="173">
        <f>IF(ISNUMBER('Corrected energy balance step 1'!AE47),'Corrected energy balance step 1'!AE47,0)</f>
        <v>0</v>
      </c>
      <c r="AF47" s="173">
        <f>IF(ISNUMBER('Corrected energy balance step 1'!AF47),'Corrected energy balance step 1'!AF47,0)</f>
        <v>0</v>
      </c>
      <c r="AG47" s="173">
        <f>IF(ISNUMBER('Corrected energy balance step 1'!AG47),'Corrected energy balance step 1'!AG47,0)</f>
        <v>0</v>
      </c>
      <c r="AH47" s="173">
        <f>IF(ISNUMBER('Corrected energy balance step 1'!AH47),'Corrected energy balance step 1'!AH47,0)</f>
        <v>0</v>
      </c>
      <c r="AI47" s="173">
        <f>IF(ISNUMBER('Corrected energy balance step 1'!AI47),'Corrected energy balance step 1'!AI47,0)</f>
        <v>0</v>
      </c>
      <c r="AJ47" s="173">
        <f>IF(ISNUMBER('Corrected energy balance step 1'!AJ47),'Corrected energy balance step 1'!AJ47,0)</f>
        <v>0</v>
      </c>
      <c r="AK47" s="173">
        <f>IF(ISNUMBER('Corrected energy balance step 1'!AK47),'Corrected energy balance step 1'!AK47,0)</f>
        <v>0</v>
      </c>
      <c r="AL47" s="173">
        <f>IF(ISNUMBER('Corrected energy balance step 1'!AL47),'Corrected energy balance step 1'!AL47,0)</f>
        <v>0</v>
      </c>
      <c r="AM47" s="173">
        <f>IF(ISNUMBER('Corrected energy balance step 1'!AM47),'Corrected energy balance step 1'!AM47,0)</f>
        <v>0</v>
      </c>
      <c r="AN47" s="173">
        <f>IF(ISNUMBER('Corrected energy balance step 1'!AN47),'Corrected energy balance step 1'!AN47,0)</f>
        <v>0</v>
      </c>
      <c r="AO47" s="173">
        <f>IF(ISNUMBER('Corrected energy balance step 1'!AO47),'Corrected energy balance step 1'!AO47,0)</f>
        <v>0</v>
      </c>
      <c r="AP47" s="173">
        <f>IF(ISNUMBER('Corrected energy balance step 1'!AP47),'Corrected energy balance step 1'!AP47,0)</f>
        <v>0</v>
      </c>
      <c r="AQ47" s="173">
        <f>IF(ISNUMBER('Corrected energy balance step 1'!AQ47),'Corrected energy balance step 1'!AQ47,0)</f>
        <v>0</v>
      </c>
      <c r="AR47" s="173">
        <f>IF(ISNUMBER('Corrected energy balance step 1'!AR47),'Corrected energy balance step 1'!AR47,0)</f>
        <v>0</v>
      </c>
      <c r="AS47" s="173">
        <f>IF(ISNUMBER('Corrected energy balance step 1'!AS47),'Corrected energy balance step 1'!AS47,0)</f>
        <v>0</v>
      </c>
      <c r="AT47" s="173">
        <f>IF(ISNUMBER('Corrected energy balance step 1'!AT47),'Corrected energy balance step 1'!AT47,0)</f>
        <v>0</v>
      </c>
      <c r="AU47" s="173">
        <f>IF(ISNUMBER('Corrected energy balance step 1'!AU47),'Corrected energy balance step 1'!AU47,0)</f>
        <v>0</v>
      </c>
      <c r="AV47" s="173">
        <f>IF(ISNUMBER('Corrected energy balance step 1'!AV47),'Corrected energy balance step 1'!AV47,0)</f>
        <v>0</v>
      </c>
      <c r="AW47" s="173">
        <f>IF(ISNUMBER('Corrected energy balance step 1'!AW47),'Corrected energy balance step 1'!AW47,0)</f>
        <v>0</v>
      </c>
      <c r="AX47" s="173">
        <f>IF(ISNUMBER('Corrected energy balance step 1'!AX47),'Corrected energy balance step 1'!AX47,0)</f>
        <v>0</v>
      </c>
      <c r="AY47" s="173">
        <f>IF(ISNUMBER('Corrected energy balance step 1'!AY47),'Corrected energy balance step 1'!AY47,0)</f>
        <v>0</v>
      </c>
      <c r="AZ47" s="173">
        <f>IF(ISNUMBER('Corrected energy balance step 1'!AZ47),'Corrected energy balance step 1'!AZ47,0)</f>
        <v>0</v>
      </c>
      <c r="BA47" s="173">
        <f>IF(ISNUMBER('Corrected energy balance step 1'!BA47),'Corrected energy balance step 1'!BA47,0)</f>
        <v>0</v>
      </c>
      <c r="BB47" s="173">
        <f>IF(ISNUMBER('Corrected energy balance step 1'!BB47),'Corrected energy balance step 1'!BB47,0)</f>
        <v>0</v>
      </c>
      <c r="BC47" s="173">
        <f>IF(ISNUMBER('Corrected energy balance step 1'!BC47),'Corrected energy balance step 1'!BC47,0)</f>
        <v>0</v>
      </c>
      <c r="BD47" s="173">
        <f>IF(ISNUMBER('Corrected energy balance step 1'!BD47),'Corrected energy balance step 1'!BD47,0)</f>
        <v>0</v>
      </c>
      <c r="BE47" s="173">
        <f>IF(ISNUMBER('Corrected energy balance step 1'!BE47),'Corrected energy balance step 1'!BE47,0)</f>
        <v>0</v>
      </c>
      <c r="BF47" s="173">
        <f>IF(ISNUMBER('Corrected energy balance step 1'!BF47),'Corrected energy balance step 1'!BF47,0)</f>
        <v>0</v>
      </c>
      <c r="BG47" s="173">
        <f>IF(ISNUMBER('Corrected energy balance step 1'!BG47),'Corrected energy balance step 1'!BG47,0)</f>
        <v>0</v>
      </c>
      <c r="BH47" s="173">
        <f>IF(ISNUMBER('Corrected energy balance step 1'!BH47),'Corrected energy balance step 1'!BH47,0)</f>
        <v>0</v>
      </c>
      <c r="BI47" s="173">
        <f>IF(ISNUMBER('Corrected energy balance step 1'!BI47),'Corrected energy balance step 1'!BI47,0)</f>
        <v>0</v>
      </c>
      <c r="BJ47" s="173">
        <f>IF(ISNUMBER('Corrected energy balance step 1'!BJ47),'Corrected energy balance step 1'!BJ47,0)</f>
        <v>0</v>
      </c>
      <c r="BK47" s="173">
        <f>IF(ISNUMBER('Corrected energy balance step 1'!BK47),'Corrected energy balance step 1'!BK47,0)</f>
        <v>0</v>
      </c>
      <c r="BL47" s="173">
        <f>IF(ISNUMBER('Corrected energy balance step 1'!BL47),'Corrected energy balance step 1'!BL47,0)</f>
        <v>0</v>
      </c>
      <c r="BM47" s="173">
        <f>IF(ISNUMBER('Corrected energy balance step 1'!BM47),'Corrected energy balance step 1'!BM47,0)</f>
        <v>0</v>
      </c>
      <c r="BN47" s="171">
        <f t="shared" si="60"/>
        <v>0</v>
      </c>
      <c r="BO47" s="177">
        <f>'Corrected energy balance step 1'!BO47</f>
        <v>0</v>
      </c>
    </row>
    <row r="48" spans="2:67">
      <c r="B48" s="36" t="s">
        <v>76</v>
      </c>
      <c r="C48" s="173">
        <f>IF(ISNUMBER('Corrected energy balance step 1'!C48),'Corrected energy balance step 1'!C48,0)</f>
        <v>0</v>
      </c>
      <c r="D48" s="173">
        <f>IF(ISNUMBER('Corrected energy balance step 1'!D48),'Corrected energy balance step 1'!D48,0)</f>
        <v>0</v>
      </c>
      <c r="E48" s="173">
        <f>IF(ISNUMBER('Corrected energy balance step 1'!E48),'Corrected energy balance step 1'!E48,0)</f>
        <v>0</v>
      </c>
      <c r="F48" s="173">
        <f>IF(ISNUMBER('Corrected energy balance step 1'!F48),'Corrected energy balance step 1'!F48,0)</f>
        <v>0</v>
      </c>
      <c r="G48" s="173">
        <f>IF(ISNUMBER('Corrected energy balance step 1'!G48),'Corrected energy balance step 1'!G48,0)</f>
        <v>0</v>
      </c>
      <c r="H48" s="173">
        <f>IF(ISNUMBER('Corrected energy balance step 1'!H48),'Corrected energy balance step 1'!H48,0)</f>
        <v>0</v>
      </c>
      <c r="I48" s="173">
        <f>IF(ISNUMBER('Corrected energy balance step 1'!I48),'Corrected energy balance step 1'!I48,0)</f>
        <v>0</v>
      </c>
      <c r="J48" s="173">
        <f>IF(ISNUMBER('Corrected energy balance step 1'!J48),'Corrected energy balance step 1'!J48,0)</f>
        <v>0</v>
      </c>
      <c r="K48" s="173">
        <f>IF(ISNUMBER('Corrected energy balance step 1'!K48),'Corrected energy balance step 1'!K48,0)</f>
        <v>0</v>
      </c>
      <c r="L48" s="173">
        <f>IF(ISNUMBER('Corrected energy balance step 1'!L48),'Corrected energy balance step 1'!L48,0)</f>
        <v>0</v>
      </c>
      <c r="M48" s="173">
        <f>IF(ISNUMBER('Corrected energy balance step 1'!M48),'Corrected energy balance step 1'!M48,0)</f>
        <v>0</v>
      </c>
      <c r="N48" s="173">
        <f>IF(ISNUMBER('Corrected energy balance step 1'!N48),'Corrected energy balance step 1'!N48,0)</f>
        <v>0</v>
      </c>
      <c r="O48" s="173">
        <f>IF(ISNUMBER('Corrected energy balance step 1'!O48),'Corrected energy balance step 1'!O48,0)</f>
        <v>0</v>
      </c>
      <c r="P48" s="173">
        <f>IF(ISNUMBER('Corrected energy balance step 1'!P48),'Corrected energy balance step 1'!P48,0)</f>
        <v>0</v>
      </c>
      <c r="Q48" s="173">
        <f>IF(ISNUMBER('Corrected energy balance step 1'!Q48),'Corrected energy balance step 1'!Q48,0)</f>
        <v>0</v>
      </c>
      <c r="R48" s="173">
        <f>IF(ISNUMBER('Corrected energy balance step 1'!R48),'Corrected energy balance step 1'!R48,0)</f>
        <v>0</v>
      </c>
      <c r="S48" s="173">
        <f>IF(ISNUMBER('Corrected energy balance step 1'!S48),'Corrected energy balance step 1'!S48,0)</f>
        <v>0</v>
      </c>
      <c r="T48" s="173">
        <f>IF(ISNUMBER('Corrected energy balance step 1'!T48),'Corrected energy balance step 1'!T48,0)</f>
        <v>0</v>
      </c>
      <c r="U48" s="173">
        <f>IF(ISNUMBER('Corrected energy balance step 1'!U48),'Corrected energy balance step 1'!U48,0)</f>
        <v>0</v>
      </c>
      <c r="V48" s="173">
        <f>IF(ISNUMBER('Corrected energy balance step 1'!V48),'Corrected energy balance step 1'!V48,0)</f>
        <v>0</v>
      </c>
      <c r="W48" s="173">
        <f>IF(ISNUMBER('Corrected energy balance step 1'!W48),'Corrected energy balance step 1'!W48,0)</f>
        <v>0</v>
      </c>
      <c r="X48" s="173">
        <f>IF(ISNUMBER('Corrected energy balance step 1'!X48),'Corrected energy balance step 1'!X48,0)</f>
        <v>0</v>
      </c>
      <c r="Y48" s="173">
        <f>IF(ISNUMBER('Corrected energy balance step 1'!Y48),'Corrected energy balance step 1'!Y48,0)</f>
        <v>0</v>
      </c>
      <c r="Z48" s="173">
        <f>IF(ISNUMBER('Corrected energy balance step 1'!Z48),'Corrected energy balance step 1'!Z48,0)</f>
        <v>0</v>
      </c>
      <c r="AA48" s="173">
        <f>IF(ISNUMBER('Corrected energy balance step 1'!AA48),'Corrected energy balance step 1'!AA48,0)</f>
        <v>0</v>
      </c>
      <c r="AB48" s="173">
        <f>IF(ISNUMBER('Corrected energy balance step 1'!AB48),'Corrected energy balance step 1'!AB48,0)</f>
        <v>0</v>
      </c>
      <c r="AC48" s="173">
        <f>IF(ISNUMBER('Corrected energy balance step 1'!AC48),'Corrected energy balance step 1'!AC48,0)</f>
        <v>0</v>
      </c>
      <c r="AD48" s="173">
        <f>IF(ISNUMBER('Corrected energy balance step 1'!AD48),'Corrected energy balance step 1'!AD48,0)</f>
        <v>0</v>
      </c>
      <c r="AE48" s="173">
        <f>IF(ISNUMBER('Corrected energy balance step 1'!AE48),'Corrected energy balance step 1'!AE48,0)</f>
        <v>0</v>
      </c>
      <c r="AF48" s="173">
        <f>IF(ISNUMBER('Corrected energy balance step 1'!AF48),'Corrected energy balance step 1'!AF48,0)</f>
        <v>0</v>
      </c>
      <c r="AG48" s="173">
        <f>IF(ISNUMBER('Corrected energy balance step 1'!AG48),'Corrected energy balance step 1'!AG48,0)</f>
        <v>0</v>
      </c>
      <c r="AH48" s="173">
        <f>IF(ISNUMBER('Corrected energy balance step 1'!AH48),'Corrected energy balance step 1'!AH48,0)</f>
        <v>0</v>
      </c>
      <c r="AI48" s="173">
        <f>IF(ISNUMBER('Corrected energy balance step 1'!AI48),'Corrected energy balance step 1'!AI48,0)</f>
        <v>0</v>
      </c>
      <c r="AJ48" s="173">
        <f>IF(ISNUMBER('Corrected energy balance step 1'!AJ48),'Corrected energy balance step 1'!AJ48,0)</f>
        <v>0</v>
      </c>
      <c r="AK48" s="173">
        <f>IF(ISNUMBER('Corrected energy balance step 1'!AK48),'Corrected energy balance step 1'!AK48,0)</f>
        <v>0</v>
      </c>
      <c r="AL48" s="173">
        <f>IF(ISNUMBER('Corrected energy balance step 1'!AL48),'Corrected energy balance step 1'!AL48,0)</f>
        <v>0</v>
      </c>
      <c r="AM48" s="173">
        <f>IF(ISNUMBER('Corrected energy balance step 1'!AM48),'Corrected energy balance step 1'!AM48,0)</f>
        <v>0</v>
      </c>
      <c r="AN48" s="173">
        <f>IF(ISNUMBER('Corrected energy balance step 1'!AN48),'Corrected energy balance step 1'!AN48,0)</f>
        <v>0</v>
      </c>
      <c r="AO48" s="173">
        <f>IF(ISNUMBER('Corrected energy balance step 1'!AO48),'Corrected energy balance step 1'!AO48,0)</f>
        <v>0</v>
      </c>
      <c r="AP48" s="173">
        <f>IF(ISNUMBER('Corrected energy balance step 1'!AP48),'Corrected energy balance step 1'!AP48,0)</f>
        <v>0</v>
      </c>
      <c r="AQ48" s="173">
        <f>IF(ISNUMBER('Corrected energy balance step 1'!AQ48),'Corrected energy balance step 1'!AQ48,0)</f>
        <v>0</v>
      </c>
      <c r="AR48" s="173">
        <f>IF(ISNUMBER('Corrected energy balance step 1'!AR48),'Corrected energy balance step 1'!AR48,0)</f>
        <v>0</v>
      </c>
      <c r="AS48" s="173">
        <f>IF(ISNUMBER('Corrected energy balance step 1'!AS48),'Corrected energy balance step 1'!AS48,0)</f>
        <v>0</v>
      </c>
      <c r="AT48" s="173">
        <f>IF(ISNUMBER('Corrected energy balance step 1'!AT48),'Corrected energy balance step 1'!AT48,0)</f>
        <v>0</v>
      </c>
      <c r="AU48" s="173">
        <f>IF(ISNUMBER('Corrected energy balance step 1'!AU48),'Corrected energy balance step 1'!AU48,0)</f>
        <v>0</v>
      </c>
      <c r="AV48" s="173">
        <f>IF(ISNUMBER('Corrected energy balance step 1'!AV48),'Corrected energy balance step 1'!AV48,0)</f>
        <v>0</v>
      </c>
      <c r="AW48" s="173">
        <f>IF(ISNUMBER('Corrected energy balance step 1'!AW48),'Corrected energy balance step 1'!AW48,0)</f>
        <v>0</v>
      </c>
      <c r="AX48" s="173">
        <f>IF(ISNUMBER('Corrected energy balance step 1'!AX48),'Corrected energy balance step 1'!AX48,0)</f>
        <v>0</v>
      </c>
      <c r="AY48" s="173">
        <f>IF(ISNUMBER('Corrected energy balance step 1'!AY48),'Corrected energy balance step 1'!AY48,0)</f>
        <v>0</v>
      </c>
      <c r="AZ48" s="173">
        <f>IF(ISNUMBER('Corrected energy balance step 1'!AZ48),'Corrected energy balance step 1'!AZ48,0)</f>
        <v>0</v>
      </c>
      <c r="BA48" s="173">
        <f>IF(ISNUMBER('Corrected energy balance step 1'!BA48),'Corrected energy balance step 1'!BA48,0)</f>
        <v>0</v>
      </c>
      <c r="BB48" s="173">
        <f>IF(ISNUMBER('Corrected energy balance step 1'!BB48),'Corrected energy balance step 1'!BB48,0)</f>
        <v>0</v>
      </c>
      <c r="BC48" s="173">
        <f>IF(ISNUMBER('Corrected energy balance step 1'!BC48),'Corrected energy balance step 1'!BC48,0)</f>
        <v>0</v>
      </c>
      <c r="BD48" s="173">
        <f>IF(ISNUMBER('Corrected energy balance step 1'!BD48),'Corrected energy balance step 1'!BD48,0)</f>
        <v>0</v>
      </c>
      <c r="BE48" s="173">
        <f>IF(ISNUMBER('Corrected energy balance step 1'!BE48),'Corrected energy balance step 1'!BE48,0)</f>
        <v>0</v>
      </c>
      <c r="BF48" s="173">
        <f>IF(ISNUMBER('Corrected energy balance step 1'!BF48),'Corrected energy balance step 1'!BF48,0)</f>
        <v>0</v>
      </c>
      <c r="BG48" s="173">
        <f>IF(ISNUMBER('Corrected energy balance step 1'!BG48),'Corrected energy balance step 1'!BG48,0)</f>
        <v>0</v>
      </c>
      <c r="BH48" s="173">
        <f>IF(ISNUMBER('Corrected energy balance step 1'!BH48),'Corrected energy balance step 1'!BH48,0)</f>
        <v>0</v>
      </c>
      <c r="BI48" s="173">
        <f>IF(ISNUMBER('Corrected energy balance step 1'!BI48),'Corrected energy balance step 1'!BI48,0)</f>
        <v>0</v>
      </c>
      <c r="BJ48" s="173">
        <f>IF(ISNUMBER('Corrected energy balance step 1'!BJ48),'Corrected energy balance step 1'!BJ48,0)</f>
        <v>0</v>
      </c>
      <c r="BK48" s="173">
        <f>IF(ISNUMBER('Corrected energy balance step 1'!BK48),'Corrected energy balance step 1'!BK48,0)</f>
        <v>0</v>
      </c>
      <c r="BL48" s="173">
        <f>IF(ISNUMBER('Corrected energy balance step 1'!BL48),'Corrected energy balance step 1'!BL48,0)</f>
        <v>0</v>
      </c>
      <c r="BM48" s="173">
        <f>IF(ISNUMBER('Corrected energy balance step 1'!BM48),'Corrected energy balance step 1'!BM48,0)</f>
        <v>0</v>
      </c>
      <c r="BN48" s="171">
        <f t="shared" si="60"/>
        <v>0</v>
      </c>
      <c r="BO48" s="177">
        <f>'Corrected energy balance step 1'!BO48</f>
        <v>0</v>
      </c>
    </row>
    <row r="49" spans="2:69">
      <c r="B49" s="36" t="s">
        <v>77</v>
      </c>
      <c r="C49" s="173">
        <f>IF(ISNUMBER('Corrected energy balance step 1'!C49),'Corrected energy balance step 1'!C49,0)</f>
        <v>0</v>
      </c>
      <c r="D49" s="173">
        <f>IF(ISNUMBER('Corrected energy balance step 1'!D49),'Corrected energy balance step 1'!D49,0)</f>
        <v>0</v>
      </c>
      <c r="E49" s="173">
        <f>IF(ISNUMBER('Corrected energy balance step 1'!E49),'Corrected energy balance step 1'!E49,0)</f>
        <v>0</v>
      </c>
      <c r="F49" s="173">
        <f>IF(ISNUMBER('Corrected energy balance step 1'!F49),'Corrected energy balance step 1'!F49,0)</f>
        <v>0</v>
      </c>
      <c r="G49" s="173">
        <f>IF(ISNUMBER('Corrected energy balance step 1'!G49),'Corrected energy balance step 1'!G49,0)</f>
        <v>0</v>
      </c>
      <c r="H49" s="173">
        <f>IF(ISNUMBER('Corrected energy balance step 1'!H49),'Corrected energy balance step 1'!H49,0)</f>
        <v>0</v>
      </c>
      <c r="I49" s="173">
        <f>IF(ISNUMBER('Corrected energy balance step 1'!I49),'Corrected energy balance step 1'!I49,0)</f>
        <v>0</v>
      </c>
      <c r="J49" s="173">
        <f>IF(ISNUMBER('Corrected energy balance step 1'!J49),'Corrected energy balance step 1'!J49,0)</f>
        <v>0</v>
      </c>
      <c r="K49" s="173">
        <f>IF(ISNUMBER('Corrected energy balance step 1'!K49),'Corrected energy balance step 1'!K49,0)</f>
        <v>0</v>
      </c>
      <c r="L49" s="173">
        <f>IF(ISNUMBER('Corrected energy balance step 1'!L49),'Corrected energy balance step 1'!L49,0)</f>
        <v>0</v>
      </c>
      <c r="M49" s="173">
        <f>IF(ISNUMBER('Corrected energy balance step 1'!M49),'Corrected energy balance step 1'!M49,0)</f>
        <v>0</v>
      </c>
      <c r="N49" s="173">
        <f>IF(ISNUMBER('Corrected energy balance step 1'!N49),'Corrected energy balance step 1'!N49,0)</f>
        <v>0</v>
      </c>
      <c r="O49" s="173">
        <f>IF(ISNUMBER('Corrected energy balance step 1'!O49),'Corrected energy balance step 1'!O49,0)</f>
        <v>0</v>
      </c>
      <c r="P49" s="173">
        <f>IF(ISNUMBER('Corrected energy balance step 1'!P49),'Corrected energy balance step 1'!P49,0)</f>
        <v>0</v>
      </c>
      <c r="Q49" s="173">
        <f>IF(ISNUMBER('Corrected energy balance step 1'!Q49),'Corrected energy balance step 1'!Q49,0)</f>
        <v>0</v>
      </c>
      <c r="R49" s="173">
        <f>IF(ISNUMBER('Corrected energy balance step 1'!R49),'Corrected energy balance step 1'!R49,0)</f>
        <v>0</v>
      </c>
      <c r="S49" s="173">
        <f>IF(ISNUMBER('Corrected energy balance step 1'!S49),'Corrected energy balance step 1'!S49,0)</f>
        <v>0</v>
      </c>
      <c r="T49" s="173">
        <f>IF(ISNUMBER('Corrected energy balance step 1'!T49),'Corrected energy balance step 1'!T49,0)</f>
        <v>0</v>
      </c>
      <c r="U49" s="173">
        <f>IF(ISNUMBER('Corrected energy balance step 1'!U49),'Corrected energy balance step 1'!U49,0)</f>
        <v>0</v>
      </c>
      <c r="V49" s="173">
        <f>IF(ISNUMBER('Corrected energy balance step 1'!V49),'Corrected energy balance step 1'!V49,0)</f>
        <v>0</v>
      </c>
      <c r="W49" s="173">
        <f>IF(ISNUMBER('Corrected energy balance step 1'!W49),'Corrected energy balance step 1'!W49,0)</f>
        <v>0</v>
      </c>
      <c r="X49" s="173">
        <f>IF(ISNUMBER('Corrected energy balance step 1'!X49),'Corrected energy balance step 1'!X49,0)</f>
        <v>0</v>
      </c>
      <c r="Y49" s="173">
        <f>IF(ISNUMBER('Corrected energy balance step 1'!Y49),'Corrected energy balance step 1'!Y49,0)</f>
        <v>0</v>
      </c>
      <c r="Z49" s="173">
        <f>IF(ISNUMBER('Corrected energy balance step 1'!Z49),'Corrected energy balance step 1'!Z49,0)</f>
        <v>0</v>
      </c>
      <c r="AA49" s="173">
        <f>IF(ISNUMBER('Corrected energy balance step 1'!AA49),'Corrected energy balance step 1'!AA49,0)</f>
        <v>0</v>
      </c>
      <c r="AB49" s="173">
        <f>IF(ISNUMBER('Corrected energy balance step 1'!AB49),'Corrected energy balance step 1'!AB49,0)</f>
        <v>0</v>
      </c>
      <c r="AC49" s="173">
        <f>IF(ISNUMBER('Corrected energy balance step 1'!AC49),'Corrected energy balance step 1'!AC49,0)</f>
        <v>0</v>
      </c>
      <c r="AD49" s="173">
        <f>IF(ISNUMBER('Corrected energy balance step 1'!AD49),'Corrected energy balance step 1'!AD49,0)</f>
        <v>0</v>
      </c>
      <c r="AE49" s="173">
        <f>IF(ISNUMBER('Corrected energy balance step 1'!AE49),'Corrected energy balance step 1'!AE49,0)</f>
        <v>0</v>
      </c>
      <c r="AF49" s="173">
        <f>IF(ISNUMBER('Corrected energy balance step 1'!AF49),'Corrected energy balance step 1'!AF49,0)</f>
        <v>0</v>
      </c>
      <c r="AG49" s="173">
        <f>IF(ISNUMBER('Corrected energy balance step 1'!AG49),'Corrected energy balance step 1'!AG49,0)</f>
        <v>0</v>
      </c>
      <c r="AH49" s="173">
        <f>IF(ISNUMBER('Corrected energy balance step 1'!AH49),'Corrected energy balance step 1'!AH49,0)</f>
        <v>0</v>
      </c>
      <c r="AI49" s="173">
        <f>IF(ISNUMBER('Corrected energy balance step 1'!AI49),'Corrected energy balance step 1'!AI49,0)</f>
        <v>0</v>
      </c>
      <c r="AJ49" s="173">
        <f>IF(ISNUMBER('Corrected energy balance step 1'!AJ49),'Corrected energy balance step 1'!AJ49,0)</f>
        <v>0</v>
      </c>
      <c r="AK49" s="173">
        <f>IF(ISNUMBER('Corrected energy balance step 1'!AK49),'Corrected energy balance step 1'!AK49,0)</f>
        <v>0</v>
      </c>
      <c r="AL49" s="173">
        <f>IF(ISNUMBER('Corrected energy balance step 1'!AL49),'Corrected energy balance step 1'!AL49,0)</f>
        <v>0</v>
      </c>
      <c r="AM49" s="173">
        <f>IF(ISNUMBER('Corrected energy balance step 1'!AM49),'Corrected energy balance step 1'!AM49,0)</f>
        <v>0</v>
      </c>
      <c r="AN49" s="173">
        <f>IF(ISNUMBER('Corrected energy balance step 1'!AN49),'Corrected energy balance step 1'!AN49,0)</f>
        <v>0</v>
      </c>
      <c r="AO49" s="173">
        <f>IF(ISNUMBER('Corrected energy balance step 1'!AO49),'Corrected energy balance step 1'!AO49,0)</f>
        <v>0</v>
      </c>
      <c r="AP49" s="173">
        <f>IF(ISNUMBER('Corrected energy balance step 1'!AP49),'Corrected energy balance step 1'!AP49,0)</f>
        <v>0</v>
      </c>
      <c r="AQ49" s="173">
        <f>IF(ISNUMBER('Corrected energy balance step 1'!AQ49),'Corrected energy balance step 1'!AQ49,0)</f>
        <v>0</v>
      </c>
      <c r="AR49" s="173">
        <f>IF(ISNUMBER('Corrected energy balance step 1'!AR49),'Corrected energy balance step 1'!AR49,0)</f>
        <v>0</v>
      </c>
      <c r="AS49" s="173">
        <f>IF(ISNUMBER('Corrected energy balance step 1'!AS49),'Corrected energy balance step 1'!AS49,0)</f>
        <v>0</v>
      </c>
      <c r="AT49" s="173">
        <f>IF(ISNUMBER('Corrected energy balance step 1'!AT49),'Corrected energy balance step 1'!AT49,0)</f>
        <v>0</v>
      </c>
      <c r="AU49" s="173">
        <f>IF(ISNUMBER('Corrected energy balance step 1'!AU49),'Corrected energy balance step 1'!AU49,0)</f>
        <v>0</v>
      </c>
      <c r="AV49" s="173">
        <f>IF(ISNUMBER('Corrected energy balance step 1'!AV49),'Corrected energy balance step 1'!AV49,0)</f>
        <v>0</v>
      </c>
      <c r="AW49" s="173">
        <f>IF(ISNUMBER('Corrected energy balance step 1'!AW49),'Corrected energy balance step 1'!AW49,0)</f>
        <v>0</v>
      </c>
      <c r="AX49" s="173">
        <f>IF(ISNUMBER('Corrected energy balance step 1'!AX49),'Corrected energy balance step 1'!AX49,0)</f>
        <v>0</v>
      </c>
      <c r="AY49" s="173">
        <f>IF(ISNUMBER('Corrected energy balance step 1'!AY49),'Corrected energy balance step 1'!AY49,0)</f>
        <v>0</v>
      </c>
      <c r="AZ49" s="173">
        <f>IF(ISNUMBER('Corrected energy balance step 1'!AZ49),'Corrected energy balance step 1'!AZ49,0)</f>
        <v>0</v>
      </c>
      <c r="BA49" s="173">
        <f>IF(ISNUMBER('Corrected energy balance step 1'!BA49),'Corrected energy balance step 1'!BA49,0)</f>
        <v>0</v>
      </c>
      <c r="BB49" s="173">
        <f>IF(ISNUMBER('Corrected energy balance step 1'!BB49),'Corrected energy balance step 1'!BB49,0)</f>
        <v>0</v>
      </c>
      <c r="BC49" s="173">
        <f>IF(ISNUMBER('Corrected energy balance step 1'!BC49),'Corrected energy balance step 1'!BC49,0)</f>
        <v>0</v>
      </c>
      <c r="BD49" s="173">
        <f>IF(ISNUMBER('Corrected energy balance step 1'!BD49),'Corrected energy balance step 1'!BD49,0)</f>
        <v>0</v>
      </c>
      <c r="BE49" s="173">
        <f>IF(ISNUMBER('Corrected energy balance step 1'!BE49),'Corrected energy balance step 1'!BE49,0)</f>
        <v>0</v>
      </c>
      <c r="BF49" s="173">
        <f>IF(ISNUMBER('Corrected energy balance step 1'!BF49),'Corrected energy balance step 1'!BF49,0)</f>
        <v>0</v>
      </c>
      <c r="BG49" s="173">
        <f>IF(ISNUMBER('Corrected energy balance step 1'!BG49),'Corrected energy balance step 1'!BG49,0)</f>
        <v>0</v>
      </c>
      <c r="BH49" s="173">
        <f>IF(ISNUMBER('Corrected energy balance step 1'!BH49),'Corrected energy balance step 1'!BH49,0)</f>
        <v>0</v>
      </c>
      <c r="BI49" s="173">
        <f>IF(ISNUMBER('Corrected energy balance step 1'!BI49),'Corrected energy balance step 1'!BI49,0)</f>
        <v>0</v>
      </c>
      <c r="BJ49" s="173">
        <f>IF(ISNUMBER('Corrected energy balance step 1'!BJ49),'Corrected energy balance step 1'!BJ49,0)</f>
        <v>0</v>
      </c>
      <c r="BK49" s="173">
        <f>IF(ISNUMBER('Corrected energy balance step 1'!BK49),'Corrected energy balance step 1'!BK49,0)</f>
        <v>0</v>
      </c>
      <c r="BL49" s="173">
        <f>IF(ISNUMBER('Corrected energy balance step 1'!BL49),'Corrected energy balance step 1'!BL49,0)</f>
        <v>0</v>
      </c>
      <c r="BM49" s="173">
        <f>IF(ISNUMBER('Corrected energy balance step 1'!BM49),'Corrected energy balance step 1'!BM49,0)</f>
        <v>0</v>
      </c>
      <c r="BN49" s="171">
        <f t="shared" si="60"/>
        <v>0</v>
      </c>
      <c r="BO49" s="177">
        <f>'Corrected energy balance step 1'!BO49</f>
        <v>0</v>
      </c>
    </row>
    <row r="50" spans="2:69">
      <c r="B50" s="36" t="s">
        <v>79</v>
      </c>
      <c r="C50" s="173">
        <f>IF(ISNUMBER('Corrected energy balance step 1'!C50),'Corrected energy balance step 1'!C50,0)</f>
        <v>0</v>
      </c>
      <c r="D50" s="173">
        <f>IF(ISNUMBER('Corrected energy balance step 1'!D50),'Corrected energy balance step 1'!D50,0)</f>
        <v>0</v>
      </c>
      <c r="E50" s="173">
        <f>IF(ISNUMBER('Corrected energy balance step 1'!E50),'Corrected energy balance step 1'!E50,0)</f>
        <v>0</v>
      </c>
      <c r="F50" s="173">
        <f>IF(ISNUMBER('Corrected energy balance step 1'!F50),'Corrected energy balance step 1'!F50,0)</f>
        <v>0</v>
      </c>
      <c r="G50" s="173">
        <f>IF(ISNUMBER('Corrected energy balance step 1'!G50),'Corrected energy balance step 1'!G50,0)</f>
        <v>0</v>
      </c>
      <c r="H50" s="173">
        <f>IF(ISNUMBER('Corrected energy balance step 1'!H50),'Corrected energy balance step 1'!H50,0)</f>
        <v>0</v>
      </c>
      <c r="I50" s="173">
        <f>IF(ISNUMBER('Corrected energy balance step 1'!I50),'Corrected energy balance step 1'!I50,0)</f>
        <v>0</v>
      </c>
      <c r="J50" s="173">
        <f>IF(ISNUMBER('Corrected energy balance step 1'!J50),'Corrected energy balance step 1'!J50,0)</f>
        <v>0</v>
      </c>
      <c r="K50" s="173">
        <f>IF(ISNUMBER('Corrected energy balance step 1'!K50),'Corrected energy balance step 1'!K50,0)</f>
        <v>0</v>
      </c>
      <c r="L50" s="173">
        <f>IF(ISNUMBER('Corrected energy balance step 1'!L50),'Corrected energy balance step 1'!L50,0)</f>
        <v>0</v>
      </c>
      <c r="M50" s="173">
        <f>IF(ISNUMBER('Corrected energy balance step 1'!M50),'Corrected energy balance step 1'!M50,0)</f>
        <v>0</v>
      </c>
      <c r="N50" s="173">
        <f>IF(ISNUMBER('Corrected energy balance step 1'!N50),'Corrected energy balance step 1'!N50,0)</f>
        <v>0</v>
      </c>
      <c r="O50" s="173">
        <f>IF(ISNUMBER('Corrected energy balance step 1'!O50),'Corrected energy balance step 1'!O50,0)</f>
        <v>0</v>
      </c>
      <c r="P50" s="173">
        <f>IF(ISNUMBER('Corrected energy balance step 1'!P50),'Corrected energy balance step 1'!P50,0)</f>
        <v>0</v>
      </c>
      <c r="Q50" s="173">
        <f>IF(ISNUMBER('Corrected energy balance step 1'!Q50),'Corrected energy balance step 1'!Q50,0)</f>
        <v>0</v>
      </c>
      <c r="R50" s="173">
        <f>IF(ISNUMBER('Corrected energy balance step 1'!R50),'Corrected energy balance step 1'!R50,0)</f>
        <v>0</v>
      </c>
      <c r="S50" s="173">
        <f>IF(ISNUMBER('Corrected energy balance step 1'!S50),'Corrected energy balance step 1'!S50,0)</f>
        <v>0</v>
      </c>
      <c r="T50" s="173">
        <f>IF(ISNUMBER('Corrected energy balance step 1'!T50),'Corrected energy balance step 1'!T50,0)</f>
        <v>0</v>
      </c>
      <c r="U50" s="173">
        <f>IF(ISNUMBER('Corrected energy balance step 1'!U50),'Corrected energy balance step 1'!U50,0)</f>
        <v>0</v>
      </c>
      <c r="V50" s="173">
        <f>IF(ISNUMBER('Corrected energy balance step 1'!V50),'Corrected energy balance step 1'!V50,0)</f>
        <v>0</v>
      </c>
      <c r="W50" s="173">
        <f>IF(ISNUMBER('Corrected energy balance step 1'!W50),'Corrected energy balance step 1'!W50,0)</f>
        <v>0</v>
      </c>
      <c r="X50" s="173">
        <f>IF(ISNUMBER('Corrected energy balance step 1'!X50),'Corrected energy balance step 1'!X50,0)</f>
        <v>0</v>
      </c>
      <c r="Y50" s="173">
        <f>IF(ISNUMBER('Corrected energy balance step 1'!Y50),'Corrected energy balance step 1'!Y50,0)</f>
        <v>0</v>
      </c>
      <c r="Z50" s="173">
        <f>IF(ISNUMBER('Corrected energy balance step 1'!Z50),'Corrected energy balance step 1'!Z50,0)</f>
        <v>0</v>
      </c>
      <c r="AA50" s="173">
        <f>IF(ISNUMBER('Corrected energy balance step 1'!AA50),'Corrected energy balance step 1'!AA50,0)</f>
        <v>0</v>
      </c>
      <c r="AB50" s="173">
        <f>IF(ISNUMBER('Corrected energy balance step 1'!AB50),'Corrected energy balance step 1'!AB50,0)</f>
        <v>0</v>
      </c>
      <c r="AC50" s="173">
        <f>IF(ISNUMBER('Corrected energy balance step 1'!AC50),'Corrected energy balance step 1'!AC50,0)</f>
        <v>0</v>
      </c>
      <c r="AD50" s="173">
        <f>IF(ISNUMBER('Corrected energy balance step 1'!AD50),'Corrected energy balance step 1'!AD50,0)</f>
        <v>0</v>
      </c>
      <c r="AE50" s="173">
        <f>IF(ISNUMBER('Corrected energy balance step 1'!AE50),'Corrected energy balance step 1'!AE50,0)</f>
        <v>0</v>
      </c>
      <c r="AF50" s="173">
        <f>IF(ISNUMBER('Corrected energy balance step 1'!AF50),'Corrected energy balance step 1'!AF50,0)</f>
        <v>0</v>
      </c>
      <c r="AG50" s="173">
        <f>IF(ISNUMBER('Corrected energy balance step 1'!AG50),'Corrected energy balance step 1'!AG50,0)</f>
        <v>0</v>
      </c>
      <c r="AH50" s="173">
        <f>IF(ISNUMBER('Corrected energy balance step 1'!AH50),'Corrected energy balance step 1'!AH50,0)</f>
        <v>0</v>
      </c>
      <c r="AI50" s="173">
        <f>IF(ISNUMBER('Corrected energy balance step 1'!AI50),'Corrected energy balance step 1'!AI50,0)</f>
        <v>0</v>
      </c>
      <c r="AJ50" s="173">
        <f>IF(ISNUMBER('Corrected energy balance step 1'!AJ50),'Corrected energy balance step 1'!AJ50,0)</f>
        <v>0</v>
      </c>
      <c r="AK50" s="173">
        <f>IF(ISNUMBER('Corrected energy balance step 1'!AK50),'Corrected energy balance step 1'!AK50,0)</f>
        <v>0</v>
      </c>
      <c r="AL50" s="173">
        <f>IF(ISNUMBER('Corrected energy balance step 1'!AL50),'Corrected energy balance step 1'!AL50,0)</f>
        <v>0</v>
      </c>
      <c r="AM50" s="173">
        <f>IF(ISNUMBER('Corrected energy balance step 1'!AM50),'Corrected energy balance step 1'!AM50,0)</f>
        <v>0</v>
      </c>
      <c r="AN50" s="173">
        <f>IF(ISNUMBER('Corrected energy balance step 1'!AN50),'Corrected energy balance step 1'!AN50,0)</f>
        <v>0</v>
      </c>
      <c r="AO50" s="173">
        <f>IF(ISNUMBER('Corrected energy balance step 1'!AO50),'Corrected energy balance step 1'!AO50,0)</f>
        <v>0</v>
      </c>
      <c r="AP50" s="173">
        <f>IF(ISNUMBER('Corrected energy balance step 1'!AP50),'Corrected energy balance step 1'!AP50,0)</f>
        <v>0</v>
      </c>
      <c r="AQ50" s="173">
        <f>IF(ISNUMBER('Corrected energy balance step 1'!AQ50),'Corrected energy balance step 1'!AQ50,0)</f>
        <v>0</v>
      </c>
      <c r="AR50" s="173">
        <f>IF(ISNUMBER('Corrected energy balance step 1'!AR50),'Corrected energy balance step 1'!AR50,0)</f>
        <v>0</v>
      </c>
      <c r="AS50" s="173">
        <f>IF(ISNUMBER('Corrected energy balance step 1'!AS50),'Corrected energy balance step 1'!AS50,0)</f>
        <v>0</v>
      </c>
      <c r="AT50" s="173">
        <f>IF(ISNUMBER('Corrected energy balance step 1'!AT50),'Corrected energy balance step 1'!AT50,0)</f>
        <v>0</v>
      </c>
      <c r="AU50" s="173">
        <f>IF(ISNUMBER('Corrected energy balance step 1'!AU50),'Corrected energy balance step 1'!AU50,0)</f>
        <v>0</v>
      </c>
      <c r="AV50" s="173">
        <f>IF(ISNUMBER('Corrected energy balance step 1'!AV50),'Corrected energy balance step 1'!AV50,0)</f>
        <v>0</v>
      </c>
      <c r="AW50" s="173">
        <f>IF(ISNUMBER('Corrected energy balance step 1'!AW50),'Corrected energy balance step 1'!AW50,0)</f>
        <v>0</v>
      </c>
      <c r="AX50" s="173">
        <f>IF(ISNUMBER('Corrected energy balance step 1'!AX50),'Corrected energy balance step 1'!AX50,0)</f>
        <v>0</v>
      </c>
      <c r="AY50" s="173">
        <f>IF(ISNUMBER('Corrected energy balance step 1'!AY50),'Corrected energy balance step 1'!AY50,0)</f>
        <v>0</v>
      </c>
      <c r="AZ50" s="173">
        <f>IF(ISNUMBER('Corrected energy balance step 1'!AZ50),'Corrected energy balance step 1'!AZ50,0)</f>
        <v>0</v>
      </c>
      <c r="BA50" s="173">
        <f>IF(ISNUMBER('Corrected energy balance step 1'!BA50),'Corrected energy balance step 1'!BA50,0)</f>
        <v>0</v>
      </c>
      <c r="BB50" s="173">
        <f>IF(ISNUMBER('Corrected energy balance step 1'!BB50),'Corrected energy balance step 1'!BB50,0)</f>
        <v>0</v>
      </c>
      <c r="BC50" s="173">
        <f>IF(ISNUMBER('Corrected energy balance step 1'!BC50),'Corrected energy balance step 1'!BC50,0)</f>
        <v>0</v>
      </c>
      <c r="BD50" s="173">
        <f>IF(ISNUMBER('Corrected energy balance step 1'!BD50),'Corrected energy balance step 1'!BD50,0)</f>
        <v>0</v>
      </c>
      <c r="BE50" s="173">
        <f>IF(ISNUMBER('Corrected energy balance step 1'!BE50),'Corrected energy balance step 1'!BE50,0)</f>
        <v>0</v>
      </c>
      <c r="BF50" s="173">
        <f>IF(ISNUMBER('Corrected energy balance step 1'!BF50),'Corrected energy balance step 1'!BF50,0)</f>
        <v>0</v>
      </c>
      <c r="BG50" s="173">
        <f>IF(ISNUMBER('Corrected energy balance step 1'!BG50),'Corrected energy balance step 1'!BG50,0)</f>
        <v>0</v>
      </c>
      <c r="BH50" s="173">
        <f>IF(ISNUMBER('Corrected energy balance step 1'!BH50),'Corrected energy balance step 1'!BH50,0)</f>
        <v>0</v>
      </c>
      <c r="BI50" s="173">
        <f>IF(ISNUMBER('Corrected energy balance step 1'!BI50),'Corrected energy balance step 1'!BI50,0)</f>
        <v>0</v>
      </c>
      <c r="BJ50" s="173">
        <f>IF(ISNUMBER('Corrected energy balance step 1'!BJ50),'Corrected energy balance step 1'!BJ50,0)</f>
        <v>0</v>
      </c>
      <c r="BK50" s="173">
        <f>IF(ISNUMBER('Corrected energy balance step 1'!BK50),'Corrected energy balance step 1'!BK50,0)</f>
        <v>0</v>
      </c>
      <c r="BL50" s="173">
        <f>IF(ISNUMBER('Corrected energy balance step 1'!BL50),'Corrected energy balance step 1'!BL50,0)</f>
        <v>0</v>
      </c>
      <c r="BM50" s="173">
        <f>IF(ISNUMBER('Corrected energy balance step 1'!BM50),'Corrected energy balance step 1'!BM50,0)</f>
        <v>0</v>
      </c>
      <c r="BN50" s="171">
        <f t="shared" si="60"/>
        <v>0</v>
      </c>
      <c r="BO50" s="177">
        <f>'Corrected energy balance step 1'!BO50</f>
        <v>0</v>
      </c>
    </row>
    <row r="51" spans="2:69">
      <c r="B51" s="36" t="s">
        <v>88</v>
      </c>
      <c r="C51" s="173">
        <f>IF(ISNUMBER('Corrected energy balance step 1'!C51),'Corrected energy balance step 1'!C51,0)</f>
        <v>0</v>
      </c>
      <c r="D51" s="173">
        <f>IF(ISNUMBER('Corrected energy balance step 1'!D51),'Corrected energy balance step 1'!D51,0)</f>
        <v>0</v>
      </c>
      <c r="E51" s="173">
        <f>IF(ISNUMBER('Corrected energy balance step 1'!E51),'Corrected energy balance step 1'!E51,0)</f>
        <v>0</v>
      </c>
      <c r="F51" s="173">
        <f>IF(ISNUMBER('Corrected energy balance step 1'!F51),'Corrected energy balance step 1'!F51,0)</f>
        <v>0</v>
      </c>
      <c r="G51" s="173">
        <f>IF(ISNUMBER('Corrected energy balance step 1'!G51),'Corrected energy balance step 1'!G51,0)</f>
        <v>0</v>
      </c>
      <c r="H51" s="173">
        <f>IF(ISNUMBER('Corrected energy balance step 1'!H51),'Corrected energy balance step 1'!H51,0)</f>
        <v>0</v>
      </c>
      <c r="I51" s="173">
        <f>IF(ISNUMBER('Corrected energy balance step 1'!I51),'Corrected energy balance step 1'!I51,0)</f>
        <v>0</v>
      </c>
      <c r="J51" s="173">
        <f>IF(ISNUMBER('Corrected energy balance step 1'!J51),'Corrected energy balance step 1'!J51,0)</f>
        <v>0</v>
      </c>
      <c r="K51" s="173">
        <f>IF(ISNUMBER('Corrected energy balance step 1'!K51),'Corrected energy balance step 1'!K51,0)</f>
        <v>0</v>
      </c>
      <c r="L51" s="173">
        <f>IF(ISNUMBER('Corrected energy balance step 1'!L51),'Corrected energy balance step 1'!L51,0)</f>
        <v>0</v>
      </c>
      <c r="M51" s="173">
        <f>IF(ISNUMBER('Corrected energy balance step 1'!M51),'Corrected energy balance step 1'!M51,0)</f>
        <v>0</v>
      </c>
      <c r="N51" s="173">
        <f>IF(ISNUMBER('Corrected energy balance step 1'!N51),'Corrected energy balance step 1'!N51,0)</f>
        <v>0</v>
      </c>
      <c r="O51" s="173">
        <f>IF(ISNUMBER('Corrected energy balance step 1'!O51),'Corrected energy balance step 1'!O51,0)</f>
        <v>0</v>
      </c>
      <c r="P51" s="173">
        <f>IF(ISNUMBER('Corrected energy balance step 1'!P51),'Corrected energy balance step 1'!P51,0)</f>
        <v>0</v>
      </c>
      <c r="Q51" s="173">
        <f>IF(ISNUMBER('Corrected energy balance step 1'!Q51),'Corrected energy balance step 1'!Q51,0)</f>
        <v>0</v>
      </c>
      <c r="R51" s="173">
        <f>IF(ISNUMBER('Corrected energy balance step 1'!R51),'Corrected energy balance step 1'!R51,0)</f>
        <v>0</v>
      </c>
      <c r="S51" s="173">
        <f>IF(ISNUMBER('Corrected energy balance step 1'!S51),'Corrected energy balance step 1'!S51,0)</f>
        <v>0</v>
      </c>
      <c r="T51" s="173">
        <f>IF(ISNUMBER('Corrected energy balance step 1'!T51),'Corrected energy balance step 1'!T51,0)</f>
        <v>0</v>
      </c>
      <c r="U51" s="173">
        <f>IF(ISNUMBER('Corrected energy balance step 1'!U51),'Corrected energy balance step 1'!U51,0)</f>
        <v>0</v>
      </c>
      <c r="V51" s="173">
        <f>IF(ISNUMBER('Corrected energy balance step 1'!V51),'Corrected energy balance step 1'!V51,0)</f>
        <v>0</v>
      </c>
      <c r="W51" s="173">
        <f>IF(ISNUMBER('Corrected energy balance step 1'!W51),'Corrected energy balance step 1'!W51,0)</f>
        <v>0</v>
      </c>
      <c r="X51" s="173">
        <f>IF(ISNUMBER('Corrected energy balance step 1'!X51),'Corrected energy balance step 1'!X51,0)</f>
        <v>0</v>
      </c>
      <c r="Y51" s="173">
        <f>IF(ISNUMBER('Corrected energy balance step 1'!Y51),'Corrected energy balance step 1'!Y51,0)</f>
        <v>0</v>
      </c>
      <c r="Z51" s="173">
        <f>IF(ISNUMBER('Corrected energy balance step 1'!Z51),'Corrected energy balance step 1'!Z51,0)</f>
        <v>0</v>
      </c>
      <c r="AA51" s="173">
        <f>IF(ISNUMBER('Corrected energy balance step 1'!AA51),'Corrected energy balance step 1'!AA51,0)</f>
        <v>0</v>
      </c>
      <c r="AB51" s="173">
        <f>IF(ISNUMBER('Corrected energy balance step 1'!AB51),'Corrected energy balance step 1'!AB51,0)</f>
        <v>0</v>
      </c>
      <c r="AC51" s="173">
        <f>IF(ISNUMBER('Corrected energy balance step 1'!AC51),'Corrected energy balance step 1'!AC51,0)</f>
        <v>0</v>
      </c>
      <c r="AD51" s="173">
        <f>IF(ISNUMBER('Corrected energy balance step 1'!AD51),'Corrected energy balance step 1'!AD51,0)</f>
        <v>0</v>
      </c>
      <c r="AE51" s="173">
        <f>IF(ISNUMBER('Corrected energy balance step 1'!AE51),'Corrected energy balance step 1'!AE51,0)</f>
        <v>0</v>
      </c>
      <c r="AF51" s="173">
        <f>IF(ISNUMBER('Corrected energy balance step 1'!AF51),'Corrected energy balance step 1'!AF51,0)</f>
        <v>0</v>
      </c>
      <c r="AG51" s="173">
        <f>IF(ISNUMBER('Corrected energy balance step 1'!AG51),'Corrected energy balance step 1'!AG51,0)</f>
        <v>0</v>
      </c>
      <c r="AH51" s="173">
        <f>IF(ISNUMBER('Corrected energy balance step 1'!AH51),'Corrected energy balance step 1'!AH51,0)</f>
        <v>0</v>
      </c>
      <c r="AI51" s="173">
        <f>IF(ISNUMBER('Corrected energy balance step 1'!AI51),'Corrected energy balance step 1'!AI51,0)</f>
        <v>0</v>
      </c>
      <c r="AJ51" s="173">
        <f>IF(ISNUMBER('Corrected energy balance step 1'!AJ51),'Corrected energy balance step 1'!AJ51,0)</f>
        <v>0</v>
      </c>
      <c r="AK51" s="173">
        <f>IF(ISNUMBER('Corrected energy balance step 1'!AK51),'Corrected energy balance step 1'!AK51,0)</f>
        <v>0</v>
      </c>
      <c r="AL51" s="173">
        <f>IF(ISNUMBER('Corrected energy balance step 1'!AL51),'Corrected energy balance step 1'!AL51,0)</f>
        <v>0</v>
      </c>
      <c r="AM51" s="173">
        <f>IF(ISNUMBER('Corrected energy balance step 1'!AM51),'Corrected energy balance step 1'!AM51,0)</f>
        <v>0</v>
      </c>
      <c r="AN51" s="173">
        <f>IF(ISNUMBER('Corrected energy balance step 1'!AN51),'Corrected energy balance step 1'!AN51,0)</f>
        <v>0</v>
      </c>
      <c r="AO51" s="173">
        <f>IF(ISNUMBER('Corrected energy balance step 1'!AO51),'Corrected energy balance step 1'!AO51,0)</f>
        <v>0</v>
      </c>
      <c r="AP51" s="173">
        <f>IF(ISNUMBER('Corrected energy balance step 1'!AP51),'Corrected energy balance step 1'!AP51,0)</f>
        <v>0</v>
      </c>
      <c r="AQ51" s="173">
        <f>IF(ISNUMBER('Corrected energy balance step 1'!AQ51),'Corrected energy balance step 1'!AQ51,0)</f>
        <v>0</v>
      </c>
      <c r="AR51" s="173">
        <f>IF(ISNUMBER('Corrected energy balance step 1'!AR51),'Corrected energy balance step 1'!AR51,0)</f>
        <v>0</v>
      </c>
      <c r="AS51" s="173">
        <f>IF(ISNUMBER('Corrected energy balance step 1'!AS51),'Corrected energy balance step 1'!AS51,0)</f>
        <v>0</v>
      </c>
      <c r="AT51" s="173">
        <f>IF(ISNUMBER('Corrected energy balance step 1'!AT51),'Corrected energy balance step 1'!AT51,0)</f>
        <v>0</v>
      </c>
      <c r="AU51" s="173">
        <f>IF(ISNUMBER('Corrected energy balance step 1'!AU51),'Corrected energy balance step 1'!AU51,0)</f>
        <v>0</v>
      </c>
      <c r="AV51" s="173">
        <f>IF(ISNUMBER('Corrected energy balance step 1'!AV51),'Corrected energy balance step 1'!AV51,0)</f>
        <v>0</v>
      </c>
      <c r="AW51" s="173">
        <f>IF(ISNUMBER('Corrected energy balance step 1'!AW51),'Corrected energy balance step 1'!AW51,0)</f>
        <v>0</v>
      </c>
      <c r="AX51" s="173">
        <f>IF(ISNUMBER('Corrected energy balance step 1'!AX51),'Corrected energy balance step 1'!AX51,0)</f>
        <v>0</v>
      </c>
      <c r="AY51" s="173">
        <f>IF(ISNUMBER('Corrected energy balance step 1'!AY51),'Corrected energy balance step 1'!AY51,0)</f>
        <v>0</v>
      </c>
      <c r="AZ51" s="173">
        <f>IF(ISNUMBER('Corrected energy balance step 1'!AZ51),'Corrected energy balance step 1'!AZ51,0)</f>
        <v>0</v>
      </c>
      <c r="BA51" s="173">
        <f>IF(ISNUMBER('Corrected energy balance step 1'!BA51),'Corrected energy balance step 1'!BA51,0)</f>
        <v>0</v>
      </c>
      <c r="BB51" s="173">
        <f>IF(ISNUMBER('Corrected energy balance step 1'!BB51),'Corrected energy balance step 1'!BB51,0)</f>
        <v>0</v>
      </c>
      <c r="BC51" s="173">
        <f>IF(ISNUMBER('Corrected energy balance step 1'!BC51),'Corrected energy balance step 1'!BC51,0)</f>
        <v>0</v>
      </c>
      <c r="BD51" s="173">
        <f>IF(ISNUMBER('Corrected energy balance step 1'!BD51),'Corrected energy balance step 1'!BD51,0)</f>
        <v>0</v>
      </c>
      <c r="BE51" s="173">
        <f>IF(ISNUMBER('Corrected energy balance step 1'!BE51),'Corrected energy balance step 1'!BE51,0)</f>
        <v>0</v>
      </c>
      <c r="BF51" s="173">
        <f>IF(ISNUMBER('Corrected energy balance step 1'!BF51),'Corrected energy balance step 1'!BF51,0)</f>
        <v>0</v>
      </c>
      <c r="BG51" s="173">
        <f>IF(ISNUMBER('Corrected energy balance step 1'!BG51),'Corrected energy balance step 1'!BG51,0)</f>
        <v>0</v>
      </c>
      <c r="BH51" s="173">
        <f>IF(ISNUMBER('Corrected energy balance step 1'!BH51),'Corrected energy balance step 1'!BH51,0)</f>
        <v>0</v>
      </c>
      <c r="BI51" s="173">
        <f>IF(ISNUMBER('Corrected energy balance step 1'!BI51),'Corrected energy balance step 1'!BI51,0)</f>
        <v>0</v>
      </c>
      <c r="BJ51" s="173">
        <f>IF(ISNUMBER('Corrected energy balance step 1'!BJ51),'Corrected energy balance step 1'!BJ51,0)</f>
        <v>0</v>
      </c>
      <c r="BK51" s="173">
        <f>IF(ISNUMBER('Corrected energy balance step 1'!BK51),'Corrected energy balance step 1'!BK51,0)</f>
        <v>0</v>
      </c>
      <c r="BL51" s="173">
        <f>IF(ISNUMBER('Corrected energy balance step 1'!BL51),'Corrected energy balance step 1'!BL51,0)</f>
        <v>0</v>
      </c>
      <c r="BM51" s="173">
        <f>IF(ISNUMBER('Corrected energy balance step 1'!BM51),'Corrected energy balance step 1'!BM51,0)</f>
        <v>0</v>
      </c>
      <c r="BN51" s="171">
        <f t="shared" si="60"/>
        <v>0</v>
      </c>
      <c r="BO51" s="177">
        <f>'Corrected energy balance step 1'!BO51</f>
        <v>0</v>
      </c>
    </row>
    <row r="52" spans="2:69">
      <c r="B52" s="36" t="s">
        <v>80</v>
      </c>
      <c r="C52" s="173">
        <f>IF(ISNUMBER('Corrected energy balance step 1'!C52),'Corrected energy balance step 1'!C52,0)</f>
        <v>0</v>
      </c>
      <c r="D52" s="173">
        <f>IF(ISNUMBER('Corrected energy balance step 1'!D52),'Corrected energy balance step 1'!D52,0)</f>
        <v>0</v>
      </c>
      <c r="E52" s="173">
        <f>IF(ISNUMBER('Corrected energy balance step 1'!E52),'Corrected energy balance step 1'!E52,0)</f>
        <v>0</v>
      </c>
      <c r="F52" s="173">
        <f>IF(ISNUMBER('Corrected energy balance step 1'!F52),'Corrected energy balance step 1'!F52,0)</f>
        <v>0</v>
      </c>
      <c r="G52" s="173">
        <f>IF(ISNUMBER('Corrected energy balance step 1'!G52),'Corrected energy balance step 1'!G52,0)</f>
        <v>0</v>
      </c>
      <c r="H52" s="173">
        <f>IF(ISNUMBER('Corrected energy balance step 1'!H52),'Corrected energy balance step 1'!H52,0)</f>
        <v>0</v>
      </c>
      <c r="I52" s="173">
        <f>IF(ISNUMBER('Corrected energy balance step 1'!I52),'Corrected energy balance step 1'!I52,0)</f>
        <v>0</v>
      </c>
      <c r="J52" s="173">
        <f>IF(ISNUMBER('Corrected energy balance step 1'!J52),'Corrected energy balance step 1'!J52,0)</f>
        <v>0</v>
      </c>
      <c r="K52" s="173">
        <f>IF(ISNUMBER('Corrected energy balance step 1'!K52),'Corrected energy balance step 1'!K52,0)</f>
        <v>0</v>
      </c>
      <c r="L52" s="173">
        <f>IF(ISNUMBER('Corrected energy balance step 1'!L52),'Corrected energy balance step 1'!L52,0)</f>
        <v>0</v>
      </c>
      <c r="M52" s="173">
        <f>IF(ISNUMBER('Corrected energy balance step 1'!M52),'Corrected energy balance step 1'!M52,0)</f>
        <v>0</v>
      </c>
      <c r="N52" s="173">
        <f>IF(ISNUMBER('Corrected energy balance step 1'!N52),'Corrected energy balance step 1'!N52,0)</f>
        <v>0</v>
      </c>
      <c r="O52" s="173">
        <f>IF(ISNUMBER('Corrected energy balance step 1'!O52),'Corrected energy balance step 1'!O52,0)</f>
        <v>0</v>
      </c>
      <c r="P52" s="173">
        <f>IF(ISNUMBER('Corrected energy balance step 1'!P52),'Corrected energy balance step 1'!P52,0)</f>
        <v>0</v>
      </c>
      <c r="Q52" s="173">
        <f>IF(ISNUMBER('Corrected energy balance step 1'!Q52),'Corrected energy balance step 1'!Q52,0)</f>
        <v>0</v>
      </c>
      <c r="R52" s="173">
        <f>IF(ISNUMBER('Corrected energy balance step 1'!R52),'Corrected energy balance step 1'!R52,0)</f>
        <v>0</v>
      </c>
      <c r="S52" s="173">
        <f>IF(ISNUMBER('Corrected energy balance step 1'!S52),'Corrected energy balance step 1'!S52,0)</f>
        <v>0</v>
      </c>
      <c r="T52" s="173">
        <f>IF(ISNUMBER('Corrected energy balance step 1'!T52),'Corrected energy balance step 1'!T52,0)</f>
        <v>0</v>
      </c>
      <c r="U52" s="173">
        <f>IF(ISNUMBER('Corrected energy balance step 1'!U52),'Corrected energy balance step 1'!U52,0)</f>
        <v>0</v>
      </c>
      <c r="V52" s="173">
        <f>IF(ISNUMBER('Corrected energy balance step 1'!V52),'Corrected energy balance step 1'!V52,0)</f>
        <v>0</v>
      </c>
      <c r="W52" s="173">
        <f>IF(ISNUMBER('Corrected energy balance step 1'!W52),'Corrected energy balance step 1'!W52,0)</f>
        <v>0</v>
      </c>
      <c r="X52" s="173">
        <f>IF(ISNUMBER('Corrected energy balance step 1'!X52),'Corrected energy balance step 1'!X52,0)</f>
        <v>0</v>
      </c>
      <c r="Y52" s="173">
        <f>IF(ISNUMBER('Corrected energy balance step 1'!Y52),'Corrected energy balance step 1'!Y52,0)</f>
        <v>0</v>
      </c>
      <c r="Z52" s="173">
        <f>IF(ISNUMBER('Corrected energy balance step 1'!Z52),'Corrected energy balance step 1'!Z52,0)</f>
        <v>0</v>
      </c>
      <c r="AA52" s="173">
        <f>IF(ISNUMBER('Corrected energy balance step 1'!AA52),'Corrected energy balance step 1'!AA52,0)</f>
        <v>0</v>
      </c>
      <c r="AB52" s="173">
        <f>IF(ISNUMBER('Corrected energy balance step 1'!AB52),'Corrected energy balance step 1'!AB52,0)</f>
        <v>0</v>
      </c>
      <c r="AC52" s="173">
        <f>IF(ISNUMBER('Corrected energy balance step 1'!AC52),'Corrected energy balance step 1'!AC52,0)</f>
        <v>0</v>
      </c>
      <c r="AD52" s="173">
        <f>IF(ISNUMBER('Corrected energy balance step 1'!AD52),'Corrected energy balance step 1'!AD52,0)</f>
        <v>0</v>
      </c>
      <c r="AE52" s="173">
        <f>IF(ISNUMBER('Corrected energy balance step 1'!AE52),'Corrected energy balance step 1'!AE52,0)</f>
        <v>0</v>
      </c>
      <c r="AF52" s="173">
        <f>IF(ISNUMBER('Corrected energy balance step 1'!AF52),'Corrected energy balance step 1'!AF52,0)</f>
        <v>0</v>
      </c>
      <c r="AG52" s="173">
        <f>IF(ISNUMBER('Corrected energy balance step 1'!AG52),'Corrected energy balance step 1'!AG52,0)</f>
        <v>0</v>
      </c>
      <c r="AH52" s="173">
        <f>IF(ISNUMBER('Corrected energy balance step 1'!AH52),'Corrected energy balance step 1'!AH52,0)</f>
        <v>0</v>
      </c>
      <c r="AI52" s="173">
        <f>IF(ISNUMBER('Corrected energy balance step 1'!AI52),'Corrected energy balance step 1'!AI52,0)</f>
        <v>0</v>
      </c>
      <c r="AJ52" s="173">
        <f>IF(ISNUMBER('Corrected energy balance step 1'!AJ52),'Corrected energy balance step 1'!AJ52,0)</f>
        <v>0</v>
      </c>
      <c r="AK52" s="173">
        <f>IF(ISNUMBER('Corrected energy balance step 1'!AK52),'Corrected energy balance step 1'!AK52,0)</f>
        <v>0</v>
      </c>
      <c r="AL52" s="173">
        <f>IF(ISNUMBER('Corrected energy balance step 1'!AL52),'Corrected energy balance step 1'!AL52,0)</f>
        <v>0</v>
      </c>
      <c r="AM52" s="173">
        <f>IF(ISNUMBER('Corrected energy balance step 1'!AM52),'Corrected energy balance step 1'!AM52,0)</f>
        <v>0</v>
      </c>
      <c r="AN52" s="173">
        <f>IF(ISNUMBER('Corrected energy balance step 1'!AN52),'Corrected energy balance step 1'!AN52,0)</f>
        <v>0</v>
      </c>
      <c r="AO52" s="173">
        <f>IF(ISNUMBER('Corrected energy balance step 1'!AO52),'Corrected energy balance step 1'!AO52,0)</f>
        <v>0</v>
      </c>
      <c r="AP52" s="173">
        <f>IF(ISNUMBER('Corrected energy balance step 1'!AP52),'Corrected energy balance step 1'!AP52,0)</f>
        <v>0</v>
      </c>
      <c r="AQ52" s="173">
        <f>IF(ISNUMBER('Corrected energy balance step 1'!AQ52),'Corrected energy balance step 1'!AQ52,0)</f>
        <v>0</v>
      </c>
      <c r="AR52" s="173">
        <f>IF(ISNUMBER('Corrected energy balance step 1'!AR52),'Corrected energy balance step 1'!AR52,0)</f>
        <v>0</v>
      </c>
      <c r="AS52" s="173">
        <f>IF(ISNUMBER('Corrected energy balance step 1'!AS52),'Corrected energy balance step 1'!AS52,0)</f>
        <v>0</v>
      </c>
      <c r="AT52" s="173">
        <f>IF(ISNUMBER('Corrected energy balance step 1'!AT52),'Corrected energy balance step 1'!AT52,0)</f>
        <v>0</v>
      </c>
      <c r="AU52" s="173">
        <f>IF(ISNUMBER('Corrected energy balance step 1'!AU52),'Corrected energy balance step 1'!AU52,0)</f>
        <v>0</v>
      </c>
      <c r="AV52" s="173">
        <f>IF(ISNUMBER('Corrected energy balance step 1'!AV52),'Corrected energy balance step 1'!AV52,0)</f>
        <v>0</v>
      </c>
      <c r="AW52" s="173">
        <f>IF(ISNUMBER('Corrected energy balance step 1'!AW52),'Corrected energy balance step 1'!AW52,0)</f>
        <v>0</v>
      </c>
      <c r="AX52" s="173">
        <f>IF(ISNUMBER('Corrected energy balance step 1'!AX52),'Corrected energy balance step 1'!AX52,0)</f>
        <v>0</v>
      </c>
      <c r="AY52" s="173">
        <f>IF(ISNUMBER('Corrected energy balance step 1'!AY52),'Corrected energy balance step 1'!AY52,0)</f>
        <v>0</v>
      </c>
      <c r="AZ52" s="173">
        <f>IF(ISNUMBER('Corrected energy balance step 1'!AZ52),'Corrected energy balance step 1'!AZ52,0)</f>
        <v>0</v>
      </c>
      <c r="BA52" s="173">
        <f>IF(ISNUMBER('Corrected energy balance step 1'!BA52),'Corrected energy balance step 1'!BA52,0)</f>
        <v>0</v>
      </c>
      <c r="BB52" s="173">
        <f>IF(ISNUMBER('Corrected energy balance step 1'!BB52),'Corrected energy balance step 1'!BB52,0)</f>
        <v>0</v>
      </c>
      <c r="BC52" s="173">
        <f>IF(ISNUMBER('Corrected energy balance step 1'!BC52),'Corrected energy balance step 1'!BC52,0)</f>
        <v>0</v>
      </c>
      <c r="BD52" s="173">
        <f>IF(ISNUMBER('Corrected energy balance step 1'!BD52),'Corrected energy balance step 1'!BD52,0)</f>
        <v>0</v>
      </c>
      <c r="BE52" s="173">
        <f>IF(ISNUMBER('Corrected energy balance step 1'!BE52),'Corrected energy balance step 1'!BE52,0)</f>
        <v>0</v>
      </c>
      <c r="BF52" s="173">
        <f>IF(ISNUMBER('Corrected energy balance step 1'!BF52),'Corrected energy balance step 1'!BF52,0)</f>
        <v>0</v>
      </c>
      <c r="BG52" s="173">
        <f>IF(ISNUMBER('Corrected energy balance step 1'!BG52),'Corrected energy balance step 1'!BG52,0)</f>
        <v>0</v>
      </c>
      <c r="BH52" s="173">
        <f>IF(ISNUMBER('Corrected energy balance step 1'!BH52),'Corrected energy balance step 1'!BH52,0)</f>
        <v>0</v>
      </c>
      <c r="BI52" s="173">
        <f>IF(ISNUMBER('Corrected energy balance step 1'!BI52),'Corrected energy balance step 1'!BI52,0)</f>
        <v>0</v>
      </c>
      <c r="BJ52" s="173">
        <f>IF(ISNUMBER('Corrected energy balance step 1'!BJ52),'Corrected energy balance step 1'!BJ52,0)</f>
        <v>0</v>
      </c>
      <c r="BK52" s="173">
        <f>IF(ISNUMBER('Corrected energy balance step 1'!BK52),'Corrected energy balance step 1'!BK52,0)</f>
        <v>0</v>
      </c>
      <c r="BL52" s="173">
        <f>IF(ISNUMBER('Corrected energy balance step 1'!BL52),'Corrected energy balance step 1'!BL52,0)</f>
        <v>0</v>
      </c>
      <c r="BM52" s="173">
        <f>IF(ISNUMBER('Corrected energy balance step 1'!BM52),'Corrected energy balance step 1'!BM52,0)</f>
        <v>0</v>
      </c>
      <c r="BN52" s="171">
        <f t="shared" si="60"/>
        <v>0</v>
      </c>
      <c r="BO52" s="177">
        <f>'Corrected energy balance step 1'!BO52</f>
        <v>0</v>
      </c>
    </row>
    <row r="53" spans="2:69">
      <c r="B53" s="36" t="s">
        <v>89</v>
      </c>
      <c r="C53" s="173">
        <f>IF(ISNUMBER('Corrected energy balance step 1'!C53),'Corrected energy balance step 1'!C53,0)</f>
        <v>0</v>
      </c>
      <c r="D53" s="173">
        <f>IF(ISNUMBER('Corrected energy balance step 1'!D53),'Corrected energy balance step 1'!D53,0)</f>
        <v>0</v>
      </c>
      <c r="E53" s="173">
        <f>IF(ISNUMBER('Corrected energy balance step 1'!E53),'Corrected energy balance step 1'!E53,0)</f>
        <v>0</v>
      </c>
      <c r="F53" s="173">
        <f>IF(ISNUMBER('Corrected energy balance step 1'!F53),'Corrected energy balance step 1'!F53,0)</f>
        <v>0</v>
      </c>
      <c r="G53" s="173">
        <f>IF(ISNUMBER('Corrected energy balance step 1'!G53),'Corrected energy balance step 1'!G53,0)</f>
        <v>0</v>
      </c>
      <c r="H53" s="173">
        <f>IF(ISNUMBER('Corrected energy balance step 1'!H53),'Corrected energy balance step 1'!H53,0)</f>
        <v>0</v>
      </c>
      <c r="I53" s="173">
        <f>IF(ISNUMBER('Corrected energy balance step 1'!I53),'Corrected energy balance step 1'!I53,0)</f>
        <v>0</v>
      </c>
      <c r="J53" s="173">
        <f>IF(ISNUMBER('Corrected energy balance step 1'!J53),'Corrected energy balance step 1'!J53,0)</f>
        <v>0</v>
      </c>
      <c r="K53" s="173">
        <f>IF(ISNUMBER('Corrected energy balance step 1'!K53),'Corrected energy balance step 1'!K53,0)</f>
        <v>0</v>
      </c>
      <c r="L53" s="173">
        <f>IF(ISNUMBER('Corrected energy balance step 1'!L53),'Corrected energy balance step 1'!L53,0)</f>
        <v>0</v>
      </c>
      <c r="M53" s="173">
        <f>IF(ISNUMBER('Corrected energy balance step 1'!M53),'Corrected energy balance step 1'!M53,0)</f>
        <v>0</v>
      </c>
      <c r="N53" s="173">
        <f>IF(ISNUMBER('Corrected energy balance step 1'!N53),'Corrected energy balance step 1'!N53,0)</f>
        <v>0</v>
      </c>
      <c r="O53" s="173">
        <f>IF(ISNUMBER('Corrected energy balance step 1'!O53),'Corrected energy balance step 1'!O53,0)</f>
        <v>0</v>
      </c>
      <c r="P53" s="173">
        <f>IF(ISNUMBER('Corrected energy balance step 1'!P53),'Corrected energy balance step 1'!P53,0)</f>
        <v>0</v>
      </c>
      <c r="Q53" s="173">
        <f>IF(ISNUMBER('Corrected energy balance step 1'!Q53),'Corrected energy balance step 1'!Q53,0)</f>
        <v>0</v>
      </c>
      <c r="R53" s="173">
        <f>IF(ISNUMBER('Corrected energy balance step 1'!R53),'Corrected energy balance step 1'!R53,0)</f>
        <v>0</v>
      </c>
      <c r="S53" s="173">
        <f>IF(ISNUMBER('Corrected energy balance step 1'!S53),'Corrected energy balance step 1'!S53,0)</f>
        <v>0</v>
      </c>
      <c r="T53" s="173">
        <f>IF(ISNUMBER('Corrected energy balance step 1'!T53),'Corrected energy balance step 1'!T53,0)</f>
        <v>0</v>
      </c>
      <c r="U53" s="173">
        <f>IF(ISNUMBER('Corrected energy balance step 1'!U53),'Corrected energy balance step 1'!U53,0)</f>
        <v>0</v>
      </c>
      <c r="V53" s="173">
        <f>IF(ISNUMBER('Corrected energy balance step 1'!V53),'Corrected energy balance step 1'!V53,0)</f>
        <v>0</v>
      </c>
      <c r="W53" s="173">
        <f>IF(ISNUMBER('Corrected energy balance step 1'!W53),'Corrected energy balance step 1'!W53,0)</f>
        <v>0</v>
      </c>
      <c r="X53" s="173">
        <f>IF(ISNUMBER('Corrected energy balance step 1'!X53),'Corrected energy balance step 1'!X53,0)</f>
        <v>0</v>
      </c>
      <c r="Y53" s="173">
        <f>IF(ISNUMBER('Corrected energy balance step 1'!Y53),'Corrected energy balance step 1'!Y53,0)</f>
        <v>0</v>
      </c>
      <c r="Z53" s="173">
        <f>IF(ISNUMBER('Corrected energy balance step 1'!Z53),'Corrected energy balance step 1'!Z53,0)</f>
        <v>0</v>
      </c>
      <c r="AA53" s="173">
        <f>IF(ISNUMBER('Corrected energy balance step 1'!AA53),'Corrected energy balance step 1'!AA53,0)</f>
        <v>0</v>
      </c>
      <c r="AB53" s="173">
        <f>IF(ISNUMBER('Corrected energy balance step 1'!AB53),'Corrected energy balance step 1'!AB53,0)</f>
        <v>0</v>
      </c>
      <c r="AC53" s="173">
        <f>IF(ISNUMBER('Corrected energy balance step 1'!AC53),'Corrected energy balance step 1'!AC53,0)</f>
        <v>0</v>
      </c>
      <c r="AD53" s="173">
        <f>IF(ISNUMBER('Corrected energy balance step 1'!AD53),'Corrected energy balance step 1'!AD53,0)</f>
        <v>0</v>
      </c>
      <c r="AE53" s="173">
        <f>IF(ISNUMBER('Corrected energy balance step 1'!AE53),'Corrected energy balance step 1'!AE53,0)</f>
        <v>0</v>
      </c>
      <c r="AF53" s="173">
        <f>IF(ISNUMBER('Corrected energy balance step 1'!AF53),'Corrected energy balance step 1'!AF53,0)</f>
        <v>0</v>
      </c>
      <c r="AG53" s="173">
        <f>IF(ISNUMBER('Corrected energy balance step 1'!AG53),'Corrected energy balance step 1'!AG53,0)</f>
        <v>0</v>
      </c>
      <c r="AH53" s="173">
        <f>IF(ISNUMBER('Corrected energy balance step 1'!AH53),'Corrected energy balance step 1'!AH53,0)</f>
        <v>0</v>
      </c>
      <c r="AI53" s="173">
        <f>IF(ISNUMBER('Corrected energy balance step 1'!AI53),'Corrected energy balance step 1'!AI53,0)</f>
        <v>0</v>
      </c>
      <c r="AJ53" s="173">
        <f>IF(ISNUMBER('Corrected energy balance step 1'!AJ53),'Corrected energy balance step 1'!AJ53,0)</f>
        <v>0</v>
      </c>
      <c r="AK53" s="173">
        <f>IF(ISNUMBER('Corrected energy balance step 1'!AK53),'Corrected energy balance step 1'!AK53,0)</f>
        <v>0</v>
      </c>
      <c r="AL53" s="173">
        <f>IF(ISNUMBER('Corrected energy balance step 1'!AL53),'Corrected energy balance step 1'!AL53,0)</f>
        <v>0</v>
      </c>
      <c r="AM53" s="173">
        <f>IF(ISNUMBER('Corrected energy balance step 1'!AM53),'Corrected energy balance step 1'!AM53,0)</f>
        <v>0</v>
      </c>
      <c r="AN53" s="173">
        <f>IF(ISNUMBER('Corrected energy balance step 1'!AN53),'Corrected energy balance step 1'!AN53,0)</f>
        <v>0</v>
      </c>
      <c r="AO53" s="173">
        <f>IF(ISNUMBER('Corrected energy balance step 1'!AO53),'Corrected energy balance step 1'!AO53,0)</f>
        <v>0</v>
      </c>
      <c r="AP53" s="173">
        <f>IF(ISNUMBER('Corrected energy balance step 1'!AP53),'Corrected energy balance step 1'!AP53,0)</f>
        <v>0</v>
      </c>
      <c r="AQ53" s="173">
        <f>IF(ISNUMBER('Corrected energy balance step 1'!AQ53),'Corrected energy balance step 1'!AQ53,0)</f>
        <v>0</v>
      </c>
      <c r="AR53" s="173">
        <f>IF(ISNUMBER('Corrected energy balance step 1'!AR53),'Corrected energy balance step 1'!AR53,0)</f>
        <v>0</v>
      </c>
      <c r="AS53" s="173">
        <f>IF(ISNUMBER('Corrected energy balance step 1'!AS53),'Corrected energy balance step 1'!AS53,0)</f>
        <v>0</v>
      </c>
      <c r="AT53" s="173">
        <f>IF(ISNUMBER('Corrected energy balance step 1'!AT53),'Corrected energy balance step 1'!AT53,0)</f>
        <v>0</v>
      </c>
      <c r="AU53" s="173">
        <f>IF(ISNUMBER('Corrected energy balance step 1'!AU53),'Corrected energy balance step 1'!AU53,0)</f>
        <v>0</v>
      </c>
      <c r="AV53" s="173">
        <f>IF(ISNUMBER('Corrected energy balance step 1'!AV53),'Corrected energy balance step 1'!AV53,0)</f>
        <v>0</v>
      </c>
      <c r="AW53" s="173">
        <f>IF(ISNUMBER('Corrected energy balance step 1'!AW53),'Corrected energy balance step 1'!AW53,0)</f>
        <v>0</v>
      </c>
      <c r="AX53" s="173">
        <f>IF(ISNUMBER('Corrected energy balance step 1'!AX53),'Corrected energy balance step 1'!AX53,0)</f>
        <v>0</v>
      </c>
      <c r="AY53" s="173">
        <f>IF(ISNUMBER('Corrected energy balance step 1'!AY53),'Corrected energy balance step 1'!AY53,0)</f>
        <v>0</v>
      </c>
      <c r="AZ53" s="173">
        <f>IF(ISNUMBER('Corrected energy balance step 1'!AZ53),'Corrected energy balance step 1'!AZ53,0)</f>
        <v>0</v>
      </c>
      <c r="BA53" s="173">
        <f>IF(ISNUMBER('Corrected energy balance step 1'!BA53),'Corrected energy balance step 1'!BA53,0)</f>
        <v>0</v>
      </c>
      <c r="BB53" s="173">
        <f>IF(ISNUMBER('Corrected energy balance step 1'!BB53),'Corrected energy balance step 1'!BB53,0)</f>
        <v>0</v>
      </c>
      <c r="BC53" s="173">
        <f>IF(ISNUMBER('Corrected energy balance step 1'!BC53),'Corrected energy balance step 1'!BC53,0)</f>
        <v>0</v>
      </c>
      <c r="BD53" s="173">
        <f>IF(ISNUMBER('Corrected energy balance step 1'!BD53),'Corrected energy balance step 1'!BD53,0)</f>
        <v>0</v>
      </c>
      <c r="BE53" s="173">
        <f>IF(ISNUMBER('Corrected energy balance step 1'!BE53),'Corrected energy balance step 1'!BE53,0)</f>
        <v>0</v>
      </c>
      <c r="BF53" s="173">
        <f>IF(ISNUMBER('Corrected energy balance step 1'!BF53),'Corrected energy balance step 1'!BF53,0)</f>
        <v>0</v>
      </c>
      <c r="BG53" s="173">
        <f>IF(ISNUMBER('Corrected energy balance step 1'!BG53),'Corrected energy balance step 1'!BG53,0)</f>
        <v>0</v>
      </c>
      <c r="BH53" s="173">
        <f>IF(ISNUMBER('Corrected energy balance step 1'!BH53),'Corrected energy balance step 1'!BH53,0)</f>
        <v>0</v>
      </c>
      <c r="BI53" s="173">
        <f>IF(ISNUMBER('Corrected energy balance step 1'!BI53),'Corrected energy balance step 1'!BI53,0)</f>
        <v>0</v>
      </c>
      <c r="BJ53" s="173">
        <f>IF(ISNUMBER('Corrected energy balance step 1'!BJ53),'Corrected energy balance step 1'!BJ53,0)</f>
        <v>0</v>
      </c>
      <c r="BK53" s="173">
        <f>IF(ISNUMBER('Corrected energy balance step 1'!BK53),'Corrected energy balance step 1'!BK53,0)</f>
        <v>0</v>
      </c>
      <c r="BL53" s="173">
        <f>IF(ISNUMBER('Corrected energy balance step 1'!BL53),'Corrected energy balance step 1'!BL53,0)</f>
        <v>0</v>
      </c>
      <c r="BM53" s="173">
        <f>IF(ISNUMBER('Corrected energy balance step 1'!BM53),'Corrected energy balance step 1'!BM53,0)</f>
        <v>0</v>
      </c>
      <c r="BN53" s="171">
        <f t="shared" si="60"/>
        <v>0</v>
      </c>
      <c r="BO53" s="177">
        <f>'Corrected energy balance step 1'!BO53</f>
        <v>0</v>
      </c>
    </row>
    <row r="54" spans="2:69">
      <c r="B54" s="36" t="s">
        <v>90</v>
      </c>
      <c r="C54" s="173">
        <f>IF(ISNUMBER('Corrected energy balance step 1'!C54),'Corrected energy balance step 1'!C54,0)</f>
        <v>0</v>
      </c>
      <c r="D54" s="173">
        <f>IF(ISNUMBER('Corrected energy balance step 1'!D54),'Corrected energy balance step 1'!D54,0)</f>
        <v>0</v>
      </c>
      <c r="E54" s="173">
        <f>IF(ISNUMBER('Corrected energy balance step 1'!E54),'Corrected energy balance step 1'!E54,0)</f>
        <v>0</v>
      </c>
      <c r="F54" s="173">
        <f>IF(ISNUMBER('Corrected energy balance step 1'!F54),'Corrected energy balance step 1'!F54,0)</f>
        <v>0</v>
      </c>
      <c r="G54" s="173">
        <f>IF(ISNUMBER('Corrected energy balance step 1'!G54),'Corrected energy balance step 1'!G54,0)</f>
        <v>0</v>
      </c>
      <c r="H54" s="173">
        <f>IF(ISNUMBER('Corrected energy balance step 1'!H54),'Corrected energy balance step 1'!H54,0)</f>
        <v>0</v>
      </c>
      <c r="I54" s="173">
        <f>IF(ISNUMBER('Corrected energy balance step 1'!I54),'Corrected energy balance step 1'!I54,0)</f>
        <v>0</v>
      </c>
      <c r="J54" s="173">
        <f>IF(ISNUMBER('Corrected energy balance step 1'!J54),'Corrected energy balance step 1'!J54,0)</f>
        <v>0</v>
      </c>
      <c r="K54" s="173">
        <f>IF(ISNUMBER('Corrected energy balance step 1'!K54),'Corrected energy balance step 1'!K54,0)</f>
        <v>0</v>
      </c>
      <c r="L54" s="173">
        <f>IF(ISNUMBER('Corrected energy balance step 1'!L54),'Corrected energy balance step 1'!L54,0)</f>
        <v>0</v>
      </c>
      <c r="M54" s="173">
        <f>IF(ISNUMBER('Corrected energy balance step 1'!M54),'Corrected energy balance step 1'!M54,0)</f>
        <v>0</v>
      </c>
      <c r="N54" s="173">
        <f>IF(ISNUMBER('Corrected energy balance step 1'!N54),'Corrected energy balance step 1'!N54,0)</f>
        <v>0</v>
      </c>
      <c r="O54" s="173">
        <f>IF(ISNUMBER('Corrected energy balance step 1'!O54),'Corrected energy balance step 1'!O54,0)</f>
        <v>0</v>
      </c>
      <c r="P54" s="173">
        <f>IF(ISNUMBER('Corrected energy balance step 1'!P54),'Corrected energy balance step 1'!P54,0)</f>
        <v>0</v>
      </c>
      <c r="Q54" s="173">
        <f>IF(ISNUMBER('Corrected energy balance step 1'!Q54),'Corrected energy balance step 1'!Q54,0)</f>
        <v>0</v>
      </c>
      <c r="R54" s="173">
        <f>IF(ISNUMBER('Corrected energy balance step 1'!R54),'Corrected energy balance step 1'!R54,0)</f>
        <v>0</v>
      </c>
      <c r="S54" s="173">
        <f>IF(ISNUMBER('Corrected energy balance step 1'!S54),'Corrected energy balance step 1'!S54,0)</f>
        <v>0</v>
      </c>
      <c r="T54" s="173">
        <f>IF(ISNUMBER('Corrected energy balance step 1'!T54),'Corrected energy balance step 1'!T54,0)</f>
        <v>0</v>
      </c>
      <c r="U54" s="173">
        <f>IF(ISNUMBER('Corrected energy balance step 1'!U54),'Corrected energy balance step 1'!U54,0)</f>
        <v>0</v>
      </c>
      <c r="V54" s="173">
        <f>IF(ISNUMBER('Corrected energy balance step 1'!V54),'Corrected energy balance step 1'!V54,0)</f>
        <v>0</v>
      </c>
      <c r="W54" s="173">
        <f>IF(ISNUMBER('Corrected energy balance step 1'!W54),'Corrected energy balance step 1'!W54,0)</f>
        <v>0</v>
      </c>
      <c r="X54" s="173">
        <f>IF(ISNUMBER('Corrected energy balance step 1'!X54),'Corrected energy balance step 1'!X54,0)</f>
        <v>0</v>
      </c>
      <c r="Y54" s="173">
        <f>IF(ISNUMBER('Corrected energy balance step 1'!Y54),'Corrected energy balance step 1'!Y54,0)</f>
        <v>0</v>
      </c>
      <c r="Z54" s="173">
        <f>IF(ISNUMBER('Corrected energy balance step 1'!Z54),'Corrected energy balance step 1'!Z54,0)</f>
        <v>0</v>
      </c>
      <c r="AA54" s="173">
        <f>IF(ISNUMBER('Corrected energy balance step 1'!AA54),'Corrected energy balance step 1'!AA54,0)</f>
        <v>0</v>
      </c>
      <c r="AB54" s="173">
        <f>IF(ISNUMBER('Corrected energy balance step 1'!AB54),'Corrected energy balance step 1'!AB54,0)</f>
        <v>0</v>
      </c>
      <c r="AC54" s="173">
        <f>IF(ISNUMBER('Corrected energy balance step 1'!AC54),'Corrected energy balance step 1'!AC54,0)</f>
        <v>0</v>
      </c>
      <c r="AD54" s="173">
        <f>IF(ISNUMBER('Corrected energy balance step 1'!AD54),'Corrected energy balance step 1'!AD54,0)</f>
        <v>0</v>
      </c>
      <c r="AE54" s="173">
        <f>IF(ISNUMBER('Corrected energy balance step 1'!AE54),'Corrected energy balance step 1'!AE54,0)</f>
        <v>0</v>
      </c>
      <c r="AF54" s="173">
        <f>IF(ISNUMBER('Corrected energy balance step 1'!AF54),'Corrected energy balance step 1'!AF54,0)</f>
        <v>0</v>
      </c>
      <c r="AG54" s="173">
        <f>IF(ISNUMBER('Corrected energy balance step 1'!AG54),'Corrected energy balance step 1'!AG54,0)</f>
        <v>0</v>
      </c>
      <c r="AH54" s="173">
        <f>IF(ISNUMBER('Corrected energy balance step 1'!AH54),'Corrected energy balance step 1'!AH54,0)</f>
        <v>0</v>
      </c>
      <c r="AI54" s="173">
        <f>IF(ISNUMBER('Corrected energy balance step 1'!AI54),'Corrected energy balance step 1'!AI54,0)</f>
        <v>0</v>
      </c>
      <c r="AJ54" s="173">
        <f>IF(ISNUMBER('Corrected energy balance step 1'!AJ54),'Corrected energy balance step 1'!AJ54,0)</f>
        <v>0</v>
      </c>
      <c r="AK54" s="173">
        <f>IF(ISNUMBER('Corrected energy balance step 1'!AK54),'Corrected energy balance step 1'!AK54,0)</f>
        <v>0</v>
      </c>
      <c r="AL54" s="173">
        <f>IF(ISNUMBER('Corrected energy balance step 1'!AL54),'Corrected energy balance step 1'!AL54,0)</f>
        <v>0</v>
      </c>
      <c r="AM54" s="173">
        <f>IF(ISNUMBER('Corrected energy balance step 1'!AM54),'Corrected energy balance step 1'!AM54,0)</f>
        <v>0</v>
      </c>
      <c r="AN54" s="173">
        <f>IF(ISNUMBER('Corrected energy balance step 1'!AN54),'Corrected energy balance step 1'!AN54,0)</f>
        <v>0</v>
      </c>
      <c r="AO54" s="173">
        <f>IF(ISNUMBER('Corrected energy balance step 1'!AO54),'Corrected energy balance step 1'!AO54,0)</f>
        <v>0</v>
      </c>
      <c r="AP54" s="173">
        <f>IF(ISNUMBER('Corrected energy balance step 1'!AP54),'Corrected energy balance step 1'!AP54,0)</f>
        <v>0</v>
      </c>
      <c r="AQ54" s="173">
        <f>IF(ISNUMBER('Corrected energy balance step 1'!AQ54),'Corrected energy balance step 1'!AQ54,0)</f>
        <v>0</v>
      </c>
      <c r="AR54" s="173">
        <f>IF(ISNUMBER('Corrected energy balance step 1'!AR54),'Corrected energy balance step 1'!AR54,0)</f>
        <v>0</v>
      </c>
      <c r="AS54" s="173">
        <f>IF(ISNUMBER('Corrected energy balance step 1'!AS54),'Corrected energy balance step 1'!AS54,0)</f>
        <v>0</v>
      </c>
      <c r="AT54" s="173">
        <f>IF(ISNUMBER('Corrected energy balance step 1'!AT54),'Corrected energy balance step 1'!AT54,0)</f>
        <v>0</v>
      </c>
      <c r="AU54" s="173">
        <f>IF(ISNUMBER('Corrected energy balance step 1'!AU54),'Corrected energy balance step 1'!AU54,0)</f>
        <v>0</v>
      </c>
      <c r="AV54" s="173">
        <f>IF(ISNUMBER('Corrected energy balance step 1'!AV54),'Corrected energy balance step 1'!AV54,0)</f>
        <v>0</v>
      </c>
      <c r="AW54" s="173">
        <f>IF(ISNUMBER('Corrected energy balance step 1'!AW54),'Corrected energy balance step 1'!AW54,0)</f>
        <v>0</v>
      </c>
      <c r="AX54" s="173">
        <f>IF(ISNUMBER('Corrected energy balance step 1'!AX54),'Corrected energy balance step 1'!AX54,0)</f>
        <v>0</v>
      </c>
      <c r="AY54" s="173">
        <f>IF(ISNUMBER('Corrected energy balance step 1'!AY54),'Corrected energy balance step 1'!AY54,0)</f>
        <v>0</v>
      </c>
      <c r="AZ54" s="173">
        <f>IF(ISNUMBER('Corrected energy balance step 1'!AZ54),'Corrected energy balance step 1'!AZ54,0)</f>
        <v>0</v>
      </c>
      <c r="BA54" s="173">
        <f>IF(ISNUMBER('Corrected energy balance step 1'!BA54),'Corrected energy balance step 1'!BA54,0)</f>
        <v>0</v>
      </c>
      <c r="BB54" s="173">
        <f>IF(ISNUMBER('Corrected energy balance step 1'!BB54),'Corrected energy balance step 1'!BB54,0)</f>
        <v>0</v>
      </c>
      <c r="BC54" s="173">
        <f>IF(ISNUMBER('Corrected energy balance step 1'!BC54),'Corrected energy balance step 1'!BC54,0)</f>
        <v>0</v>
      </c>
      <c r="BD54" s="173">
        <f>IF(ISNUMBER('Corrected energy balance step 1'!BD54),'Corrected energy balance step 1'!BD54,0)</f>
        <v>0</v>
      </c>
      <c r="BE54" s="173">
        <f>IF(ISNUMBER('Corrected energy balance step 1'!BE54),'Corrected energy balance step 1'!BE54,0)</f>
        <v>0</v>
      </c>
      <c r="BF54" s="173">
        <f>IF(ISNUMBER('Corrected energy balance step 1'!BF54),'Corrected energy balance step 1'!BF54,0)</f>
        <v>0</v>
      </c>
      <c r="BG54" s="173">
        <f>IF(ISNUMBER('Corrected energy balance step 1'!BG54),'Corrected energy balance step 1'!BG54,0)</f>
        <v>0</v>
      </c>
      <c r="BH54" s="173">
        <f>IF(ISNUMBER('Corrected energy balance step 1'!BH54),'Corrected energy balance step 1'!BH54,0)</f>
        <v>0</v>
      </c>
      <c r="BI54" s="173">
        <f>IF(ISNUMBER('Corrected energy balance step 1'!BI54),'Corrected energy balance step 1'!BI54,0)</f>
        <v>0</v>
      </c>
      <c r="BJ54" s="173">
        <f>IF(ISNUMBER('Corrected energy balance step 1'!BJ54),'Corrected energy balance step 1'!BJ54,0)</f>
        <v>0</v>
      </c>
      <c r="BK54" s="173">
        <f>IF(ISNUMBER('Corrected energy balance step 1'!BK54),'Corrected energy balance step 1'!BK54,0)</f>
        <v>0</v>
      </c>
      <c r="BL54" s="173">
        <f>IF(ISNUMBER('Corrected energy balance step 1'!BL54),'Corrected energy balance step 1'!BL54,0)</f>
        <v>0</v>
      </c>
      <c r="BM54" s="173">
        <f>IF(ISNUMBER('Corrected energy balance step 1'!BM54),'Corrected energy balance step 1'!BM54,0)</f>
        <v>0</v>
      </c>
      <c r="BN54" s="171">
        <f t="shared" si="60"/>
        <v>0</v>
      </c>
      <c r="BO54" s="177">
        <f>'Corrected energy balance step 1'!BO54</f>
        <v>0</v>
      </c>
    </row>
    <row r="55" spans="2:69">
      <c r="B55" s="36" t="s">
        <v>91</v>
      </c>
      <c r="C55" s="173">
        <f>IF(ISNUMBER('Corrected energy balance step 1'!C55),'Corrected energy balance step 1'!C55,0)</f>
        <v>0</v>
      </c>
      <c r="D55" s="173">
        <f>IF(ISNUMBER('Corrected energy balance step 1'!D55),'Corrected energy balance step 1'!D55,0)</f>
        <v>0</v>
      </c>
      <c r="E55" s="173">
        <f>IF(ISNUMBER('Corrected energy balance step 1'!E55),'Corrected energy balance step 1'!E55,0)</f>
        <v>0</v>
      </c>
      <c r="F55" s="173">
        <f>IF(ISNUMBER('Corrected energy balance step 1'!F55),'Corrected energy balance step 1'!F55,0)</f>
        <v>0</v>
      </c>
      <c r="G55" s="173">
        <f>IF(ISNUMBER('Corrected energy balance step 1'!G55),'Corrected energy balance step 1'!G55,0)</f>
        <v>0</v>
      </c>
      <c r="H55" s="173">
        <f>IF(ISNUMBER('Corrected energy balance step 1'!H55),'Corrected energy balance step 1'!H55,0)</f>
        <v>0</v>
      </c>
      <c r="I55" s="173">
        <f>IF(ISNUMBER('Corrected energy balance step 1'!I55),'Corrected energy balance step 1'!I55,0)</f>
        <v>0</v>
      </c>
      <c r="J55" s="173">
        <f>IF(ISNUMBER('Corrected energy balance step 1'!J55),'Corrected energy balance step 1'!J55,0)</f>
        <v>0</v>
      </c>
      <c r="K55" s="173">
        <f>IF(ISNUMBER('Corrected energy balance step 1'!K55),'Corrected energy balance step 1'!K55,0)</f>
        <v>0</v>
      </c>
      <c r="L55" s="173">
        <f>IF(ISNUMBER('Corrected energy balance step 1'!L55),'Corrected energy balance step 1'!L55,0)</f>
        <v>0</v>
      </c>
      <c r="M55" s="173">
        <f>IF(ISNUMBER('Corrected energy balance step 1'!M55),'Corrected energy balance step 1'!M55,0)</f>
        <v>0</v>
      </c>
      <c r="N55" s="173">
        <f>IF(ISNUMBER('Corrected energy balance step 1'!N55),'Corrected energy balance step 1'!N55,0)</f>
        <v>0</v>
      </c>
      <c r="O55" s="173">
        <f>IF(ISNUMBER('Corrected energy balance step 1'!O55),'Corrected energy balance step 1'!O55,0)</f>
        <v>0</v>
      </c>
      <c r="P55" s="173">
        <f>IF(ISNUMBER('Corrected energy balance step 1'!P55),'Corrected energy balance step 1'!P55,0)</f>
        <v>0</v>
      </c>
      <c r="Q55" s="173">
        <f>IF(ISNUMBER('Corrected energy balance step 1'!Q55),'Corrected energy balance step 1'!Q55,0)</f>
        <v>0</v>
      </c>
      <c r="R55" s="173">
        <f>IF(ISNUMBER('Corrected energy balance step 1'!R55),'Corrected energy balance step 1'!R55,0)</f>
        <v>0</v>
      </c>
      <c r="S55" s="173">
        <f>IF(ISNUMBER('Corrected energy balance step 1'!S55),'Corrected energy balance step 1'!S55,0)</f>
        <v>0</v>
      </c>
      <c r="T55" s="173">
        <f>IF(ISNUMBER('Corrected energy balance step 1'!T55),'Corrected energy balance step 1'!T55,0)</f>
        <v>0</v>
      </c>
      <c r="U55" s="173">
        <f>IF(ISNUMBER('Corrected energy balance step 1'!U55),'Corrected energy balance step 1'!U55,0)</f>
        <v>0</v>
      </c>
      <c r="V55" s="173">
        <f>IF(ISNUMBER('Corrected energy balance step 1'!V55),'Corrected energy balance step 1'!V55,0)</f>
        <v>0</v>
      </c>
      <c r="W55" s="173">
        <f>IF(ISNUMBER('Corrected energy balance step 1'!W55),'Corrected energy balance step 1'!W55,0)</f>
        <v>0</v>
      </c>
      <c r="X55" s="173">
        <f>IF(ISNUMBER('Corrected energy balance step 1'!X55),'Corrected energy balance step 1'!X55,0)</f>
        <v>0</v>
      </c>
      <c r="Y55" s="173">
        <f>IF(ISNUMBER('Corrected energy balance step 1'!Y55),'Corrected energy balance step 1'!Y55,0)</f>
        <v>0</v>
      </c>
      <c r="Z55" s="173">
        <f>IF(ISNUMBER('Corrected energy balance step 1'!Z55),'Corrected energy balance step 1'!Z55,0)</f>
        <v>0</v>
      </c>
      <c r="AA55" s="173">
        <f>IF(ISNUMBER('Corrected energy balance step 1'!AA55),'Corrected energy balance step 1'!AA55,0)</f>
        <v>0</v>
      </c>
      <c r="AB55" s="173">
        <f>IF(ISNUMBER('Corrected energy balance step 1'!AB55),'Corrected energy balance step 1'!AB55,0)</f>
        <v>0</v>
      </c>
      <c r="AC55" s="173">
        <f>IF(ISNUMBER('Corrected energy balance step 1'!AC55),'Corrected energy balance step 1'!AC55,0)</f>
        <v>0</v>
      </c>
      <c r="AD55" s="173">
        <f>IF(ISNUMBER('Corrected energy balance step 1'!AD55),'Corrected energy balance step 1'!AD55,0)</f>
        <v>0</v>
      </c>
      <c r="AE55" s="173">
        <f>IF(ISNUMBER('Corrected energy balance step 1'!AE55),'Corrected energy balance step 1'!AE55,0)</f>
        <v>0</v>
      </c>
      <c r="AF55" s="173">
        <f>IF(ISNUMBER('Corrected energy balance step 1'!AF55),'Corrected energy balance step 1'!AF55,0)</f>
        <v>0</v>
      </c>
      <c r="AG55" s="173">
        <f>IF(ISNUMBER('Corrected energy balance step 1'!AG55),'Corrected energy balance step 1'!AG55,0)</f>
        <v>0</v>
      </c>
      <c r="AH55" s="173">
        <f>IF(ISNUMBER('Corrected energy balance step 1'!AH55),'Corrected energy balance step 1'!AH55,0)</f>
        <v>0</v>
      </c>
      <c r="AI55" s="173">
        <f>IF(ISNUMBER('Corrected energy balance step 1'!AI55),'Corrected energy balance step 1'!AI55,0)</f>
        <v>0</v>
      </c>
      <c r="AJ55" s="173">
        <f>IF(ISNUMBER('Corrected energy balance step 1'!AJ55),'Corrected energy balance step 1'!AJ55,0)</f>
        <v>0</v>
      </c>
      <c r="AK55" s="173">
        <f>IF(ISNUMBER('Corrected energy balance step 1'!AK55),'Corrected energy balance step 1'!AK55,0)</f>
        <v>0</v>
      </c>
      <c r="AL55" s="173">
        <f>IF(ISNUMBER('Corrected energy balance step 1'!AL55),'Corrected energy balance step 1'!AL55,0)</f>
        <v>0</v>
      </c>
      <c r="AM55" s="173">
        <f>IF(ISNUMBER('Corrected energy balance step 1'!AM55),'Corrected energy balance step 1'!AM55,0)</f>
        <v>0</v>
      </c>
      <c r="AN55" s="173">
        <f>IF(ISNUMBER('Corrected energy balance step 1'!AN55),'Corrected energy balance step 1'!AN55,0)</f>
        <v>0</v>
      </c>
      <c r="AO55" s="173">
        <f>IF(ISNUMBER('Corrected energy balance step 1'!AO55),'Corrected energy balance step 1'!AO55,0)</f>
        <v>0</v>
      </c>
      <c r="AP55" s="173">
        <f>IF(ISNUMBER('Corrected energy balance step 1'!AP55),'Corrected energy balance step 1'!AP55,0)</f>
        <v>0</v>
      </c>
      <c r="AQ55" s="173">
        <f>IF(ISNUMBER('Corrected energy balance step 1'!AQ55),'Corrected energy balance step 1'!AQ55,0)</f>
        <v>0</v>
      </c>
      <c r="AR55" s="173">
        <f>IF(ISNUMBER('Corrected energy balance step 1'!AR55),'Corrected energy balance step 1'!AR55,0)</f>
        <v>0</v>
      </c>
      <c r="AS55" s="173">
        <f>IF(ISNUMBER('Corrected energy balance step 1'!AS55),'Corrected energy balance step 1'!AS55,0)</f>
        <v>0</v>
      </c>
      <c r="AT55" s="173">
        <f>IF(ISNUMBER('Corrected energy balance step 1'!AT55),'Corrected energy balance step 1'!AT55,0)</f>
        <v>0</v>
      </c>
      <c r="AU55" s="173">
        <f>IF(ISNUMBER('Corrected energy balance step 1'!AU55),'Corrected energy balance step 1'!AU55,0)</f>
        <v>0</v>
      </c>
      <c r="AV55" s="173">
        <f>IF(ISNUMBER('Corrected energy balance step 1'!AV55),'Corrected energy balance step 1'!AV55,0)</f>
        <v>0</v>
      </c>
      <c r="AW55" s="173">
        <f>IF(ISNUMBER('Corrected energy balance step 1'!AW55),'Corrected energy balance step 1'!AW55,0)</f>
        <v>0</v>
      </c>
      <c r="AX55" s="173">
        <f>IF(ISNUMBER('Corrected energy balance step 1'!AX55),'Corrected energy balance step 1'!AX55,0)</f>
        <v>0</v>
      </c>
      <c r="AY55" s="173">
        <f>IF(ISNUMBER('Corrected energy balance step 1'!AY55),'Corrected energy balance step 1'!AY55,0)</f>
        <v>0</v>
      </c>
      <c r="AZ55" s="173">
        <f>IF(ISNUMBER('Corrected energy balance step 1'!AZ55),'Corrected energy balance step 1'!AZ55,0)</f>
        <v>0</v>
      </c>
      <c r="BA55" s="173">
        <f>IF(ISNUMBER('Corrected energy balance step 1'!BA55),'Corrected energy balance step 1'!BA55,0)</f>
        <v>0</v>
      </c>
      <c r="BB55" s="173">
        <f>IF(ISNUMBER('Corrected energy balance step 1'!BB55),'Corrected energy balance step 1'!BB55,0)</f>
        <v>0</v>
      </c>
      <c r="BC55" s="173">
        <f>IF(ISNUMBER('Corrected energy balance step 1'!BC55),'Corrected energy balance step 1'!BC55,0)</f>
        <v>0</v>
      </c>
      <c r="BD55" s="173">
        <f>IF(ISNUMBER('Corrected energy balance step 1'!BD55),'Corrected energy balance step 1'!BD55,0)</f>
        <v>0</v>
      </c>
      <c r="BE55" s="173">
        <f>IF(ISNUMBER('Corrected energy balance step 1'!BE55),'Corrected energy balance step 1'!BE55,0)</f>
        <v>0</v>
      </c>
      <c r="BF55" s="173">
        <f>IF(ISNUMBER('Corrected energy balance step 1'!BF55),'Corrected energy balance step 1'!BF55,0)</f>
        <v>0</v>
      </c>
      <c r="BG55" s="173">
        <f>IF(ISNUMBER('Corrected energy balance step 1'!BG55),'Corrected energy balance step 1'!BG55,0)</f>
        <v>0</v>
      </c>
      <c r="BH55" s="173">
        <f>IF(ISNUMBER('Corrected energy balance step 1'!BH55),'Corrected energy balance step 1'!BH55,0)</f>
        <v>0</v>
      </c>
      <c r="BI55" s="173">
        <f>IF(ISNUMBER('Corrected energy balance step 1'!BI55),'Corrected energy balance step 1'!BI55,0)</f>
        <v>0</v>
      </c>
      <c r="BJ55" s="173">
        <f>IF(ISNUMBER('Corrected energy balance step 1'!BJ55),'Corrected energy balance step 1'!BJ55,0)</f>
        <v>0</v>
      </c>
      <c r="BK55" s="173">
        <f>IF(ISNUMBER('Corrected energy balance step 1'!BK55),'Corrected energy balance step 1'!BK55,0)</f>
        <v>0</v>
      </c>
      <c r="BL55" s="173">
        <f>IF(ISNUMBER('Corrected energy balance step 1'!BL55),'Corrected energy balance step 1'!BL55,0)</f>
        <v>0</v>
      </c>
      <c r="BM55" s="173">
        <f>IF(ISNUMBER('Corrected energy balance step 1'!BM55),'Corrected energy balance step 1'!BM55,0)</f>
        <v>0</v>
      </c>
      <c r="BN55" s="171">
        <f t="shared" si="60"/>
        <v>0</v>
      </c>
      <c r="BO55" s="177">
        <f>'Corrected energy balance step 1'!BO55</f>
        <v>0</v>
      </c>
    </row>
    <row r="56" spans="2:69">
      <c r="B56" s="36" t="s">
        <v>82</v>
      </c>
      <c r="C56" s="173">
        <f>IF(ISNUMBER('Corrected energy balance step 1'!C56),'Corrected energy balance step 1'!C56,0)</f>
        <v>0</v>
      </c>
      <c r="D56" s="173">
        <f>IF(ISNUMBER('Corrected energy balance step 1'!D56),'Corrected energy balance step 1'!D56,0)</f>
        <v>0</v>
      </c>
      <c r="E56" s="173">
        <f>IF(ISNUMBER('Corrected energy balance step 1'!E56),'Corrected energy balance step 1'!E56,0)</f>
        <v>0</v>
      </c>
      <c r="F56" s="173">
        <f>IF(ISNUMBER('Corrected energy balance step 1'!F56),'Corrected energy balance step 1'!F56,0)</f>
        <v>0</v>
      </c>
      <c r="G56" s="173">
        <f>IF(ISNUMBER('Corrected energy balance step 1'!G56),'Corrected energy balance step 1'!G56,0)</f>
        <v>0</v>
      </c>
      <c r="H56" s="173">
        <f>IF(ISNUMBER('Corrected energy balance step 1'!H56),'Corrected energy balance step 1'!H56,0)</f>
        <v>0</v>
      </c>
      <c r="I56" s="173">
        <f>IF(ISNUMBER('Corrected energy balance step 1'!I56),'Corrected energy balance step 1'!I56,0)</f>
        <v>0</v>
      </c>
      <c r="J56" s="173">
        <f>IF(ISNUMBER('Corrected energy balance step 1'!J56),'Corrected energy balance step 1'!J56,0)</f>
        <v>0</v>
      </c>
      <c r="K56" s="173">
        <f>IF(ISNUMBER('Corrected energy balance step 1'!K56),'Corrected energy balance step 1'!K56,0)</f>
        <v>0</v>
      </c>
      <c r="L56" s="173">
        <f>IF(ISNUMBER('Corrected energy balance step 1'!L56),'Corrected energy balance step 1'!L56,0)</f>
        <v>0</v>
      </c>
      <c r="M56" s="173">
        <f>IF(ISNUMBER('Corrected energy balance step 1'!M56),'Corrected energy balance step 1'!M56,0)</f>
        <v>0</v>
      </c>
      <c r="N56" s="173">
        <f>IF(ISNUMBER('Corrected energy balance step 1'!N56),'Corrected energy balance step 1'!N56,0)</f>
        <v>0</v>
      </c>
      <c r="O56" s="173">
        <f>IF(ISNUMBER('Corrected energy balance step 1'!O56),'Corrected energy balance step 1'!O56,0)</f>
        <v>0</v>
      </c>
      <c r="P56" s="173">
        <f>IF(ISNUMBER('Corrected energy balance step 1'!P56),'Corrected energy balance step 1'!P56,0)</f>
        <v>0</v>
      </c>
      <c r="Q56" s="173">
        <f>IF(ISNUMBER('Corrected energy balance step 1'!Q56),'Corrected energy balance step 1'!Q56,0)</f>
        <v>0</v>
      </c>
      <c r="R56" s="173">
        <f>IF(ISNUMBER('Corrected energy balance step 1'!R56),'Corrected energy balance step 1'!R56,0)</f>
        <v>0</v>
      </c>
      <c r="S56" s="173">
        <f>IF(ISNUMBER('Corrected energy balance step 1'!S56),'Corrected energy balance step 1'!S56,0)</f>
        <v>0</v>
      </c>
      <c r="T56" s="173">
        <f>IF(ISNUMBER('Corrected energy balance step 1'!T56),'Corrected energy balance step 1'!T56,0)</f>
        <v>0</v>
      </c>
      <c r="U56" s="173">
        <f>IF(ISNUMBER('Corrected energy balance step 1'!U56),'Corrected energy balance step 1'!U56,0)</f>
        <v>0</v>
      </c>
      <c r="V56" s="173">
        <f>IF(ISNUMBER('Corrected energy balance step 1'!V56),'Corrected energy balance step 1'!V56,0)</f>
        <v>0</v>
      </c>
      <c r="W56" s="173">
        <f>IF(ISNUMBER('Corrected energy balance step 1'!W56),'Corrected energy balance step 1'!W56,0)</f>
        <v>0</v>
      </c>
      <c r="X56" s="173">
        <f>IF(ISNUMBER('Corrected energy balance step 1'!X56),'Corrected energy balance step 1'!X56,0)</f>
        <v>0</v>
      </c>
      <c r="Y56" s="173">
        <f>IF(ISNUMBER('Corrected energy balance step 1'!Y56),'Corrected energy balance step 1'!Y56,0)</f>
        <v>0</v>
      </c>
      <c r="Z56" s="173">
        <f>IF(ISNUMBER('Corrected energy balance step 1'!Z56),'Corrected energy balance step 1'!Z56,0)</f>
        <v>0</v>
      </c>
      <c r="AA56" s="173">
        <f>IF(ISNUMBER('Corrected energy balance step 1'!AA56),'Corrected energy balance step 1'!AA56,0)</f>
        <v>0</v>
      </c>
      <c r="AB56" s="173">
        <f>IF(ISNUMBER('Corrected energy balance step 1'!AB56),'Corrected energy balance step 1'!AB56,0)</f>
        <v>0</v>
      </c>
      <c r="AC56" s="173">
        <f>IF(ISNUMBER('Corrected energy balance step 1'!AC56),'Corrected energy balance step 1'!AC56,0)</f>
        <v>0</v>
      </c>
      <c r="AD56" s="173">
        <f>IF(ISNUMBER('Corrected energy balance step 1'!AD56),'Corrected energy balance step 1'!AD56,0)</f>
        <v>0</v>
      </c>
      <c r="AE56" s="173">
        <f>IF(ISNUMBER('Corrected energy balance step 1'!AE56),'Corrected energy balance step 1'!AE56,0)</f>
        <v>0</v>
      </c>
      <c r="AF56" s="173">
        <f>IF(ISNUMBER('Corrected energy balance step 1'!AF56),'Corrected energy balance step 1'!AF56,0)</f>
        <v>0</v>
      </c>
      <c r="AG56" s="173">
        <f>IF(ISNUMBER('Corrected energy balance step 1'!AG56),'Corrected energy balance step 1'!AG56,0)</f>
        <v>0</v>
      </c>
      <c r="AH56" s="173">
        <f>IF(ISNUMBER('Corrected energy balance step 1'!AH56),'Corrected energy balance step 1'!AH56,0)</f>
        <v>0</v>
      </c>
      <c r="AI56" s="173">
        <f>IF(ISNUMBER('Corrected energy balance step 1'!AI56),'Corrected energy balance step 1'!AI56,0)</f>
        <v>0</v>
      </c>
      <c r="AJ56" s="173">
        <f>IF(ISNUMBER('Corrected energy balance step 1'!AJ56),'Corrected energy balance step 1'!AJ56,0)</f>
        <v>0</v>
      </c>
      <c r="AK56" s="173">
        <f>IF(ISNUMBER('Corrected energy balance step 1'!AK56),'Corrected energy balance step 1'!AK56,0)</f>
        <v>0</v>
      </c>
      <c r="AL56" s="173">
        <f>IF(ISNUMBER('Corrected energy balance step 1'!AL56),'Corrected energy balance step 1'!AL56,0)</f>
        <v>0</v>
      </c>
      <c r="AM56" s="173">
        <f>IF(ISNUMBER('Corrected energy balance step 1'!AM56),'Corrected energy balance step 1'!AM56,0)</f>
        <v>0</v>
      </c>
      <c r="AN56" s="173">
        <f>IF(ISNUMBER('Corrected energy balance step 1'!AN56),'Corrected energy balance step 1'!AN56,0)</f>
        <v>0</v>
      </c>
      <c r="AO56" s="173">
        <f>IF(ISNUMBER('Corrected energy balance step 1'!AO56),'Corrected energy balance step 1'!AO56,0)</f>
        <v>0</v>
      </c>
      <c r="AP56" s="173">
        <f>IF(ISNUMBER('Corrected energy balance step 1'!AP56),'Corrected energy balance step 1'!AP56,0)</f>
        <v>0</v>
      </c>
      <c r="AQ56" s="173">
        <f>IF(ISNUMBER('Corrected energy balance step 1'!AQ56),'Corrected energy balance step 1'!AQ56,0)</f>
        <v>0</v>
      </c>
      <c r="AR56" s="173">
        <f>IF(ISNUMBER('Corrected energy balance step 1'!AR56),'Corrected energy balance step 1'!AR56,0)</f>
        <v>0</v>
      </c>
      <c r="AS56" s="173">
        <f>IF(ISNUMBER('Corrected energy balance step 1'!AS56),'Corrected energy balance step 1'!AS56,0)</f>
        <v>0</v>
      </c>
      <c r="AT56" s="173">
        <f>IF(ISNUMBER('Corrected energy balance step 1'!AT56),'Corrected energy balance step 1'!AT56,0)</f>
        <v>0</v>
      </c>
      <c r="AU56" s="173">
        <f>IF(ISNUMBER('Corrected energy balance step 1'!AU56),'Corrected energy balance step 1'!AU56,0)</f>
        <v>0</v>
      </c>
      <c r="AV56" s="173">
        <f>IF(ISNUMBER('Corrected energy balance step 1'!AV56),'Corrected energy balance step 1'!AV56,0)</f>
        <v>0</v>
      </c>
      <c r="AW56" s="173">
        <f>IF(ISNUMBER('Corrected energy balance step 1'!AW56),'Corrected energy balance step 1'!AW56,0)</f>
        <v>0</v>
      </c>
      <c r="AX56" s="173">
        <f>IF(ISNUMBER('Corrected energy balance step 1'!AX56),'Corrected energy balance step 1'!AX56,0)</f>
        <v>0</v>
      </c>
      <c r="AY56" s="173">
        <f>IF(ISNUMBER('Corrected energy balance step 1'!AY56),'Corrected energy balance step 1'!AY56,0)</f>
        <v>0</v>
      </c>
      <c r="AZ56" s="173">
        <f>IF(ISNUMBER('Corrected energy balance step 1'!AZ56),'Corrected energy balance step 1'!AZ56,0)</f>
        <v>0</v>
      </c>
      <c r="BA56" s="173">
        <f>IF(ISNUMBER('Corrected energy balance step 1'!BA56),'Corrected energy balance step 1'!BA56,0)</f>
        <v>0</v>
      </c>
      <c r="BB56" s="173">
        <f>IF(ISNUMBER('Corrected energy balance step 1'!BB56),'Corrected energy balance step 1'!BB56,0)</f>
        <v>0</v>
      </c>
      <c r="BC56" s="173">
        <f>IF(ISNUMBER('Corrected energy balance step 1'!BC56),'Corrected energy balance step 1'!BC56,0)</f>
        <v>0</v>
      </c>
      <c r="BD56" s="173">
        <f>IF(ISNUMBER('Corrected energy balance step 1'!BD56),'Corrected energy balance step 1'!BD56,0)</f>
        <v>0</v>
      </c>
      <c r="BE56" s="173">
        <f>IF(ISNUMBER('Corrected energy balance step 1'!BE56),'Corrected energy balance step 1'!BE56,0)</f>
        <v>0</v>
      </c>
      <c r="BF56" s="173">
        <f>IF(ISNUMBER('Corrected energy balance step 1'!BF56),'Corrected energy balance step 1'!BF56,0)</f>
        <v>0</v>
      </c>
      <c r="BG56" s="173">
        <f>IF(ISNUMBER('Corrected energy balance step 1'!BG56),'Corrected energy balance step 1'!BG56,0)</f>
        <v>0</v>
      </c>
      <c r="BH56" s="173">
        <f>IF(ISNUMBER('Corrected energy balance step 1'!BH56),'Corrected energy balance step 1'!BH56,0)</f>
        <v>0</v>
      </c>
      <c r="BI56" s="173">
        <f>IF(ISNUMBER('Corrected energy balance step 1'!BI56),'Corrected energy balance step 1'!BI56,0)</f>
        <v>0</v>
      </c>
      <c r="BJ56" s="173">
        <f>IF(ISNUMBER('Corrected energy balance step 1'!BJ56),'Corrected energy balance step 1'!BJ56,0)</f>
        <v>0</v>
      </c>
      <c r="BK56" s="173">
        <f>IF(ISNUMBER('Corrected energy balance step 1'!BK56),'Corrected energy balance step 1'!BK56,0)</f>
        <v>0</v>
      </c>
      <c r="BL56" s="173">
        <f>IF(ISNUMBER('Corrected energy balance step 1'!BL56),'Corrected energy balance step 1'!BL56,0)</f>
        <v>0</v>
      </c>
      <c r="BM56" s="173">
        <f>IF(ISNUMBER('Corrected energy balance step 1'!BM56),'Corrected energy balance step 1'!BM56,0)</f>
        <v>0</v>
      </c>
      <c r="BN56" s="171">
        <f t="shared" si="60"/>
        <v>0</v>
      </c>
      <c r="BO56" s="177">
        <f>'Corrected energy balance step 1'!BO56</f>
        <v>0</v>
      </c>
    </row>
    <row r="57" spans="2:69">
      <c r="B57" s="36" t="s">
        <v>92</v>
      </c>
      <c r="C57" s="173">
        <f>IF(ISNUMBER('Corrected energy balance step 1'!C57),'Corrected energy balance step 1'!C57,0)</f>
        <v>0</v>
      </c>
      <c r="D57" s="173">
        <f>IF(ISNUMBER('Corrected energy balance step 1'!D57),'Corrected energy balance step 1'!D57,0)</f>
        <v>0</v>
      </c>
      <c r="E57" s="173">
        <f>IF(ISNUMBER('Corrected energy balance step 1'!E57),'Corrected energy balance step 1'!E57,0)</f>
        <v>0</v>
      </c>
      <c r="F57" s="173">
        <f>IF(ISNUMBER('Corrected energy balance step 1'!F57),'Corrected energy balance step 1'!F57,0)</f>
        <v>0</v>
      </c>
      <c r="G57" s="173">
        <f>IF(ISNUMBER('Corrected energy balance step 1'!G57),'Corrected energy balance step 1'!G57,0)</f>
        <v>0</v>
      </c>
      <c r="H57" s="173">
        <f>IF(ISNUMBER('Corrected energy balance step 1'!H57),'Corrected energy balance step 1'!H57,0)</f>
        <v>0</v>
      </c>
      <c r="I57" s="173">
        <f>IF(ISNUMBER('Corrected energy balance step 1'!I57),'Corrected energy balance step 1'!I57,0)</f>
        <v>0</v>
      </c>
      <c r="J57" s="173">
        <f>IF(ISNUMBER('Corrected energy balance step 1'!J57),'Corrected energy balance step 1'!J57,0)</f>
        <v>0</v>
      </c>
      <c r="K57" s="173">
        <f>IF(ISNUMBER('Corrected energy balance step 1'!K57),'Corrected energy balance step 1'!K57,0)</f>
        <v>0</v>
      </c>
      <c r="L57" s="173">
        <f>IF(ISNUMBER('Corrected energy balance step 1'!L57),'Corrected energy balance step 1'!L57,0)</f>
        <v>0</v>
      </c>
      <c r="M57" s="173">
        <f>IF(ISNUMBER('Corrected energy balance step 1'!M57),'Corrected energy balance step 1'!M57,0)</f>
        <v>0</v>
      </c>
      <c r="N57" s="173">
        <f>IF(ISNUMBER('Corrected energy balance step 1'!N57),'Corrected energy balance step 1'!N57,0)</f>
        <v>0</v>
      </c>
      <c r="O57" s="173">
        <f>IF(ISNUMBER('Corrected energy balance step 1'!O57),'Corrected energy balance step 1'!O57,0)</f>
        <v>0</v>
      </c>
      <c r="P57" s="173">
        <f>IF(ISNUMBER('Corrected energy balance step 1'!P57),'Corrected energy balance step 1'!P57,0)</f>
        <v>0</v>
      </c>
      <c r="Q57" s="173">
        <f>IF(ISNUMBER('Corrected energy balance step 1'!Q57),'Corrected energy balance step 1'!Q57,0)</f>
        <v>0</v>
      </c>
      <c r="R57" s="173">
        <f>IF(ISNUMBER('Corrected energy balance step 1'!R57),'Corrected energy balance step 1'!R57,0)</f>
        <v>0</v>
      </c>
      <c r="S57" s="173">
        <f>IF(ISNUMBER('Corrected energy balance step 1'!S57),'Corrected energy balance step 1'!S57,0)</f>
        <v>0</v>
      </c>
      <c r="T57" s="173">
        <f>IF(ISNUMBER('Corrected energy balance step 1'!T57),'Corrected energy balance step 1'!T57,0)</f>
        <v>0</v>
      </c>
      <c r="U57" s="173">
        <f>IF(ISNUMBER('Corrected energy balance step 1'!U57),'Corrected energy balance step 1'!U57,0)</f>
        <v>0</v>
      </c>
      <c r="V57" s="173">
        <f>IF(ISNUMBER('Corrected energy balance step 1'!V57),'Corrected energy balance step 1'!V57,0)</f>
        <v>0</v>
      </c>
      <c r="W57" s="173">
        <f>IF(ISNUMBER('Corrected energy balance step 1'!W57),'Corrected energy balance step 1'!W57,0)</f>
        <v>0</v>
      </c>
      <c r="X57" s="173">
        <f>IF(ISNUMBER('Corrected energy balance step 1'!X57),'Corrected energy balance step 1'!X57,0)</f>
        <v>0</v>
      </c>
      <c r="Y57" s="173">
        <f>IF(ISNUMBER('Corrected energy balance step 1'!Y57),'Corrected energy balance step 1'!Y57,0)</f>
        <v>0</v>
      </c>
      <c r="Z57" s="173">
        <f>IF(ISNUMBER('Corrected energy balance step 1'!Z57),'Corrected energy balance step 1'!Z57,0)</f>
        <v>0</v>
      </c>
      <c r="AA57" s="173">
        <f>IF(ISNUMBER('Corrected energy balance step 1'!AA57),'Corrected energy balance step 1'!AA57,0)</f>
        <v>0</v>
      </c>
      <c r="AB57" s="173">
        <f>IF(ISNUMBER('Corrected energy balance step 1'!AB57),'Corrected energy balance step 1'!AB57,0)</f>
        <v>0</v>
      </c>
      <c r="AC57" s="173">
        <f>IF(ISNUMBER('Corrected energy balance step 1'!AC57),'Corrected energy balance step 1'!AC57,0)</f>
        <v>0</v>
      </c>
      <c r="AD57" s="173">
        <f>IF(ISNUMBER('Corrected energy balance step 1'!AD57),'Corrected energy balance step 1'!AD57,0)</f>
        <v>0</v>
      </c>
      <c r="AE57" s="173">
        <f>IF(ISNUMBER('Corrected energy balance step 1'!AE57),'Corrected energy balance step 1'!AE57,0)</f>
        <v>0</v>
      </c>
      <c r="AF57" s="173">
        <f>IF(ISNUMBER('Corrected energy balance step 1'!AF57),'Corrected energy balance step 1'!AF57,0)</f>
        <v>0</v>
      </c>
      <c r="AG57" s="173">
        <f>IF(ISNUMBER('Corrected energy balance step 1'!AG57),'Corrected energy balance step 1'!AG57,0)</f>
        <v>0</v>
      </c>
      <c r="AH57" s="173">
        <f>IF(ISNUMBER('Corrected energy balance step 1'!AH57),'Corrected energy balance step 1'!AH57,0)</f>
        <v>0</v>
      </c>
      <c r="AI57" s="173">
        <f>IF(ISNUMBER('Corrected energy balance step 1'!AI57),'Corrected energy balance step 1'!AI57,0)</f>
        <v>0</v>
      </c>
      <c r="AJ57" s="173">
        <f>IF(ISNUMBER('Corrected energy balance step 1'!AJ57),'Corrected energy balance step 1'!AJ57,0)</f>
        <v>0</v>
      </c>
      <c r="AK57" s="173">
        <f>IF(ISNUMBER('Corrected energy balance step 1'!AK57),'Corrected energy balance step 1'!AK57,0)</f>
        <v>0</v>
      </c>
      <c r="AL57" s="173">
        <f>IF(ISNUMBER('Corrected energy balance step 1'!AL57),'Corrected energy balance step 1'!AL57,0)</f>
        <v>0</v>
      </c>
      <c r="AM57" s="173">
        <f>IF(ISNUMBER('Corrected energy balance step 1'!AM57),'Corrected energy balance step 1'!AM57,0)</f>
        <v>0</v>
      </c>
      <c r="AN57" s="173">
        <f>IF(ISNUMBER('Corrected energy balance step 1'!AN57),'Corrected energy balance step 1'!AN57,0)</f>
        <v>0</v>
      </c>
      <c r="AO57" s="173">
        <f>IF(ISNUMBER('Corrected energy balance step 1'!AO57),'Corrected energy balance step 1'!AO57,0)</f>
        <v>0</v>
      </c>
      <c r="AP57" s="173">
        <f>IF(ISNUMBER('Corrected energy balance step 1'!AP57),'Corrected energy balance step 1'!AP57,0)</f>
        <v>0</v>
      </c>
      <c r="AQ57" s="173">
        <f>IF(ISNUMBER('Corrected energy balance step 1'!AQ57),'Corrected energy balance step 1'!AQ57,0)</f>
        <v>0</v>
      </c>
      <c r="AR57" s="173">
        <f>IF(ISNUMBER('Corrected energy balance step 1'!AR57),'Corrected energy balance step 1'!AR57,0)</f>
        <v>0</v>
      </c>
      <c r="AS57" s="173">
        <f>IF(ISNUMBER('Corrected energy balance step 1'!AS57),'Corrected energy balance step 1'!AS57,0)</f>
        <v>0</v>
      </c>
      <c r="AT57" s="173">
        <f>IF(ISNUMBER('Corrected energy balance step 1'!AT57),'Corrected energy balance step 1'!AT57,0)</f>
        <v>0</v>
      </c>
      <c r="AU57" s="173">
        <f>IF(ISNUMBER('Corrected energy balance step 1'!AU57),'Corrected energy balance step 1'!AU57,0)</f>
        <v>0</v>
      </c>
      <c r="AV57" s="173">
        <f>IF(ISNUMBER('Corrected energy balance step 1'!AV57),'Corrected energy balance step 1'!AV57,0)</f>
        <v>0</v>
      </c>
      <c r="AW57" s="173">
        <f>IF(ISNUMBER('Corrected energy balance step 1'!AW57),'Corrected energy balance step 1'!AW57,0)</f>
        <v>0</v>
      </c>
      <c r="AX57" s="173">
        <f>IF(ISNUMBER('Corrected energy balance step 1'!AX57),'Corrected energy balance step 1'!AX57,0)</f>
        <v>0</v>
      </c>
      <c r="AY57" s="173">
        <f>IF(ISNUMBER('Corrected energy balance step 1'!AY57),'Corrected energy balance step 1'!AY57,0)</f>
        <v>0</v>
      </c>
      <c r="AZ57" s="173">
        <f>IF(ISNUMBER('Corrected energy balance step 1'!AZ57),'Corrected energy balance step 1'!AZ57,0)</f>
        <v>0</v>
      </c>
      <c r="BA57" s="173">
        <f>IF(ISNUMBER('Corrected energy balance step 1'!BA57),'Corrected energy balance step 1'!BA57,0)</f>
        <v>0</v>
      </c>
      <c r="BB57" s="173">
        <f>IF(ISNUMBER('Corrected energy balance step 1'!BB57),'Corrected energy balance step 1'!BB57,0)</f>
        <v>0</v>
      </c>
      <c r="BC57" s="173">
        <f>IF(ISNUMBER('Corrected energy balance step 1'!BC57),'Corrected energy balance step 1'!BC57,0)</f>
        <v>0</v>
      </c>
      <c r="BD57" s="173">
        <f>IF(ISNUMBER('Corrected energy balance step 1'!BD57),'Corrected energy balance step 1'!BD57,0)</f>
        <v>0</v>
      </c>
      <c r="BE57" s="173">
        <f>IF(ISNUMBER('Corrected energy balance step 1'!BE57),'Corrected energy balance step 1'!BE57,0)</f>
        <v>0</v>
      </c>
      <c r="BF57" s="173">
        <f>IF(ISNUMBER('Corrected energy balance step 1'!BF57),'Corrected energy balance step 1'!BF57,0)</f>
        <v>0</v>
      </c>
      <c r="BG57" s="173">
        <f>IF(ISNUMBER('Corrected energy balance step 1'!BG57),'Corrected energy balance step 1'!BG57,0)</f>
        <v>0</v>
      </c>
      <c r="BH57" s="173">
        <f>IF(ISNUMBER('Corrected energy balance step 1'!BH57),'Corrected energy balance step 1'!BH57,0)</f>
        <v>0</v>
      </c>
      <c r="BI57" s="173">
        <f>IF(ISNUMBER('Corrected energy balance step 1'!BI57),'Corrected energy balance step 1'!BI57,0)</f>
        <v>0</v>
      </c>
      <c r="BJ57" s="173">
        <f>IF(ISNUMBER('Corrected energy balance step 1'!BJ57),'Corrected energy balance step 1'!BJ57,0)</f>
        <v>0</v>
      </c>
      <c r="BK57" s="173">
        <f>IF(ISNUMBER('Corrected energy balance step 1'!BK57),'Corrected energy balance step 1'!BK57,0)</f>
        <v>0</v>
      </c>
      <c r="BL57" s="173">
        <f>IF(ISNUMBER('Corrected energy balance step 1'!BL57),'Corrected energy balance step 1'!BL57,0)</f>
        <v>0</v>
      </c>
      <c r="BM57" s="173">
        <f>IF(ISNUMBER('Corrected energy balance step 1'!BM57),'Corrected energy balance step 1'!BM57,0)</f>
        <v>0</v>
      </c>
      <c r="BN57" s="171">
        <f t="shared" si="60"/>
        <v>0</v>
      </c>
      <c r="BO57" s="177">
        <f>'Corrected energy balance step 1'!BO57</f>
        <v>0</v>
      </c>
    </row>
    <row r="58" spans="2:69" ht="17" thickBot="1">
      <c r="B58" s="36" t="s">
        <v>93</v>
      </c>
      <c r="C58" s="173">
        <f>IF(ISNUMBER('Corrected energy balance step 1'!C58),'Corrected energy balance step 1'!C58,0)</f>
        <v>0</v>
      </c>
      <c r="D58" s="173">
        <f>IF(ISNUMBER('Corrected energy balance step 1'!D58),'Corrected energy balance step 1'!D58,0)</f>
        <v>0</v>
      </c>
      <c r="E58" s="173">
        <f>IF(ISNUMBER('Corrected energy balance step 1'!E58),'Corrected energy balance step 1'!E58,0)</f>
        <v>0</v>
      </c>
      <c r="F58" s="173">
        <f>IF(ISNUMBER('Corrected energy balance step 1'!F58),'Corrected energy balance step 1'!F58,0)</f>
        <v>0</v>
      </c>
      <c r="G58" s="173">
        <f>IF(ISNUMBER('Corrected energy balance step 1'!G58),'Corrected energy balance step 1'!G58,0)</f>
        <v>0</v>
      </c>
      <c r="H58" s="173">
        <f>IF(ISNUMBER('Corrected energy balance step 1'!H58),'Corrected energy balance step 1'!H58,0)</f>
        <v>0</v>
      </c>
      <c r="I58" s="173">
        <f>IF(ISNUMBER('Corrected energy balance step 1'!I58),'Corrected energy balance step 1'!I58,0)</f>
        <v>0</v>
      </c>
      <c r="J58" s="173">
        <f>IF(ISNUMBER('Corrected energy balance step 1'!J58),'Corrected energy balance step 1'!J58,0)</f>
        <v>0</v>
      </c>
      <c r="K58" s="173">
        <f>IF(ISNUMBER('Corrected energy balance step 1'!K58),'Corrected energy balance step 1'!K58,0)</f>
        <v>0</v>
      </c>
      <c r="L58" s="173">
        <f>IF(ISNUMBER('Corrected energy balance step 1'!L58),'Corrected energy balance step 1'!L58,0)</f>
        <v>0</v>
      </c>
      <c r="M58" s="173">
        <f>IF(ISNUMBER('Corrected energy balance step 1'!M58),'Corrected energy balance step 1'!M58,0)</f>
        <v>0</v>
      </c>
      <c r="N58" s="173">
        <f>IF(ISNUMBER('Corrected energy balance step 1'!N58),'Corrected energy balance step 1'!N58,0)</f>
        <v>0</v>
      </c>
      <c r="O58" s="173">
        <f>IF(ISNUMBER('Corrected energy balance step 1'!O58),'Corrected energy balance step 1'!O58,0)</f>
        <v>0</v>
      </c>
      <c r="P58" s="173">
        <f>IF(ISNUMBER('Corrected energy balance step 1'!P58),'Corrected energy balance step 1'!P58,0)</f>
        <v>0</v>
      </c>
      <c r="Q58" s="173">
        <f>IF(ISNUMBER('Corrected energy balance step 1'!Q58),'Corrected energy balance step 1'!Q58,0)</f>
        <v>0</v>
      </c>
      <c r="R58" s="173">
        <f>IF(ISNUMBER('Corrected energy balance step 1'!R58),'Corrected energy balance step 1'!R58,0)</f>
        <v>0</v>
      </c>
      <c r="S58" s="173">
        <f>IF(ISNUMBER('Corrected energy balance step 1'!S58),'Corrected energy balance step 1'!S58,0)</f>
        <v>0</v>
      </c>
      <c r="T58" s="173">
        <f>IF(ISNUMBER('Corrected energy balance step 1'!T58),'Corrected energy balance step 1'!T58,0)</f>
        <v>0</v>
      </c>
      <c r="U58" s="173">
        <f>IF(ISNUMBER('Corrected energy balance step 1'!U58),'Corrected energy balance step 1'!U58,0)</f>
        <v>0</v>
      </c>
      <c r="V58" s="173">
        <f>IF(ISNUMBER('Corrected energy balance step 1'!V58),'Corrected energy balance step 1'!V58,0)</f>
        <v>0</v>
      </c>
      <c r="W58" s="173">
        <f>IF(ISNUMBER('Corrected energy balance step 1'!W58),'Corrected energy balance step 1'!W58,0)</f>
        <v>0</v>
      </c>
      <c r="X58" s="173">
        <f>IF(ISNUMBER('Corrected energy balance step 1'!X58),'Corrected energy balance step 1'!X58,0)</f>
        <v>0</v>
      </c>
      <c r="Y58" s="173">
        <f>IF(ISNUMBER('Corrected energy balance step 1'!Y58),'Corrected energy balance step 1'!Y58,0)</f>
        <v>0</v>
      </c>
      <c r="Z58" s="173">
        <f>IF(ISNUMBER('Corrected energy balance step 1'!Z58),'Corrected energy balance step 1'!Z58,0)</f>
        <v>0</v>
      </c>
      <c r="AA58" s="173">
        <f>IF(ISNUMBER('Corrected energy balance step 1'!AA58),'Corrected energy balance step 1'!AA58,0)</f>
        <v>0</v>
      </c>
      <c r="AB58" s="173">
        <f>IF(ISNUMBER('Corrected energy balance step 1'!AB58),'Corrected energy balance step 1'!AB58,0)</f>
        <v>0</v>
      </c>
      <c r="AC58" s="173">
        <f>IF(ISNUMBER('Corrected energy balance step 1'!AC58),'Corrected energy balance step 1'!AC58,0)</f>
        <v>0</v>
      </c>
      <c r="AD58" s="173">
        <f>IF(ISNUMBER('Corrected energy balance step 1'!AD58),'Corrected energy balance step 1'!AD58,0)</f>
        <v>0</v>
      </c>
      <c r="AE58" s="173">
        <f>IF(ISNUMBER('Corrected energy balance step 1'!AE58),'Corrected energy balance step 1'!AE58,0)</f>
        <v>0</v>
      </c>
      <c r="AF58" s="173">
        <f>IF(ISNUMBER('Corrected energy balance step 1'!AF58),'Corrected energy balance step 1'!AF58,0)</f>
        <v>0</v>
      </c>
      <c r="AG58" s="173">
        <f>IF(ISNUMBER('Corrected energy balance step 1'!AG58),'Corrected energy balance step 1'!AG58,0)</f>
        <v>0</v>
      </c>
      <c r="AH58" s="173">
        <f>IF(ISNUMBER('Corrected energy balance step 1'!AH58),'Corrected energy balance step 1'!AH58,0)</f>
        <v>0</v>
      </c>
      <c r="AI58" s="173">
        <f>IF(ISNUMBER('Corrected energy balance step 1'!AI58),'Corrected energy balance step 1'!AI58,0)</f>
        <v>0</v>
      </c>
      <c r="AJ58" s="173">
        <f>IF(ISNUMBER('Corrected energy balance step 1'!AJ58),'Corrected energy balance step 1'!AJ58,0)</f>
        <v>0</v>
      </c>
      <c r="AK58" s="173">
        <f>IF(ISNUMBER('Corrected energy balance step 1'!AK58),'Corrected energy balance step 1'!AK58,0)</f>
        <v>0</v>
      </c>
      <c r="AL58" s="173">
        <f>IF(ISNUMBER('Corrected energy balance step 1'!AL58),'Corrected energy balance step 1'!AL58,0)</f>
        <v>0</v>
      </c>
      <c r="AM58" s="173">
        <f>IF(ISNUMBER('Corrected energy balance step 1'!AM58),'Corrected energy balance step 1'!AM58,0)</f>
        <v>0</v>
      </c>
      <c r="AN58" s="173">
        <f>IF(ISNUMBER('Corrected energy balance step 1'!AN58),'Corrected energy balance step 1'!AN58,0)</f>
        <v>0</v>
      </c>
      <c r="AO58" s="173">
        <f>IF(ISNUMBER('Corrected energy balance step 1'!AO58),'Corrected energy balance step 1'!AO58,0)</f>
        <v>0</v>
      </c>
      <c r="AP58" s="173">
        <f>IF(ISNUMBER('Corrected energy balance step 1'!AP58),'Corrected energy balance step 1'!AP58,0)</f>
        <v>0</v>
      </c>
      <c r="AQ58" s="173">
        <f>IF(ISNUMBER('Corrected energy balance step 1'!AQ58),'Corrected energy balance step 1'!AQ58,0)</f>
        <v>0</v>
      </c>
      <c r="AR58" s="173">
        <f>IF(ISNUMBER('Corrected energy balance step 1'!AR58),'Corrected energy balance step 1'!AR58,0)</f>
        <v>0</v>
      </c>
      <c r="AS58" s="173">
        <f>IF(ISNUMBER('Corrected energy balance step 1'!AS58),'Corrected energy balance step 1'!AS58,0)</f>
        <v>0</v>
      </c>
      <c r="AT58" s="173">
        <f>IF(ISNUMBER('Corrected energy balance step 1'!AT58),'Corrected energy balance step 1'!AT58,0)</f>
        <v>0</v>
      </c>
      <c r="AU58" s="173">
        <f>IF(ISNUMBER('Corrected energy balance step 1'!AU58),'Corrected energy balance step 1'!AU58,0)</f>
        <v>0</v>
      </c>
      <c r="AV58" s="173">
        <f>IF(ISNUMBER('Corrected energy balance step 1'!AV58),'Corrected energy balance step 1'!AV58,0)</f>
        <v>0</v>
      </c>
      <c r="AW58" s="173">
        <f>IF(ISNUMBER('Corrected energy balance step 1'!AW58),'Corrected energy balance step 1'!AW58,0)</f>
        <v>0</v>
      </c>
      <c r="AX58" s="173">
        <f>IF(ISNUMBER('Corrected energy balance step 1'!AX58),'Corrected energy balance step 1'!AX58,0)</f>
        <v>0</v>
      </c>
      <c r="AY58" s="173">
        <f>IF(ISNUMBER('Corrected energy balance step 1'!AY58),'Corrected energy balance step 1'!AY58,0)</f>
        <v>0</v>
      </c>
      <c r="AZ58" s="173">
        <f>IF(ISNUMBER('Corrected energy balance step 1'!AZ58),'Corrected energy balance step 1'!AZ58,0)</f>
        <v>0</v>
      </c>
      <c r="BA58" s="173">
        <f>IF(ISNUMBER('Corrected energy balance step 1'!BA58),'Corrected energy balance step 1'!BA58,0)</f>
        <v>0</v>
      </c>
      <c r="BB58" s="173">
        <f>IF(ISNUMBER('Corrected energy balance step 1'!BB58),'Corrected energy balance step 1'!BB58,0)</f>
        <v>0</v>
      </c>
      <c r="BC58" s="173">
        <f>IF(ISNUMBER('Corrected energy balance step 1'!BC58),'Corrected energy balance step 1'!BC58,0)</f>
        <v>0</v>
      </c>
      <c r="BD58" s="173">
        <f>IF(ISNUMBER('Corrected energy balance step 1'!BD58),'Corrected energy balance step 1'!BD58,0)</f>
        <v>0</v>
      </c>
      <c r="BE58" s="173">
        <f>IF(ISNUMBER('Corrected energy balance step 1'!BE58),'Corrected energy balance step 1'!BE58,0)</f>
        <v>0</v>
      </c>
      <c r="BF58" s="173">
        <f>IF(ISNUMBER('Corrected energy balance step 1'!BF58),'Corrected energy balance step 1'!BF58,0)</f>
        <v>0</v>
      </c>
      <c r="BG58" s="173">
        <f>IF(ISNUMBER('Corrected energy balance step 1'!BG58),'Corrected energy balance step 1'!BG58,0)</f>
        <v>0</v>
      </c>
      <c r="BH58" s="173">
        <f>IF(ISNUMBER('Corrected energy balance step 1'!BH58),'Corrected energy balance step 1'!BH58,0)</f>
        <v>0</v>
      </c>
      <c r="BI58" s="173">
        <f>IF(ISNUMBER('Corrected energy balance step 1'!BI58),'Corrected energy balance step 1'!BI58,0)</f>
        <v>0</v>
      </c>
      <c r="BJ58" s="173">
        <f>IF(ISNUMBER('Corrected energy balance step 1'!BJ58),'Corrected energy balance step 1'!BJ58,0)</f>
        <v>0</v>
      </c>
      <c r="BK58" s="173">
        <f>IF(ISNUMBER('Corrected energy balance step 1'!BK58),'Corrected energy balance step 1'!BK58,0)</f>
        <v>0</v>
      </c>
      <c r="BL58" s="173">
        <f>IF(ISNUMBER('Corrected energy balance step 1'!BL58),'Corrected energy balance step 1'!BL58,0)</f>
        <v>0</v>
      </c>
      <c r="BM58" s="173">
        <f>IF(ISNUMBER('Corrected energy balance step 1'!BM58),'Corrected energy balance step 1'!BM58,0)</f>
        <v>0</v>
      </c>
      <c r="BN58" s="171">
        <f t="shared" si="60"/>
        <v>0</v>
      </c>
      <c r="BO58" s="177">
        <f>'Corrected energy balance step 1'!BO58</f>
        <v>0</v>
      </c>
    </row>
    <row r="59" spans="2:69" ht="17" thickBot="1">
      <c r="B59" s="44" t="s">
        <v>94</v>
      </c>
      <c r="C59" s="168">
        <f>SUM(C60,C74,C81,C87)</f>
        <v>0</v>
      </c>
      <c r="D59" s="168">
        <f t="shared" ref="D59:BK59" si="61">SUM(D60,D74,D81,D87)</f>
        <v>0</v>
      </c>
      <c r="E59" s="178">
        <f t="shared" si="61"/>
        <v>0</v>
      </c>
      <c r="F59" s="178">
        <f t="shared" si="61"/>
        <v>0</v>
      </c>
      <c r="G59" s="178">
        <f t="shared" si="61"/>
        <v>0</v>
      </c>
      <c r="H59" s="178">
        <f t="shared" si="61"/>
        <v>0</v>
      </c>
      <c r="I59" s="178">
        <f t="shared" si="61"/>
        <v>0</v>
      </c>
      <c r="J59" s="178">
        <f t="shared" si="61"/>
        <v>0</v>
      </c>
      <c r="K59" s="178">
        <f t="shared" si="61"/>
        <v>0</v>
      </c>
      <c r="L59" s="178">
        <f t="shared" si="61"/>
        <v>0</v>
      </c>
      <c r="M59" s="178">
        <f t="shared" si="61"/>
        <v>0</v>
      </c>
      <c r="N59" s="178">
        <f t="shared" si="61"/>
        <v>0</v>
      </c>
      <c r="O59" s="178">
        <f t="shared" si="61"/>
        <v>0</v>
      </c>
      <c r="P59" s="178">
        <f t="shared" si="61"/>
        <v>0</v>
      </c>
      <c r="Q59" s="178">
        <f t="shared" si="61"/>
        <v>0</v>
      </c>
      <c r="R59" s="178">
        <f t="shared" si="61"/>
        <v>0</v>
      </c>
      <c r="S59" s="178">
        <f t="shared" si="61"/>
        <v>0</v>
      </c>
      <c r="T59" s="178">
        <f t="shared" si="61"/>
        <v>0</v>
      </c>
      <c r="U59" s="168">
        <f t="shared" si="61"/>
        <v>0</v>
      </c>
      <c r="V59" s="178">
        <f t="shared" si="61"/>
        <v>0</v>
      </c>
      <c r="W59" s="178">
        <f t="shared" si="61"/>
        <v>0</v>
      </c>
      <c r="X59" s="178">
        <f t="shared" si="61"/>
        <v>0</v>
      </c>
      <c r="Y59" s="178">
        <f t="shared" si="61"/>
        <v>0</v>
      </c>
      <c r="Z59" s="178">
        <f t="shared" si="61"/>
        <v>0</v>
      </c>
      <c r="AA59" s="178">
        <f t="shared" si="61"/>
        <v>0</v>
      </c>
      <c r="AB59" s="178">
        <f t="shared" si="61"/>
        <v>0</v>
      </c>
      <c r="AC59" s="178">
        <f t="shared" si="61"/>
        <v>0</v>
      </c>
      <c r="AD59" s="178">
        <f t="shared" si="61"/>
        <v>0</v>
      </c>
      <c r="AE59" s="178">
        <f t="shared" si="61"/>
        <v>0</v>
      </c>
      <c r="AF59" s="178">
        <f t="shared" si="61"/>
        <v>0</v>
      </c>
      <c r="AG59" s="178">
        <f t="shared" si="61"/>
        <v>0</v>
      </c>
      <c r="AH59" s="178">
        <f t="shared" si="61"/>
        <v>0</v>
      </c>
      <c r="AI59" s="178">
        <f t="shared" si="61"/>
        <v>0</v>
      </c>
      <c r="AJ59" s="178">
        <f t="shared" si="61"/>
        <v>0</v>
      </c>
      <c r="AK59" s="178">
        <f t="shared" si="61"/>
        <v>0</v>
      </c>
      <c r="AL59" s="178">
        <f t="shared" si="61"/>
        <v>0</v>
      </c>
      <c r="AM59" s="178">
        <f t="shared" si="61"/>
        <v>0</v>
      </c>
      <c r="AN59" s="178">
        <f t="shared" si="61"/>
        <v>0</v>
      </c>
      <c r="AO59" s="178">
        <f t="shared" si="61"/>
        <v>0</v>
      </c>
      <c r="AP59" s="178">
        <f t="shared" si="61"/>
        <v>0</v>
      </c>
      <c r="AQ59" s="178">
        <f t="shared" si="61"/>
        <v>0</v>
      </c>
      <c r="AR59" s="178">
        <f t="shared" si="61"/>
        <v>0</v>
      </c>
      <c r="AS59" s="178">
        <f t="shared" si="61"/>
        <v>0</v>
      </c>
      <c r="AT59" s="178">
        <f t="shared" si="61"/>
        <v>0</v>
      </c>
      <c r="AU59" s="178">
        <f t="shared" si="61"/>
        <v>0</v>
      </c>
      <c r="AV59" s="178">
        <f t="shared" si="61"/>
        <v>0</v>
      </c>
      <c r="AW59" s="178">
        <f t="shared" si="61"/>
        <v>0</v>
      </c>
      <c r="AX59" s="178">
        <f t="shared" si="61"/>
        <v>0</v>
      </c>
      <c r="AY59" s="178">
        <f t="shared" si="61"/>
        <v>0</v>
      </c>
      <c r="AZ59" s="178">
        <f t="shared" si="61"/>
        <v>0</v>
      </c>
      <c r="BA59" s="178">
        <f t="shared" si="61"/>
        <v>0</v>
      </c>
      <c r="BB59" s="178">
        <f t="shared" si="61"/>
        <v>0</v>
      </c>
      <c r="BC59" s="178">
        <f t="shared" si="61"/>
        <v>0</v>
      </c>
      <c r="BD59" s="178">
        <f t="shared" si="61"/>
        <v>0</v>
      </c>
      <c r="BE59" s="178">
        <f t="shared" si="61"/>
        <v>0</v>
      </c>
      <c r="BF59" s="178">
        <f t="shared" si="61"/>
        <v>0</v>
      </c>
      <c r="BG59" s="178">
        <f t="shared" si="61"/>
        <v>0</v>
      </c>
      <c r="BH59" s="178">
        <f t="shared" si="61"/>
        <v>0</v>
      </c>
      <c r="BI59" s="178">
        <f t="shared" si="61"/>
        <v>0</v>
      </c>
      <c r="BJ59" s="178">
        <f t="shared" si="61"/>
        <v>0</v>
      </c>
      <c r="BK59" s="178">
        <f t="shared" si="61"/>
        <v>0</v>
      </c>
      <c r="BL59" s="178">
        <f>SUM(BL60,BL74,BL81,BL87)</f>
        <v>0</v>
      </c>
      <c r="BM59" s="178">
        <f>SUM(BM60,BM74,BM81,BM87)</f>
        <v>0</v>
      </c>
      <c r="BN59" s="178">
        <f>SUM(BN60,BN74,BN81,BN87)</f>
        <v>0</v>
      </c>
      <c r="BO59" s="180">
        <f>'Corrected energy balance step 1'!BO59</f>
        <v>0</v>
      </c>
    </row>
    <row r="60" spans="2:69" ht="17" thickBot="1">
      <c r="B60" s="44" t="s">
        <v>50</v>
      </c>
      <c r="C60" s="178">
        <f>SUM(C61:C73)</f>
        <v>0</v>
      </c>
      <c r="D60" s="178">
        <f t="shared" ref="D60:BM60" si="62">SUM(D61:D73)</f>
        <v>0</v>
      </c>
      <c r="E60" s="178">
        <f t="shared" si="62"/>
        <v>0</v>
      </c>
      <c r="F60" s="178">
        <f t="shared" si="62"/>
        <v>0</v>
      </c>
      <c r="G60" s="178">
        <f t="shared" si="62"/>
        <v>0</v>
      </c>
      <c r="H60" s="178">
        <f t="shared" si="62"/>
        <v>0</v>
      </c>
      <c r="I60" s="178">
        <f t="shared" si="62"/>
        <v>0</v>
      </c>
      <c r="J60" s="178">
        <f t="shared" si="62"/>
        <v>0</v>
      </c>
      <c r="K60" s="178">
        <f t="shared" si="62"/>
        <v>0</v>
      </c>
      <c r="L60" s="178">
        <f t="shared" si="62"/>
        <v>0</v>
      </c>
      <c r="M60" s="178">
        <f t="shared" si="62"/>
        <v>0</v>
      </c>
      <c r="N60" s="178">
        <f t="shared" si="62"/>
        <v>0</v>
      </c>
      <c r="O60" s="178">
        <f t="shared" si="62"/>
        <v>0</v>
      </c>
      <c r="P60" s="178">
        <f t="shared" si="62"/>
        <v>0</v>
      </c>
      <c r="Q60" s="178">
        <f t="shared" si="62"/>
        <v>0</v>
      </c>
      <c r="R60" s="178">
        <f t="shared" si="62"/>
        <v>0</v>
      </c>
      <c r="S60" s="178">
        <f t="shared" si="62"/>
        <v>0</v>
      </c>
      <c r="T60" s="178">
        <f>SUM(T61:T73)</f>
        <v>0</v>
      </c>
      <c r="U60" s="178">
        <f t="shared" si="62"/>
        <v>0</v>
      </c>
      <c r="V60" s="178">
        <f t="shared" si="62"/>
        <v>0</v>
      </c>
      <c r="W60" s="178">
        <f t="shared" si="62"/>
        <v>0</v>
      </c>
      <c r="X60" s="178">
        <f t="shared" si="62"/>
        <v>0</v>
      </c>
      <c r="Y60" s="178">
        <f t="shared" si="62"/>
        <v>0</v>
      </c>
      <c r="Z60" s="178">
        <f t="shared" si="62"/>
        <v>0</v>
      </c>
      <c r="AA60" s="178">
        <f t="shared" si="62"/>
        <v>0</v>
      </c>
      <c r="AB60" s="178">
        <f t="shared" si="62"/>
        <v>0</v>
      </c>
      <c r="AC60" s="178">
        <f t="shared" si="62"/>
        <v>0</v>
      </c>
      <c r="AD60" s="178">
        <f t="shared" si="62"/>
        <v>0</v>
      </c>
      <c r="AE60" s="178">
        <f t="shared" si="62"/>
        <v>0</v>
      </c>
      <c r="AF60" s="178">
        <f t="shared" si="62"/>
        <v>0</v>
      </c>
      <c r="AG60" s="178">
        <f t="shared" si="62"/>
        <v>0</v>
      </c>
      <c r="AH60" s="178">
        <f t="shared" si="62"/>
        <v>0</v>
      </c>
      <c r="AI60" s="178">
        <f t="shared" si="62"/>
        <v>0</v>
      </c>
      <c r="AJ60" s="178">
        <f t="shared" si="62"/>
        <v>0</v>
      </c>
      <c r="AK60" s="178">
        <f t="shared" si="62"/>
        <v>0</v>
      </c>
      <c r="AL60" s="178">
        <f t="shared" si="62"/>
        <v>0</v>
      </c>
      <c r="AM60" s="178">
        <f t="shared" si="62"/>
        <v>0</v>
      </c>
      <c r="AN60" s="178">
        <f t="shared" si="62"/>
        <v>0</v>
      </c>
      <c r="AO60" s="178">
        <f t="shared" si="62"/>
        <v>0</v>
      </c>
      <c r="AP60" s="178">
        <f t="shared" si="62"/>
        <v>0</v>
      </c>
      <c r="AQ60" s="178">
        <f t="shared" si="62"/>
        <v>0</v>
      </c>
      <c r="AR60" s="178">
        <f t="shared" si="62"/>
        <v>0</v>
      </c>
      <c r="AS60" s="178">
        <f t="shared" si="62"/>
        <v>0</v>
      </c>
      <c r="AT60" s="178">
        <f t="shared" si="62"/>
        <v>0</v>
      </c>
      <c r="AU60" s="178">
        <f t="shared" si="62"/>
        <v>0</v>
      </c>
      <c r="AV60" s="178">
        <f t="shared" si="62"/>
        <v>0</v>
      </c>
      <c r="AW60" s="178">
        <f t="shared" si="62"/>
        <v>0</v>
      </c>
      <c r="AX60" s="178">
        <f t="shared" si="62"/>
        <v>0</v>
      </c>
      <c r="AY60" s="178">
        <f t="shared" si="62"/>
        <v>0</v>
      </c>
      <c r="AZ60" s="178">
        <f t="shared" si="62"/>
        <v>0</v>
      </c>
      <c r="BA60" s="178">
        <f t="shared" si="62"/>
        <v>0</v>
      </c>
      <c r="BB60" s="178">
        <f t="shared" si="62"/>
        <v>0</v>
      </c>
      <c r="BC60" s="178">
        <f t="shared" si="62"/>
        <v>0</v>
      </c>
      <c r="BD60" s="178">
        <f t="shared" si="62"/>
        <v>0</v>
      </c>
      <c r="BE60" s="178">
        <f t="shared" si="62"/>
        <v>0</v>
      </c>
      <c r="BF60" s="178">
        <f t="shared" si="62"/>
        <v>0</v>
      </c>
      <c r="BG60" s="178">
        <f t="shared" si="62"/>
        <v>0</v>
      </c>
      <c r="BH60" s="178">
        <f t="shared" si="62"/>
        <v>0</v>
      </c>
      <c r="BI60" s="178">
        <f t="shared" si="62"/>
        <v>0</v>
      </c>
      <c r="BJ60" s="178">
        <f t="shared" si="62"/>
        <v>0</v>
      </c>
      <c r="BK60" s="178">
        <f t="shared" si="62"/>
        <v>0</v>
      </c>
      <c r="BL60" s="178">
        <f t="shared" si="62"/>
        <v>0</v>
      </c>
      <c r="BM60" s="178">
        <f t="shared" si="62"/>
        <v>0</v>
      </c>
      <c r="BN60" s="179">
        <f t="shared" si="60"/>
        <v>0</v>
      </c>
      <c r="BO60" s="180">
        <f>'Corrected energy balance step 1'!BO60</f>
        <v>0</v>
      </c>
      <c r="BQ60" s="187"/>
    </row>
    <row r="61" spans="2:69">
      <c r="B61" s="36" t="s">
        <v>95</v>
      </c>
      <c r="C61" s="173">
        <f>IF(ISNUMBER('Corrected energy balance step 1'!C61),'Corrected energy balance step 1'!C61,0)</f>
        <v>0</v>
      </c>
      <c r="D61" s="173">
        <f>IF(ISNUMBER('Corrected energy balance step 1'!D61),'Corrected energy balance step 1'!D61,0)</f>
        <v>0</v>
      </c>
      <c r="E61" s="173">
        <f>IF(ISNUMBER('Corrected energy balance step 1'!E61),'Corrected energy balance step 1'!E61,0)</f>
        <v>0</v>
      </c>
      <c r="F61" s="173">
        <f>IF(ISNUMBER('Corrected energy balance step 1'!F61),'Corrected energy balance step 1'!F61,0)</f>
        <v>0</v>
      </c>
      <c r="G61" s="173">
        <f>IF(ISNUMBER('Corrected energy balance step 1'!G61),'Corrected energy balance step 1'!G61,0)</f>
        <v>0</v>
      </c>
      <c r="H61" s="173">
        <f>IF(ISNUMBER('Corrected energy balance step 1'!H61),'Corrected energy balance step 1'!H61,0)</f>
        <v>0</v>
      </c>
      <c r="I61" s="173">
        <f>IF(ISNUMBER('Corrected energy balance step 1'!I61),'Corrected energy balance step 1'!I61,0)</f>
        <v>0</v>
      </c>
      <c r="J61" s="173">
        <f>IF(ISNUMBER('Corrected energy balance step 1'!J61),'Corrected energy balance step 1'!J61,0)</f>
        <v>0</v>
      </c>
      <c r="K61" s="173">
        <f>IF(ISNUMBER('Corrected energy balance step 1'!K61),'Corrected energy balance step 1'!K61,0)</f>
        <v>0</v>
      </c>
      <c r="L61" s="173">
        <f>IF(ISNUMBER('Corrected energy balance step 1'!L61),'Corrected energy balance step 1'!L61,0)</f>
        <v>0</v>
      </c>
      <c r="M61" s="173">
        <f>IF(ISNUMBER('Corrected energy balance step 1'!M61),'Corrected energy balance step 1'!M61,0)</f>
        <v>0</v>
      </c>
      <c r="N61" s="173">
        <f>IF(ISNUMBER('Corrected energy balance step 1'!N61),'Corrected energy balance step 1'!N61,0)</f>
        <v>0</v>
      </c>
      <c r="O61" s="173">
        <f>IF(ISNUMBER('Corrected energy balance step 1'!O61),'Corrected energy balance step 1'!O61,0)</f>
        <v>0</v>
      </c>
      <c r="P61" s="173">
        <f>IF(ISNUMBER('Corrected energy balance step 1'!P61),'Corrected energy balance step 1'!P61,0)</f>
        <v>0</v>
      </c>
      <c r="Q61" s="173">
        <f>IF(ISNUMBER('Corrected energy balance step 1'!Q61),'Corrected energy balance step 1'!Q61,0)</f>
        <v>0</v>
      </c>
      <c r="R61" s="173">
        <f>IF(ISNUMBER('Corrected energy balance step 1'!R61),'Corrected energy balance step 1'!R61,0)</f>
        <v>0</v>
      </c>
      <c r="S61" s="173">
        <f>IF(ISNUMBER('Corrected energy balance step 1'!S61),'Corrected energy balance step 1'!S61,0)</f>
        <v>0</v>
      </c>
      <c r="T61" s="173">
        <f>IF(ISNUMBER('Corrected energy balance step 1'!T61),'Corrected energy balance step 1'!T61,0)</f>
        <v>0</v>
      </c>
      <c r="U61" s="173">
        <f>IF(ISNUMBER('Corrected energy balance step 1'!U61),'Corrected energy balance step 1'!U61,0)</f>
        <v>0</v>
      </c>
      <c r="V61" s="173">
        <f>IF(ISNUMBER('Corrected energy balance step 1'!V61),'Corrected energy balance step 1'!V61,0)</f>
        <v>0</v>
      </c>
      <c r="W61" s="173">
        <f>IF(ISNUMBER('Corrected energy balance step 1'!W61),'Corrected energy balance step 1'!W61,0)</f>
        <v>0</v>
      </c>
      <c r="X61" s="173">
        <f>IF(ISNUMBER('Corrected energy balance step 1'!X61),'Corrected energy balance step 1'!X61,0)</f>
        <v>0</v>
      </c>
      <c r="Y61" s="173">
        <f>IF(ISNUMBER('Corrected energy balance step 1'!Y61),'Corrected energy balance step 1'!Y61,0)</f>
        <v>0</v>
      </c>
      <c r="Z61" s="173">
        <f>IF(ISNUMBER('Corrected energy balance step 1'!Z61),'Corrected energy balance step 1'!Z61,0)</f>
        <v>0</v>
      </c>
      <c r="AA61" s="173">
        <f>IF(ISNUMBER('Corrected energy balance step 1'!AA61),'Corrected energy balance step 1'!AA61,0)</f>
        <v>0</v>
      </c>
      <c r="AB61" s="173">
        <f>IF(ISNUMBER('Corrected energy balance step 1'!AB61),'Corrected energy balance step 1'!AB61,0)</f>
        <v>0</v>
      </c>
      <c r="AC61" s="173">
        <f>IF(ISNUMBER('Corrected energy balance step 1'!AC61),'Corrected energy balance step 1'!AC61,0)</f>
        <v>0</v>
      </c>
      <c r="AD61" s="173">
        <f>IF(ISNUMBER('Corrected energy balance step 1'!AD61),'Corrected energy balance step 1'!AD61,0)</f>
        <v>0</v>
      </c>
      <c r="AE61" s="173">
        <f>IF(ISNUMBER('Corrected energy balance step 1'!AE61),'Corrected energy balance step 1'!AE61,0)</f>
        <v>0</v>
      </c>
      <c r="AF61" s="173">
        <f>IF(ISNUMBER('Corrected energy balance step 1'!AF61),'Corrected energy balance step 1'!AF61,0)</f>
        <v>0</v>
      </c>
      <c r="AG61" s="173">
        <f>IF(ISNUMBER('Corrected energy balance step 1'!AG61),'Corrected energy balance step 1'!AG61,0)</f>
        <v>0</v>
      </c>
      <c r="AH61" s="173">
        <f>IF(ISNUMBER('Corrected energy balance step 1'!AH61),'Corrected energy balance step 1'!AH61,0)</f>
        <v>0</v>
      </c>
      <c r="AI61" s="173">
        <f>IF(ISNUMBER('Corrected energy balance step 1'!AI61),'Corrected energy balance step 1'!AI61,0)</f>
        <v>0</v>
      </c>
      <c r="AJ61" s="173">
        <f>IF(ISNUMBER('Corrected energy balance step 1'!AJ61),'Corrected energy balance step 1'!AJ61,0)</f>
        <v>0</v>
      </c>
      <c r="AK61" s="173">
        <f>IF(ISNUMBER('Corrected energy balance step 1'!AK61),'Corrected energy balance step 1'!AK61,0)</f>
        <v>0</v>
      </c>
      <c r="AL61" s="173">
        <f>IF(ISNUMBER('Corrected energy balance step 1'!AL61),'Corrected energy balance step 1'!AL61,0)</f>
        <v>0</v>
      </c>
      <c r="AM61" s="173">
        <f>IF(ISNUMBER('Corrected energy balance step 1'!AM61),'Corrected energy balance step 1'!AM61,0)</f>
        <v>0</v>
      </c>
      <c r="AN61" s="173">
        <f>IF(ISNUMBER('Corrected energy balance step 1'!AN61),'Corrected energy balance step 1'!AN61,0)</f>
        <v>0</v>
      </c>
      <c r="AO61" s="173">
        <f>IF(ISNUMBER('Corrected energy balance step 1'!AO61),'Corrected energy balance step 1'!AO61,0)</f>
        <v>0</v>
      </c>
      <c r="AP61" s="173">
        <f>IF(ISNUMBER('Corrected energy balance step 1'!AP61),'Corrected energy balance step 1'!AP61,0)</f>
        <v>0</v>
      </c>
      <c r="AQ61" s="173">
        <f>IF(ISNUMBER('Corrected energy balance step 1'!AQ61),'Corrected energy balance step 1'!AQ61,0)</f>
        <v>0</v>
      </c>
      <c r="AR61" s="173">
        <f>IF(ISNUMBER('Corrected energy balance step 1'!AR61),'Corrected energy balance step 1'!AR61,0)</f>
        <v>0</v>
      </c>
      <c r="AS61" s="173">
        <f>IF(ISNUMBER('Corrected energy balance step 1'!AS61),'Corrected energy balance step 1'!AS61,0)</f>
        <v>0</v>
      </c>
      <c r="AT61" s="173">
        <f>IF(ISNUMBER('Corrected energy balance step 1'!AT61),'Corrected energy balance step 1'!AT61,0)</f>
        <v>0</v>
      </c>
      <c r="AU61" s="173">
        <f>IF(ISNUMBER('Corrected energy balance step 1'!AU61),'Corrected energy balance step 1'!AU61,0)</f>
        <v>0</v>
      </c>
      <c r="AV61" s="173">
        <f>IF(ISNUMBER('Corrected energy balance step 1'!AV61),'Corrected energy balance step 1'!AV61,0)</f>
        <v>0</v>
      </c>
      <c r="AW61" s="173">
        <f>IF(ISNUMBER('Corrected energy balance step 1'!AW61),'Corrected energy balance step 1'!AW61,0)</f>
        <v>0</v>
      </c>
      <c r="AX61" s="173">
        <f>IF(ISNUMBER('Corrected energy balance step 1'!AX61),'Corrected energy balance step 1'!AX61,0)</f>
        <v>0</v>
      </c>
      <c r="AY61" s="173">
        <f>IF(ISNUMBER('Corrected energy balance step 1'!AY61),'Corrected energy balance step 1'!AY61,0)</f>
        <v>0</v>
      </c>
      <c r="AZ61" s="173">
        <f>IF(ISNUMBER('Corrected energy balance step 1'!AZ61),'Corrected energy balance step 1'!AZ61,0)</f>
        <v>0</v>
      </c>
      <c r="BA61" s="173">
        <f>IF(ISNUMBER('Corrected energy balance step 1'!BA61),'Corrected energy balance step 1'!BA61,0)</f>
        <v>0</v>
      </c>
      <c r="BB61" s="173">
        <f>IF(ISNUMBER('Corrected energy balance step 1'!BB61),'Corrected energy balance step 1'!BB61,0)</f>
        <v>0</v>
      </c>
      <c r="BC61" s="173">
        <f>IF(ISNUMBER('Corrected energy balance step 1'!BC61),'Corrected energy balance step 1'!BC61,0)</f>
        <v>0</v>
      </c>
      <c r="BD61" s="173">
        <f>IF(ISNUMBER('Corrected energy balance step 1'!BD61),'Corrected energy balance step 1'!BD61,0)</f>
        <v>0</v>
      </c>
      <c r="BE61" s="173">
        <f>IF(ISNUMBER('Corrected energy balance step 1'!BE61),'Corrected energy balance step 1'!BE61,0)</f>
        <v>0</v>
      </c>
      <c r="BF61" s="173">
        <f>IF(ISNUMBER('Corrected energy balance step 1'!BF61),'Corrected energy balance step 1'!BF61,0)</f>
        <v>0</v>
      </c>
      <c r="BG61" s="173">
        <f>IF(ISNUMBER('Corrected energy balance step 1'!BG61),'Corrected energy balance step 1'!BG61,0)</f>
        <v>0</v>
      </c>
      <c r="BH61" s="173">
        <f>IF(ISNUMBER('Corrected energy balance step 1'!BH61),'Corrected energy balance step 1'!BH61,0)</f>
        <v>0</v>
      </c>
      <c r="BI61" s="173">
        <f>IF(ISNUMBER('Corrected energy balance step 1'!BI61),'Corrected energy balance step 1'!BI61,0)</f>
        <v>0</v>
      </c>
      <c r="BJ61" s="173">
        <f>IF(ISNUMBER('Corrected energy balance step 1'!BJ61),'Corrected energy balance step 1'!BJ61,0)</f>
        <v>0</v>
      </c>
      <c r="BK61" s="173">
        <f>IF(ISNUMBER('Corrected energy balance step 1'!BK61),'Corrected energy balance step 1'!BK61,0)</f>
        <v>0</v>
      </c>
      <c r="BL61" s="173">
        <f>IF(ISNUMBER('Corrected energy balance step 1'!BL61),'Corrected energy balance step 1'!BL61,0)</f>
        <v>0</v>
      </c>
      <c r="BM61" s="173">
        <f>IF(ISNUMBER('Corrected energy balance step 1'!BM61),'Corrected energy balance step 1'!BM61,0)</f>
        <v>0</v>
      </c>
      <c r="BN61" s="171">
        <f t="shared" si="60"/>
        <v>0</v>
      </c>
      <c r="BO61" s="177">
        <f>'Corrected energy balance step 1'!BO61</f>
        <v>0</v>
      </c>
    </row>
    <row r="62" spans="2:69">
      <c r="B62" s="36" t="s">
        <v>96</v>
      </c>
      <c r="C62" s="173">
        <f>IF(ISNUMBER('Corrected energy balance step 1'!C62),'Corrected energy balance step 1'!C62,0)</f>
        <v>0</v>
      </c>
      <c r="D62" s="173">
        <f>IF(ISNUMBER('Corrected energy balance step 1'!D62),'Corrected energy balance step 1'!D62,0)</f>
        <v>0</v>
      </c>
      <c r="E62" s="173">
        <f>IF(ISNUMBER('Corrected energy balance step 1'!E62),'Corrected energy balance step 1'!E62,0)</f>
        <v>0</v>
      </c>
      <c r="F62" s="173">
        <f>IF(ISNUMBER('Corrected energy balance step 1'!F62),'Corrected energy balance step 1'!F62,0)</f>
        <v>0</v>
      </c>
      <c r="G62" s="173">
        <f>IF(ISNUMBER('Corrected energy balance step 1'!G62),'Corrected energy balance step 1'!G62,0)</f>
        <v>0</v>
      </c>
      <c r="H62" s="173">
        <f>IF(ISNUMBER('Corrected energy balance step 1'!H62),'Corrected energy balance step 1'!H62,0)</f>
        <v>0</v>
      </c>
      <c r="I62" s="173">
        <f>IF(ISNUMBER('Corrected energy balance step 1'!I62),'Corrected energy balance step 1'!I62,0)</f>
        <v>0</v>
      </c>
      <c r="J62" s="173">
        <f>IF(ISNUMBER('Corrected energy balance step 1'!J62),'Corrected energy balance step 1'!J62,0)</f>
        <v>0</v>
      </c>
      <c r="K62" s="173">
        <f>IF(ISNUMBER('Corrected energy balance step 1'!K62),'Corrected energy balance step 1'!K62,0)</f>
        <v>0</v>
      </c>
      <c r="L62" s="173">
        <f>IF(ISNUMBER('Corrected energy balance step 1'!L62),'Corrected energy balance step 1'!L62,0)</f>
        <v>0</v>
      </c>
      <c r="M62" s="173">
        <f>IF(ISNUMBER('Corrected energy balance step 1'!M62),'Corrected energy balance step 1'!M62,0)</f>
        <v>0</v>
      </c>
      <c r="N62" s="173">
        <f>IF(ISNUMBER('Corrected energy balance step 1'!N62),'Corrected energy balance step 1'!N62,0)</f>
        <v>0</v>
      </c>
      <c r="O62" s="173">
        <f>IF(ISNUMBER('Corrected energy balance step 1'!O62),'Corrected energy balance step 1'!O62,0)</f>
        <v>0</v>
      </c>
      <c r="P62" s="173">
        <f>IF(ISNUMBER('Corrected energy balance step 1'!P62),'Corrected energy balance step 1'!P62,0)</f>
        <v>0</v>
      </c>
      <c r="Q62" s="173">
        <f>IF(ISNUMBER('Corrected energy balance step 1'!Q62),'Corrected energy balance step 1'!Q62,0)</f>
        <v>0</v>
      </c>
      <c r="R62" s="173">
        <f>IF(ISNUMBER('Corrected energy balance step 1'!R62),'Corrected energy balance step 1'!R62,0)</f>
        <v>0</v>
      </c>
      <c r="S62" s="173">
        <f>IF(ISNUMBER('Corrected energy balance step 1'!S62),'Corrected energy balance step 1'!S62,0)</f>
        <v>0</v>
      </c>
      <c r="T62" s="173">
        <f>IF(ISNUMBER('Corrected energy balance step 1'!T62),'Corrected energy balance step 1'!T62,0)</f>
        <v>0</v>
      </c>
      <c r="U62" s="173">
        <f>IF(ISNUMBER('Corrected energy balance step 1'!U62),'Corrected energy balance step 1'!U62,0)</f>
        <v>0</v>
      </c>
      <c r="V62" s="173">
        <f>IF(ISNUMBER('Corrected energy balance step 1'!V62),'Corrected energy balance step 1'!V62,0)</f>
        <v>0</v>
      </c>
      <c r="W62" s="173">
        <f>IF(ISNUMBER('Corrected energy balance step 1'!W62),'Corrected energy balance step 1'!W62,0)</f>
        <v>0</v>
      </c>
      <c r="X62" s="173">
        <f>IF(ISNUMBER('Corrected energy balance step 1'!X62),'Corrected energy balance step 1'!X62,0)</f>
        <v>0</v>
      </c>
      <c r="Y62" s="173">
        <f>IF(ISNUMBER('Corrected energy balance step 1'!Y62),'Corrected energy balance step 1'!Y62,0)</f>
        <v>0</v>
      </c>
      <c r="Z62" s="173">
        <f>IF(ISNUMBER('Corrected energy balance step 1'!Z62),'Corrected energy balance step 1'!Z62,0)</f>
        <v>0</v>
      </c>
      <c r="AA62" s="173">
        <f>IF(ISNUMBER('Corrected energy balance step 1'!AA62),'Corrected energy balance step 1'!AA62,0)</f>
        <v>0</v>
      </c>
      <c r="AB62" s="173">
        <f>IF(ISNUMBER('Corrected energy balance step 1'!AB62),'Corrected energy balance step 1'!AB62,0)</f>
        <v>0</v>
      </c>
      <c r="AC62" s="173">
        <f>IF(ISNUMBER('Corrected energy balance step 1'!AC62),'Corrected energy balance step 1'!AC62,0)</f>
        <v>0</v>
      </c>
      <c r="AD62" s="173">
        <f>IF(ISNUMBER('Corrected energy balance step 1'!AD62),'Corrected energy balance step 1'!AD62,0)</f>
        <v>0</v>
      </c>
      <c r="AE62" s="173">
        <f>IF(ISNUMBER('Corrected energy balance step 1'!AE62),'Corrected energy balance step 1'!AE62,0)</f>
        <v>0</v>
      </c>
      <c r="AF62" s="173">
        <f>IF(ISNUMBER('Corrected energy balance step 1'!AF62),'Corrected energy balance step 1'!AF62,0)</f>
        <v>0</v>
      </c>
      <c r="AG62" s="173">
        <f>IF(ISNUMBER('Corrected energy balance step 1'!AG62),'Corrected energy balance step 1'!AG62,0)</f>
        <v>0</v>
      </c>
      <c r="AH62" s="173">
        <f>IF(ISNUMBER('Corrected energy balance step 1'!AH62),'Corrected energy balance step 1'!AH62,0)</f>
        <v>0</v>
      </c>
      <c r="AI62" s="173">
        <f>IF(ISNUMBER('Corrected energy balance step 1'!AI62),'Corrected energy balance step 1'!AI62,0)</f>
        <v>0</v>
      </c>
      <c r="AJ62" s="173">
        <f>IF(ISNUMBER('Corrected energy balance step 1'!AJ62),'Corrected energy balance step 1'!AJ62,0)</f>
        <v>0</v>
      </c>
      <c r="AK62" s="173">
        <f>IF(ISNUMBER('Corrected energy balance step 1'!AK62),'Corrected energy balance step 1'!AK62,0)</f>
        <v>0</v>
      </c>
      <c r="AL62" s="173">
        <f>IF(ISNUMBER('Corrected energy balance step 1'!AL62),'Corrected energy balance step 1'!AL62,0)</f>
        <v>0</v>
      </c>
      <c r="AM62" s="173">
        <f>IF(ISNUMBER('Corrected energy balance step 1'!AM62),'Corrected energy balance step 1'!AM62,0)</f>
        <v>0</v>
      </c>
      <c r="AN62" s="173">
        <f>IF(ISNUMBER('Corrected energy balance step 1'!AN62),'Corrected energy balance step 1'!AN62,0)</f>
        <v>0</v>
      </c>
      <c r="AO62" s="173">
        <f>IF(ISNUMBER('Corrected energy balance step 1'!AO62),'Corrected energy balance step 1'!AO62,0)</f>
        <v>0</v>
      </c>
      <c r="AP62" s="173">
        <f>IF(ISNUMBER('Corrected energy balance step 1'!AP62),'Corrected energy balance step 1'!AP62,0)</f>
        <v>0</v>
      </c>
      <c r="AQ62" s="173">
        <f>IF(ISNUMBER('Corrected energy balance step 1'!AQ62),'Corrected energy balance step 1'!AQ62,0)</f>
        <v>0</v>
      </c>
      <c r="AR62" s="173">
        <f>IF(ISNUMBER('Corrected energy balance step 1'!AR62),'Corrected energy balance step 1'!AR62,0)</f>
        <v>0</v>
      </c>
      <c r="AS62" s="173">
        <f>IF(ISNUMBER('Corrected energy balance step 1'!AS62),'Corrected energy balance step 1'!AS62,0)</f>
        <v>0</v>
      </c>
      <c r="AT62" s="173">
        <f>IF(ISNUMBER('Corrected energy balance step 1'!AT62),'Corrected energy balance step 1'!AT62,0)</f>
        <v>0</v>
      </c>
      <c r="AU62" s="173">
        <f>IF(ISNUMBER('Corrected energy balance step 1'!AU62),'Corrected energy balance step 1'!AU62,0)</f>
        <v>0</v>
      </c>
      <c r="AV62" s="173">
        <f>IF(ISNUMBER('Corrected energy balance step 1'!AV62),'Corrected energy balance step 1'!AV62,0)</f>
        <v>0</v>
      </c>
      <c r="AW62" s="173">
        <f>IF(ISNUMBER('Corrected energy balance step 1'!AW62),'Corrected energy balance step 1'!AW62,0)</f>
        <v>0</v>
      </c>
      <c r="AX62" s="173">
        <f>IF(ISNUMBER('Corrected energy balance step 1'!AX62),'Corrected energy balance step 1'!AX62,0)</f>
        <v>0</v>
      </c>
      <c r="AY62" s="173">
        <f>IF(ISNUMBER('Corrected energy balance step 1'!AY62),'Corrected energy balance step 1'!AY62,0)</f>
        <v>0</v>
      </c>
      <c r="AZ62" s="173">
        <f>IF(ISNUMBER('Corrected energy balance step 1'!AZ62),'Corrected energy balance step 1'!AZ62,0)</f>
        <v>0</v>
      </c>
      <c r="BA62" s="173">
        <f>IF(ISNUMBER('Corrected energy balance step 1'!BA62),'Corrected energy balance step 1'!BA62,0)</f>
        <v>0</v>
      </c>
      <c r="BB62" s="173">
        <f>IF(ISNUMBER('Corrected energy balance step 1'!BB62),'Corrected energy balance step 1'!BB62,0)</f>
        <v>0</v>
      </c>
      <c r="BC62" s="173">
        <f>IF(ISNUMBER('Corrected energy balance step 1'!BC62),'Corrected energy balance step 1'!BC62,0)</f>
        <v>0</v>
      </c>
      <c r="BD62" s="173">
        <f>IF(ISNUMBER('Corrected energy balance step 1'!BD62),'Corrected energy balance step 1'!BD62,0)</f>
        <v>0</v>
      </c>
      <c r="BE62" s="173">
        <f>IF(ISNUMBER('Corrected energy balance step 1'!BE62),'Corrected energy balance step 1'!BE62,0)</f>
        <v>0</v>
      </c>
      <c r="BF62" s="173">
        <f>IF(ISNUMBER('Corrected energy balance step 1'!BF62),'Corrected energy balance step 1'!BF62,0)</f>
        <v>0</v>
      </c>
      <c r="BG62" s="173">
        <f>IF(ISNUMBER('Corrected energy balance step 1'!BG62),'Corrected energy balance step 1'!BG62,0)</f>
        <v>0</v>
      </c>
      <c r="BH62" s="173">
        <f>IF(ISNUMBER('Corrected energy balance step 1'!BH62),'Corrected energy balance step 1'!BH62,0)</f>
        <v>0</v>
      </c>
      <c r="BI62" s="173">
        <f>IF(ISNUMBER('Corrected energy balance step 1'!BI62),'Corrected energy balance step 1'!BI62,0)</f>
        <v>0</v>
      </c>
      <c r="BJ62" s="173">
        <f>IF(ISNUMBER('Corrected energy balance step 1'!BJ62),'Corrected energy balance step 1'!BJ62,0)</f>
        <v>0</v>
      </c>
      <c r="BK62" s="173">
        <f>IF(ISNUMBER('Corrected energy balance step 1'!BK62),'Corrected energy balance step 1'!BK62,0)</f>
        <v>0</v>
      </c>
      <c r="BL62" s="173">
        <f>IF(ISNUMBER('Corrected energy balance step 1'!BL62),'Corrected energy balance step 1'!BL62,0)</f>
        <v>0</v>
      </c>
      <c r="BM62" s="173">
        <f>IF(ISNUMBER('Corrected energy balance step 1'!BM62),'Corrected energy balance step 1'!BM62,0)</f>
        <v>0</v>
      </c>
      <c r="BN62" s="171">
        <f t="shared" si="60"/>
        <v>0</v>
      </c>
      <c r="BO62" s="177">
        <f>'Corrected energy balance step 1'!BO62</f>
        <v>0</v>
      </c>
    </row>
    <row r="63" spans="2:69">
      <c r="B63" s="36" t="s">
        <v>97</v>
      </c>
      <c r="C63" s="173">
        <f>IF(ISNUMBER('Corrected energy balance step 1'!C63),'Corrected energy balance step 1'!C63,0)</f>
        <v>0</v>
      </c>
      <c r="D63" s="173">
        <f>IF(ISNUMBER('Corrected energy balance step 1'!D63),'Corrected energy balance step 1'!D63,0)</f>
        <v>0</v>
      </c>
      <c r="E63" s="173">
        <f>IF(ISNUMBER('Corrected energy balance step 1'!E63),'Corrected energy balance step 1'!E63,0)</f>
        <v>0</v>
      </c>
      <c r="F63" s="173">
        <f>IF(ISNUMBER('Corrected energy balance step 1'!F63),'Corrected energy balance step 1'!F63,0)</f>
        <v>0</v>
      </c>
      <c r="G63" s="173">
        <f>IF(ISNUMBER('Corrected energy balance step 1'!G63),'Corrected energy balance step 1'!G63,0)</f>
        <v>0</v>
      </c>
      <c r="H63" s="173">
        <f>IF(ISNUMBER('Corrected energy balance step 1'!H63),'Corrected energy balance step 1'!H63,0)</f>
        <v>0</v>
      </c>
      <c r="I63" s="173">
        <f>IF(ISNUMBER('Corrected energy balance step 1'!I63),'Corrected energy balance step 1'!I63,0)</f>
        <v>0</v>
      </c>
      <c r="J63" s="173">
        <f>IF(ISNUMBER('Corrected energy balance step 1'!J63),'Corrected energy balance step 1'!J63,0)</f>
        <v>0</v>
      </c>
      <c r="K63" s="173">
        <f>IF(ISNUMBER('Corrected energy balance step 1'!K63),'Corrected energy balance step 1'!K63,0)</f>
        <v>0</v>
      </c>
      <c r="L63" s="173">
        <f>IF(ISNUMBER('Corrected energy balance step 1'!L63),'Corrected energy balance step 1'!L63,0)</f>
        <v>0</v>
      </c>
      <c r="M63" s="173">
        <f>IF(ISNUMBER('Corrected energy balance step 1'!M63),'Corrected energy balance step 1'!M63,0)</f>
        <v>0</v>
      </c>
      <c r="N63" s="173">
        <f>IF(ISNUMBER('Corrected energy balance step 1'!N63),'Corrected energy balance step 1'!N63,0)</f>
        <v>0</v>
      </c>
      <c r="O63" s="173">
        <f>IF(ISNUMBER('Corrected energy balance step 1'!O63),'Corrected energy balance step 1'!O63,0)</f>
        <v>0</v>
      </c>
      <c r="P63" s="173">
        <f>IF(ISNUMBER('Corrected energy balance step 1'!P63),'Corrected energy balance step 1'!P63,0)</f>
        <v>0</v>
      </c>
      <c r="Q63" s="173">
        <f>IF(ISNUMBER('Corrected energy balance step 1'!Q63),'Corrected energy balance step 1'!Q63,0)</f>
        <v>0</v>
      </c>
      <c r="R63" s="173">
        <f>IF(ISNUMBER('Corrected energy balance step 1'!R63),'Corrected energy balance step 1'!R63,0)</f>
        <v>0</v>
      </c>
      <c r="S63" s="173">
        <f>IF(ISNUMBER('Corrected energy balance step 1'!S63),'Corrected energy balance step 1'!S63,0)</f>
        <v>0</v>
      </c>
      <c r="T63" s="173">
        <f>IF(ISNUMBER('Corrected energy balance step 1'!T63),'Corrected energy balance step 1'!T63,0)</f>
        <v>0</v>
      </c>
      <c r="U63" s="173">
        <f>IF(ISNUMBER('Corrected energy balance step 1'!U63),'Corrected energy balance step 1'!U63,0)</f>
        <v>0</v>
      </c>
      <c r="V63" s="173">
        <f>IF(ISNUMBER('Corrected energy balance step 1'!V63),'Corrected energy balance step 1'!V63,0)</f>
        <v>0</v>
      </c>
      <c r="W63" s="173">
        <f>IF(ISNUMBER('Corrected energy balance step 1'!W63),'Corrected energy balance step 1'!W63,0)</f>
        <v>0</v>
      </c>
      <c r="X63" s="173">
        <f>IF(ISNUMBER('Corrected energy balance step 1'!X63),'Corrected energy balance step 1'!X63,0)</f>
        <v>0</v>
      </c>
      <c r="Y63" s="173">
        <f>IF(ISNUMBER('Corrected energy balance step 1'!Y63),'Corrected energy balance step 1'!Y63,0)</f>
        <v>0</v>
      </c>
      <c r="Z63" s="173">
        <f>IF(ISNUMBER('Corrected energy balance step 1'!Z63),'Corrected energy balance step 1'!Z63,0)</f>
        <v>0</v>
      </c>
      <c r="AA63" s="173">
        <f>IF(ISNUMBER('Corrected energy balance step 1'!AA63),'Corrected energy balance step 1'!AA63,0)</f>
        <v>0</v>
      </c>
      <c r="AB63" s="173">
        <f>IF(ISNUMBER('Corrected energy balance step 1'!AB63),'Corrected energy balance step 1'!AB63,0)</f>
        <v>0</v>
      </c>
      <c r="AC63" s="173">
        <f>IF(ISNUMBER('Corrected energy balance step 1'!AC63),'Corrected energy balance step 1'!AC63,0)</f>
        <v>0</v>
      </c>
      <c r="AD63" s="173">
        <f>IF(ISNUMBER('Corrected energy balance step 1'!AD63),'Corrected energy balance step 1'!AD63,0)</f>
        <v>0</v>
      </c>
      <c r="AE63" s="173">
        <f>IF(ISNUMBER('Corrected energy balance step 1'!AE63),'Corrected energy balance step 1'!AE63,0)</f>
        <v>0</v>
      </c>
      <c r="AF63" s="173">
        <f>IF(ISNUMBER('Corrected energy balance step 1'!AF63),'Corrected energy balance step 1'!AF63,0)</f>
        <v>0</v>
      </c>
      <c r="AG63" s="173">
        <f>IF(ISNUMBER('Corrected energy balance step 1'!AG63),'Corrected energy balance step 1'!AG63,0)</f>
        <v>0</v>
      </c>
      <c r="AH63" s="173">
        <f>IF(ISNUMBER('Corrected energy balance step 1'!AH63),'Corrected energy balance step 1'!AH63,0)</f>
        <v>0</v>
      </c>
      <c r="AI63" s="173">
        <f>IF(ISNUMBER('Corrected energy balance step 1'!AI63),'Corrected energy balance step 1'!AI63,0)</f>
        <v>0</v>
      </c>
      <c r="AJ63" s="173">
        <f>IF(ISNUMBER('Corrected energy balance step 1'!AJ63),'Corrected energy balance step 1'!AJ63,0)</f>
        <v>0</v>
      </c>
      <c r="AK63" s="173">
        <f>IF(ISNUMBER('Corrected energy balance step 1'!AK63),'Corrected energy balance step 1'!AK63,0)</f>
        <v>0</v>
      </c>
      <c r="AL63" s="173">
        <f>IF(ISNUMBER('Corrected energy balance step 1'!AL63),'Corrected energy balance step 1'!AL63,0)</f>
        <v>0</v>
      </c>
      <c r="AM63" s="173">
        <f>IF(ISNUMBER('Corrected energy balance step 1'!AM63),'Corrected energy balance step 1'!AM63,0)</f>
        <v>0</v>
      </c>
      <c r="AN63" s="173">
        <f>IF(ISNUMBER('Corrected energy balance step 1'!AN63),'Corrected energy balance step 1'!AN63,0)</f>
        <v>0</v>
      </c>
      <c r="AO63" s="173">
        <f>IF(ISNUMBER('Corrected energy balance step 1'!AO63),'Corrected energy balance step 1'!AO63,0)</f>
        <v>0</v>
      </c>
      <c r="AP63" s="173">
        <f>IF(ISNUMBER('Corrected energy balance step 1'!AP63),'Corrected energy balance step 1'!AP63,0)</f>
        <v>0</v>
      </c>
      <c r="AQ63" s="173">
        <f>IF(ISNUMBER('Corrected energy balance step 1'!AQ63),'Corrected energy balance step 1'!AQ63,0)</f>
        <v>0</v>
      </c>
      <c r="AR63" s="173">
        <f>IF(ISNUMBER('Corrected energy balance step 1'!AR63),'Corrected energy balance step 1'!AR63,0)</f>
        <v>0</v>
      </c>
      <c r="AS63" s="173">
        <f>IF(ISNUMBER('Corrected energy balance step 1'!AS63),'Corrected energy balance step 1'!AS63,0)</f>
        <v>0</v>
      </c>
      <c r="AT63" s="173">
        <f>IF(ISNUMBER('Corrected energy balance step 1'!AT63),'Corrected energy balance step 1'!AT63,0)</f>
        <v>0</v>
      </c>
      <c r="AU63" s="173">
        <f>IF(ISNUMBER('Corrected energy balance step 1'!AU63),'Corrected energy balance step 1'!AU63,0)</f>
        <v>0</v>
      </c>
      <c r="AV63" s="173">
        <f>IF(ISNUMBER('Corrected energy balance step 1'!AV63),'Corrected energy balance step 1'!AV63,0)</f>
        <v>0</v>
      </c>
      <c r="AW63" s="173">
        <f>IF(ISNUMBER('Corrected energy balance step 1'!AW63),'Corrected energy balance step 1'!AW63,0)</f>
        <v>0</v>
      </c>
      <c r="AX63" s="173">
        <f>IF(ISNUMBER('Corrected energy balance step 1'!AX63),'Corrected energy balance step 1'!AX63,0)</f>
        <v>0</v>
      </c>
      <c r="AY63" s="173">
        <f>IF(ISNUMBER('Corrected energy balance step 1'!AY63),'Corrected energy balance step 1'!AY63,0)</f>
        <v>0</v>
      </c>
      <c r="AZ63" s="173">
        <f>IF(ISNUMBER('Corrected energy balance step 1'!AZ63),'Corrected energy balance step 1'!AZ63,0)</f>
        <v>0</v>
      </c>
      <c r="BA63" s="173">
        <f>IF(ISNUMBER('Corrected energy balance step 1'!BA63),'Corrected energy balance step 1'!BA63,0)</f>
        <v>0</v>
      </c>
      <c r="BB63" s="173">
        <f>IF(ISNUMBER('Corrected energy balance step 1'!BB63),'Corrected energy balance step 1'!BB63,0)</f>
        <v>0</v>
      </c>
      <c r="BC63" s="173">
        <f>IF(ISNUMBER('Corrected energy balance step 1'!BC63),'Corrected energy balance step 1'!BC63,0)</f>
        <v>0</v>
      </c>
      <c r="BD63" s="173">
        <f>IF(ISNUMBER('Corrected energy balance step 1'!BD63),'Corrected energy balance step 1'!BD63,0)</f>
        <v>0</v>
      </c>
      <c r="BE63" s="173">
        <f>IF(ISNUMBER('Corrected energy balance step 1'!BE63),'Corrected energy balance step 1'!BE63,0)</f>
        <v>0</v>
      </c>
      <c r="BF63" s="173">
        <f>IF(ISNUMBER('Corrected energy balance step 1'!BF63),'Corrected energy balance step 1'!BF63,0)</f>
        <v>0</v>
      </c>
      <c r="BG63" s="173">
        <f>IF(ISNUMBER('Corrected energy balance step 1'!BG63),'Corrected energy balance step 1'!BG63,0)</f>
        <v>0</v>
      </c>
      <c r="BH63" s="173">
        <f>IF(ISNUMBER('Corrected energy balance step 1'!BH63),'Corrected energy balance step 1'!BH63,0)</f>
        <v>0</v>
      </c>
      <c r="BI63" s="173">
        <f>IF(ISNUMBER('Corrected energy balance step 1'!BI63),'Corrected energy balance step 1'!BI63,0)</f>
        <v>0</v>
      </c>
      <c r="BJ63" s="173">
        <f>IF(ISNUMBER('Corrected energy balance step 1'!BJ63),'Corrected energy balance step 1'!BJ63,0)</f>
        <v>0</v>
      </c>
      <c r="BK63" s="173">
        <f>IF(ISNUMBER('Corrected energy balance step 1'!BK63),'Corrected energy balance step 1'!BK63,0)</f>
        <v>0</v>
      </c>
      <c r="BL63" s="173">
        <f>IF(ISNUMBER('Corrected energy balance step 1'!BL63),'Corrected energy balance step 1'!BL63,0)</f>
        <v>0</v>
      </c>
      <c r="BM63" s="173">
        <f>IF(ISNUMBER('Corrected energy balance step 1'!BM63),'Corrected energy balance step 1'!BM63,0)</f>
        <v>0</v>
      </c>
      <c r="BN63" s="171">
        <f t="shared" si="60"/>
        <v>0</v>
      </c>
      <c r="BO63" s="177">
        <f>'Corrected energy balance step 1'!BO63</f>
        <v>0</v>
      </c>
    </row>
    <row r="64" spans="2:69">
      <c r="B64" s="36" t="s">
        <v>98</v>
      </c>
      <c r="C64" s="173">
        <f>IF(ISNUMBER('Corrected energy balance step 1'!C64),'Corrected energy balance step 1'!C64,0)</f>
        <v>0</v>
      </c>
      <c r="D64" s="173">
        <f>IF(ISNUMBER('Corrected energy balance step 1'!D64),'Corrected energy balance step 1'!D64,0)</f>
        <v>0</v>
      </c>
      <c r="E64" s="173">
        <f>IF(ISNUMBER('Corrected energy balance step 1'!E64),'Corrected energy balance step 1'!E64,0)</f>
        <v>0</v>
      </c>
      <c r="F64" s="173">
        <f>IF(ISNUMBER('Corrected energy balance step 1'!F64),'Corrected energy balance step 1'!F64,0)</f>
        <v>0</v>
      </c>
      <c r="G64" s="173">
        <f>IF(ISNUMBER('Corrected energy balance step 1'!G64),'Corrected energy balance step 1'!G64,0)</f>
        <v>0</v>
      </c>
      <c r="H64" s="173">
        <f>IF(ISNUMBER('Corrected energy balance step 1'!H64),'Corrected energy balance step 1'!H64,0)</f>
        <v>0</v>
      </c>
      <c r="I64" s="173">
        <f>IF(ISNUMBER('Corrected energy balance step 1'!I64),'Corrected energy balance step 1'!I64,0)</f>
        <v>0</v>
      </c>
      <c r="J64" s="173">
        <f>IF(ISNUMBER('Corrected energy balance step 1'!J64),'Corrected energy balance step 1'!J64,0)</f>
        <v>0</v>
      </c>
      <c r="K64" s="173">
        <f>IF(ISNUMBER('Corrected energy balance step 1'!K64),'Corrected energy balance step 1'!K64,0)</f>
        <v>0</v>
      </c>
      <c r="L64" s="173">
        <f>IF(ISNUMBER('Corrected energy balance step 1'!L64),'Corrected energy balance step 1'!L64,0)</f>
        <v>0</v>
      </c>
      <c r="M64" s="173">
        <f>IF(ISNUMBER('Corrected energy balance step 1'!M64),'Corrected energy balance step 1'!M64,0)</f>
        <v>0</v>
      </c>
      <c r="N64" s="173">
        <f>IF(ISNUMBER('Corrected energy balance step 1'!N64),'Corrected energy balance step 1'!N64,0)</f>
        <v>0</v>
      </c>
      <c r="O64" s="173">
        <f>IF(ISNUMBER('Corrected energy balance step 1'!O64),'Corrected energy balance step 1'!O64,0)</f>
        <v>0</v>
      </c>
      <c r="P64" s="173">
        <f>IF(ISNUMBER('Corrected energy balance step 1'!P64),'Corrected energy balance step 1'!P64,0)</f>
        <v>0</v>
      </c>
      <c r="Q64" s="173">
        <f>IF(ISNUMBER('Corrected energy balance step 1'!Q64),'Corrected energy balance step 1'!Q64,0)</f>
        <v>0</v>
      </c>
      <c r="R64" s="173">
        <f>IF(ISNUMBER('Corrected energy balance step 1'!R64),'Corrected energy balance step 1'!R64,0)</f>
        <v>0</v>
      </c>
      <c r="S64" s="173">
        <f>IF(ISNUMBER('Corrected energy balance step 1'!S64),'Corrected energy balance step 1'!S64,0)</f>
        <v>0</v>
      </c>
      <c r="T64" s="173">
        <f>IF(ISNUMBER('Corrected energy balance step 1'!T64),'Corrected energy balance step 1'!T64,0)</f>
        <v>0</v>
      </c>
      <c r="U64" s="173">
        <f>IF(ISNUMBER('Corrected energy balance step 1'!U64),'Corrected energy balance step 1'!U64,0)</f>
        <v>0</v>
      </c>
      <c r="V64" s="173">
        <f>IF(ISNUMBER('Corrected energy balance step 1'!V64),'Corrected energy balance step 1'!V64,0)</f>
        <v>0</v>
      </c>
      <c r="W64" s="173">
        <f>IF(ISNUMBER('Corrected energy balance step 1'!W64),'Corrected energy balance step 1'!W64,0)</f>
        <v>0</v>
      </c>
      <c r="X64" s="173">
        <f>IF(ISNUMBER('Corrected energy balance step 1'!X64),'Corrected energy balance step 1'!X64,0)</f>
        <v>0</v>
      </c>
      <c r="Y64" s="173">
        <f>IF(ISNUMBER('Corrected energy balance step 1'!Y64),'Corrected energy balance step 1'!Y64,0)</f>
        <v>0</v>
      </c>
      <c r="Z64" s="173">
        <f>IF(ISNUMBER('Corrected energy balance step 1'!Z64),'Corrected energy balance step 1'!Z64,0)</f>
        <v>0</v>
      </c>
      <c r="AA64" s="173">
        <f>IF(ISNUMBER('Corrected energy balance step 1'!AA64),'Corrected energy balance step 1'!AA64,0)</f>
        <v>0</v>
      </c>
      <c r="AB64" s="173">
        <f>IF(ISNUMBER('Corrected energy balance step 1'!AB64),'Corrected energy balance step 1'!AB64,0)</f>
        <v>0</v>
      </c>
      <c r="AC64" s="173">
        <f>IF(ISNUMBER('Corrected energy balance step 1'!AC64),'Corrected energy balance step 1'!AC64,0)</f>
        <v>0</v>
      </c>
      <c r="AD64" s="173">
        <f>IF(ISNUMBER('Corrected energy balance step 1'!AD64),'Corrected energy balance step 1'!AD64,0)</f>
        <v>0</v>
      </c>
      <c r="AE64" s="173">
        <f>IF(ISNUMBER('Corrected energy balance step 1'!AE64),'Corrected energy balance step 1'!AE64,0)</f>
        <v>0</v>
      </c>
      <c r="AF64" s="173">
        <f>IF(ISNUMBER('Corrected energy balance step 1'!AF64),'Corrected energy balance step 1'!AF64,0)</f>
        <v>0</v>
      </c>
      <c r="AG64" s="173">
        <f>IF(ISNUMBER('Corrected energy balance step 1'!AG64),'Corrected energy balance step 1'!AG64,0)</f>
        <v>0</v>
      </c>
      <c r="AH64" s="173">
        <f>IF(ISNUMBER('Corrected energy balance step 1'!AH64),'Corrected energy balance step 1'!AH64,0)</f>
        <v>0</v>
      </c>
      <c r="AI64" s="173">
        <f>IF(ISNUMBER('Corrected energy balance step 1'!AI64),'Corrected energy balance step 1'!AI64,0)</f>
        <v>0</v>
      </c>
      <c r="AJ64" s="173">
        <f>IF(ISNUMBER('Corrected energy balance step 1'!AJ64),'Corrected energy balance step 1'!AJ64,0)</f>
        <v>0</v>
      </c>
      <c r="AK64" s="173">
        <f>IF(ISNUMBER('Corrected energy balance step 1'!AK64),'Corrected energy balance step 1'!AK64,0)</f>
        <v>0</v>
      </c>
      <c r="AL64" s="173">
        <f>IF(ISNUMBER('Corrected energy balance step 1'!AL64),'Corrected energy balance step 1'!AL64,0)</f>
        <v>0</v>
      </c>
      <c r="AM64" s="173">
        <f>IF(ISNUMBER('Corrected energy balance step 1'!AM64),'Corrected energy balance step 1'!AM64,0)</f>
        <v>0</v>
      </c>
      <c r="AN64" s="173">
        <f>IF(ISNUMBER('Corrected energy balance step 1'!AN64),'Corrected energy balance step 1'!AN64,0)</f>
        <v>0</v>
      </c>
      <c r="AO64" s="173">
        <f>IF(ISNUMBER('Corrected energy balance step 1'!AO64),'Corrected energy balance step 1'!AO64,0)</f>
        <v>0</v>
      </c>
      <c r="AP64" s="173">
        <f>IF(ISNUMBER('Corrected energy balance step 1'!AP64),'Corrected energy balance step 1'!AP64,0)</f>
        <v>0</v>
      </c>
      <c r="AQ64" s="173">
        <f>IF(ISNUMBER('Corrected energy balance step 1'!AQ64),'Corrected energy balance step 1'!AQ64,0)</f>
        <v>0</v>
      </c>
      <c r="AR64" s="173">
        <f>IF(ISNUMBER('Corrected energy balance step 1'!AR64),'Corrected energy balance step 1'!AR64,0)</f>
        <v>0</v>
      </c>
      <c r="AS64" s="173">
        <f>IF(ISNUMBER('Corrected energy balance step 1'!AS64),'Corrected energy balance step 1'!AS64,0)</f>
        <v>0</v>
      </c>
      <c r="AT64" s="173">
        <f>IF(ISNUMBER('Corrected energy balance step 1'!AT64),'Corrected energy balance step 1'!AT64,0)</f>
        <v>0</v>
      </c>
      <c r="AU64" s="173">
        <f>IF(ISNUMBER('Corrected energy balance step 1'!AU64),'Corrected energy balance step 1'!AU64,0)</f>
        <v>0</v>
      </c>
      <c r="AV64" s="173">
        <f>IF(ISNUMBER('Corrected energy balance step 1'!AV64),'Corrected energy balance step 1'!AV64,0)</f>
        <v>0</v>
      </c>
      <c r="AW64" s="173">
        <f>IF(ISNUMBER('Corrected energy balance step 1'!AW64),'Corrected energy balance step 1'!AW64,0)</f>
        <v>0</v>
      </c>
      <c r="AX64" s="173">
        <f>IF(ISNUMBER('Corrected energy balance step 1'!AX64),'Corrected energy balance step 1'!AX64,0)</f>
        <v>0</v>
      </c>
      <c r="AY64" s="173">
        <f>IF(ISNUMBER('Corrected energy balance step 1'!AY64),'Corrected energy balance step 1'!AY64,0)</f>
        <v>0</v>
      </c>
      <c r="AZ64" s="173">
        <f>IF(ISNUMBER('Corrected energy balance step 1'!AZ64),'Corrected energy balance step 1'!AZ64,0)</f>
        <v>0</v>
      </c>
      <c r="BA64" s="173">
        <f>IF(ISNUMBER('Corrected energy balance step 1'!BA64),'Corrected energy balance step 1'!BA64,0)</f>
        <v>0</v>
      </c>
      <c r="BB64" s="173">
        <f>IF(ISNUMBER('Corrected energy balance step 1'!BB64),'Corrected energy balance step 1'!BB64,0)</f>
        <v>0</v>
      </c>
      <c r="BC64" s="173">
        <f>IF(ISNUMBER('Corrected energy balance step 1'!BC64),'Corrected energy balance step 1'!BC64,0)</f>
        <v>0</v>
      </c>
      <c r="BD64" s="173">
        <f>IF(ISNUMBER('Corrected energy balance step 1'!BD64),'Corrected energy balance step 1'!BD64,0)</f>
        <v>0</v>
      </c>
      <c r="BE64" s="173">
        <f>IF(ISNUMBER('Corrected energy balance step 1'!BE64),'Corrected energy balance step 1'!BE64,0)</f>
        <v>0</v>
      </c>
      <c r="BF64" s="173">
        <f>IF(ISNUMBER('Corrected energy balance step 1'!BF64),'Corrected energy balance step 1'!BF64,0)</f>
        <v>0</v>
      </c>
      <c r="BG64" s="173">
        <f>IF(ISNUMBER('Corrected energy balance step 1'!BG64),'Corrected energy balance step 1'!BG64,0)</f>
        <v>0</v>
      </c>
      <c r="BH64" s="173">
        <f>IF(ISNUMBER('Corrected energy balance step 1'!BH64),'Corrected energy balance step 1'!BH64,0)</f>
        <v>0</v>
      </c>
      <c r="BI64" s="173">
        <f>IF(ISNUMBER('Corrected energy balance step 1'!BI64),'Corrected energy balance step 1'!BI64,0)</f>
        <v>0</v>
      </c>
      <c r="BJ64" s="173">
        <f>IF(ISNUMBER('Corrected energy balance step 1'!BJ64),'Corrected energy balance step 1'!BJ64,0)</f>
        <v>0</v>
      </c>
      <c r="BK64" s="173">
        <f>IF(ISNUMBER('Corrected energy balance step 1'!BK64),'Corrected energy balance step 1'!BK64,0)</f>
        <v>0</v>
      </c>
      <c r="BL64" s="173">
        <f>IF(ISNUMBER('Corrected energy balance step 1'!BL64),'Corrected energy balance step 1'!BL64,0)</f>
        <v>0</v>
      </c>
      <c r="BM64" s="173">
        <f>IF(ISNUMBER('Corrected energy balance step 1'!BM64),'Corrected energy balance step 1'!BM64,0)</f>
        <v>0</v>
      </c>
      <c r="BN64" s="171">
        <f t="shared" si="60"/>
        <v>0</v>
      </c>
      <c r="BO64" s="177">
        <f>'Corrected energy balance step 1'!BO64</f>
        <v>0</v>
      </c>
    </row>
    <row r="65" spans="2:67">
      <c r="B65" s="36" t="s">
        <v>99</v>
      </c>
      <c r="C65" s="173">
        <f>IF(ISNUMBER('Corrected energy balance step 1'!C65),'Corrected energy balance step 1'!C65,0)</f>
        <v>0</v>
      </c>
      <c r="D65" s="173">
        <f>IF(ISNUMBER('Corrected energy balance step 1'!D65),'Corrected energy balance step 1'!D65,0)</f>
        <v>0</v>
      </c>
      <c r="E65" s="173">
        <f>IF(ISNUMBER('Corrected energy balance step 1'!E65),'Corrected energy balance step 1'!E65,0)</f>
        <v>0</v>
      </c>
      <c r="F65" s="173">
        <f>IF(ISNUMBER('Corrected energy balance step 1'!F65),'Corrected energy balance step 1'!F65,0)</f>
        <v>0</v>
      </c>
      <c r="G65" s="173">
        <f>IF(ISNUMBER('Corrected energy balance step 1'!G65),'Corrected energy balance step 1'!G65,0)</f>
        <v>0</v>
      </c>
      <c r="H65" s="173">
        <f>IF(ISNUMBER('Corrected energy balance step 1'!H65),'Corrected energy balance step 1'!H65,0)</f>
        <v>0</v>
      </c>
      <c r="I65" s="173">
        <f>IF(ISNUMBER('Corrected energy balance step 1'!I65),'Corrected energy balance step 1'!I65,0)</f>
        <v>0</v>
      </c>
      <c r="J65" s="173">
        <f>IF(ISNUMBER('Corrected energy balance step 1'!J65),'Corrected energy balance step 1'!J65,0)</f>
        <v>0</v>
      </c>
      <c r="K65" s="173">
        <f>IF(ISNUMBER('Corrected energy balance step 1'!K65),'Corrected energy balance step 1'!K65,0)</f>
        <v>0</v>
      </c>
      <c r="L65" s="173">
        <f>IF(ISNUMBER('Corrected energy balance step 1'!L65),'Corrected energy balance step 1'!L65,0)</f>
        <v>0</v>
      </c>
      <c r="M65" s="173">
        <f>IF(ISNUMBER('Corrected energy balance step 1'!M65),'Corrected energy balance step 1'!M65,0)</f>
        <v>0</v>
      </c>
      <c r="N65" s="173">
        <f>IF(ISNUMBER('Corrected energy balance step 1'!N65),'Corrected energy balance step 1'!N65,0)</f>
        <v>0</v>
      </c>
      <c r="O65" s="173">
        <f>IF(ISNUMBER('Corrected energy balance step 1'!O65),'Corrected energy balance step 1'!O65,0)</f>
        <v>0</v>
      </c>
      <c r="P65" s="173">
        <f>IF(ISNUMBER('Corrected energy balance step 1'!P65),'Corrected energy balance step 1'!P65,0)</f>
        <v>0</v>
      </c>
      <c r="Q65" s="173">
        <f>IF(ISNUMBER('Corrected energy balance step 1'!Q65),'Corrected energy balance step 1'!Q65,0)</f>
        <v>0</v>
      </c>
      <c r="R65" s="173">
        <f>IF(ISNUMBER('Corrected energy balance step 1'!R65),'Corrected energy balance step 1'!R65,0)</f>
        <v>0</v>
      </c>
      <c r="S65" s="173">
        <f>IF(ISNUMBER('Corrected energy balance step 1'!S65),'Corrected energy balance step 1'!S65,0)</f>
        <v>0</v>
      </c>
      <c r="T65" s="173">
        <f>IF(ISNUMBER('Corrected energy balance step 1'!T65),'Corrected energy balance step 1'!T65,0)</f>
        <v>0</v>
      </c>
      <c r="U65" s="173">
        <f>IF(ISNUMBER('Corrected energy balance step 1'!U65),'Corrected energy balance step 1'!U65,0)</f>
        <v>0</v>
      </c>
      <c r="V65" s="173">
        <f>IF(ISNUMBER('Corrected energy balance step 1'!V65),'Corrected energy balance step 1'!V65,0)</f>
        <v>0</v>
      </c>
      <c r="W65" s="173">
        <f>IF(ISNUMBER('Corrected energy balance step 1'!W65),'Corrected energy balance step 1'!W65,0)</f>
        <v>0</v>
      </c>
      <c r="X65" s="173">
        <f>IF(ISNUMBER('Corrected energy balance step 1'!X65),'Corrected energy balance step 1'!X65,0)</f>
        <v>0</v>
      </c>
      <c r="Y65" s="173">
        <f>IF(ISNUMBER('Corrected energy balance step 1'!Y65),'Corrected energy balance step 1'!Y65,0)</f>
        <v>0</v>
      </c>
      <c r="Z65" s="173">
        <f>IF(ISNUMBER('Corrected energy balance step 1'!Z65),'Corrected energy balance step 1'!Z65,0)</f>
        <v>0</v>
      </c>
      <c r="AA65" s="173">
        <f>IF(ISNUMBER('Corrected energy balance step 1'!AA65),'Corrected energy balance step 1'!AA65,0)</f>
        <v>0</v>
      </c>
      <c r="AB65" s="173">
        <f>IF(ISNUMBER('Corrected energy balance step 1'!AB65),'Corrected energy balance step 1'!AB65,0)</f>
        <v>0</v>
      </c>
      <c r="AC65" s="173">
        <f>IF(ISNUMBER('Corrected energy balance step 1'!AC65),'Corrected energy balance step 1'!AC65,0)</f>
        <v>0</v>
      </c>
      <c r="AD65" s="173">
        <f>IF(ISNUMBER('Corrected energy balance step 1'!AD65),'Corrected energy balance step 1'!AD65,0)</f>
        <v>0</v>
      </c>
      <c r="AE65" s="173">
        <f>IF(ISNUMBER('Corrected energy balance step 1'!AE65),'Corrected energy balance step 1'!AE65,0)</f>
        <v>0</v>
      </c>
      <c r="AF65" s="173">
        <f>IF(ISNUMBER('Corrected energy balance step 1'!AF65),'Corrected energy balance step 1'!AF65,0)</f>
        <v>0</v>
      </c>
      <c r="AG65" s="173">
        <f>IF(ISNUMBER('Corrected energy balance step 1'!AG65),'Corrected energy balance step 1'!AG65,0)</f>
        <v>0</v>
      </c>
      <c r="AH65" s="173">
        <f>IF(ISNUMBER('Corrected energy balance step 1'!AH65),'Corrected energy balance step 1'!AH65,0)</f>
        <v>0</v>
      </c>
      <c r="AI65" s="173">
        <f>IF(ISNUMBER('Corrected energy balance step 1'!AI65),'Corrected energy balance step 1'!AI65,0)</f>
        <v>0</v>
      </c>
      <c r="AJ65" s="173">
        <f>IF(ISNUMBER('Corrected energy balance step 1'!AJ65),'Corrected energy balance step 1'!AJ65,0)</f>
        <v>0</v>
      </c>
      <c r="AK65" s="173">
        <f>IF(ISNUMBER('Corrected energy balance step 1'!AK65),'Corrected energy balance step 1'!AK65,0)</f>
        <v>0</v>
      </c>
      <c r="AL65" s="173">
        <f>IF(ISNUMBER('Corrected energy balance step 1'!AL65),'Corrected energy balance step 1'!AL65,0)</f>
        <v>0</v>
      </c>
      <c r="AM65" s="173">
        <f>IF(ISNUMBER('Corrected energy balance step 1'!AM65),'Corrected energy balance step 1'!AM65,0)</f>
        <v>0</v>
      </c>
      <c r="AN65" s="173">
        <f>IF(ISNUMBER('Corrected energy balance step 1'!AN65),'Corrected energy balance step 1'!AN65,0)</f>
        <v>0</v>
      </c>
      <c r="AO65" s="173">
        <f>IF(ISNUMBER('Corrected energy balance step 1'!AO65),'Corrected energy balance step 1'!AO65,0)</f>
        <v>0</v>
      </c>
      <c r="AP65" s="173">
        <f>IF(ISNUMBER('Corrected energy balance step 1'!AP65),'Corrected energy balance step 1'!AP65,0)</f>
        <v>0</v>
      </c>
      <c r="AQ65" s="173">
        <f>IF(ISNUMBER('Corrected energy balance step 1'!AQ65),'Corrected energy balance step 1'!AQ65,0)</f>
        <v>0</v>
      </c>
      <c r="AR65" s="173">
        <f>IF(ISNUMBER('Corrected energy balance step 1'!AR65),'Corrected energy balance step 1'!AR65,0)</f>
        <v>0</v>
      </c>
      <c r="AS65" s="173">
        <f>IF(ISNUMBER('Corrected energy balance step 1'!AS65),'Corrected energy balance step 1'!AS65,0)</f>
        <v>0</v>
      </c>
      <c r="AT65" s="173">
        <f>IF(ISNUMBER('Corrected energy balance step 1'!AT65),'Corrected energy balance step 1'!AT65,0)</f>
        <v>0</v>
      </c>
      <c r="AU65" s="173">
        <f>IF(ISNUMBER('Corrected energy balance step 1'!AU65),'Corrected energy balance step 1'!AU65,0)</f>
        <v>0</v>
      </c>
      <c r="AV65" s="173">
        <f>IF(ISNUMBER('Corrected energy balance step 1'!AV65),'Corrected energy balance step 1'!AV65,0)</f>
        <v>0</v>
      </c>
      <c r="AW65" s="173">
        <f>IF(ISNUMBER('Corrected energy balance step 1'!AW65),'Corrected energy balance step 1'!AW65,0)</f>
        <v>0</v>
      </c>
      <c r="AX65" s="173">
        <f>IF(ISNUMBER('Corrected energy balance step 1'!AX65),'Corrected energy balance step 1'!AX65,0)</f>
        <v>0</v>
      </c>
      <c r="AY65" s="173">
        <f>IF(ISNUMBER('Corrected energy balance step 1'!AY65),'Corrected energy balance step 1'!AY65,0)</f>
        <v>0</v>
      </c>
      <c r="AZ65" s="173">
        <f>IF(ISNUMBER('Corrected energy balance step 1'!AZ65),'Corrected energy balance step 1'!AZ65,0)</f>
        <v>0</v>
      </c>
      <c r="BA65" s="173">
        <f>IF(ISNUMBER('Corrected energy balance step 1'!BA65),'Corrected energy balance step 1'!BA65,0)</f>
        <v>0</v>
      </c>
      <c r="BB65" s="173">
        <f>IF(ISNUMBER('Corrected energy balance step 1'!BB65),'Corrected energy balance step 1'!BB65,0)</f>
        <v>0</v>
      </c>
      <c r="BC65" s="173">
        <f>IF(ISNUMBER('Corrected energy balance step 1'!BC65),'Corrected energy balance step 1'!BC65,0)</f>
        <v>0</v>
      </c>
      <c r="BD65" s="173">
        <f>IF(ISNUMBER('Corrected energy balance step 1'!BD65),'Corrected energy balance step 1'!BD65,0)</f>
        <v>0</v>
      </c>
      <c r="BE65" s="173">
        <f>IF(ISNUMBER('Corrected energy balance step 1'!BE65),'Corrected energy balance step 1'!BE65,0)</f>
        <v>0</v>
      </c>
      <c r="BF65" s="173">
        <f>IF(ISNUMBER('Corrected energy balance step 1'!BF65),'Corrected energy balance step 1'!BF65,0)</f>
        <v>0</v>
      </c>
      <c r="BG65" s="173">
        <f>IF(ISNUMBER('Corrected energy balance step 1'!BG65),'Corrected energy balance step 1'!BG65,0)</f>
        <v>0</v>
      </c>
      <c r="BH65" s="173">
        <f>IF(ISNUMBER('Corrected energy balance step 1'!BH65),'Corrected energy balance step 1'!BH65,0)</f>
        <v>0</v>
      </c>
      <c r="BI65" s="173">
        <f>IF(ISNUMBER('Corrected energy balance step 1'!BI65),'Corrected energy balance step 1'!BI65,0)</f>
        <v>0</v>
      </c>
      <c r="BJ65" s="173">
        <f>IF(ISNUMBER('Corrected energy balance step 1'!BJ65),'Corrected energy balance step 1'!BJ65,0)</f>
        <v>0</v>
      </c>
      <c r="BK65" s="173">
        <f>IF(ISNUMBER('Corrected energy balance step 1'!BK65),'Corrected energy balance step 1'!BK65,0)</f>
        <v>0</v>
      </c>
      <c r="BL65" s="173">
        <f>IF(ISNUMBER('Corrected energy balance step 1'!BL65),'Corrected energy balance step 1'!BL65,0)</f>
        <v>0</v>
      </c>
      <c r="BM65" s="173">
        <f>IF(ISNUMBER('Corrected energy balance step 1'!BM65),'Corrected energy balance step 1'!BM65,0)</f>
        <v>0</v>
      </c>
      <c r="BN65" s="171">
        <f t="shared" si="60"/>
        <v>0</v>
      </c>
      <c r="BO65" s="177">
        <f>'Corrected energy balance step 1'!BO65</f>
        <v>0</v>
      </c>
    </row>
    <row r="66" spans="2:67">
      <c r="B66" s="36" t="s">
        <v>100</v>
      </c>
      <c r="C66" s="173">
        <f>IF(ISNUMBER('Corrected energy balance step 1'!C66),'Corrected energy balance step 1'!C66,0)</f>
        <v>0</v>
      </c>
      <c r="D66" s="173">
        <f>IF(ISNUMBER('Corrected energy balance step 1'!D66),'Corrected energy balance step 1'!D66,0)</f>
        <v>0</v>
      </c>
      <c r="E66" s="173">
        <f>IF(ISNUMBER('Corrected energy balance step 1'!E66),'Corrected energy balance step 1'!E66,0)</f>
        <v>0</v>
      </c>
      <c r="F66" s="173">
        <f>IF(ISNUMBER('Corrected energy balance step 1'!F66),'Corrected energy balance step 1'!F66,0)</f>
        <v>0</v>
      </c>
      <c r="G66" s="173">
        <f>IF(ISNUMBER('Corrected energy balance step 1'!G66),'Corrected energy balance step 1'!G66,0)</f>
        <v>0</v>
      </c>
      <c r="H66" s="173">
        <f>IF(ISNUMBER('Corrected energy balance step 1'!H66),'Corrected energy balance step 1'!H66,0)</f>
        <v>0</v>
      </c>
      <c r="I66" s="173">
        <f>IF(ISNUMBER('Corrected energy balance step 1'!I66),'Corrected energy balance step 1'!I66,0)</f>
        <v>0</v>
      </c>
      <c r="J66" s="173">
        <f>IF(ISNUMBER('Corrected energy balance step 1'!J66),'Corrected energy balance step 1'!J66,0)</f>
        <v>0</v>
      </c>
      <c r="K66" s="173">
        <f>IF(ISNUMBER('Corrected energy balance step 1'!K66),'Corrected energy balance step 1'!K66,0)</f>
        <v>0</v>
      </c>
      <c r="L66" s="173">
        <f>IF(ISNUMBER('Corrected energy balance step 1'!L66),'Corrected energy balance step 1'!L66,0)</f>
        <v>0</v>
      </c>
      <c r="M66" s="173">
        <f>IF(ISNUMBER('Corrected energy balance step 1'!M66),'Corrected energy balance step 1'!M66,0)</f>
        <v>0</v>
      </c>
      <c r="N66" s="173">
        <f>IF(ISNUMBER('Corrected energy balance step 1'!N66),'Corrected energy balance step 1'!N66,0)</f>
        <v>0</v>
      </c>
      <c r="O66" s="173">
        <f>IF(ISNUMBER('Corrected energy balance step 1'!O66),'Corrected energy balance step 1'!O66,0)</f>
        <v>0</v>
      </c>
      <c r="P66" s="173">
        <f>IF(ISNUMBER('Corrected energy balance step 1'!P66),'Corrected energy balance step 1'!P66,0)</f>
        <v>0</v>
      </c>
      <c r="Q66" s="173">
        <f>IF(ISNUMBER('Corrected energy balance step 1'!Q66),'Corrected energy balance step 1'!Q66,0)</f>
        <v>0</v>
      </c>
      <c r="R66" s="173">
        <f>IF(ISNUMBER('Corrected energy balance step 1'!R66),'Corrected energy balance step 1'!R66,0)</f>
        <v>0</v>
      </c>
      <c r="S66" s="173">
        <f>IF(ISNUMBER('Corrected energy balance step 1'!S66),'Corrected energy balance step 1'!S66,0)</f>
        <v>0</v>
      </c>
      <c r="T66" s="173">
        <f>IF(ISNUMBER('Corrected energy balance step 1'!T66),'Corrected energy balance step 1'!T66,0)</f>
        <v>0</v>
      </c>
      <c r="U66" s="173">
        <f>IF(ISNUMBER('Corrected energy balance step 1'!U66),'Corrected energy balance step 1'!U66,0)</f>
        <v>0</v>
      </c>
      <c r="V66" s="173">
        <f>IF(ISNUMBER('Corrected energy balance step 1'!V66),'Corrected energy balance step 1'!V66,0)</f>
        <v>0</v>
      </c>
      <c r="W66" s="173">
        <f>IF(ISNUMBER('Corrected energy balance step 1'!W66),'Corrected energy balance step 1'!W66,0)</f>
        <v>0</v>
      </c>
      <c r="X66" s="173">
        <f>IF(ISNUMBER('Corrected energy balance step 1'!X66),'Corrected energy balance step 1'!X66,0)</f>
        <v>0</v>
      </c>
      <c r="Y66" s="173">
        <f>IF(ISNUMBER('Corrected energy balance step 1'!Y66),'Corrected energy balance step 1'!Y66,0)</f>
        <v>0</v>
      </c>
      <c r="Z66" s="173">
        <f>IF(ISNUMBER('Corrected energy balance step 1'!Z66),'Corrected energy balance step 1'!Z66,0)</f>
        <v>0</v>
      </c>
      <c r="AA66" s="173">
        <f>IF(ISNUMBER('Corrected energy balance step 1'!AA66),'Corrected energy balance step 1'!AA66,0)</f>
        <v>0</v>
      </c>
      <c r="AB66" s="173">
        <f>IF(ISNUMBER('Corrected energy balance step 1'!AB66),'Corrected energy balance step 1'!AB66,0)</f>
        <v>0</v>
      </c>
      <c r="AC66" s="173">
        <f>IF(ISNUMBER('Corrected energy balance step 1'!AC66),'Corrected energy balance step 1'!AC66,0)</f>
        <v>0</v>
      </c>
      <c r="AD66" s="173">
        <f>IF(ISNUMBER('Corrected energy balance step 1'!AD66),'Corrected energy balance step 1'!AD66,0)</f>
        <v>0</v>
      </c>
      <c r="AE66" s="173">
        <f>IF(ISNUMBER('Corrected energy balance step 1'!AE66),'Corrected energy balance step 1'!AE66,0)</f>
        <v>0</v>
      </c>
      <c r="AF66" s="173">
        <f>IF(ISNUMBER('Corrected energy balance step 1'!AF66),'Corrected energy balance step 1'!AF66,0)</f>
        <v>0</v>
      </c>
      <c r="AG66" s="173">
        <f>IF(ISNUMBER('Corrected energy balance step 1'!AG66),'Corrected energy balance step 1'!AG66,0)</f>
        <v>0</v>
      </c>
      <c r="AH66" s="173">
        <f>IF(ISNUMBER('Corrected energy balance step 1'!AH66),'Corrected energy balance step 1'!AH66,0)</f>
        <v>0</v>
      </c>
      <c r="AI66" s="173">
        <f>IF(ISNUMBER('Corrected energy balance step 1'!AI66),'Corrected energy balance step 1'!AI66,0)</f>
        <v>0</v>
      </c>
      <c r="AJ66" s="173">
        <f>IF(ISNUMBER('Corrected energy balance step 1'!AJ66),'Corrected energy balance step 1'!AJ66,0)</f>
        <v>0</v>
      </c>
      <c r="AK66" s="173">
        <f>IF(ISNUMBER('Corrected energy balance step 1'!AK66),'Corrected energy balance step 1'!AK66,0)</f>
        <v>0</v>
      </c>
      <c r="AL66" s="173">
        <f>IF(ISNUMBER('Corrected energy balance step 1'!AL66),'Corrected energy balance step 1'!AL66,0)</f>
        <v>0</v>
      </c>
      <c r="AM66" s="173">
        <f>IF(ISNUMBER('Corrected energy balance step 1'!AM66),'Corrected energy balance step 1'!AM66,0)</f>
        <v>0</v>
      </c>
      <c r="AN66" s="173">
        <f>IF(ISNUMBER('Corrected energy balance step 1'!AN66),'Corrected energy balance step 1'!AN66,0)</f>
        <v>0</v>
      </c>
      <c r="AO66" s="173">
        <f>IF(ISNUMBER('Corrected energy balance step 1'!AO66),'Corrected energy balance step 1'!AO66,0)</f>
        <v>0</v>
      </c>
      <c r="AP66" s="173">
        <f>IF(ISNUMBER('Corrected energy balance step 1'!AP66),'Corrected energy balance step 1'!AP66,0)</f>
        <v>0</v>
      </c>
      <c r="AQ66" s="173">
        <f>IF(ISNUMBER('Corrected energy balance step 1'!AQ66),'Corrected energy balance step 1'!AQ66,0)</f>
        <v>0</v>
      </c>
      <c r="AR66" s="173">
        <f>IF(ISNUMBER('Corrected energy balance step 1'!AR66),'Corrected energy balance step 1'!AR66,0)</f>
        <v>0</v>
      </c>
      <c r="AS66" s="173">
        <f>IF(ISNUMBER('Corrected energy balance step 1'!AS66),'Corrected energy balance step 1'!AS66,0)</f>
        <v>0</v>
      </c>
      <c r="AT66" s="173">
        <f>IF(ISNUMBER('Corrected energy balance step 1'!AT66),'Corrected energy balance step 1'!AT66,0)</f>
        <v>0</v>
      </c>
      <c r="AU66" s="173">
        <f>IF(ISNUMBER('Corrected energy balance step 1'!AU66),'Corrected energy balance step 1'!AU66,0)</f>
        <v>0</v>
      </c>
      <c r="AV66" s="173">
        <f>IF(ISNUMBER('Corrected energy balance step 1'!AV66),'Corrected energy balance step 1'!AV66,0)</f>
        <v>0</v>
      </c>
      <c r="AW66" s="173">
        <f>IF(ISNUMBER('Corrected energy balance step 1'!AW66),'Corrected energy balance step 1'!AW66,0)</f>
        <v>0</v>
      </c>
      <c r="AX66" s="173">
        <f>IF(ISNUMBER('Corrected energy balance step 1'!AX66),'Corrected energy balance step 1'!AX66,0)</f>
        <v>0</v>
      </c>
      <c r="AY66" s="173">
        <f>IF(ISNUMBER('Corrected energy balance step 1'!AY66),'Corrected energy balance step 1'!AY66,0)</f>
        <v>0</v>
      </c>
      <c r="AZ66" s="173">
        <f>IF(ISNUMBER('Corrected energy balance step 1'!AZ66),'Corrected energy balance step 1'!AZ66,0)</f>
        <v>0</v>
      </c>
      <c r="BA66" s="173">
        <f>IF(ISNUMBER('Corrected energy balance step 1'!BA66),'Corrected energy balance step 1'!BA66,0)</f>
        <v>0</v>
      </c>
      <c r="BB66" s="173">
        <f>IF(ISNUMBER('Corrected energy balance step 1'!BB66),'Corrected energy balance step 1'!BB66,0)</f>
        <v>0</v>
      </c>
      <c r="BC66" s="173">
        <f>IF(ISNUMBER('Corrected energy balance step 1'!BC66),'Corrected energy balance step 1'!BC66,0)</f>
        <v>0</v>
      </c>
      <c r="BD66" s="173">
        <f>IF(ISNUMBER('Corrected energy balance step 1'!BD66),'Corrected energy balance step 1'!BD66,0)</f>
        <v>0</v>
      </c>
      <c r="BE66" s="173">
        <f>IF(ISNUMBER('Corrected energy balance step 1'!BE66),'Corrected energy balance step 1'!BE66,0)</f>
        <v>0</v>
      </c>
      <c r="BF66" s="173">
        <f>IF(ISNUMBER('Corrected energy balance step 1'!BF66),'Corrected energy balance step 1'!BF66,0)</f>
        <v>0</v>
      </c>
      <c r="BG66" s="173">
        <f>IF(ISNUMBER('Corrected energy balance step 1'!BG66),'Corrected energy balance step 1'!BG66,0)</f>
        <v>0</v>
      </c>
      <c r="BH66" s="173">
        <f>IF(ISNUMBER('Corrected energy balance step 1'!BH66),'Corrected energy balance step 1'!BH66,0)</f>
        <v>0</v>
      </c>
      <c r="BI66" s="173">
        <f>IF(ISNUMBER('Corrected energy balance step 1'!BI66),'Corrected energy balance step 1'!BI66,0)</f>
        <v>0</v>
      </c>
      <c r="BJ66" s="173">
        <f>IF(ISNUMBER('Corrected energy balance step 1'!BJ66),'Corrected energy balance step 1'!BJ66,0)</f>
        <v>0</v>
      </c>
      <c r="BK66" s="173">
        <f>IF(ISNUMBER('Corrected energy balance step 1'!BK66),'Corrected energy balance step 1'!BK66,0)</f>
        <v>0</v>
      </c>
      <c r="BL66" s="173">
        <f>IF(ISNUMBER('Corrected energy balance step 1'!BL66),'Corrected energy balance step 1'!BL66,0)</f>
        <v>0</v>
      </c>
      <c r="BM66" s="173">
        <f>IF(ISNUMBER('Corrected energy balance step 1'!BM66),'Corrected energy balance step 1'!BM66,0)</f>
        <v>0</v>
      </c>
      <c r="BN66" s="171">
        <f t="shared" si="60"/>
        <v>0</v>
      </c>
      <c r="BO66" s="177">
        <f>'Corrected energy balance step 1'!BO66</f>
        <v>0</v>
      </c>
    </row>
    <row r="67" spans="2:67">
      <c r="B67" s="36" t="s">
        <v>101</v>
      </c>
      <c r="C67" s="173">
        <f>IF(ISNUMBER('Corrected energy balance step 1'!C67),'Corrected energy balance step 1'!C67,0)</f>
        <v>0</v>
      </c>
      <c r="D67" s="173">
        <f>IF(ISNUMBER('Corrected energy balance step 1'!D67),'Corrected energy balance step 1'!D67,0)</f>
        <v>0</v>
      </c>
      <c r="E67" s="173">
        <f>IF(ISNUMBER('Corrected energy balance step 1'!E67),'Corrected energy balance step 1'!E67,0)</f>
        <v>0</v>
      </c>
      <c r="F67" s="173">
        <f>IF(ISNUMBER('Corrected energy balance step 1'!F67),'Corrected energy balance step 1'!F67,0)</f>
        <v>0</v>
      </c>
      <c r="G67" s="173">
        <f>IF(ISNUMBER('Corrected energy balance step 1'!G67),'Corrected energy balance step 1'!G67,0)</f>
        <v>0</v>
      </c>
      <c r="H67" s="173">
        <f>IF(ISNUMBER('Corrected energy balance step 1'!H67),'Corrected energy balance step 1'!H67,0)</f>
        <v>0</v>
      </c>
      <c r="I67" s="173">
        <f>IF(ISNUMBER('Corrected energy balance step 1'!I67),'Corrected energy balance step 1'!I67,0)</f>
        <v>0</v>
      </c>
      <c r="J67" s="173">
        <f>IF(ISNUMBER('Corrected energy balance step 1'!J67),'Corrected energy balance step 1'!J67,0)</f>
        <v>0</v>
      </c>
      <c r="K67" s="173">
        <f>IF(ISNUMBER('Corrected energy balance step 1'!K67),'Corrected energy balance step 1'!K67,0)</f>
        <v>0</v>
      </c>
      <c r="L67" s="173">
        <f>IF(ISNUMBER('Corrected energy balance step 1'!L67),'Corrected energy balance step 1'!L67,0)</f>
        <v>0</v>
      </c>
      <c r="M67" s="173">
        <f>IF(ISNUMBER('Corrected energy balance step 1'!M67),'Corrected energy balance step 1'!M67,0)</f>
        <v>0</v>
      </c>
      <c r="N67" s="173">
        <f>IF(ISNUMBER('Corrected energy balance step 1'!N67),'Corrected energy balance step 1'!N67,0)</f>
        <v>0</v>
      </c>
      <c r="O67" s="173">
        <f>IF(ISNUMBER('Corrected energy balance step 1'!O67),'Corrected energy balance step 1'!O67,0)</f>
        <v>0</v>
      </c>
      <c r="P67" s="173">
        <f>IF(ISNUMBER('Corrected energy balance step 1'!P67),'Corrected energy balance step 1'!P67,0)</f>
        <v>0</v>
      </c>
      <c r="Q67" s="173">
        <f>IF(ISNUMBER('Corrected energy balance step 1'!Q67),'Corrected energy balance step 1'!Q67,0)</f>
        <v>0</v>
      </c>
      <c r="R67" s="173">
        <f>IF(ISNUMBER('Corrected energy balance step 1'!R67),'Corrected energy balance step 1'!R67,0)</f>
        <v>0</v>
      </c>
      <c r="S67" s="173">
        <f>IF(ISNUMBER('Corrected energy balance step 1'!S67),'Corrected energy balance step 1'!S67,0)</f>
        <v>0</v>
      </c>
      <c r="T67" s="173">
        <f>IF(ISNUMBER('Corrected energy balance step 1'!T67),'Corrected energy balance step 1'!T67,0)</f>
        <v>0</v>
      </c>
      <c r="U67" s="173">
        <f>IF(ISNUMBER('Corrected energy balance step 1'!U67),'Corrected energy balance step 1'!U67,0)</f>
        <v>0</v>
      </c>
      <c r="V67" s="173">
        <f>IF(ISNUMBER('Corrected energy balance step 1'!V67),'Corrected energy balance step 1'!V67,0)</f>
        <v>0</v>
      </c>
      <c r="W67" s="173">
        <f>IF(ISNUMBER('Corrected energy balance step 1'!W67),'Corrected energy balance step 1'!W67,0)</f>
        <v>0</v>
      </c>
      <c r="X67" s="173">
        <f>IF(ISNUMBER('Corrected energy balance step 1'!X67),'Corrected energy balance step 1'!X67,0)</f>
        <v>0</v>
      </c>
      <c r="Y67" s="173">
        <f>IF(ISNUMBER('Corrected energy balance step 1'!Y67),'Corrected energy balance step 1'!Y67,0)</f>
        <v>0</v>
      </c>
      <c r="Z67" s="173">
        <f>IF(ISNUMBER('Corrected energy balance step 1'!Z67),'Corrected energy balance step 1'!Z67,0)</f>
        <v>0</v>
      </c>
      <c r="AA67" s="173">
        <f>IF(ISNUMBER('Corrected energy balance step 1'!AA67),'Corrected energy balance step 1'!AA67,0)</f>
        <v>0</v>
      </c>
      <c r="AB67" s="173">
        <f>IF(ISNUMBER('Corrected energy balance step 1'!AB67),'Corrected energy balance step 1'!AB67,0)</f>
        <v>0</v>
      </c>
      <c r="AC67" s="173">
        <f>IF(ISNUMBER('Corrected energy balance step 1'!AC67),'Corrected energy balance step 1'!AC67,0)</f>
        <v>0</v>
      </c>
      <c r="AD67" s="173">
        <f>IF(ISNUMBER('Corrected energy balance step 1'!AD67),'Corrected energy balance step 1'!AD67,0)</f>
        <v>0</v>
      </c>
      <c r="AE67" s="173">
        <f>IF(ISNUMBER('Corrected energy balance step 1'!AE67),'Corrected energy balance step 1'!AE67,0)</f>
        <v>0</v>
      </c>
      <c r="AF67" s="173">
        <f>IF(ISNUMBER('Corrected energy balance step 1'!AF67),'Corrected energy balance step 1'!AF67,0)</f>
        <v>0</v>
      </c>
      <c r="AG67" s="173">
        <f>IF(ISNUMBER('Corrected energy balance step 1'!AG67),'Corrected energy balance step 1'!AG67,0)</f>
        <v>0</v>
      </c>
      <c r="AH67" s="173">
        <f>IF(ISNUMBER('Corrected energy balance step 1'!AH67),'Corrected energy balance step 1'!AH67,0)</f>
        <v>0</v>
      </c>
      <c r="AI67" s="173">
        <f>IF(ISNUMBER('Corrected energy balance step 1'!AI67),'Corrected energy balance step 1'!AI67,0)</f>
        <v>0</v>
      </c>
      <c r="AJ67" s="173">
        <f>IF(ISNUMBER('Corrected energy balance step 1'!AJ67),'Corrected energy balance step 1'!AJ67,0)</f>
        <v>0</v>
      </c>
      <c r="AK67" s="173">
        <f>IF(ISNUMBER('Corrected energy balance step 1'!AK67),'Corrected energy balance step 1'!AK67,0)</f>
        <v>0</v>
      </c>
      <c r="AL67" s="173">
        <f>IF(ISNUMBER('Corrected energy balance step 1'!AL67),'Corrected energy balance step 1'!AL67,0)</f>
        <v>0</v>
      </c>
      <c r="AM67" s="173">
        <f>IF(ISNUMBER('Corrected energy balance step 1'!AM67),'Corrected energy balance step 1'!AM67,0)</f>
        <v>0</v>
      </c>
      <c r="AN67" s="173">
        <f>IF(ISNUMBER('Corrected energy balance step 1'!AN67),'Corrected energy balance step 1'!AN67,0)</f>
        <v>0</v>
      </c>
      <c r="AO67" s="173">
        <f>IF(ISNUMBER('Corrected energy balance step 1'!AO67),'Corrected energy balance step 1'!AO67,0)</f>
        <v>0</v>
      </c>
      <c r="AP67" s="173">
        <f>IF(ISNUMBER('Corrected energy balance step 1'!AP67),'Corrected energy balance step 1'!AP67,0)</f>
        <v>0</v>
      </c>
      <c r="AQ67" s="173">
        <f>IF(ISNUMBER('Corrected energy balance step 1'!AQ67),'Corrected energy balance step 1'!AQ67,0)</f>
        <v>0</v>
      </c>
      <c r="AR67" s="173">
        <f>IF(ISNUMBER('Corrected energy balance step 1'!AR67),'Corrected energy balance step 1'!AR67,0)</f>
        <v>0</v>
      </c>
      <c r="AS67" s="173">
        <f>IF(ISNUMBER('Corrected energy balance step 1'!AS67),'Corrected energy balance step 1'!AS67,0)</f>
        <v>0</v>
      </c>
      <c r="AT67" s="173">
        <f>IF(ISNUMBER('Corrected energy balance step 1'!AT67),'Corrected energy balance step 1'!AT67,0)</f>
        <v>0</v>
      </c>
      <c r="AU67" s="173">
        <f>IF(ISNUMBER('Corrected energy balance step 1'!AU67),'Corrected energy balance step 1'!AU67,0)</f>
        <v>0</v>
      </c>
      <c r="AV67" s="173">
        <f>IF(ISNUMBER('Corrected energy balance step 1'!AV67),'Corrected energy balance step 1'!AV67,0)</f>
        <v>0</v>
      </c>
      <c r="AW67" s="173">
        <f>IF(ISNUMBER('Corrected energy balance step 1'!AW67),'Corrected energy balance step 1'!AW67,0)</f>
        <v>0</v>
      </c>
      <c r="AX67" s="173">
        <f>IF(ISNUMBER('Corrected energy balance step 1'!AX67),'Corrected energy balance step 1'!AX67,0)</f>
        <v>0</v>
      </c>
      <c r="AY67" s="173">
        <f>IF(ISNUMBER('Corrected energy balance step 1'!AY67),'Corrected energy balance step 1'!AY67,0)</f>
        <v>0</v>
      </c>
      <c r="AZ67" s="173">
        <f>IF(ISNUMBER('Corrected energy balance step 1'!AZ67),'Corrected energy balance step 1'!AZ67,0)</f>
        <v>0</v>
      </c>
      <c r="BA67" s="173">
        <f>IF(ISNUMBER('Corrected energy balance step 1'!BA67),'Corrected energy balance step 1'!BA67,0)</f>
        <v>0</v>
      </c>
      <c r="BB67" s="173">
        <f>IF(ISNUMBER('Corrected energy balance step 1'!BB67),'Corrected energy balance step 1'!BB67,0)</f>
        <v>0</v>
      </c>
      <c r="BC67" s="173">
        <f>IF(ISNUMBER('Corrected energy balance step 1'!BC67),'Corrected energy balance step 1'!BC67,0)</f>
        <v>0</v>
      </c>
      <c r="BD67" s="173">
        <f>IF(ISNUMBER('Corrected energy balance step 1'!BD67),'Corrected energy balance step 1'!BD67,0)</f>
        <v>0</v>
      </c>
      <c r="BE67" s="173">
        <f>IF(ISNUMBER('Corrected energy balance step 1'!BE67),'Corrected energy balance step 1'!BE67,0)</f>
        <v>0</v>
      </c>
      <c r="BF67" s="173">
        <f>IF(ISNUMBER('Corrected energy balance step 1'!BF67),'Corrected energy balance step 1'!BF67,0)</f>
        <v>0</v>
      </c>
      <c r="BG67" s="173">
        <f>IF(ISNUMBER('Corrected energy balance step 1'!BG67),'Corrected energy balance step 1'!BG67,0)</f>
        <v>0</v>
      </c>
      <c r="BH67" s="173">
        <f>IF(ISNUMBER('Corrected energy balance step 1'!BH67),'Corrected energy balance step 1'!BH67,0)</f>
        <v>0</v>
      </c>
      <c r="BI67" s="173">
        <f>IF(ISNUMBER('Corrected energy balance step 1'!BI67),'Corrected energy balance step 1'!BI67,0)</f>
        <v>0</v>
      </c>
      <c r="BJ67" s="173">
        <f>IF(ISNUMBER('Corrected energy balance step 1'!BJ67),'Corrected energy balance step 1'!BJ67,0)</f>
        <v>0</v>
      </c>
      <c r="BK67" s="173">
        <f>IF(ISNUMBER('Corrected energy balance step 1'!BK67),'Corrected energy balance step 1'!BK67,0)</f>
        <v>0</v>
      </c>
      <c r="BL67" s="173">
        <f>IF(ISNUMBER('Corrected energy balance step 1'!BL67),'Corrected energy balance step 1'!BL67,0)</f>
        <v>0</v>
      </c>
      <c r="BM67" s="173">
        <f>IF(ISNUMBER('Corrected energy balance step 1'!BM67),'Corrected energy balance step 1'!BM67,0)</f>
        <v>0</v>
      </c>
      <c r="BN67" s="171">
        <f t="shared" si="60"/>
        <v>0</v>
      </c>
      <c r="BO67" s="177">
        <f>'Corrected energy balance step 1'!BO67</f>
        <v>0</v>
      </c>
    </row>
    <row r="68" spans="2:67">
      <c r="B68" s="36" t="s">
        <v>102</v>
      </c>
      <c r="C68" s="173">
        <f>IF(ISNUMBER('Corrected energy balance step 1'!C68),'Corrected energy balance step 1'!C68,0)</f>
        <v>0</v>
      </c>
      <c r="D68" s="173">
        <f>IF(ISNUMBER('Corrected energy balance step 1'!D68),'Corrected energy balance step 1'!D68,0)</f>
        <v>0</v>
      </c>
      <c r="E68" s="173">
        <f>IF(ISNUMBER('Corrected energy balance step 1'!E68),'Corrected energy balance step 1'!E68,0)</f>
        <v>0</v>
      </c>
      <c r="F68" s="173">
        <f>IF(ISNUMBER('Corrected energy balance step 1'!F68),'Corrected energy balance step 1'!F68,0)</f>
        <v>0</v>
      </c>
      <c r="G68" s="173">
        <f>IF(ISNUMBER('Corrected energy balance step 1'!G68),'Corrected energy balance step 1'!G68,0)</f>
        <v>0</v>
      </c>
      <c r="H68" s="173">
        <f>IF(ISNUMBER('Corrected energy balance step 1'!H68),'Corrected energy balance step 1'!H68,0)</f>
        <v>0</v>
      </c>
      <c r="I68" s="173">
        <f>IF(ISNUMBER('Corrected energy balance step 1'!I68),'Corrected energy balance step 1'!I68,0)</f>
        <v>0</v>
      </c>
      <c r="J68" s="173">
        <f>IF(ISNUMBER('Corrected energy balance step 1'!J68),'Corrected energy balance step 1'!J68,0)</f>
        <v>0</v>
      </c>
      <c r="K68" s="173">
        <f>IF(ISNUMBER('Corrected energy balance step 1'!K68),'Corrected energy balance step 1'!K68,0)</f>
        <v>0</v>
      </c>
      <c r="L68" s="173">
        <f>IF(ISNUMBER('Corrected energy balance step 1'!L68),'Corrected energy balance step 1'!L68,0)</f>
        <v>0</v>
      </c>
      <c r="M68" s="173">
        <f>IF(ISNUMBER('Corrected energy balance step 1'!M68),'Corrected energy balance step 1'!M68,0)</f>
        <v>0</v>
      </c>
      <c r="N68" s="173">
        <f>IF(ISNUMBER('Corrected energy balance step 1'!N68),'Corrected energy balance step 1'!N68,0)</f>
        <v>0</v>
      </c>
      <c r="O68" s="173">
        <f>IF(ISNUMBER('Corrected energy balance step 1'!O68),'Corrected energy balance step 1'!O68,0)</f>
        <v>0</v>
      </c>
      <c r="P68" s="173">
        <f>IF(ISNUMBER('Corrected energy balance step 1'!P68),'Corrected energy balance step 1'!P68,0)</f>
        <v>0</v>
      </c>
      <c r="Q68" s="173">
        <f>IF(ISNUMBER('Corrected energy balance step 1'!Q68),'Corrected energy balance step 1'!Q68,0)</f>
        <v>0</v>
      </c>
      <c r="R68" s="173">
        <f>IF(ISNUMBER('Corrected energy balance step 1'!R68),'Corrected energy balance step 1'!R68,0)</f>
        <v>0</v>
      </c>
      <c r="S68" s="173">
        <f>IF(ISNUMBER('Corrected energy balance step 1'!S68),'Corrected energy balance step 1'!S68,0)</f>
        <v>0</v>
      </c>
      <c r="T68" s="173">
        <f>IF(ISNUMBER('Corrected energy balance step 1'!T68),'Corrected energy balance step 1'!T68,0)</f>
        <v>0</v>
      </c>
      <c r="U68" s="173">
        <f>IF(ISNUMBER('Corrected energy balance step 1'!U68),'Corrected energy balance step 1'!U68,0)</f>
        <v>0</v>
      </c>
      <c r="V68" s="173">
        <f>IF(ISNUMBER('Corrected energy balance step 1'!V68),'Corrected energy balance step 1'!V68,0)</f>
        <v>0</v>
      </c>
      <c r="W68" s="173">
        <f>IF(ISNUMBER('Corrected energy balance step 1'!W68),'Corrected energy balance step 1'!W68,0)</f>
        <v>0</v>
      </c>
      <c r="X68" s="173">
        <f>IF(ISNUMBER('Corrected energy balance step 1'!X68),'Corrected energy balance step 1'!X68,0)</f>
        <v>0</v>
      </c>
      <c r="Y68" s="173">
        <f>IF(ISNUMBER('Corrected energy balance step 1'!Y68),'Corrected energy balance step 1'!Y68,0)</f>
        <v>0</v>
      </c>
      <c r="Z68" s="173">
        <f>IF(ISNUMBER('Corrected energy balance step 1'!Z68),'Corrected energy balance step 1'!Z68,0)</f>
        <v>0</v>
      </c>
      <c r="AA68" s="173">
        <f>IF(ISNUMBER('Corrected energy balance step 1'!AA68),'Corrected energy balance step 1'!AA68,0)</f>
        <v>0</v>
      </c>
      <c r="AB68" s="173">
        <f>IF(ISNUMBER('Corrected energy balance step 1'!AB68),'Corrected energy balance step 1'!AB68,0)</f>
        <v>0</v>
      </c>
      <c r="AC68" s="173">
        <f>IF(ISNUMBER('Corrected energy balance step 1'!AC68),'Corrected energy balance step 1'!AC68,0)</f>
        <v>0</v>
      </c>
      <c r="AD68" s="173">
        <f>IF(ISNUMBER('Corrected energy balance step 1'!AD68),'Corrected energy balance step 1'!AD68,0)</f>
        <v>0</v>
      </c>
      <c r="AE68" s="173">
        <f>IF(ISNUMBER('Corrected energy balance step 1'!AE68),'Corrected energy balance step 1'!AE68,0)</f>
        <v>0</v>
      </c>
      <c r="AF68" s="173">
        <f>IF(ISNUMBER('Corrected energy balance step 1'!AF68),'Corrected energy balance step 1'!AF68,0)</f>
        <v>0</v>
      </c>
      <c r="AG68" s="173">
        <f>IF(ISNUMBER('Corrected energy balance step 1'!AG68),'Corrected energy balance step 1'!AG68,0)</f>
        <v>0</v>
      </c>
      <c r="AH68" s="173">
        <f>IF(ISNUMBER('Corrected energy balance step 1'!AH68),'Corrected energy balance step 1'!AH68,0)</f>
        <v>0</v>
      </c>
      <c r="AI68" s="173">
        <f>IF(ISNUMBER('Corrected energy balance step 1'!AI68),'Corrected energy balance step 1'!AI68,0)</f>
        <v>0</v>
      </c>
      <c r="AJ68" s="173">
        <f>IF(ISNUMBER('Corrected energy balance step 1'!AJ68),'Corrected energy balance step 1'!AJ68,0)</f>
        <v>0</v>
      </c>
      <c r="AK68" s="173">
        <f>IF(ISNUMBER('Corrected energy balance step 1'!AK68),'Corrected energy balance step 1'!AK68,0)</f>
        <v>0</v>
      </c>
      <c r="AL68" s="173">
        <f>IF(ISNUMBER('Corrected energy balance step 1'!AL68),'Corrected energy balance step 1'!AL68,0)</f>
        <v>0</v>
      </c>
      <c r="AM68" s="173">
        <f>IF(ISNUMBER('Corrected energy balance step 1'!AM68),'Corrected energy balance step 1'!AM68,0)</f>
        <v>0</v>
      </c>
      <c r="AN68" s="173">
        <f>IF(ISNUMBER('Corrected energy balance step 1'!AN68),'Corrected energy balance step 1'!AN68,0)</f>
        <v>0</v>
      </c>
      <c r="AO68" s="173">
        <f>IF(ISNUMBER('Corrected energy balance step 1'!AO68),'Corrected energy balance step 1'!AO68,0)</f>
        <v>0</v>
      </c>
      <c r="AP68" s="173">
        <f>IF(ISNUMBER('Corrected energy balance step 1'!AP68),'Corrected energy balance step 1'!AP68,0)</f>
        <v>0</v>
      </c>
      <c r="AQ68" s="173">
        <f>IF(ISNUMBER('Corrected energy balance step 1'!AQ68),'Corrected energy balance step 1'!AQ68,0)</f>
        <v>0</v>
      </c>
      <c r="AR68" s="173">
        <f>IF(ISNUMBER('Corrected energy balance step 1'!AR68),'Corrected energy balance step 1'!AR68,0)</f>
        <v>0</v>
      </c>
      <c r="AS68" s="173">
        <f>IF(ISNUMBER('Corrected energy balance step 1'!AS68),'Corrected energy balance step 1'!AS68,0)</f>
        <v>0</v>
      </c>
      <c r="AT68" s="173">
        <f>IF(ISNUMBER('Corrected energy balance step 1'!AT68),'Corrected energy balance step 1'!AT68,0)</f>
        <v>0</v>
      </c>
      <c r="AU68" s="173">
        <f>IF(ISNUMBER('Corrected energy balance step 1'!AU68),'Corrected energy balance step 1'!AU68,0)</f>
        <v>0</v>
      </c>
      <c r="AV68" s="173">
        <f>IF(ISNUMBER('Corrected energy balance step 1'!AV68),'Corrected energy balance step 1'!AV68,0)</f>
        <v>0</v>
      </c>
      <c r="AW68" s="173">
        <f>IF(ISNUMBER('Corrected energy balance step 1'!AW68),'Corrected energy balance step 1'!AW68,0)</f>
        <v>0</v>
      </c>
      <c r="AX68" s="173">
        <f>IF(ISNUMBER('Corrected energy balance step 1'!AX68),'Corrected energy balance step 1'!AX68,0)</f>
        <v>0</v>
      </c>
      <c r="AY68" s="173">
        <f>IF(ISNUMBER('Corrected energy balance step 1'!AY68),'Corrected energy balance step 1'!AY68,0)</f>
        <v>0</v>
      </c>
      <c r="AZ68" s="173">
        <f>IF(ISNUMBER('Corrected energy balance step 1'!AZ68),'Corrected energy balance step 1'!AZ68,0)</f>
        <v>0</v>
      </c>
      <c r="BA68" s="173">
        <f>IF(ISNUMBER('Corrected energy balance step 1'!BA68),'Corrected energy balance step 1'!BA68,0)</f>
        <v>0</v>
      </c>
      <c r="BB68" s="173">
        <f>IF(ISNUMBER('Corrected energy balance step 1'!BB68),'Corrected energy balance step 1'!BB68,0)</f>
        <v>0</v>
      </c>
      <c r="BC68" s="173">
        <f>IF(ISNUMBER('Corrected energy balance step 1'!BC68),'Corrected energy balance step 1'!BC68,0)</f>
        <v>0</v>
      </c>
      <c r="BD68" s="173">
        <f>IF(ISNUMBER('Corrected energy balance step 1'!BD68),'Corrected energy balance step 1'!BD68,0)</f>
        <v>0</v>
      </c>
      <c r="BE68" s="173">
        <f>IF(ISNUMBER('Corrected energy balance step 1'!BE68),'Corrected energy balance step 1'!BE68,0)</f>
        <v>0</v>
      </c>
      <c r="BF68" s="173">
        <f>IF(ISNUMBER('Corrected energy balance step 1'!BF68),'Corrected energy balance step 1'!BF68,0)</f>
        <v>0</v>
      </c>
      <c r="BG68" s="173">
        <f>IF(ISNUMBER('Corrected energy balance step 1'!BG68),'Corrected energy balance step 1'!BG68,0)</f>
        <v>0</v>
      </c>
      <c r="BH68" s="173">
        <f>IF(ISNUMBER('Corrected energy balance step 1'!BH68),'Corrected energy balance step 1'!BH68,0)</f>
        <v>0</v>
      </c>
      <c r="BI68" s="173">
        <f>IF(ISNUMBER('Corrected energy balance step 1'!BI68),'Corrected energy balance step 1'!BI68,0)</f>
        <v>0</v>
      </c>
      <c r="BJ68" s="173">
        <f>IF(ISNUMBER('Corrected energy balance step 1'!BJ68),'Corrected energy balance step 1'!BJ68,0)</f>
        <v>0</v>
      </c>
      <c r="BK68" s="173">
        <f>IF(ISNUMBER('Corrected energy balance step 1'!BK68),'Corrected energy balance step 1'!BK68,0)</f>
        <v>0</v>
      </c>
      <c r="BL68" s="173">
        <f>IF(ISNUMBER('Corrected energy balance step 1'!BL68),'Corrected energy balance step 1'!BL68,0)</f>
        <v>0</v>
      </c>
      <c r="BM68" s="173">
        <f>IF(ISNUMBER('Corrected energy balance step 1'!BM68),'Corrected energy balance step 1'!BM68,0)</f>
        <v>0</v>
      </c>
      <c r="BN68" s="171">
        <f t="shared" si="60"/>
        <v>0</v>
      </c>
      <c r="BO68" s="177">
        <f>'Corrected energy balance step 1'!BO68</f>
        <v>0</v>
      </c>
    </row>
    <row r="69" spans="2:67">
      <c r="B69" s="36" t="s">
        <v>103</v>
      </c>
      <c r="C69" s="173">
        <f>IF(ISNUMBER('Corrected energy balance step 1'!C69),'Corrected energy balance step 1'!C69,0)</f>
        <v>0</v>
      </c>
      <c r="D69" s="173">
        <f>IF(ISNUMBER('Corrected energy balance step 1'!D69),'Corrected energy balance step 1'!D69,0)</f>
        <v>0</v>
      </c>
      <c r="E69" s="173">
        <f>IF(ISNUMBER('Corrected energy balance step 1'!E69),'Corrected energy balance step 1'!E69,0)</f>
        <v>0</v>
      </c>
      <c r="F69" s="173">
        <f>IF(ISNUMBER('Corrected energy balance step 1'!F69),'Corrected energy balance step 1'!F69,0)</f>
        <v>0</v>
      </c>
      <c r="G69" s="173">
        <f>IF(ISNUMBER('Corrected energy balance step 1'!G69),'Corrected energy balance step 1'!G69,0)</f>
        <v>0</v>
      </c>
      <c r="H69" s="173">
        <f>IF(ISNUMBER('Corrected energy balance step 1'!H69),'Corrected energy balance step 1'!H69,0)</f>
        <v>0</v>
      </c>
      <c r="I69" s="173">
        <f>IF(ISNUMBER('Corrected energy balance step 1'!I69),'Corrected energy balance step 1'!I69,0)</f>
        <v>0</v>
      </c>
      <c r="J69" s="173">
        <f>IF(ISNUMBER('Corrected energy balance step 1'!J69),'Corrected energy balance step 1'!J69,0)</f>
        <v>0</v>
      </c>
      <c r="K69" s="173">
        <f>IF(ISNUMBER('Corrected energy balance step 1'!K69),'Corrected energy balance step 1'!K69,0)</f>
        <v>0</v>
      </c>
      <c r="L69" s="173">
        <f>IF(ISNUMBER('Corrected energy balance step 1'!L69),'Corrected energy balance step 1'!L69,0)</f>
        <v>0</v>
      </c>
      <c r="M69" s="173">
        <f>IF(ISNUMBER('Corrected energy balance step 1'!M69),'Corrected energy balance step 1'!M69,0)</f>
        <v>0</v>
      </c>
      <c r="N69" s="173">
        <f>IF(ISNUMBER('Corrected energy balance step 1'!N69),'Corrected energy balance step 1'!N69,0)</f>
        <v>0</v>
      </c>
      <c r="O69" s="173">
        <f>IF(ISNUMBER('Corrected energy balance step 1'!O69),'Corrected energy balance step 1'!O69,0)</f>
        <v>0</v>
      </c>
      <c r="P69" s="173">
        <f>IF(ISNUMBER('Corrected energy balance step 1'!P69),'Corrected energy balance step 1'!P69,0)</f>
        <v>0</v>
      </c>
      <c r="Q69" s="173">
        <f>IF(ISNUMBER('Corrected energy balance step 1'!Q69),'Corrected energy balance step 1'!Q69,0)</f>
        <v>0</v>
      </c>
      <c r="R69" s="173">
        <f>IF(ISNUMBER('Corrected energy balance step 1'!R69),'Corrected energy balance step 1'!R69,0)</f>
        <v>0</v>
      </c>
      <c r="S69" s="173">
        <f>IF(ISNUMBER('Corrected energy balance step 1'!S69),'Corrected energy balance step 1'!S69,0)</f>
        <v>0</v>
      </c>
      <c r="T69" s="173">
        <f>IF(ISNUMBER('Corrected energy balance step 1'!T69),'Corrected energy balance step 1'!T69,0)</f>
        <v>0</v>
      </c>
      <c r="U69" s="173">
        <f>IF(ISNUMBER('Corrected energy balance step 1'!U69),'Corrected energy balance step 1'!U69,0)</f>
        <v>0</v>
      </c>
      <c r="V69" s="173">
        <f>IF(ISNUMBER('Corrected energy balance step 1'!V69),'Corrected energy balance step 1'!V69,0)</f>
        <v>0</v>
      </c>
      <c r="W69" s="173">
        <f>IF(ISNUMBER('Corrected energy balance step 1'!W69),'Corrected energy balance step 1'!W69,0)</f>
        <v>0</v>
      </c>
      <c r="X69" s="173">
        <f>IF(ISNUMBER('Corrected energy balance step 1'!X69),'Corrected energy balance step 1'!X69,0)</f>
        <v>0</v>
      </c>
      <c r="Y69" s="173">
        <f>IF(ISNUMBER('Corrected energy balance step 1'!Y69),'Corrected energy balance step 1'!Y69,0)</f>
        <v>0</v>
      </c>
      <c r="Z69" s="173">
        <f>IF(ISNUMBER('Corrected energy balance step 1'!Z69),'Corrected energy balance step 1'!Z69,0)</f>
        <v>0</v>
      </c>
      <c r="AA69" s="173">
        <f>IF(ISNUMBER('Corrected energy balance step 1'!AA69),'Corrected energy balance step 1'!AA69,0)</f>
        <v>0</v>
      </c>
      <c r="AB69" s="173">
        <f>IF(ISNUMBER('Corrected energy balance step 1'!AB69),'Corrected energy balance step 1'!AB69,0)</f>
        <v>0</v>
      </c>
      <c r="AC69" s="173">
        <f>IF(ISNUMBER('Corrected energy balance step 1'!AC69),'Corrected energy balance step 1'!AC69,0)</f>
        <v>0</v>
      </c>
      <c r="AD69" s="173">
        <f>IF(ISNUMBER('Corrected energy balance step 1'!AD69),'Corrected energy balance step 1'!AD69,0)</f>
        <v>0</v>
      </c>
      <c r="AE69" s="173">
        <f>IF(ISNUMBER('Corrected energy balance step 1'!AE69),'Corrected energy balance step 1'!AE69,0)</f>
        <v>0</v>
      </c>
      <c r="AF69" s="173">
        <f>IF(ISNUMBER('Corrected energy balance step 1'!AF69),'Corrected energy balance step 1'!AF69,0)</f>
        <v>0</v>
      </c>
      <c r="AG69" s="173">
        <f>IF(ISNUMBER('Corrected energy balance step 1'!AG69),'Corrected energy balance step 1'!AG69,0)</f>
        <v>0</v>
      </c>
      <c r="AH69" s="173">
        <f>IF(ISNUMBER('Corrected energy balance step 1'!AH69),'Corrected energy balance step 1'!AH69,0)</f>
        <v>0</v>
      </c>
      <c r="AI69" s="173">
        <f>IF(ISNUMBER('Corrected energy balance step 1'!AI69),'Corrected energy balance step 1'!AI69,0)</f>
        <v>0</v>
      </c>
      <c r="AJ69" s="173">
        <f>IF(ISNUMBER('Corrected energy balance step 1'!AJ69),'Corrected energy balance step 1'!AJ69,0)</f>
        <v>0</v>
      </c>
      <c r="AK69" s="173">
        <f>IF(ISNUMBER('Corrected energy balance step 1'!AK69),'Corrected energy balance step 1'!AK69,0)</f>
        <v>0</v>
      </c>
      <c r="AL69" s="173">
        <f>IF(ISNUMBER('Corrected energy balance step 1'!AL69),'Corrected energy balance step 1'!AL69,0)</f>
        <v>0</v>
      </c>
      <c r="AM69" s="173">
        <f>IF(ISNUMBER('Corrected energy balance step 1'!AM69),'Corrected energy balance step 1'!AM69,0)</f>
        <v>0</v>
      </c>
      <c r="AN69" s="173">
        <f>IF(ISNUMBER('Corrected energy balance step 1'!AN69),'Corrected energy balance step 1'!AN69,0)</f>
        <v>0</v>
      </c>
      <c r="AO69" s="173">
        <f>IF(ISNUMBER('Corrected energy balance step 1'!AO69),'Corrected energy balance step 1'!AO69,0)</f>
        <v>0</v>
      </c>
      <c r="AP69" s="173">
        <f>IF(ISNUMBER('Corrected energy balance step 1'!AP69),'Corrected energy balance step 1'!AP69,0)</f>
        <v>0</v>
      </c>
      <c r="AQ69" s="173">
        <f>IF(ISNUMBER('Corrected energy balance step 1'!AQ69),'Corrected energy balance step 1'!AQ69,0)</f>
        <v>0</v>
      </c>
      <c r="AR69" s="173">
        <f>IF(ISNUMBER('Corrected energy balance step 1'!AR69),'Corrected energy balance step 1'!AR69,0)</f>
        <v>0</v>
      </c>
      <c r="AS69" s="173">
        <f>IF(ISNUMBER('Corrected energy balance step 1'!AS69),'Corrected energy balance step 1'!AS69,0)</f>
        <v>0</v>
      </c>
      <c r="AT69" s="173">
        <f>IF(ISNUMBER('Corrected energy balance step 1'!AT69),'Corrected energy balance step 1'!AT69,0)</f>
        <v>0</v>
      </c>
      <c r="AU69" s="173">
        <f>IF(ISNUMBER('Corrected energy balance step 1'!AU69),'Corrected energy balance step 1'!AU69,0)</f>
        <v>0</v>
      </c>
      <c r="AV69" s="173">
        <f>IF(ISNUMBER('Corrected energy balance step 1'!AV69),'Corrected energy balance step 1'!AV69,0)</f>
        <v>0</v>
      </c>
      <c r="AW69" s="173">
        <f>IF(ISNUMBER('Corrected energy balance step 1'!AW69),'Corrected energy balance step 1'!AW69,0)</f>
        <v>0</v>
      </c>
      <c r="AX69" s="173">
        <f>IF(ISNUMBER('Corrected energy balance step 1'!AX69),'Corrected energy balance step 1'!AX69,0)</f>
        <v>0</v>
      </c>
      <c r="AY69" s="173">
        <f>IF(ISNUMBER('Corrected energy balance step 1'!AY69),'Corrected energy balance step 1'!AY69,0)</f>
        <v>0</v>
      </c>
      <c r="AZ69" s="173">
        <f>IF(ISNUMBER('Corrected energy balance step 1'!AZ69),'Corrected energy balance step 1'!AZ69,0)</f>
        <v>0</v>
      </c>
      <c r="BA69" s="173">
        <f>IF(ISNUMBER('Corrected energy balance step 1'!BA69),'Corrected energy balance step 1'!BA69,0)</f>
        <v>0</v>
      </c>
      <c r="BB69" s="173">
        <f>IF(ISNUMBER('Corrected energy balance step 1'!BB69),'Corrected energy balance step 1'!BB69,0)</f>
        <v>0</v>
      </c>
      <c r="BC69" s="173">
        <f>IF(ISNUMBER('Corrected energy balance step 1'!BC69),'Corrected energy balance step 1'!BC69,0)</f>
        <v>0</v>
      </c>
      <c r="BD69" s="173">
        <f>IF(ISNUMBER('Corrected energy balance step 1'!BD69),'Corrected energy balance step 1'!BD69,0)</f>
        <v>0</v>
      </c>
      <c r="BE69" s="173">
        <f>IF(ISNUMBER('Corrected energy balance step 1'!BE69),'Corrected energy balance step 1'!BE69,0)</f>
        <v>0</v>
      </c>
      <c r="BF69" s="173">
        <f>IF(ISNUMBER('Corrected energy balance step 1'!BF69),'Corrected energy balance step 1'!BF69,0)</f>
        <v>0</v>
      </c>
      <c r="BG69" s="173">
        <f>IF(ISNUMBER('Corrected energy balance step 1'!BG69),'Corrected energy balance step 1'!BG69,0)</f>
        <v>0</v>
      </c>
      <c r="BH69" s="173">
        <f>IF(ISNUMBER('Corrected energy balance step 1'!BH69),'Corrected energy balance step 1'!BH69,0)</f>
        <v>0</v>
      </c>
      <c r="BI69" s="173">
        <f>IF(ISNUMBER('Corrected energy balance step 1'!BI69),'Corrected energy balance step 1'!BI69,0)</f>
        <v>0</v>
      </c>
      <c r="BJ69" s="173">
        <f>IF(ISNUMBER('Corrected energy balance step 1'!BJ69),'Corrected energy balance step 1'!BJ69,0)</f>
        <v>0</v>
      </c>
      <c r="BK69" s="173">
        <f>IF(ISNUMBER('Corrected energy balance step 1'!BK69),'Corrected energy balance step 1'!BK69,0)</f>
        <v>0</v>
      </c>
      <c r="BL69" s="173">
        <f>IF(ISNUMBER('Corrected energy balance step 1'!BL69),'Corrected energy balance step 1'!BL69,0)</f>
        <v>0</v>
      </c>
      <c r="BM69" s="173">
        <f>IF(ISNUMBER('Corrected energy balance step 1'!BM69),'Corrected energy balance step 1'!BM69,0)</f>
        <v>0</v>
      </c>
      <c r="BN69" s="171">
        <f t="shared" si="60"/>
        <v>0</v>
      </c>
      <c r="BO69" s="177">
        <f>'Corrected energy balance step 1'!BO69</f>
        <v>0</v>
      </c>
    </row>
    <row r="70" spans="2:67">
      <c r="B70" s="36" t="s">
        <v>104</v>
      </c>
      <c r="C70" s="173">
        <f>IF(ISNUMBER('Corrected energy balance step 1'!C70),'Corrected energy balance step 1'!C70,0)</f>
        <v>0</v>
      </c>
      <c r="D70" s="173">
        <f>IF(ISNUMBER('Corrected energy balance step 1'!D70),'Corrected energy balance step 1'!D70,0)</f>
        <v>0</v>
      </c>
      <c r="E70" s="173">
        <f>IF(ISNUMBER('Corrected energy balance step 1'!E70),'Corrected energy balance step 1'!E70,0)</f>
        <v>0</v>
      </c>
      <c r="F70" s="173">
        <f>IF(ISNUMBER('Corrected energy balance step 1'!F70),'Corrected energy balance step 1'!F70,0)</f>
        <v>0</v>
      </c>
      <c r="G70" s="173">
        <f>IF(ISNUMBER('Corrected energy balance step 1'!G70),'Corrected energy balance step 1'!G70,0)</f>
        <v>0</v>
      </c>
      <c r="H70" s="173">
        <f>IF(ISNUMBER('Corrected energy balance step 1'!H70),'Corrected energy balance step 1'!H70,0)</f>
        <v>0</v>
      </c>
      <c r="I70" s="173">
        <f>IF(ISNUMBER('Corrected energy balance step 1'!I70),'Corrected energy balance step 1'!I70,0)</f>
        <v>0</v>
      </c>
      <c r="J70" s="173">
        <f>IF(ISNUMBER('Corrected energy balance step 1'!J70),'Corrected energy balance step 1'!J70,0)</f>
        <v>0</v>
      </c>
      <c r="K70" s="173">
        <f>IF(ISNUMBER('Corrected energy balance step 1'!K70),'Corrected energy balance step 1'!K70,0)</f>
        <v>0</v>
      </c>
      <c r="L70" s="173">
        <f>IF(ISNUMBER('Corrected energy balance step 1'!L70),'Corrected energy balance step 1'!L70,0)</f>
        <v>0</v>
      </c>
      <c r="M70" s="173">
        <f>IF(ISNUMBER('Corrected energy balance step 1'!M70),'Corrected energy balance step 1'!M70,0)</f>
        <v>0</v>
      </c>
      <c r="N70" s="173">
        <f>IF(ISNUMBER('Corrected energy balance step 1'!N70),'Corrected energy balance step 1'!N70,0)</f>
        <v>0</v>
      </c>
      <c r="O70" s="173">
        <f>IF(ISNUMBER('Corrected energy balance step 1'!O70),'Corrected energy balance step 1'!O70,0)</f>
        <v>0</v>
      </c>
      <c r="P70" s="173">
        <f>IF(ISNUMBER('Corrected energy balance step 1'!P70),'Corrected energy balance step 1'!P70,0)</f>
        <v>0</v>
      </c>
      <c r="Q70" s="173">
        <f>IF(ISNUMBER('Corrected energy balance step 1'!Q70),'Corrected energy balance step 1'!Q70,0)</f>
        <v>0</v>
      </c>
      <c r="R70" s="173">
        <f>IF(ISNUMBER('Corrected energy balance step 1'!R70),'Corrected energy balance step 1'!R70,0)</f>
        <v>0</v>
      </c>
      <c r="S70" s="173">
        <f>IF(ISNUMBER('Corrected energy balance step 1'!S70),'Corrected energy balance step 1'!S70,0)</f>
        <v>0</v>
      </c>
      <c r="T70" s="173">
        <f>IF(ISNUMBER('Corrected energy balance step 1'!T70),'Corrected energy balance step 1'!T70,0)</f>
        <v>0</v>
      </c>
      <c r="U70" s="173">
        <f>IF(ISNUMBER('Corrected energy balance step 1'!U70),'Corrected energy balance step 1'!U70,0)</f>
        <v>0</v>
      </c>
      <c r="V70" s="173">
        <f>IF(ISNUMBER('Corrected energy balance step 1'!V70),'Corrected energy balance step 1'!V70,0)</f>
        <v>0</v>
      </c>
      <c r="W70" s="173">
        <f>IF(ISNUMBER('Corrected energy balance step 1'!W70),'Corrected energy balance step 1'!W70,0)</f>
        <v>0</v>
      </c>
      <c r="X70" s="173">
        <f>IF(ISNUMBER('Corrected energy balance step 1'!X70),'Corrected energy balance step 1'!X70,0)</f>
        <v>0</v>
      </c>
      <c r="Y70" s="173">
        <f>IF(ISNUMBER('Corrected energy balance step 1'!Y70),'Corrected energy balance step 1'!Y70,0)</f>
        <v>0</v>
      </c>
      <c r="Z70" s="173">
        <f>IF(ISNUMBER('Corrected energy balance step 1'!Z70),'Corrected energy balance step 1'!Z70,0)</f>
        <v>0</v>
      </c>
      <c r="AA70" s="173">
        <f>IF(ISNUMBER('Corrected energy balance step 1'!AA70),'Corrected energy balance step 1'!AA70,0)</f>
        <v>0</v>
      </c>
      <c r="AB70" s="173">
        <f>IF(ISNUMBER('Corrected energy balance step 1'!AB70),'Corrected energy balance step 1'!AB70,0)</f>
        <v>0</v>
      </c>
      <c r="AC70" s="173">
        <f>IF(ISNUMBER('Corrected energy balance step 1'!AC70),'Corrected energy balance step 1'!AC70,0)</f>
        <v>0</v>
      </c>
      <c r="AD70" s="173">
        <f>IF(ISNUMBER('Corrected energy balance step 1'!AD70),'Corrected energy balance step 1'!AD70,0)</f>
        <v>0</v>
      </c>
      <c r="AE70" s="173">
        <f>IF(ISNUMBER('Corrected energy balance step 1'!AE70),'Corrected energy balance step 1'!AE70,0)</f>
        <v>0</v>
      </c>
      <c r="AF70" s="173">
        <f>IF(ISNUMBER('Corrected energy balance step 1'!AF70),'Corrected energy balance step 1'!AF70,0)</f>
        <v>0</v>
      </c>
      <c r="AG70" s="173">
        <f>IF(ISNUMBER('Corrected energy balance step 1'!AG70),'Corrected energy balance step 1'!AG70,0)</f>
        <v>0</v>
      </c>
      <c r="AH70" s="173">
        <f>IF(ISNUMBER('Corrected energy balance step 1'!AH70),'Corrected energy balance step 1'!AH70,0)</f>
        <v>0</v>
      </c>
      <c r="AI70" s="173">
        <f>IF(ISNUMBER('Corrected energy balance step 1'!AI70),'Corrected energy balance step 1'!AI70,0)</f>
        <v>0</v>
      </c>
      <c r="AJ70" s="173">
        <f>IF(ISNUMBER('Corrected energy balance step 1'!AJ70),'Corrected energy balance step 1'!AJ70,0)</f>
        <v>0</v>
      </c>
      <c r="AK70" s="173">
        <f>IF(ISNUMBER('Corrected energy balance step 1'!AK70),'Corrected energy balance step 1'!AK70,0)</f>
        <v>0</v>
      </c>
      <c r="AL70" s="173">
        <f>IF(ISNUMBER('Corrected energy balance step 1'!AL70),'Corrected energy balance step 1'!AL70,0)</f>
        <v>0</v>
      </c>
      <c r="AM70" s="173">
        <f>IF(ISNUMBER('Corrected energy balance step 1'!AM70),'Corrected energy balance step 1'!AM70,0)</f>
        <v>0</v>
      </c>
      <c r="AN70" s="173">
        <f>IF(ISNUMBER('Corrected energy balance step 1'!AN70),'Corrected energy balance step 1'!AN70,0)</f>
        <v>0</v>
      </c>
      <c r="AO70" s="173">
        <f>IF(ISNUMBER('Corrected energy balance step 1'!AO70),'Corrected energy balance step 1'!AO70,0)</f>
        <v>0</v>
      </c>
      <c r="AP70" s="173">
        <f>IF(ISNUMBER('Corrected energy balance step 1'!AP70),'Corrected energy balance step 1'!AP70,0)</f>
        <v>0</v>
      </c>
      <c r="AQ70" s="173">
        <f>IF(ISNUMBER('Corrected energy balance step 1'!AQ70),'Corrected energy balance step 1'!AQ70,0)</f>
        <v>0</v>
      </c>
      <c r="AR70" s="173">
        <f>IF(ISNUMBER('Corrected energy balance step 1'!AR70),'Corrected energy balance step 1'!AR70,0)</f>
        <v>0</v>
      </c>
      <c r="AS70" s="173">
        <f>IF(ISNUMBER('Corrected energy balance step 1'!AS70),'Corrected energy balance step 1'!AS70,0)</f>
        <v>0</v>
      </c>
      <c r="AT70" s="173">
        <f>IF(ISNUMBER('Corrected energy balance step 1'!AT70),'Corrected energy balance step 1'!AT70,0)</f>
        <v>0</v>
      </c>
      <c r="AU70" s="173">
        <f>IF(ISNUMBER('Corrected energy balance step 1'!AU70),'Corrected energy balance step 1'!AU70,0)</f>
        <v>0</v>
      </c>
      <c r="AV70" s="173">
        <f>IF(ISNUMBER('Corrected energy balance step 1'!AV70),'Corrected energy balance step 1'!AV70,0)</f>
        <v>0</v>
      </c>
      <c r="AW70" s="173">
        <f>IF(ISNUMBER('Corrected energy balance step 1'!AW70),'Corrected energy balance step 1'!AW70,0)</f>
        <v>0</v>
      </c>
      <c r="AX70" s="173">
        <f>IF(ISNUMBER('Corrected energy balance step 1'!AX70),'Corrected energy balance step 1'!AX70,0)</f>
        <v>0</v>
      </c>
      <c r="AY70" s="173">
        <f>IF(ISNUMBER('Corrected energy balance step 1'!AY70),'Corrected energy balance step 1'!AY70,0)</f>
        <v>0</v>
      </c>
      <c r="AZ70" s="173">
        <f>IF(ISNUMBER('Corrected energy balance step 1'!AZ70),'Corrected energy balance step 1'!AZ70,0)</f>
        <v>0</v>
      </c>
      <c r="BA70" s="173">
        <f>IF(ISNUMBER('Corrected energy balance step 1'!BA70),'Corrected energy balance step 1'!BA70,0)</f>
        <v>0</v>
      </c>
      <c r="BB70" s="173">
        <f>IF(ISNUMBER('Corrected energy balance step 1'!BB70),'Corrected energy balance step 1'!BB70,0)</f>
        <v>0</v>
      </c>
      <c r="BC70" s="173">
        <f>IF(ISNUMBER('Corrected energy balance step 1'!BC70),'Corrected energy balance step 1'!BC70,0)</f>
        <v>0</v>
      </c>
      <c r="BD70" s="173">
        <f>IF(ISNUMBER('Corrected energy balance step 1'!BD70),'Corrected energy balance step 1'!BD70,0)</f>
        <v>0</v>
      </c>
      <c r="BE70" s="173">
        <f>IF(ISNUMBER('Corrected energy balance step 1'!BE70),'Corrected energy balance step 1'!BE70,0)</f>
        <v>0</v>
      </c>
      <c r="BF70" s="173">
        <f>IF(ISNUMBER('Corrected energy balance step 1'!BF70),'Corrected energy balance step 1'!BF70,0)</f>
        <v>0</v>
      </c>
      <c r="BG70" s="173">
        <f>IF(ISNUMBER('Corrected energy balance step 1'!BG70),'Corrected energy balance step 1'!BG70,0)</f>
        <v>0</v>
      </c>
      <c r="BH70" s="173">
        <f>IF(ISNUMBER('Corrected energy balance step 1'!BH70),'Corrected energy balance step 1'!BH70,0)</f>
        <v>0</v>
      </c>
      <c r="BI70" s="173">
        <f>IF(ISNUMBER('Corrected energy balance step 1'!BI70),'Corrected energy balance step 1'!BI70,0)</f>
        <v>0</v>
      </c>
      <c r="BJ70" s="173">
        <f>IF(ISNUMBER('Corrected energy balance step 1'!BJ70),'Corrected energy balance step 1'!BJ70,0)</f>
        <v>0</v>
      </c>
      <c r="BK70" s="173">
        <f>IF(ISNUMBER('Corrected energy balance step 1'!BK70),'Corrected energy balance step 1'!BK70,0)</f>
        <v>0</v>
      </c>
      <c r="BL70" s="173">
        <f>IF(ISNUMBER('Corrected energy balance step 1'!BL70),'Corrected energy balance step 1'!BL70,0)</f>
        <v>0</v>
      </c>
      <c r="BM70" s="173">
        <f>IF(ISNUMBER('Corrected energy balance step 1'!BM70),'Corrected energy balance step 1'!BM70,0)</f>
        <v>0</v>
      </c>
      <c r="BN70" s="171">
        <f t="shared" si="60"/>
        <v>0</v>
      </c>
      <c r="BO70" s="177">
        <f>'Corrected energy balance step 1'!BO70</f>
        <v>0</v>
      </c>
    </row>
    <row r="71" spans="2:67">
      <c r="B71" s="36" t="s">
        <v>105</v>
      </c>
      <c r="C71" s="173">
        <f>IF(ISNUMBER('Corrected energy balance step 1'!C71),'Corrected energy balance step 1'!C71,0)</f>
        <v>0</v>
      </c>
      <c r="D71" s="173">
        <f>IF(ISNUMBER('Corrected energy balance step 1'!D71),'Corrected energy balance step 1'!D71,0)</f>
        <v>0</v>
      </c>
      <c r="E71" s="173">
        <f>IF(ISNUMBER('Corrected energy balance step 1'!E71),'Corrected energy balance step 1'!E71,0)</f>
        <v>0</v>
      </c>
      <c r="F71" s="173">
        <f>IF(ISNUMBER('Corrected energy balance step 1'!F71),'Corrected energy balance step 1'!F71,0)</f>
        <v>0</v>
      </c>
      <c r="G71" s="173">
        <f>IF(ISNUMBER('Corrected energy balance step 1'!G71),'Corrected energy balance step 1'!G71,0)</f>
        <v>0</v>
      </c>
      <c r="H71" s="173">
        <f>IF(ISNUMBER('Corrected energy balance step 1'!H71),'Corrected energy balance step 1'!H71,0)</f>
        <v>0</v>
      </c>
      <c r="I71" s="173">
        <f>IF(ISNUMBER('Corrected energy balance step 1'!I71),'Corrected energy balance step 1'!I71,0)</f>
        <v>0</v>
      </c>
      <c r="J71" s="173">
        <f>IF(ISNUMBER('Corrected energy balance step 1'!J71),'Corrected energy balance step 1'!J71,0)</f>
        <v>0</v>
      </c>
      <c r="K71" s="173">
        <f>IF(ISNUMBER('Corrected energy balance step 1'!K71),'Corrected energy balance step 1'!K71,0)</f>
        <v>0</v>
      </c>
      <c r="L71" s="173">
        <f>IF(ISNUMBER('Corrected energy balance step 1'!L71),'Corrected energy balance step 1'!L71,0)</f>
        <v>0</v>
      </c>
      <c r="M71" s="173">
        <f>IF(ISNUMBER('Corrected energy balance step 1'!M71),'Corrected energy balance step 1'!M71,0)</f>
        <v>0</v>
      </c>
      <c r="N71" s="173">
        <f>IF(ISNUMBER('Corrected energy balance step 1'!N71),'Corrected energy balance step 1'!N71,0)</f>
        <v>0</v>
      </c>
      <c r="O71" s="173">
        <f>IF(ISNUMBER('Corrected energy balance step 1'!O71),'Corrected energy balance step 1'!O71,0)</f>
        <v>0</v>
      </c>
      <c r="P71" s="173">
        <f>IF(ISNUMBER('Corrected energy balance step 1'!P71),'Corrected energy balance step 1'!P71,0)</f>
        <v>0</v>
      </c>
      <c r="Q71" s="173">
        <f>IF(ISNUMBER('Corrected energy balance step 1'!Q71),'Corrected energy balance step 1'!Q71,0)</f>
        <v>0</v>
      </c>
      <c r="R71" s="173">
        <f>IF(ISNUMBER('Corrected energy balance step 1'!R71),'Corrected energy balance step 1'!R71,0)</f>
        <v>0</v>
      </c>
      <c r="S71" s="173">
        <f>IF(ISNUMBER('Corrected energy balance step 1'!S71),'Corrected energy balance step 1'!S71,0)</f>
        <v>0</v>
      </c>
      <c r="T71" s="173">
        <f>IF(ISNUMBER('Corrected energy balance step 1'!T71),'Corrected energy balance step 1'!T71,0)</f>
        <v>0</v>
      </c>
      <c r="U71" s="173">
        <f>IF(ISNUMBER('Corrected energy balance step 1'!U71),'Corrected energy balance step 1'!U71,0)</f>
        <v>0</v>
      </c>
      <c r="V71" s="173">
        <f>IF(ISNUMBER('Corrected energy balance step 1'!V71),'Corrected energy balance step 1'!V71,0)</f>
        <v>0</v>
      </c>
      <c r="W71" s="173">
        <f>IF(ISNUMBER('Corrected energy balance step 1'!W71),'Corrected energy balance step 1'!W71,0)</f>
        <v>0</v>
      </c>
      <c r="X71" s="173">
        <f>IF(ISNUMBER('Corrected energy balance step 1'!X71),'Corrected energy balance step 1'!X71,0)</f>
        <v>0</v>
      </c>
      <c r="Y71" s="173">
        <f>IF(ISNUMBER('Corrected energy balance step 1'!Y71),'Corrected energy balance step 1'!Y71,0)</f>
        <v>0</v>
      </c>
      <c r="Z71" s="173">
        <f>IF(ISNUMBER('Corrected energy balance step 1'!Z71),'Corrected energy balance step 1'!Z71,0)</f>
        <v>0</v>
      </c>
      <c r="AA71" s="173">
        <f>IF(ISNUMBER('Corrected energy balance step 1'!AA71),'Corrected energy balance step 1'!AA71,0)</f>
        <v>0</v>
      </c>
      <c r="AB71" s="173">
        <f>IF(ISNUMBER('Corrected energy balance step 1'!AB71),'Corrected energy balance step 1'!AB71,0)</f>
        <v>0</v>
      </c>
      <c r="AC71" s="173">
        <f>IF(ISNUMBER('Corrected energy balance step 1'!AC71),'Corrected energy balance step 1'!AC71,0)</f>
        <v>0</v>
      </c>
      <c r="AD71" s="173">
        <f>IF(ISNUMBER('Corrected energy balance step 1'!AD71),'Corrected energy balance step 1'!AD71,0)</f>
        <v>0</v>
      </c>
      <c r="AE71" s="173">
        <f>IF(ISNUMBER('Corrected energy balance step 1'!AE71),'Corrected energy balance step 1'!AE71,0)</f>
        <v>0</v>
      </c>
      <c r="AF71" s="173">
        <f>IF(ISNUMBER('Corrected energy balance step 1'!AF71),'Corrected energy balance step 1'!AF71,0)</f>
        <v>0</v>
      </c>
      <c r="AG71" s="173">
        <f>IF(ISNUMBER('Corrected energy balance step 1'!AG71),'Corrected energy balance step 1'!AG71,0)</f>
        <v>0</v>
      </c>
      <c r="AH71" s="173">
        <f>IF(ISNUMBER('Corrected energy balance step 1'!AH71),'Corrected energy balance step 1'!AH71,0)</f>
        <v>0</v>
      </c>
      <c r="AI71" s="173">
        <f>IF(ISNUMBER('Corrected energy balance step 1'!AI71),'Corrected energy balance step 1'!AI71,0)</f>
        <v>0</v>
      </c>
      <c r="AJ71" s="173">
        <f>IF(ISNUMBER('Corrected energy balance step 1'!AJ71),'Corrected energy balance step 1'!AJ71,0)</f>
        <v>0</v>
      </c>
      <c r="AK71" s="173">
        <f>IF(ISNUMBER('Corrected energy balance step 1'!AK71),'Corrected energy balance step 1'!AK71,0)</f>
        <v>0</v>
      </c>
      <c r="AL71" s="173">
        <f>IF(ISNUMBER('Corrected energy balance step 1'!AL71),'Corrected energy balance step 1'!AL71,0)</f>
        <v>0</v>
      </c>
      <c r="AM71" s="173">
        <f>IF(ISNUMBER('Corrected energy balance step 1'!AM71),'Corrected energy balance step 1'!AM71,0)</f>
        <v>0</v>
      </c>
      <c r="AN71" s="173">
        <f>IF(ISNUMBER('Corrected energy balance step 1'!AN71),'Corrected energy balance step 1'!AN71,0)</f>
        <v>0</v>
      </c>
      <c r="AO71" s="173">
        <f>IF(ISNUMBER('Corrected energy balance step 1'!AO71),'Corrected energy balance step 1'!AO71,0)</f>
        <v>0</v>
      </c>
      <c r="AP71" s="173">
        <f>IF(ISNUMBER('Corrected energy balance step 1'!AP71),'Corrected energy balance step 1'!AP71,0)</f>
        <v>0</v>
      </c>
      <c r="AQ71" s="173">
        <f>IF(ISNUMBER('Corrected energy balance step 1'!AQ71),'Corrected energy balance step 1'!AQ71,0)</f>
        <v>0</v>
      </c>
      <c r="AR71" s="173">
        <f>IF(ISNUMBER('Corrected energy balance step 1'!AR71),'Corrected energy balance step 1'!AR71,0)</f>
        <v>0</v>
      </c>
      <c r="AS71" s="173">
        <f>IF(ISNUMBER('Corrected energy balance step 1'!AS71),'Corrected energy balance step 1'!AS71,0)</f>
        <v>0</v>
      </c>
      <c r="AT71" s="173">
        <f>IF(ISNUMBER('Corrected energy balance step 1'!AT71),'Corrected energy balance step 1'!AT71,0)</f>
        <v>0</v>
      </c>
      <c r="AU71" s="173">
        <f>IF(ISNUMBER('Corrected energy balance step 1'!AU71),'Corrected energy balance step 1'!AU71,0)</f>
        <v>0</v>
      </c>
      <c r="AV71" s="173">
        <f>IF(ISNUMBER('Corrected energy balance step 1'!AV71),'Corrected energy balance step 1'!AV71,0)</f>
        <v>0</v>
      </c>
      <c r="AW71" s="173">
        <f>IF(ISNUMBER('Corrected energy balance step 1'!AW71),'Corrected energy balance step 1'!AW71,0)</f>
        <v>0</v>
      </c>
      <c r="AX71" s="173">
        <f>IF(ISNUMBER('Corrected energy balance step 1'!AX71),'Corrected energy balance step 1'!AX71,0)</f>
        <v>0</v>
      </c>
      <c r="AY71" s="173">
        <f>IF(ISNUMBER('Corrected energy balance step 1'!AY71),'Corrected energy balance step 1'!AY71,0)</f>
        <v>0</v>
      </c>
      <c r="AZ71" s="173">
        <f>IF(ISNUMBER('Corrected energy balance step 1'!AZ71),'Corrected energy balance step 1'!AZ71,0)</f>
        <v>0</v>
      </c>
      <c r="BA71" s="173">
        <f>IF(ISNUMBER('Corrected energy balance step 1'!BA71),'Corrected energy balance step 1'!BA71,0)</f>
        <v>0</v>
      </c>
      <c r="BB71" s="173">
        <f>IF(ISNUMBER('Corrected energy balance step 1'!BB71),'Corrected energy balance step 1'!BB71,0)</f>
        <v>0</v>
      </c>
      <c r="BC71" s="173">
        <f>IF(ISNUMBER('Corrected energy balance step 1'!BC71),'Corrected energy balance step 1'!BC71,0)</f>
        <v>0</v>
      </c>
      <c r="BD71" s="173">
        <f>IF(ISNUMBER('Corrected energy balance step 1'!BD71),'Corrected energy balance step 1'!BD71,0)</f>
        <v>0</v>
      </c>
      <c r="BE71" s="173">
        <f>IF(ISNUMBER('Corrected energy balance step 1'!BE71),'Corrected energy balance step 1'!BE71,0)</f>
        <v>0</v>
      </c>
      <c r="BF71" s="173">
        <f>IF(ISNUMBER('Corrected energy balance step 1'!BF71),'Corrected energy balance step 1'!BF71,0)</f>
        <v>0</v>
      </c>
      <c r="BG71" s="173">
        <f>IF(ISNUMBER('Corrected energy balance step 1'!BG71),'Corrected energy balance step 1'!BG71,0)</f>
        <v>0</v>
      </c>
      <c r="BH71" s="173">
        <f>IF(ISNUMBER('Corrected energy balance step 1'!BH71),'Corrected energy balance step 1'!BH71,0)</f>
        <v>0</v>
      </c>
      <c r="BI71" s="173">
        <f>IF(ISNUMBER('Corrected energy balance step 1'!BI71),'Corrected energy balance step 1'!BI71,0)</f>
        <v>0</v>
      </c>
      <c r="BJ71" s="173">
        <f>IF(ISNUMBER('Corrected energy balance step 1'!BJ71),'Corrected energy balance step 1'!BJ71,0)</f>
        <v>0</v>
      </c>
      <c r="BK71" s="173">
        <f>IF(ISNUMBER('Corrected energy balance step 1'!BK71),'Corrected energy balance step 1'!BK71,0)</f>
        <v>0</v>
      </c>
      <c r="BL71" s="173">
        <f>IF(ISNUMBER('Corrected energy balance step 1'!BL71),'Corrected energy balance step 1'!BL71,0)</f>
        <v>0</v>
      </c>
      <c r="BM71" s="173">
        <f>IF(ISNUMBER('Corrected energy balance step 1'!BM71),'Corrected energy balance step 1'!BM71,0)</f>
        <v>0</v>
      </c>
      <c r="BN71" s="171">
        <f t="shared" si="60"/>
        <v>0</v>
      </c>
      <c r="BO71" s="177">
        <f>'Corrected energy balance step 1'!BO71</f>
        <v>0</v>
      </c>
    </row>
    <row r="72" spans="2:67">
      <c r="B72" s="36" t="s">
        <v>106</v>
      </c>
      <c r="C72" s="173">
        <f>IF(ISNUMBER('Corrected energy balance step 1'!C72),'Corrected energy balance step 1'!C72,0)</f>
        <v>0</v>
      </c>
      <c r="D72" s="173">
        <f>IF(ISNUMBER('Corrected energy balance step 1'!D72),'Corrected energy balance step 1'!D72,0)</f>
        <v>0</v>
      </c>
      <c r="E72" s="173">
        <f>IF(ISNUMBER('Corrected energy balance step 1'!E72),'Corrected energy balance step 1'!E72,0)</f>
        <v>0</v>
      </c>
      <c r="F72" s="173">
        <f>IF(ISNUMBER('Corrected energy balance step 1'!F72),'Corrected energy balance step 1'!F72,0)</f>
        <v>0</v>
      </c>
      <c r="G72" s="173">
        <f>IF(ISNUMBER('Corrected energy balance step 1'!G72),'Corrected energy balance step 1'!G72,0)</f>
        <v>0</v>
      </c>
      <c r="H72" s="173">
        <f>IF(ISNUMBER('Corrected energy balance step 1'!H72),'Corrected energy balance step 1'!H72,0)</f>
        <v>0</v>
      </c>
      <c r="I72" s="173">
        <f>IF(ISNUMBER('Corrected energy balance step 1'!I72),'Corrected energy balance step 1'!I72,0)</f>
        <v>0</v>
      </c>
      <c r="J72" s="173">
        <f>IF(ISNUMBER('Corrected energy balance step 1'!J72),'Corrected energy balance step 1'!J72,0)</f>
        <v>0</v>
      </c>
      <c r="K72" s="173">
        <f>IF(ISNUMBER('Corrected energy balance step 1'!K72),'Corrected energy balance step 1'!K72,0)</f>
        <v>0</v>
      </c>
      <c r="L72" s="173">
        <f>IF(ISNUMBER('Corrected energy balance step 1'!L72),'Corrected energy balance step 1'!L72,0)</f>
        <v>0</v>
      </c>
      <c r="M72" s="173">
        <f>IF(ISNUMBER('Corrected energy balance step 1'!M72),'Corrected energy balance step 1'!M72,0)</f>
        <v>0</v>
      </c>
      <c r="N72" s="173">
        <f>IF(ISNUMBER('Corrected energy balance step 1'!N72),'Corrected energy balance step 1'!N72,0)</f>
        <v>0</v>
      </c>
      <c r="O72" s="173">
        <f>IF(ISNUMBER('Corrected energy balance step 1'!O72),'Corrected energy balance step 1'!O72,0)</f>
        <v>0</v>
      </c>
      <c r="P72" s="173">
        <f>IF(ISNUMBER('Corrected energy balance step 1'!P72),'Corrected energy balance step 1'!P72,0)</f>
        <v>0</v>
      </c>
      <c r="Q72" s="173">
        <f>IF(ISNUMBER('Corrected energy balance step 1'!Q72),'Corrected energy balance step 1'!Q72,0)</f>
        <v>0</v>
      </c>
      <c r="R72" s="173">
        <f>IF(ISNUMBER('Corrected energy balance step 1'!R72),'Corrected energy balance step 1'!R72,0)</f>
        <v>0</v>
      </c>
      <c r="S72" s="173">
        <f>IF(ISNUMBER('Corrected energy balance step 1'!S72),'Corrected energy balance step 1'!S72,0)</f>
        <v>0</v>
      </c>
      <c r="T72" s="173">
        <f>IF(ISNUMBER('Corrected energy balance step 1'!T72),'Corrected energy balance step 1'!T72,0)</f>
        <v>0</v>
      </c>
      <c r="U72" s="173">
        <f>IF(ISNUMBER('Corrected energy balance step 1'!U72),'Corrected energy balance step 1'!U72,0)</f>
        <v>0</v>
      </c>
      <c r="V72" s="173">
        <f>IF(ISNUMBER('Corrected energy balance step 1'!V72),'Corrected energy balance step 1'!V72,0)</f>
        <v>0</v>
      </c>
      <c r="W72" s="173">
        <f>IF(ISNUMBER('Corrected energy balance step 1'!W72),'Corrected energy balance step 1'!W72,0)</f>
        <v>0</v>
      </c>
      <c r="X72" s="173">
        <f>IF(ISNUMBER('Corrected energy balance step 1'!X72),'Corrected energy balance step 1'!X72,0)</f>
        <v>0</v>
      </c>
      <c r="Y72" s="173">
        <f>IF(ISNUMBER('Corrected energy balance step 1'!Y72),'Corrected energy balance step 1'!Y72,0)</f>
        <v>0</v>
      </c>
      <c r="Z72" s="173">
        <f>IF(ISNUMBER('Corrected energy balance step 1'!Z72),'Corrected energy balance step 1'!Z72,0)</f>
        <v>0</v>
      </c>
      <c r="AA72" s="173">
        <f>IF(ISNUMBER('Corrected energy balance step 1'!AA72),'Corrected energy balance step 1'!AA72,0)</f>
        <v>0</v>
      </c>
      <c r="AB72" s="173">
        <f>IF(ISNUMBER('Corrected energy balance step 1'!AB72),'Corrected energy balance step 1'!AB72,0)</f>
        <v>0</v>
      </c>
      <c r="AC72" s="173">
        <f>IF(ISNUMBER('Corrected energy balance step 1'!AC72),'Corrected energy balance step 1'!AC72,0)</f>
        <v>0</v>
      </c>
      <c r="AD72" s="173">
        <f>IF(ISNUMBER('Corrected energy balance step 1'!AD72),'Corrected energy balance step 1'!AD72,0)</f>
        <v>0</v>
      </c>
      <c r="AE72" s="173">
        <f>IF(ISNUMBER('Corrected energy balance step 1'!AE72),'Corrected energy balance step 1'!AE72,0)</f>
        <v>0</v>
      </c>
      <c r="AF72" s="173">
        <f>IF(ISNUMBER('Corrected energy balance step 1'!AF72),'Corrected energy balance step 1'!AF72,0)</f>
        <v>0</v>
      </c>
      <c r="AG72" s="173">
        <f>IF(ISNUMBER('Corrected energy balance step 1'!AG72),'Corrected energy balance step 1'!AG72,0)</f>
        <v>0</v>
      </c>
      <c r="AH72" s="173">
        <f>IF(ISNUMBER('Corrected energy balance step 1'!AH72),'Corrected energy balance step 1'!AH72,0)</f>
        <v>0</v>
      </c>
      <c r="AI72" s="173">
        <f>IF(ISNUMBER('Corrected energy balance step 1'!AI72),'Corrected energy balance step 1'!AI72,0)</f>
        <v>0</v>
      </c>
      <c r="AJ72" s="173">
        <f>IF(ISNUMBER('Corrected energy balance step 1'!AJ72),'Corrected energy balance step 1'!AJ72,0)</f>
        <v>0</v>
      </c>
      <c r="AK72" s="173">
        <f>IF(ISNUMBER('Corrected energy balance step 1'!AK72),'Corrected energy balance step 1'!AK72,0)</f>
        <v>0</v>
      </c>
      <c r="AL72" s="173">
        <f>IF(ISNUMBER('Corrected energy balance step 1'!AL72),'Corrected energy balance step 1'!AL72,0)</f>
        <v>0</v>
      </c>
      <c r="AM72" s="173">
        <f>IF(ISNUMBER('Corrected energy balance step 1'!AM72),'Corrected energy balance step 1'!AM72,0)</f>
        <v>0</v>
      </c>
      <c r="AN72" s="173">
        <f>IF(ISNUMBER('Corrected energy balance step 1'!AN72),'Corrected energy balance step 1'!AN72,0)</f>
        <v>0</v>
      </c>
      <c r="AO72" s="173">
        <f>IF(ISNUMBER('Corrected energy balance step 1'!AO72),'Corrected energy balance step 1'!AO72,0)</f>
        <v>0</v>
      </c>
      <c r="AP72" s="173">
        <f>IF(ISNUMBER('Corrected energy balance step 1'!AP72),'Corrected energy balance step 1'!AP72,0)</f>
        <v>0</v>
      </c>
      <c r="AQ72" s="173">
        <f>IF(ISNUMBER('Corrected energy balance step 1'!AQ72),'Corrected energy balance step 1'!AQ72,0)</f>
        <v>0</v>
      </c>
      <c r="AR72" s="173">
        <f>IF(ISNUMBER('Corrected energy balance step 1'!AR72),'Corrected energy balance step 1'!AR72,0)</f>
        <v>0</v>
      </c>
      <c r="AS72" s="173">
        <f>IF(ISNUMBER('Corrected energy balance step 1'!AS72),'Corrected energy balance step 1'!AS72,0)</f>
        <v>0</v>
      </c>
      <c r="AT72" s="173">
        <f>IF(ISNUMBER('Corrected energy balance step 1'!AT72),'Corrected energy balance step 1'!AT72,0)</f>
        <v>0</v>
      </c>
      <c r="AU72" s="173">
        <f>IF(ISNUMBER('Corrected energy balance step 1'!AU72),'Corrected energy balance step 1'!AU72,0)</f>
        <v>0</v>
      </c>
      <c r="AV72" s="173">
        <f>IF(ISNUMBER('Corrected energy balance step 1'!AV72),'Corrected energy balance step 1'!AV72,0)</f>
        <v>0</v>
      </c>
      <c r="AW72" s="173">
        <f>IF(ISNUMBER('Corrected energy balance step 1'!AW72),'Corrected energy balance step 1'!AW72,0)</f>
        <v>0</v>
      </c>
      <c r="AX72" s="173">
        <f>IF(ISNUMBER('Corrected energy balance step 1'!AX72),'Corrected energy balance step 1'!AX72,0)</f>
        <v>0</v>
      </c>
      <c r="AY72" s="173">
        <f>IF(ISNUMBER('Corrected energy balance step 1'!AY72),'Corrected energy balance step 1'!AY72,0)</f>
        <v>0</v>
      </c>
      <c r="AZ72" s="173">
        <f>IF(ISNUMBER('Corrected energy balance step 1'!AZ72),'Corrected energy balance step 1'!AZ72,0)</f>
        <v>0</v>
      </c>
      <c r="BA72" s="173">
        <f>IF(ISNUMBER('Corrected energy balance step 1'!BA72),'Corrected energy balance step 1'!BA72,0)</f>
        <v>0</v>
      </c>
      <c r="BB72" s="173">
        <f>IF(ISNUMBER('Corrected energy balance step 1'!BB72),'Corrected energy balance step 1'!BB72,0)</f>
        <v>0</v>
      </c>
      <c r="BC72" s="173">
        <f>IF(ISNUMBER('Corrected energy balance step 1'!BC72),'Corrected energy balance step 1'!BC72,0)</f>
        <v>0</v>
      </c>
      <c r="BD72" s="173">
        <f>IF(ISNUMBER('Corrected energy balance step 1'!BD72),'Corrected energy balance step 1'!BD72,0)</f>
        <v>0</v>
      </c>
      <c r="BE72" s="173">
        <f>IF(ISNUMBER('Corrected energy balance step 1'!BE72),'Corrected energy balance step 1'!BE72,0)</f>
        <v>0</v>
      </c>
      <c r="BF72" s="173">
        <f>IF(ISNUMBER('Corrected energy balance step 1'!BF72),'Corrected energy balance step 1'!BF72,0)</f>
        <v>0</v>
      </c>
      <c r="BG72" s="173">
        <f>IF(ISNUMBER('Corrected energy balance step 1'!BG72),'Corrected energy balance step 1'!BG72,0)</f>
        <v>0</v>
      </c>
      <c r="BH72" s="173">
        <f>IF(ISNUMBER('Corrected energy balance step 1'!BH72),'Corrected energy balance step 1'!BH72,0)</f>
        <v>0</v>
      </c>
      <c r="BI72" s="173">
        <f>IF(ISNUMBER('Corrected energy balance step 1'!BI72),'Corrected energy balance step 1'!BI72,0)</f>
        <v>0</v>
      </c>
      <c r="BJ72" s="173">
        <f>IF(ISNUMBER('Corrected energy balance step 1'!BJ72),'Corrected energy balance step 1'!BJ72,0)</f>
        <v>0</v>
      </c>
      <c r="BK72" s="173">
        <f>IF(ISNUMBER('Corrected energy balance step 1'!BK72),'Corrected energy balance step 1'!BK72,0)</f>
        <v>0</v>
      </c>
      <c r="BL72" s="173">
        <f>IF(ISNUMBER('Corrected energy balance step 1'!BL72),'Corrected energy balance step 1'!BL72,0)</f>
        <v>0</v>
      </c>
      <c r="BM72" s="173">
        <f>IF(ISNUMBER('Corrected energy balance step 1'!BM72),'Corrected energy balance step 1'!BM72,0)</f>
        <v>0</v>
      </c>
      <c r="BN72" s="171">
        <f t="shared" si="60"/>
        <v>0</v>
      </c>
      <c r="BO72" s="177">
        <f>'Corrected energy balance step 1'!BO72</f>
        <v>0</v>
      </c>
    </row>
    <row r="73" spans="2:67" ht="17" thickBot="1">
      <c r="B73" s="36" t="s">
        <v>107</v>
      </c>
      <c r="C73" s="173">
        <f>IF(ISNUMBER('Corrected energy balance step 1'!C73),'Corrected energy balance step 1'!C73,0)</f>
        <v>0</v>
      </c>
      <c r="D73" s="173">
        <f>IF(ISNUMBER('Corrected energy balance step 1'!D73),'Corrected energy balance step 1'!D73,0)</f>
        <v>0</v>
      </c>
      <c r="E73" s="173">
        <f>IF(ISNUMBER('Corrected energy balance step 1'!E73),'Corrected energy balance step 1'!E73,0)</f>
        <v>0</v>
      </c>
      <c r="F73" s="173">
        <f>IF(ISNUMBER('Corrected energy balance step 1'!F73),'Corrected energy balance step 1'!F73,0)</f>
        <v>0</v>
      </c>
      <c r="G73" s="173">
        <f>IF(ISNUMBER('Corrected energy balance step 1'!G73),'Corrected energy balance step 1'!G73,0)</f>
        <v>0</v>
      </c>
      <c r="H73" s="173">
        <f>IF(ISNUMBER('Corrected energy balance step 1'!H73),'Corrected energy balance step 1'!H73,0)</f>
        <v>0</v>
      </c>
      <c r="I73" s="173">
        <f>IF(ISNUMBER('Corrected energy balance step 1'!I73),'Corrected energy balance step 1'!I73,0)</f>
        <v>0</v>
      </c>
      <c r="J73" s="173">
        <f>IF(ISNUMBER('Corrected energy balance step 1'!J73),'Corrected energy balance step 1'!J73,0)</f>
        <v>0</v>
      </c>
      <c r="K73" s="173">
        <f>IF(ISNUMBER('Corrected energy balance step 1'!K73),'Corrected energy balance step 1'!K73,0)</f>
        <v>0</v>
      </c>
      <c r="L73" s="173">
        <f>IF(ISNUMBER('Corrected energy balance step 1'!L73),'Corrected energy balance step 1'!L73,0)</f>
        <v>0</v>
      </c>
      <c r="M73" s="173">
        <f>IF(ISNUMBER('Corrected energy balance step 1'!M73),'Corrected energy balance step 1'!M73,0)</f>
        <v>0</v>
      </c>
      <c r="N73" s="173">
        <f>IF(ISNUMBER('Corrected energy balance step 1'!N73),'Corrected energy balance step 1'!N73,0)</f>
        <v>0</v>
      </c>
      <c r="O73" s="173">
        <f>IF(ISNUMBER('Corrected energy balance step 1'!O73),'Corrected energy balance step 1'!O73,0)</f>
        <v>0</v>
      </c>
      <c r="P73" s="173">
        <f>IF(ISNUMBER('Corrected energy balance step 1'!P73),'Corrected energy balance step 1'!P73,0)</f>
        <v>0</v>
      </c>
      <c r="Q73" s="173">
        <f>IF(ISNUMBER('Corrected energy balance step 1'!Q73),'Corrected energy balance step 1'!Q73,0)</f>
        <v>0</v>
      </c>
      <c r="R73" s="173">
        <f>IF(ISNUMBER('Corrected energy balance step 1'!R73),'Corrected energy balance step 1'!R73,0)</f>
        <v>0</v>
      </c>
      <c r="S73" s="173">
        <f>IF(ISNUMBER('Corrected energy balance step 1'!S73),'Corrected energy balance step 1'!S73,0)</f>
        <v>0</v>
      </c>
      <c r="T73" s="173">
        <f>IF(ISNUMBER('Corrected energy balance step 1'!T73),'Corrected energy balance step 1'!T73,0)</f>
        <v>0</v>
      </c>
      <c r="U73" s="173">
        <f>IF(ISNUMBER('Corrected energy balance step 1'!U73),'Corrected energy balance step 1'!U73,0)</f>
        <v>0</v>
      </c>
      <c r="V73" s="173">
        <f>IF(ISNUMBER('Corrected energy balance step 1'!V73),'Corrected energy balance step 1'!V73,0)</f>
        <v>0</v>
      </c>
      <c r="W73" s="173">
        <f>IF(ISNUMBER('Corrected energy balance step 1'!W73),'Corrected energy balance step 1'!W73,0)</f>
        <v>0</v>
      </c>
      <c r="X73" s="173">
        <f>IF(ISNUMBER('Corrected energy balance step 1'!X73),'Corrected energy balance step 1'!X73,0)</f>
        <v>0</v>
      </c>
      <c r="Y73" s="173">
        <f>IF(ISNUMBER('Corrected energy balance step 1'!Y73),'Corrected energy balance step 1'!Y73,0)</f>
        <v>0</v>
      </c>
      <c r="Z73" s="173">
        <f>IF(ISNUMBER('Corrected energy balance step 1'!Z73),'Corrected energy balance step 1'!Z73,0)</f>
        <v>0</v>
      </c>
      <c r="AA73" s="173">
        <f>IF(ISNUMBER('Corrected energy balance step 1'!AA73),'Corrected energy balance step 1'!AA73,0)</f>
        <v>0</v>
      </c>
      <c r="AB73" s="173">
        <f>IF(ISNUMBER('Corrected energy balance step 1'!AB73),'Corrected energy balance step 1'!AB73,0)</f>
        <v>0</v>
      </c>
      <c r="AC73" s="173">
        <f>IF(ISNUMBER('Corrected energy balance step 1'!AC73),'Corrected energy balance step 1'!AC73,0)</f>
        <v>0</v>
      </c>
      <c r="AD73" s="173">
        <f>IF(ISNUMBER('Corrected energy balance step 1'!AD73),'Corrected energy balance step 1'!AD73,0)</f>
        <v>0</v>
      </c>
      <c r="AE73" s="173">
        <f>IF(ISNUMBER('Corrected energy balance step 1'!AE73),'Corrected energy balance step 1'!AE73,0)</f>
        <v>0</v>
      </c>
      <c r="AF73" s="173">
        <f>IF(ISNUMBER('Corrected energy balance step 1'!AF73),'Corrected energy balance step 1'!AF73,0)</f>
        <v>0</v>
      </c>
      <c r="AG73" s="173">
        <f>IF(ISNUMBER('Corrected energy balance step 1'!AG73),'Corrected energy balance step 1'!AG73,0)</f>
        <v>0</v>
      </c>
      <c r="AH73" s="173">
        <f>IF(ISNUMBER('Corrected energy balance step 1'!AH73),'Corrected energy balance step 1'!AH73,0)</f>
        <v>0</v>
      </c>
      <c r="AI73" s="173">
        <f>IF(ISNUMBER('Corrected energy balance step 1'!AI73),'Corrected energy balance step 1'!AI73,0)</f>
        <v>0</v>
      </c>
      <c r="AJ73" s="173">
        <f>IF(ISNUMBER('Corrected energy balance step 1'!AJ73),'Corrected energy balance step 1'!AJ73,0)</f>
        <v>0</v>
      </c>
      <c r="AK73" s="173">
        <f>IF(ISNUMBER('Corrected energy balance step 1'!AK73),'Corrected energy balance step 1'!AK73,0)</f>
        <v>0</v>
      </c>
      <c r="AL73" s="173">
        <f>IF(ISNUMBER('Corrected energy balance step 1'!AL73),'Corrected energy balance step 1'!AL73,0)</f>
        <v>0</v>
      </c>
      <c r="AM73" s="173">
        <f>IF(ISNUMBER('Corrected energy balance step 1'!AM73),'Corrected energy balance step 1'!AM73,0)</f>
        <v>0</v>
      </c>
      <c r="AN73" s="173">
        <f>IF(ISNUMBER('Corrected energy balance step 1'!AN73),'Corrected energy balance step 1'!AN73,0)</f>
        <v>0</v>
      </c>
      <c r="AO73" s="173">
        <f>IF(ISNUMBER('Corrected energy balance step 1'!AO73),'Corrected energy balance step 1'!AO73,0)</f>
        <v>0</v>
      </c>
      <c r="AP73" s="173">
        <f>IF(ISNUMBER('Corrected energy balance step 1'!AP73),'Corrected energy balance step 1'!AP73,0)</f>
        <v>0</v>
      </c>
      <c r="AQ73" s="173">
        <f>IF(ISNUMBER('Corrected energy balance step 1'!AQ73),'Corrected energy balance step 1'!AQ73,0)</f>
        <v>0</v>
      </c>
      <c r="AR73" s="173">
        <f>IF(ISNUMBER('Corrected energy balance step 1'!AR73),'Corrected energy balance step 1'!AR73,0)</f>
        <v>0</v>
      </c>
      <c r="AS73" s="173">
        <f>IF(ISNUMBER('Corrected energy balance step 1'!AS73),'Corrected energy balance step 1'!AS73,0)</f>
        <v>0</v>
      </c>
      <c r="AT73" s="173">
        <f>IF(ISNUMBER('Corrected energy balance step 1'!AT73),'Corrected energy balance step 1'!AT73,0)</f>
        <v>0</v>
      </c>
      <c r="AU73" s="173">
        <f>IF(ISNUMBER('Corrected energy balance step 1'!AU73),'Corrected energy balance step 1'!AU73,0)</f>
        <v>0</v>
      </c>
      <c r="AV73" s="173">
        <f>IF(ISNUMBER('Corrected energy balance step 1'!AV73),'Corrected energy balance step 1'!AV73,0)</f>
        <v>0</v>
      </c>
      <c r="AW73" s="173">
        <f>IF(ISNUMBER('Corrected energy balance step 1'!AW73),'Corrected energy balance step 1'!AW73,0)</f>
        <v>0</v>
      </c>
      <c r="AX73" s="173">
        <f>IF(ISNUMBER('Corrected energy balance step 1'!AX73),'Corrected energy balance step 1'!AX73,0)</f>
        <v>0</v>
      </c>
      <c r="AY73" s="173">
        <f>IF(ISNUMBER('Corrected energy balance step 1'!AY73),'Corrected energy balance step 1'!AY73,0)</f>
        <v>0</v>
      </c>
      <c r="AZ73" s="173">
        <f>IF(ISNUMBER('Corrected energy balance step 1'!AZ73),'Corrected energy balance step 1'!AZ73,0)</f>
        <v>0</v>
      </c>
      <c r="BA73" s="173">
        <f>IF(ISNUMBER('Corrected energy balance step 1'!BA73),'Corrected energy balance step 1'!BA73,0)</f>
        <v>0</v>
      </c>
      <c r="BB73" s="173">
        <f>IF(ISNUMBER('Corrected energy balance step 1'!BB73),'Corrected energy balance step 1'!BB73,0)</f>
        <v>0</v>
      </c>
      <c r="BC73" s="173">
        <f>IF(ISNUMBER('Corrected energy balance step 1'!BC73),'Corrected energy balance step 1'!BC73,0)</f>
        <v>0</v>
      </c>
      <c r="BD73" s="173">
        <f>IF(ISNUMBER('Corrected energy balance step 1'!BD73),'Corrected energy balance step 1'!BD73,0)</f>
        <v>0</v>
      </c>
      <c r="BE73" s="173">
        <f>IF(ISNUMBER('Corrected energy balance step 1'!BE73),'Corrected energy balance step 1'!BE73,0)</f>
        <v>0</v>
      </c>
      <c r="BF73" s="173">
        <f>IF(ISNUMBER('Corrected energy balance step 1'!BF73),'Corrected energy balance step 1'!BF73,0)</f>
        <v>0</v>
      </c>
      <c r="BG73" s="173">
        <f>IF(ISNUMBER('Corrected energy balance step 1'!BG73),'Corrected energy balance step 1'!BG73,0)</f>
        <v>0</v>
      </c>
      <c r="BH73" s="173">
        <f>IF(ISNUMBER('Corrected energy balance step 1'!BH73),'Corrected energy balance step 1'!BH73,0)</f>
        <v>0</v>
      </c>
      <c r="BI73" s="173">
        <f>IF(ISNUMBER('Corrected energy balance step 1'!BI73),'Corrected energy balance step 1'!BI73,0)</f>
        <v>0</v>
      </c>
      <c r="BJ73" s="173">
        <f>IF(ISNUMBER('Corrected energy balance step 1'!BJ73),'Corrected energy balance step 1'!BJ73,0)</f>
        <v>0</v>
      </c>
      <c r="BK73" s="173">
        <f>IF(ISNUMBER('Corrected energy balance step 1'!BK73),'Corrected energy balance step 1'!BK73,0)</f>
        <v>0</v>
      </c>
      <c r="BL73" s="173">
        <f>IF(ISNUMBER('Corrected energy balance step 1'!BL73),'Corrected energy balance step 1'!BL73,0)</f>
        <v>0</v>
      </c>
      <c r="BM73" s="173">
        <f>IF(ISNUMBER('Corrected energy balance step 1'!BM73),'Corrected energy balance step 1'!BM73,0)</f>
        <v>0</v>
      </c>
      <c r="BN73" s="171">
        <f t="shared" si="60"/>
        <v>0</v>
      </c>
      <c r="BO73" s="177">
        <f>'Corrected energy balance step 1'!BO73</f>
        <v>0</v>
      </c>
    </row>
    <row r="74" spans="2:67" ht="17" thickBot="1">
      <c r="B74" s="44" t="s">
        <v>108</v>
      </c>
      <c r="C74" s="178">
        <f>SUM(C75:C80)</f>
        <v>0</v>
      </c>
      <c r="D74" s="178">
        <f t="shared" ref="D74:BM74" si="63">SUM(D75:D80)</f>
        <v>0</v>
      </c>
      <c r="E74" s="178">
        <f t="shared" si="63"/>
        <v>0</v>
      </c>
      <c r="F74" s="178">
        <f t="shared" si="63"/>
        <v>0</v>
      </c>
      <c r="G74" s="178">
        <f t="shared" si="63"/>
        <v>0</v>
      </c>
      <c r="H74" s="178">
        <f t="shared" si="63"/>
        <v>0</v>
      </c>
      <c r="I74" s="178">
        <f t="shared" si="63"/>
        <v>0</v>
      </c>
      <c r="J74" s="178">
        <f t="shared" si="63"/>
        <v>0</v>
      </c>
      <c r="K74" s="178">
        <f t="shared" si="63"/>
        <v>0</v>
      </c>
      <c r="L74" s="178">
        <f t="shared" si="63"/>
        <v>0</v>
      </c>
      <c r="M74" s="178">
        <f t="shared" si="63"/>
        <v>0</v>
      </c>
      <c r="N74" s="178">
        <f t="shared" si="63"/>
        <v>0</v>
      </c>
      <c r="O74" s="178">
        <f t="shared" si="63"/>
        <v>0</v>
      </c>
      <c r="P74" s="178">
        <f t="shared" si="63"/>
        <v>0</v>
      </c>
      <c r="Q74" s="178">
        <f t="shared" si="63"/>
        <v>0</v>
      </c>
      <c r="R74" s="178">
        <f t="shared" si="63"/>
        <v>0</v>
      </c>
      <c r="S74" s="178">
        <f t="shared" si="63"/>
        <v>0</v>
      </c>
      <c r="T74" s="178">
        <f t="shared" si="63"/>
        <v>0</v>
      </c>
      <c r="U74" s="178">
        <f t="shared" si="63"/>
        <v>0</v>
      </c>
      <c r="V74" s="178">
        <f t="shared" si="63"/>
        <v>0</v>
      </c>
      <c r="W74" s="178">
        <f t="shared" si="63"/>
        <v>0</v>
      </c>
      <c r="X74" s="178">
        <f t="shared" si="63"/>
        <v>0</v>
      </c>
      <c r="Y74" s="178">
        <f t="shared" si="63"/>
        <v>0</v>
      </c>
      <c r="Z74" s="178">
        <f t="shared" si="63"/>
        <v>0</v>
      </c>
      <c r="AA74" s="178">
        <f t="shared" si="63"/>
        <v>0</v>
      </c>
      <c r="AB74" s="178">
        <f t="shared" si="63"/>
        <v>0</v>
      </c>
      <c r="AC74" s="178">
        <f t="shared" si="63"/>
        <v>0</v>
      </c>
      <c r="AD74" s="178">
        <f t="shared" si="63"/>
        <v>0</v>
      </c>
      <c r="AE74" s="178">
        <f t="shared" si="63"/>
        <v>0</v>
      </c>
      <c r="AF74" s="178">
        <f t="shared" si="63"/>
        <v>0</v>
      </c>
      <c r="AG74" s="178">
        <f t="shared" si="63"/>
        <v>0</v>
      </c>
      <c r="AH74" s="178">
        <f t="shared" si="63"/>
        <v>0</v>
      </c>
      <c r="AI74" s="178">
        <f t="shared" si="63"/>
        <v>0</v>
      </c>
      <c r="AJ74" s="178">
        <f t="shared" si="63"/>
        <v>0</v>
      </c>
      <c r="AK74" s="178">
        <f t="shared" si="63"/>
        <v>0</v>
      </c>
      <c r="AL74" s="178">
        <f t="shared" si="63"/>
        <v>0</v>
      </c>
      <c r="AM74" s="178">
        <f t="shared" si="63"/>
        <v>0</v>
      </c>
      <c r="AN74" s="178">
        <f t="shared" si="63"/>
        <v>0</v>
      </c>
      <c r="AO74" s="178">
        <f t="shared" si="63"/>
        <v>0</v>
      </c>
      <c r="AP74" s="178">
        <f t="shared" si="63"/>
        <v>0</v>
      </c>
      <c r="AQ74" s="178">
        <f t="shared" si="63"/>
        <v>0</v>
      </c>
      <c r="AR74" s="178">
        <f t="shared" si="63"/>
        <v>0</v>
      </c>
      <c r="AS74" s="178">
        <f t="shared" si="63"/>
        <v>0</v>
      </c>
      <c r="AT74" s="178">
        <f t="shared" si="63"/>
        <v>0</v>
      </c>
      <c r="AU74" s="178">
        <f t="shared" si="63"/>
        <v>0</v>
      </c>
      <c r="AV74" s="178">
        <f t="shared" si="63"/>
        <v>0</v>
      </c>
      <c r="AW74" s="178">
        <f t="shared" si="63"/>
        <v>0</v>
      </c>
      <c r="AX74" s="178">
        <f t="shared" si="63"/>
        <v>0</v>
      </c>
      <c r="AY74" s="178">
        <f t="shared" si="63"/>
        <v>0</v>
      </c>
      <c r="AZ74" s="178">
        <f t="shared" si="63"/>
        <v>0</v>
      </c>
      <c r="BA74" s="178">
        <f t="shared" si="63"/>
        <v>0</v>
      </c>
      <c r="BB74" s="178">
        <f t="shared" si="63"/>
        <v>0</v>
      </c>
      <c r="BC74" s="178">
        <f t="shared" si="63"/>
        <v>0</v>
      </c>
      <c r="BD74" s="178">
        <f t="shared" si="63"/>
        <v>0</v>
      </c>
      <c r="BE74" s="178">
        <f t="shared" si="63"/>
        <v>0</v>
      </c>
      <c r="BF74" s="178">
        <f t="shared" si="63"/>
        <v>0</v>
      </c>
      <c r="BG74" s="178">
        <f t="shared" si="63"/>
        <v>0</v>
      </c>
      <c r="BH74" s="178">
        <f t="shared" si="63"/>
        <v>0</v>
      </c>
      <c r="BI74" s="178">
        <f t="shared" si="63"/>
        <v>0</v>
      </c>
      <c r="BJ74" s="178">
        <f t="shared" si="63"/>
        <v>0</v>
      </c>
      <c r="BK74" s="178">
        <f t="shared" si="63"/>
        <v>0</v>
      </c>
      <c r="BL74" s="178">
        <f t="shared" si="63"/>
        <v>0</v>
      </c>
      <c r="BM74" s="178">
        <f t="shared" si="63"/>
        <v>0</v>
      </c>
      <c r="BN74" s="179">
        <f t="shared" si="60"/>
        <v>0</v>
      </c>
      <c r="BO74" s="183">
        <f>'Corrected energy balance step 1'!BO74</f>
        <v>0</v>
      </c>
    </row>
    <row r="75" spans="2:67">
      <c r="B75" s="36" t="s">
        <v>109</v>
      </c>
      <c r="C75" s="173">
        <f>IF(ISNUMBER('Corrected energy balance step 1'!C75),'Corrected energy balance step 1'!C75,0)</f>
        <v>0</v>
      </c>
      <c r="D75" s="173">
        <f>IF(ISNUMBER('Corrected energy balance step 1'!D75),'Corrected energy balance step 1'!D75,0)</f>
        <v>0</v>
      </c>
      <c r="E75" s="173">
        <f>IF(ISNUMBER('Corrected energy balance step 1'!E75),'Corrected energy balance step 1'!E75,0)</f>
        <v>0</v>
      </c>
      <c r="F75" s="173">
        <f>IF(ISNUMBER('Corrected energy balance step 1'!F75),'Corrected energy balance step 1'!F75,0)</f>
        <v>0</v>
      </c>
      <c r="G75" s="173">
        <f>IF(ISNUMBER('Corrected energy balance step 1'!G75),'Corrected energy balance step 1'!G75,0)</f>
        <v>0</v>
      </c>
      <c r="H75" s="173">
        <f>IF(ISNUMBER('Corrected energy balance step 1'!H75),'Corrected energy balance step 1'!H75,0)</f>
        <v>0</v>
      </c>
      <c r="I75" s="173">
        <f>IF(ISNUMBER('Corrected energy balance step 1'!I75),'Corrected energy balance step 1'!I75,0)</f>
        <v>0</v>
      </c>
      <c r="J75" s="173">
        <f>IF(ISNUMBER('Corrected energy balance step 1'!J75),'Corrected energy balance step 1'!J75,0)</f>
        <v>0</v>
      </c>
      <c r="K75" s="173">
        <f>IF(ISNUMBER('Corrected energy balance step 1'!K75),'Corrected energy balance step 1'!K75,0)</f>
        <v>0</v>
      </c>
      <c r="L75" s="173">
        <f>IF(ISNUMBER('Corrected energy balance step 1'!L75),'Corrected energy balance step 1'!L75,0)</f>
        <v>0</v>
      </c>
      <c r="M75" s="173">
        <f>IF(ISNUMBER('Corrected energy balance step 1'!M75),'Corrected energy balance step 1'!M75,0)</f>
        <v>0</v>
      </c>
      <c r="N75" s="173">
        <f>IF(ISNUMBER('Corrected energy balance step 1'!N75),'Corrected energy balance step 1'!N75,0)</f>
        <v>0</v>
      </c>
      <c r="O75" s="173">
        <f>IF(ISNUMBER('Corrected energy balance step 1'!O75),'Corrected energy balance step 1'!O75,0)</f>
        <v>0</v>
      </c>
      <c r="P75" s="173">
        <f>IF(ISNUMBER('Corrected energy balance step 1'!P75),'Corrected energy balance step 1'!P75,0)</f>
        <v>0</v>
      </c>
      <c r="Q75" s="173">
        <f>IF(ISNUMBER('Corrected energy balance step 1'!Q75),'Corrected energy balance step 1'!Q75,0)</f>
        <v>0</v>
      </c>
      <c r="R75" s="173">
        <f>IF(ISNUMBER('Corrected energy balance step 1'!R75),'Corrected energy balance step 1'!R75,0)</f>
        <v>0</v>
      </c>
      <c r="S75" s="173">
        <f>IF(ISNUMBER('Corrected energy balance step 1'!S75),'Corrected energy balance step 1'!S75,0)</f>
        <v>0</v>
      </c>
      <c r="T75" s="173">
        <f>IF(ISNUMBER('Corrected energy balance step 1'!T75),'Corrected energy balance step 1'!T75,0)</f>
        <v>0</v>
      </c>
      <c r="U75" s="173">
        <f>IF(ISNUMBER('Corrected energy balance step 1'!U75),'Corrected energy balance step 1'!U75,0)</f>
        <v>0</v>
      </c>
      <c r="V75" s="173">
        <f>IF(ISNUMBER('Corrected energy balance step 1'!V75),'Corrected energy balance step 1'!V75,0)</f>
        <v>0</v>
      </c>
      <c r="W75" s="173">
        <f>IF(ISNUMBER('Corrected energy balance step 1'!W75),'Corrected energy balance step 1'!W75,0)</f>
        <v>0</v>
      </c>
      <c r="X75" s="173">
        <f>IF(ISNUMBER('Corrected energy balance step 1'!X75),'Corrected energy balance step 1'!X75,0)</f>
        <v>0</v>
      </c>
      <c r="Y75" s="173">
        <f>IF(ISNUMBER('Corrected energy balance step 1'!Y75),'Corrected energy balance step 1'!Y75,0)</f>
        <v>0</v>
      </c>
      <c r="Z75" s="173">
        <f>IF(ISNUMBER('Corrected energy balance step 1'!Z75),'Corrected energy balance step 1'!Z75,0)</f>
        <v>0</v>
      </c>
      <c r="AA75" s="173">
        <f>IF(ISNUMBER('Corrected energy balance step 1'!AA75),'Corrected energy balance step 1'!AA75,0)</f>
        <v>0</v>
      </c>
      <c r="AB75" s="173">
        <f>IF(ISNUMBER('Corrected energy balance step 1'!AB75),'Corrected energy balance step 1'!AB75,0)</f>
        <v>0</v>
      </c>
      <c r="AC75" s="173">
        <f>IF(ISNUMBER('Corrected energy balance step 1'!AC75),'Corrected energy balance step 1'!AC75,0)</f>
        <v>0</v>
      </c>
      <c r="AD75" s="173">
        <f>IF(ISNUMBER('Corrected energy balance step 1'!AD75),'Corrected energy balance step 1'!AD75,0)</f>
        <v>0</v>
      </c>
      <c r="AE75" s="173">
        <f>IF(ISNUMBER('Corrected energy balance step 1'!AE75),'Corrected energy balance step 1'!AE75,0)</f>
        <v>0</v>
      </c>
      <c r="AF75" s="173">
        <f>IF(ISNUMBER('Corrected energy balance step 1'!AF75),'Corrected energy balance step 1'!AF75,0)</f>
        <v>0</v>
      </c>
      <c r="AG75" s="173">
        <f>IF(ISNUMBER('Corrected energy balance step 1'!AG75),'Corrected energy balance step 1'!AG75,0)</f>
        <v>0</v>
      </c>
      <c r="AH75" s="173">
        <f>IF(ISNUMBER('Corrected energy balance step 1'!AH75),'Corrected energy balance step 1'!AH75,0)</f>
        <v>0</v>
      </c>
      <c r="AI75" s="173">
        <f>IF(ISNUMBER('Corrected energy balance step 1'!AI75),'Corrected energy balance step 1'!AI75,0)</f>
        <v>0</v>
      </c>
      <c r="AJ75" s="173">
        <f>IF(ISNUMBER('Corrected energy balance step 1'!AJ75),'Corrected energy balance step 1'!AJ75,0)</f>
        <v>0</v>
      </c>
      <c r="AK75" s="173">
        <f>IF(ISNUMBER('Corrected energy balance step 1'!AK75),'Corrected energy balance step 1'!AK75,0)</f>
        <v>0</v>
      </c>
      <c r="AL75" s="173">
        <f>IF(ISNUMBER('Corrected energy balance step 1'!AL75),'Corrected energy balance step 1'!AL75,0)</f>
        <v>0</v>
      </c>
      <c r="AM75" s="173">
        <f>IF(ISNUMBER('Corrected energy balance step 1'!AM75),'Corrected energy balance step 1'!AM75,0)</f>
        <v>0</v>
      </c>
      <c r="AN75" s="173">
        <f>IF(ISNUMBER('Corrected energy balance step 1'!AN75),'Corrected energy balance step 1'!AN75,0)</f>
        <v>0</v>
      </c>
      <c r="AO75" s="173">
        <f>IF(ISNUMBER('Corrected energy balance step 1'!AO75),'Corrected energy balance step 1'!AO75,0)</f>
        <v>0</v>
      </c>
      <c r="AP75" s="173">
        <f>IF(ISNUMBER('Corrected energy balance step 1'!AP75),'Corrected energy balance step 1'!AP75,0)</f>
        <v>0</v>
      </c>
      <c r="AQ75" s="173">
        <f>IF(ISNUMBER('Corrected energy balance step 1'!AQ75),'Corrected energy balance step 1'!AQ75,0)</f>
        <v>0</v>
      </c>
      <c r="AR75" s="173">
        <f>IF(ISNUMBER('Corrected energy balance step 1'!AR75),'Corrected energy balance step 1'!AR75,0)</f>
        <v>0</v>
      </c>
      <c r="AS75" s="173">
        <f>IF(ISNUMBER('Corrected energy balance step 1'!AS75),'Corrected energy balance step 1'!AS75,0)</f>
        <v>0</v>
      </c>
      <c r="AT75" s="173">
        <f>IF(ISNUMBER('Corrected energy balance step 1'!AT75),'Corrected energy balance step 1'!AT75,0)</f>
        <v>0</v>
      </c>
      <c r="AU75" s="173">
        <f>IF(ISNUMBER('Corrected energy balance step 1'!AU75),'Corrected energy balance step 1'!AU75,0)</f>
        <v>0</v>
      </c>
      <c r="AV75" s="173">
        <f>IF(ISNUMBER('Corrected energy balance step 1'!AV75),'Corrected energy balance step 1'!AV75,0)</f>
        <v>0</v>
      </c>
      <c r="AW75" s="173">
        <f>IF(ISNUMBER('Corrected energy balance step 1'!AW75),'Corrected energy balance step 1'!AW75,0)</f>
        <v>0</v>
      </c>
      <c r="AX75" s="173">
        <f>IF(ISNUMBER('Corrected energy balance step 1'!AX75),'Corrected energy balance step 1'!AX75,0)</f>
        <v>0</v>
      </c>
      <c r="AY75" s="173">
        <f>IF(ISNUMBER('Corrected energy balance step 1'!AY75),'Corrected energy balance step 1'!AY75,0)</f>
        <v>0</v>
      </c>
      <c r="AZ75" s="173">
        <f>IF(ISNUMBER('Corrected energy balance step 1'!AZ75),'Corrected energy balance step 1'!AZ75,0)</f>
        <v>0</v>
      </c>
      <c r="BA75" s="173">
        <f>IF(ISNUMBER('Corrected energy balance step 1'!BA75),'Corrected energy balance step 1'!BA75,0)</f>
        <v>0</v>
      </c>
      <c r="BB75" s="173">
        <f>IF(ISNUMBER('Corrected energy balance step 1'!BB75),'Corrected energy balance step 1'!BB75,0)</f>
        <v>0</v>
      </c>
      <c r="BC75" s="173">
        <f>IF(ISNUMBER('Corrected energy balance step 1'!BC75),'Corrected energy balance step 1'!BC75,0)</f>
        <v>0</v>
      </c>
      <c r="BD75" s="173">
        <f>IF(ISNUMBER('Corrected energy balance step 1'!BD75),'Corrected energy balance step 1'!BD75,0)</f>
        <v>0</v>
      </c>
      <c r="BE75" s="173">
        <f>IF(ISNUMBER('Corrected energy balance step 1'!BE75),'Corrected energy balance step 1'!BE75,0)</f>
        <v>0</v>
      </c>
      <c r="BF75" s="173">
        <f>IF(ISNUMBER('Corrected energy balance step 1'!BF75),'Corrected energy balance step 1'!BF75,0)</f>
        <v>0</v>
      </c>
      <c r="BG75" s="173">
        <f>IF(ISNUMBER('Corrected energy balance step 1'!BG75),'Corrected energy balance step 1'!BG75,0)</f>
        <v>0</v>
      </c>
      <c r="BH75" s="173">
        <f>IF(ISNUMBER('Corrected energy balance step 1'!BH75),'Corrected energy balance step 1'!BH75,0)</f>
        <v>0</v>
      </c>
      <c r="BI75" s="173">
        <f>IF(ISNUMBER('Corrected energy balance step 1'!BI75),'Corrected energy balance step 1'!BI75,0)</f>
        <v>0</v>
      </c>
      <c r="BJ75" s="173">
        <f>IF(ISNUMBER('Corrected energy balance step 1'!BJ75),'Corrected energy balance step 1'!BJ75,0)</f>
        <v>0</v>
      </c>
      <c r="BK75" s="173">
        <f>IF(ISNUMBER('Corrected energy balance step 1'!BK75),'Corrected energy balance step 1'!BK75,0)</f>
        <v>0</v>
      </c>
      <c r="BL75" s="173">
        <f>IF(ISNUMBER('Corrected energy balance step 1'!BL75),'Corrected energy balance step 1'!BL75,0)</f>
        <v>0</v>
      </c>
      <c r="BM75" s="173">
        <f>IF(ISNUMBER('Corrected energy balance step 1'!BM75),'Corrected energy balance step 1'!BM75,0)</f>
        <v>0</v>
      </c>
      <c r="BN75" s="171">
        <f t="shared" si="60"/>
        <v>0</v>
      </c>
      <c r="BO75" s="174">
        <f>'Corrected energy balance step 1'!BO75</f>
        <v>0</v>
      </c>
    </row>
    <row r="76" spans="2:67">
      <c r="B76" s="36" t="s">
        <v>110</v>
      </c>
      <c r="C76" s="173">
        <f>IF(ISNUMBER('Corrected energy balance step 1'!C76),'Corrected energy balance step 1'!C76,0)</f>
        <v>0</v>
      </c>
      <c r="D76" s="173">
        <f>IF(ISNUMBER('Corrected energy balance step 1'!D76),'Corrected energy balance step 1'!D76,0)</f>
        <v>0</v>
      </c>
      <c r="E76" s="173">
        <f>IF(ISNUMBER('Corrected energy balance step 1'!E76),'Corrected energy balance step 1'!E76,0)</f>
        <v>0</v>
      </c>
      <c r="F76" s="173">
        <f>IF(ISNUMBER('Corrected energy balance step 1'!F76),'Corrected energy balance step 1'!F76,0)</f>
        <v>0</v>
      </c>
      <c r="G76" s="173">
        <f>IF(ISNUMBER('Corrected energy balance step 1'!G76),'Corrected energy balance step 1'!G76,0)</f>
        <v>0</v>
      </c>
      <c r="H76" s="173">
        <f>IF(ISNUMBER('Corrected energy balance step 1'!H76),'Corrected energy balance step 1'!H76,0)</f>
        <v>0</v>
      </c>
      <c r="I76" s="173">
        <f>IF(ISNUMBER('Corrected energy balance step 1'!I76),'Corrected energy balance step 1'!I76,0)</f>
        <v>0</v>
      </c>
      <c r="J76" s="173">
        <f>IF(ISNUMBER('Corrected energy balance step 1'!J76),'Corrected energy balance step 1'!J76,0)</f>
        <v>0</v>
      </c>
      <c r="K76" s="173">
        <f>IF(ISNUMBER('Corrected energy balance step 1'!K76),'Corrected energy balance step 1'!K76,0)</f>
        <v>0</v>
      </c>
      <c r="L76" s="173">
        <f>IF(ISNUMBER('Corrected energy balance step 1'!L76),'Corrected energy balance step 1'!L76,0)</f>
        <v>0</v>
      </c>
      <c r="M76" s="173">
        <f>IF(ISNUMBER('Corrected energy balance step 1'!M76),'Corrected energy balance step 1'!M76,0)</f>
        <v>0</v>
      </c>
      <c r="N76" s="173">
        <f>IF(ISNUMBER('Corrected energy balance step 1'!N76),'Corrected energy balance step 1'!N76,0)</f>
        <v>0</v>
      </c>
      <c r="O76" s="173">
        <f>IF(ISNUMBER('Corrected energy balance step 1'!O76),'Corrected energy balance step 1'!O76,0)</f>
        <v>0</v>
      </c>
      <c r="P76" s="173">
        <f>IF(ISNUMBER('Corrected energy balance step 1'!P76),'Corrected energy balance step 1'!P76,0)</f>
        <v>0</v>
      </c>
      <c r="Q76" s="173">
        <f>IF(ISNUMBER('Corrected energy balance step 1'!Q76),'Corrected energy balance step 1'!Q76,0)</f>
        <v>0</v>
      </c>
      <c r="R76" s="173">
        <f>IF(ISNUMBER('Corrected energy balance step 1'!R76),'Corrected energy balance step 1'!R76,0)</f>
        <v>0</v>
      </c>
      <c r="S76" s="173">
        <f>IF(ISNUMBER('Corrected energy balance step 1'!S76),'Corrected energy balance step 1'!S76,0)</f>
        <v>0</v>
      </c>
      <c r="T76" s="173">
        <f>IF(ISNUMBER('Corrected energy balance step 1'!T76),'Corrected energy balance step 1'!T76,0)</f>
        <v>0</v>
      </c>
      <c r="U76" s="173">
        <f>IF(ISNUMBER('Corrected energy balance step 1'!U76),'Corrected energy balance step 1'!U76,0)</f>
        <v>0</v>
      </c>
      <c r="V76" s="173">
        <f>IF(ISNUMBER('Corrected energy balance step 1'!V76),'Corrected energy balance step 1'!V76,0)</f>
        <v>0</v>
      </c>
      <c r="W76" s="173">
        <f>IF(ISNUMBER('Corrected energy balance step 1'!W76),'Corrected energy balance step 1'!W76,0)</f>
        <v>0</v>
      </c>
      <c r="X76" s="173">
        <f>IF(ISNUMBER('Corrected energy balance step 1'!X76),'Corrected energy balance step 1'!X76,0)</f>
        <v>0</v>
      </c>
      <c r="Y76" s="173">
        <f>IF(ISNUMBER('Corrected energy balance step 1'!Y76),'Corrected energy balance step 1'!Y76,0)</f>
        <v>0</v>
      </c>
      <c r="Z76" s="173">
        <f>IF(ISNUMBER('Corrected energy balance step 1'!Z76),'Corrected energy balance step 1'!Z76,0)</f>
        <v>0</v>
      </c>
      <c r="AA76" s="173">
        <f>IF(ISNUMBER('Corrected energy balance step 1'!AA76),'Corrected energy balance step 1'!AA76,0)</f>
        <v>0</v>
      </c>
      <c r="AB76" s="173">
        <f>IF(ISNUMBER('Corrected energy balance step 1'!AB76),'Corrected energy balance step 1'!AB76,0)</f>
        <v>0</v>
      </c>
      <c r="AC76" s="173">
        <f>IF(ISNUMBER('Corrected energy balance step 1'!AC76),'Corrected energy balance step 1'!AC76,0)</f>
        <v>0</v>
      </c>
      <c r="AD76" s="173">
        <f>IF(ISNUMBER('Corrected energy balance step 1'!AD76),'Corrected energy balance step 1'!AD76,0)</f>
        <v>0</v>
      </c>
      <c r="AE76" s="173">
        <f>IF(ISNUMBER('Corrected energy balance step 1'!AE76),'Corrected energy balance step 1'!AE76,0)</f>
        <v>0</v>
      </c>
      <c r="AF76" s="173">
        <f>IF(ISNUMBER('Corrected energy balance step 1'!AF76),'Corrected energy balance step 1'!AF76,0)</f>
        <v>0</v>
      </c>
      <c r="AG76" s="173">
        <f>IF(ISNUMBER('Corrected energy balance step 1'!AG76),'Corrected energy balance step 1'!AG76,0)</f>
        <v>0</v>
      </c>
      <c r="AH76" s="173">
        <f>IF(ISNUMBER('Corrected energy balance step 1'!AH76),'Corrected energy balance step 1'!AH76,0)</f>
        <v>0</v>
      </c>
      <c r="AI76" s="173">
        <f>IF(ISNUMBER('Corrected energy balance step 1'!AI76),'Corrected energy balance step 1'!AI76,0)</f>
        <v>0</v>
      </c>
      <c r="AJ76" s="173">
        <f>IF(ISNUMBER('Corrected energy balance step 1'!AJ76),'Corrected energy balance step 1'!AJ76,0)</f>
        <v>0</v>
      </c>
      <c r="AK76" s="173">
        <f>IF(ISNUMBER('Corrected energy balance step 1'!AK76),'Corrected energy balance step 1'!AK76,0)</f>
        <v>0</v>
      </c>
      <c r="AL76" s="173">
        <f>IF(ISNUMBER('Corrected energy balance step 1'!AL76),'Corrected energy balance step 1'!AL76,0)</f>
        <v>0</v>
      </c>
      <c r="AM76" s="173">
        <f>IF(ISNUMBER('Corrected energy balance step 1'!AM76),'Corrected energy balance step 1'!AM76,0)</f>
        <v>0</v>
      </c>
      <c r="AN76" s="173">
        <f>IF(ISNUMBER('Corrected energy balance step 1'!AN76),'Corrected energy balance step 1'!AN76,0)</f>
        <v>0</v>
      </c>
      <c r="AO76" s="173">
        <f>IF(ISNUMBER('Corrected energy balance step 1'!AO76),'Corrected energy balance step 1'!AO76,0)</f>
        <v>0</v>
      </c>
      <c r="AP76" s="173">
        <f>IF(ISNUMBER('Corrected energy balance step 1'!AP76),'Corrected energy balance step 1'!AP76,0)</f>
        <v>0</v>
      </c>
      <c r="AQ76" s="173">
        <f>IF(ISNUMBER('Corrected energy balance step 1'!AQ76),'Corrected energy balance step 1'!AQ76,0)</f>
        <v>0</v>
      </c>
      <c r="AR76" s="173">
        <f>IF(ISNUMBER('Corrected energy balance step 1'!AR76),'Corrected energy balance step 1'!AR76,0)</f>
        <v>0</v>
      </c>
      <c r="AS76" s="173">
        <f>IF(ISNUMBER('Corrected energy balance step 1'!AS76),'Corrected energy balance step 1'!AS76,0)</f>
        <v>0</v>
      </c>
      <c r="AT76" s="173">
        <f>IF(ISNUMBER('Corrected energy balance step 1'!AT76),'Corrected energy balance step 1'!AT76,0)</f>
        <v>0</v>
      </c>
      <c r="AU76" s="173">
        <f>IF(ISNUMBER('Corrected energy balance step 1'!AU76),'Corrected energy balance step 1'!AU76,0)</f>
        <v>0</v>
      </c>
      <c r="AV76" s="173">
        <f>IF(ISNUMBER('Corrected energy balance step 1'!AV76),'Corrected energy balance step 1'!AV76,0)</f>
        <v>0</v>
      </c>
      <c r="AW76" s="173">
        <f>IF(ISNUMBER('Corrected energy balance step 1'!AW76),'Corrected energy balance step 1'!AW76,0)</f>
        <v>0</v>
      </c>
      <c r="AX76" s="173">
        <f>IF(ISNUMBER('Corrected energy balance step 1'!AX76),'Corrected energy balance step 1'!AX76,0)</f>
        <v>0</v>
      </c>
      <c r="AY76" s="173">
        <f>IF(ISNUMBER('Corrected energy balance step 1'!AY76),'Corrected energy balance step 1'!AY76,0)</f>
        <v>0</v>
      </c>
      <c r="AZ76" s="173">
        <f>IF(ISNUMBER('Corrected energy balance step 1'!AZ76),'Corrected energy balance step 1'!AZ76,0)</f>
        <v>0</v>
      </c>
      <c r="BA76" s="173">
        <f>IF(ISNUMBER('Corrected energy balance step 1'!BA76),'Corrected energy balance step 1'!BA76,0)</f>
        <v>0</v>
      </c>
      <c r="BB76" s="173">
        <f>IF(ISNUMBER('Corrected energy balance step 1'!BB76),'Corrected energy balance step 1'!BB76,0)</f>
        <v>0</v>
      </c>
      <c r="BC76" s="173">
        <f>IF(ISNUMBER('Corrected energy balance step 1'!BC76),'Corrected energy balance step 1'!BC76,0)</f>
        <v>0</v>
      </c>
      <c r="BD76" s="173">
        <f>IF(ISNUMBER('Corrected energy balance step 1'!BD76),'Corrected energy balance step 1'!BD76,0)</f>
        <v>0</v>
      </c>
      <c r="BE76" s="173">
        <f>IF(ISNUMBER('Corrected energy balance step 1'!BE76),'Corrected energy balance step 1'!BE76,0)</f>
        <v>0</v>
      </c>
      <c r="BF76" s="173">
        <f>IF(ISNUMBER('Corrected energy balance step 1'!BF76),'Corrected energy balance step 1'!BF76,0)</f>
        <v>0</v>
      </c>
      <c r="BG76" s="173">
        <f>IF(ISNUMBER('Corrected energy balance step 1'!BG76),'Corrected energy balance step 1'!BG76,0)</f>
        <v>0</v>
      </c>
      <c r="BH76" s="173">
        <f>IF(ISNUMBER('Corrected energy balance step 1'!BH76),'Corrected energy balance step 1'!BH76,0)</f>
        <v>0</v>
      </c>
      <c r="BI76" s="173">
        <f>IF(ISNUMBER('Corrected energy balance step 1'!BI76),'Corrected energy balance step 1'!BI76,0)</f>
        <v>0</v>
      </c>
      <c r="BJ76" s="173">
        <f>IF(ISNUMBER('Corrected energy balance step 1'!BJ76),'Corrected energy balance step 1'!BJ76,0)</f>
        <v>0</v>
      </c>
      <c r="BK76" s="173">
        <f>IF(ISNUMBER('Corrected energy balance step 1'!BK76),'Corrected energy balance step 1'!BK76,0)</f>
        <v>0</v>
      </c>
      <c r="BL76" s="173">
        <f>IF(ISNUMBER('Corrected energy balance step 1'!BL76),'Corrected energy balance step 1'!BL76,0)</f>
        <v>0</v>
      </c>
      <c r="BM76" s="173">
        <f>IF(ISNUMBER('Corrected energy balance step 1'!BM76),'Corrected energy balance step 1'!BM76,0)</f>
        <v>0</v>
      </c>
      <c r="BN76" s="171">
        <f t="shared" si="60"/>
        <v>0</v>
      </c>
      <c r="BO76" s="174">
        <f>'Corrected energy balance step 1'!BO76</f>
        <v>0</v>
      </c>
    </row>
    <row r="77" spans="2:67">
      <c r="B77" s="36" t="s">
        <v>111</v>
      </c>
      <c r="C77" s="173">
        <f>IF(ISNUMBER('Corrected energy balance step 1'!C77),'Corrected energy balance step 1'!C77,0)</f>
        <v>0</v>
      </c>
      <c r="D77" s="173">
        <f>IF(ISNUMBER('Corrected energy balance step 1'!D77),'Corrected energy balance step 1'!D77,0)</f>
        <v>0</v>
      </c>
      <c r="E77" s="173">
        <f>IF(ISNUMBER('Corrected energy balance step 1'!E77),'Corrected energy balance step 1'!E77,0)</f>
        <v>0</v>
      </c>
      <c r="F77" s="173">
        <f>IF(ISNUMBER('Corrected energy balance step 1'!F77),'Corrected energy balance step 1'!F77,0)</f>
        <v>0</v>
      </c>
      <c r="G77" s="173">
        <f>IF(ISNUMBER('Corrected energy balance step 1'!G77),'Corrected energy balance step 1'!G77,0)</f>
        <v>0</v>
      </c>
      <c r="H77" s="173">
        <f>IF(ISNUMBER('Corrected energy balance step 1'!H77),'Corrected energy balance step 1'!H77,0)</f>
        <v>0</v>
      </c>
      <c r="I77" s="173">
        <f>IF(ISNUMBER('Corrected energy balance step 1'!I77),'Corrected energy balance step 1'!I77,0)</f>
        <v>0</v>
      </c>
      <c r="J77" s="173">
        <f>IF(ISNUMBER('Corrected energy balance step 1'!J77),'Corrected energy balance step 1'!J77,0)</f>
        <v>0</v>
      </c>
      <c r="K77" s="173">
        <f>IF(ISNUMBER('Corrected energy balance step 1'!K77),'Corrected energy balance step 1'!K77,0)</f>
        <v>0</v>
      </c>
      <c r="L77" s="173">
        <f>IF(ISNUMBER('Corrected energy balance step 1'!L77),'Corrected energy balance step 1'!L77,0)</f>
        <v>0</v>
      </c>
      <c r="M77" s="173">
        <f>IF(ISNUMBER('Corrected energy balance step 1'!M77),'Corrected energy balance step 1'!M77,0)</f>
        <v>0</v>
      </c>
      <c r="N77" s="173">
        <f>IF(ISNUMBER('Corrected energy balance step 1'!N77),'Corrected energy balance step 1'!N77,0)</f>
        <v>0</v>
      </c>
      <c r="O77" s="173">
        <f>IF(ISNUMBER('Corrected energy balance step 1'!O77),'Corrected energy balance step 1'!O77,0)</f>
        <v>0</v>
      </c>
      <c r="P77" s="173">
        <f>IF(ISNUMBER('Corrected energy balance step 1'!P77),'Corrected energy balance step 1'!P77,0)</f>
        <v>0</v>
      </c>
      <c r="Q77" s="173">
        <f>IF(ISNUMBER('Corrected energy balance step 1'!Q77),'Corrected energy balance step 1'!Q77,0)</f>
        <v>0</v>
      </c>
      <c r="R77" s="173">
        <f>IF(ISNUMBER('Corrected energy balance step 1'!R77),'Corrected energy balance step 1'!R77,0)</f>
        <v>0</v>
      </c>
      <c r="S77" s="173">
        <f>IF(ISNUMBER('Corrected energy balance step 1'!S77),'Corrected energy balance step 1'!S77,0)</f>
        <v>0</v>
      </c>
      <c r="T77" s="173">
        <f>IF(ISNUMBER('Corrected energy balance step 1'!T77),'Corrected energy balance step 1'!T77,0)</f>
        <v>0</v>
      </c>
      <c r="U77" s="173">
        <f>IF(ISNUMBER('Corrected energy balance step 1'!U77),'Corrected energy balance step 1'!U77,0)</f>
        <v>0</v>
      </c>
      <c r="V77" s="173">
        <f>IF(ISNUMBER('Corrected energy balance step 1'!V77),'Corrected energy balance step 1'!V77,0)</f>
        <v>0</v>
      </c>
      <c r="W77" s="173">
        <f>IF(ISNUMBER('Corrected energy balance step 1'!W77),'Corrected energy balance step 1'!W77,0)</f>
        <v>0</v>
      </c>
      <c r="X77" s="173">
        <f>IF(ISNUMBER('Corrected energy balance step 1'!X77),'Corrected energy balance step 1'!X77,0)</f>
        <v>0</v>
      </c>
      <c r="Y77" s="173">
        <f>IF(ISNUMBER('Corrected energy balance step 1'!Y77),'Corrected energy balance step 1'!Y77,0)</f>
        <v>0</v>
      </c>
      <c r="Z77" s="173">
        <f>IF(ISNUMBER('Corrected energy balance step 1'!Z77),'Corrected energy balance step 1'!Z77,0)</f>
        <v>0</v>
      </c>
      <c r="AA77" s="173">
        <f>IF(ISNUMBER('Corrected energy balance step 1'!AA77),'Corrected energy balance step 1'!AA77,0)</f>
        <v>0</v>
      </c>
      <c r="AB77" s="173">
        <f>IF(ISNUMBER('Corrected energy balance step 1'!AB77),'Corrected energy balance step 1'!AB77,0)</f>
        <v>0</v>
      </c>
      <c r="AC77" s="173">
        <f>IF(ISNUMBER('Corrected energy balance step 1'!AC77),'Corrected energy balance step 1'!AC77,0)</f>
        <v>0</v>
      </c>
      <c r="AD77" s="173">
        <f>IF(ISNUMBER('Corrected energy balance step 1'!AD77),'Corrected energy balance step 1'!AD77,0)</f>
        <v>0</v>
      </c>
      <c r="AE77" s="173">
        <f>IF(ISNUMBER('Corrected energy balance step 1'!AE77),'Corrected energy balance step 1'!AE77,0)</f>
        <v>0</v>
      </c>
      <c r="AF77" s="173">
        <f>IF(ISNUMBER('Corrected energy balance step 1'!AF77),'Corrected energy balance step 1'!AF77,0)</f>
        <v>0</v>
      </c>
      <c r="AG77" s="173">
        <f>IF(ISNUMBER('Corrected energy balance step 1'!AG77),'Corrected energy balance step 1'!AG77,0)</f>
        <v>0</v>
      </c>
      <c r="AH77" s="173">
        <f>IF(ISNUMBER('Corrected energy balance step 1'!AH77),'Corrected energy balance step 1'!AH77,0)</f>
        <v>0</v>
      </c>
      <c r="AI77" s="173">
        <f>IF(ISNUMBER('Corrected energy balance step 1'!AI77),'Corrected energy balance step 1'!AI77,0)</f>
        <v>0</v>
      </c>
      <c r="AJ77" s="173">
        <f>IF(ISNUMBER('Corrected energy balance step 1'!AJ77),'Corrected energy balance step 1'!AJ77,0)</f>
        <v>0</v>
      </c>
      <c r="AK77" s="173">
        <f>IF(ISNUMBER('Corrected energy balance step 1'!AK77),'Corrected energy balance step 1'!AK77,0)</f>
        <v>0</v>
      </c>
      <c r="AL77" s="173">
        <f>IF(ISNUMBER('Corrected energy balance step 1'!AL77),'Corrected energy balance step 1'!AL77,0)</f>
        <v>0</v>
      </c>
      <c r="AM77" s="173">
        <f>IF(ISNUMBER('Corrected energy balance step 1'!AM77),'Corrected energy balance step 1'!AM77,0)</f>
        <v>0</v>
      </c>
      <c r="AN77" s="173">
        <f>IF(ISNUMBER('Corrected energy balance step 1'!AN77),'Corrected energy balance step 1'!AN77,0)</f>
        <v>0</v>
      </c>
      <c r="AO77" s="173">
        <f>IF(ISNUMBER('Corrected energy balance step 1'!AO77),'Corrected energy balance step 1'!AO77,0)</f>
        <v>0</v>
      </c>
      <c r="AP77" s="173">
        <f>IF(ISNUMBER('Corrected energy balance step 1'!AP77),'Corrected energy balance step 1'!AP77,0)</f>
        <v>0</v>
      </c>
      <c r="AQ77" s="173">
        <f>IF(ISNUMBER('Corrected energy balance step 1'!AQ77),'Corrected energy balance step 1'!AQ77,0)</f>
        <v>0</v>
      </c>
      <c r="AR77" s="173">
        <f>IF(ISNUMBER('Corrected energy balance step 1'!AR77),'Corrected energy balance step 1'!AR77,0)</f>
        <v>0</v>
      </c>
      <c r="AS77" s="173">
        <f>IF(ISNUMBER('Corrected energy balance step 1'!AS77),'Corrected energy balance step 1'!AS77,0)</f>
        <v>0</v>
      </c>
      <c r="AT77" s="173">
        <f>IF(ISNUMBER('Corrected energy balance step 1'!AT77),'Corrected energy balance step 1'!AT77,0)</f>
        <v>0</v>
      </c>
      <c r="AU77" s="173">
        <f>IF(ISNUMBER('Corrected energy balance step 1'!AU77),'Corrected energy balance step 1'!AU77,0)</f>
        <v>0</v>
      </c>
      <c r="AV77" s="173">
        <f>IF(ISNUMBER('Corrected energy balance step 1'!AV77),'Corrected energy balance step 1'!AV77,0)</f>
        <v>0</v>
      </c>
      <c r="AW77" s="173">
        <f>IF(ISNUMBER('Corrected energy balance step 1'!AW77),'Corrected energy balance step 1'!AW77,0)</f>
        <v>0</v>
      </c>
      <c r="AX77" s="173">
        <f>IF(ISNUMBER('Corrected energy balance step 1'!AX77),'Corrected energy balance step 1'!AX77,0)</f>
        <v>0</v>
      </c>
      <c r="AY77" s="173">
        <f>IF(ISNUMBER('Corrected energy balance step 1'!AY77),'Corrected energy balance step 1'!AY77,0)</f>
        <v>0</v>
      </c>
      <c r="AZ77" s="173">
        <f>IF(ISNUMBER('Corrected energy balance step 1'!AZ77),'Corrected energy balance step 1'!AZ77,0)</f>
        <v>0</v>
      </c>
      <c r="BA77" s="173">
        <f>IF(ISNUMBER('Corrected energy balance step 1'!BA77),'Corrected energy balance step 1'!BA77,0)</f>
        <v>0</v>
      </c>
      <c r="BB77" s="173">
        <f>IF(ISNUMBER('Corrected energy balance step 1'!BB77),'Corrected energy balance step 1'!BB77,0)</f>
        <v>0</v>
      </c>
      <c r="BC77" s="173">
        <f>IF(ISNUMBER('Corrected energy balance step 1'!BC77),'Corrected energy balance step 1'!BC77,0)</f>
        <v>0</v>
      </c>
      <c r="BD77" s="173">
        <f>IF(ISNUMBER('Corrected energy balance step 1'!BD77),'Corrected energy balance step 1'!BD77,0)</f>
        <v>0</v>
      </c>
      <c r="BE77" s="173">
        <f>IF(ISNUMBER('Corrected energy balance step 1'!BE77),'Corrected energy balance step 1'!BE77,0)</f>
        <v>0</v>
      </c>
      <c r="BF77" s="173">
        <f>IF(ISNUMBER('Corrected energy balance step 1'!BF77),'Corrected energy balance step 1'!BF77,0)</f>
        <v>0</v>
      </c>
      <c r="BG77" s="173">
        <f>IF(ISNUMBER('Corrected energy balance step 1'!BG77),'Corrected energy balance step 1'!BG77,0)</f>
        <v>0</v>
      </c>
      <c r="BH77" s="173">
        <f>IF(ISNUMBER('Corrected energy balance step 1'!BH77),'Corrected energy balance step 1'!BH77,0)</f>
        <v>0</v>
      </c>
      <c r="BI77" s="173">
        <f>IF(ISNUMBER('Corrected energy balance step 1'!BI77),'Corrected energy balance step 1'!BI77,0)</f>
        <v>0</v>
      </c>
      <c r="BJ77" s="173">
        <f>IF(ISNUMBER('Corrected energy balance step 1'!BJ77),'Corrected energy balance step 1'!BJ77,0)</f>
        <v>0</v>
      </c>
      <c r="BK77" s="173">
        <f>IF(ISNUMBER('Corrected energy balance step 1'!BK77),'Corrected energy balance step 1'!BK77,0)</f>
        <v>0</v>
      </c>
      <c r="BL77" s="173">
        <f>IF(ISNUMBER('Corrected energy balance step 1'!BL77),'Corrected energy balance step 1'!BL77,0)</f>
        <v>0</v>
      </c>
      <c r="BM77" s="173">
        <f>IF(ISNUMBER('Corrected energy balance step 1'!BM77),'Corrected energy balance step 1'!BM77,0)</f>
        <v>0</v>
      </c>
      <c r="BN77" s="171">
        <f t="shared" si="60"/>
        <v>0</v>
      </c>
      <c r="BO77" s="174">
        <f>'Corrected energy balance step 1'!BO77</f>
        <v>0</v>
      </c>
    </row>
    <row r="78" spans="2:67">
      <c r="B78" s="36" t="s">
        <v>112</v>
      </c>
      <c r="C78" s="173">
        <f>IF(ISNUMBER('Corrected energy balance step 1'!C78),'Corrected energy balance step 1'!C78,0)</f>
        <v>0</v>
      </c>
      <c r="D78" s="173">
        <f>IF(ISNUMBER('Corrected energy balance step 1'!D78),'Corrected energy balance step 1'!D78,0)</f>
        <v>0</v>
      </c>
      <c r="E78" s="173">
        <f>IF(ISNUMBER('Corrected energy balance step 1'!E78),'Corrected energy balance step 1'!E78,0)</f>
        <v>0</v>
      </c>
      <c r="F78" s="173">
        <f>IF(ISNUMBER('Corrected energy balance step 1'!F78),'Corrected energy balance step 1'!F78,0)</f>
        <v>0</v>
      </c>
      <c r="G78" s="173">
        <f>IF(ISNUMBER('Corrected energy balance step 1'!G78),'Corrected energy balance step 1'!G78,0)</f>
        <v>0</v>
      </c>
      <c r="H78" s="173">
        <f>IF(ISNUMBER('Corrected energy balance step 1'!H78),'Corrected energy balance step 1'!H78,0)</f>
        <v>0</v>
      </c>
      <c r="I78" s="173">
        <f>IF(ISNUMBER('Corrected energy balance step 1'!I78),'Corrected energy balance step 1'!I78,0)</f>
        <v>0</v>
      </c>
      <c r="J78" s="173">
        <f>IF(ISNUMBER('Corrected energy balance step 1'!J78),'Corrected energy balance step 1'!J78,0)</f>
        <v>0</v>
      </c>
      <c r="K78" s="173">
        <f>IF(ISNUMBER('Corrected energy balance step 1'!K78),'Corrected energy balance step 1'!K78,0)</f>
        <v>0</v>
      </c>
      <c r="L78" s="173">
        <f>IF(ISNUMBER('Corrected energy balance step 1'!L78),'Corrected energy balance step 1'!L78,0)</f>
        <v>0</v>
      </c>
      <c r="M78" s="173">
        <f>IF(ISNUMBER('Corrected energy balance step 1'!M78),'Corrected energy balance step 1'!M78,0)</f>
        <v>0</v>
      </c>
      <c r="N78" s="173">
        <f>IF(ISNUMBER('Corrected energy balance step 1'!N78),'Corrected energy balance step 1'!N78,0)</f>
        <v>0</v>
      </c>
      <c r="O78" s="173">
        <f>IF(ISNUMBER('Corrected energy balance step 1'!O78),'Corrected energy balance step 1'!O78,0)</f>
        <v>0</v>
      </c>
      <c r="P78" s="173">
        <f>IF(ISNUMBER('Corrected energy balance step 1'!P78),'Corrected energy balance step 1'!P78,0)</f>
        <v>0</v>
      </c>
      <c r="Q78" s="173">
        <f>IF(ISNUMBER('Corrected energy balance step 1'!Q78),'Corrected energy balance step 1'!Q78,0)</f>
        <v>0</v>
      </c>
      <c r="R78" s="173">
        <f>IF(ISNUMBER('Corrected energy balance step 1'!R78),'Corrected energy balance step 1'!R78,0)</f>
        <v>0</v>
      </c>
      <c r="S78" s="173">
        <f>IF(ISNUMBER('Corrected energy balance step 1'!S78),'Corrected energy balance step 1'!S78,0)</f>
        <v>0</v>
      </c>
      <c r="T78" s="173">
        <f>IF(ISNUMBER('Corrected energy balance step 1'!T78),'Corrected energy balance step 1'!T78,0)</f>
        <v>0</v>
      </c>
      <c r="U78" s="173">
        <f>IF(ISNUMBER('Corrected energy balance step 1'!U78),'Corrected energy balance step 1'!U78,0)</f>
        <v>0</v>
      </c>
      <c r="V78" s="173">
        <f>IF(ISNUMBER('Corrected energy balance step 1'!V78),'Corrected energy balance step 1'!V78,0)</f>
        <v>0</v>
      </c>
      <c r="W78" s="173">
        <f>IF(ISNUMBER('Corrected energy balance step 1'!W78),'Corrected energy balance step 1'!W78,0)</f>
        <v>0</v>
      </c>
      <c r="X78" s="173">
        <f>IF(ISNUMBER('Corrected energy balance step 1'!X78),'Corrected energy balance step 1'!X78,0)</f>
        <v>0</v>
      </c>
      <c r="Y78" s="173">
        <f>IF(ISNUMBER('Corrected energy balance step 1'!Y78),'Corrected energy balance step 1'!Y78,0)</f>
        <v>0</v>
      </c>
      <c r="Z78" s="173">
        <f>IF(ISNUMBER('Corrected energy balance step 1'!Z78),'Corrected energy balance step 1'!Z78,0)</f>
        <v>0</v>
      </c>
      <c r="AA78" s="173">
        <f>IF(ISNUMBER('Corrected energy balance step 1'!AA78),'Corrected energy balance step 1'!AA78,0)</f>
        <v>0</v>
      </c>
      <c r="AB78" s="173">
        <f>IF(ISNUMBER('Corrected energy balance step 1'!AB78),'Corrected energy balance step 1'!AB78,0)</f>
        <v>0</v>
      </c>
      <c r="AC78" s="173">
        <f>IF(ISNUMBER('Corrected energy balance step 1'!AC78),'Corrected energy balance step 1'!AC78,0)</f>
        <v>0</v>
      </c>
      <c r="AD78" s="173">
        <f>IF(ISNUMBER('Corrected energy balance step 1'!AD78),'Corrected energy balance step 1'!AD78,0)</f>
        <v>0</v>
      </c>
      <c r="AE78" s="173">
        <f>IF(ISNUMBER('Corrected energy balance step 1'!AE78),'Corrected energy balance step 1'!AE78,0)</f>
        <v>0</v>
      </c>
      <c r="AF78" s="173">
        <f>IF(ISNUMBER('Corrected energy balance step 1'!AF78),'Corrected energy balance step 1'!AF78,0)</f>
        <v>0</v>
      </c>
      <c r="AG78" s="173">
        <f>IF(ISNUMBER('Corrected energy balance step 1'!AG78),'Corrected energy balance step 1'!AG78,0)</f>
        <v>0</v>
      </c>
      <c r="AH78" s="173">
        <f>IF(ISNUMBER('Corrected energy balance step 1'!AH78),'Corrected energy balance step 1'!AH78,0)</f>
        <v>0</v>
      </c>
      <c r="AI78" s="173">
        <f>IF(ISNUMBER('Corrected energy balance step 1'!AI78),'Corrected energy balance step 1'!AI78,0)</f>
        <v>0</v>
      </c>
      <c r="AJ78" s="173">
        <f>IF(ISNUMBER('Corrected energy balance step 1'!AJ78),'Corrected energy balance step 1'!AJ78,0)</f>
        <v>0</v>
      </c>
      <c r="AK78" s="173">
        <f>IF(ISNUMBER('Corrected energy balance step 1'!AK78),'Corrected energy balance step 1'!AK78,0)</f>
        <v>0</v>
      </c>
      <c r="AL78" s="173">
        <f>IF(ISNUMBER('Corrected energy balance step 1'!AL78),'Corrected energy balance step 1'!AL78,0)</f>
        <v>0</v>
      </c>
      <c r="AM78" s="173">
        <f>IF(ISNUMBER('Corrected energy balance step 1'!AM78),'Corrected energy balance step 1'!AM78,0)</f>
        <v>0</v>
      </c>
      <c r="AN78" s="173">
        <f>IF(ISNUMBER('Corrected energy balance step 1'!AN78),'Corrected energy balance step 1'!AN78,0)</f>
        <v>0</v>
      </c>
      <c r="AO78" s="173">
        <f>IF(ISNUMBER('Corrected energy balance step 1'!AO78),'Corrected energy balance step 1'!AO78,0)</f>
        <v>0</v>
      </c>
      <c r="AP78" s="173">
        <f>IF(ISNUMBER('Corrected energy balance step 1'!AP78),'Corrected energy balance step 1'!AP78,0)</f>
        <v>0</v>
      </c>
      <c r="AQ78" s="173">
        <f>IF(ISNUMBER('Corrected energy balance step 1'!AQ78),'Corrected energy balance step 1'!AQ78,0)</f>
        <v>0</v>
      </c>
      <c r="AR78" s="173">
        <f>IF(ISNUMBER('Corrected energy balance step 1'!AR78),'Corrected energy balance step 1'!AR78,0)</f>
        <v>0</v>
      </c>
      <c r="AS78" s="173">
        <f>IF(ISNUMBER('Corrected energy balance step 1'!AS78),'Corrected energy balance step 1'!AS78,0)</f>
        <v>0</v>
      </c>
      <c r="AT78" s="173">
        <f>IF(ISNUMBER('Corrected energy balance step 1'!AT78),'Corrected energy balance step 1'!AT78,0)</f>
        <v>0</v>
      </c>
      <c r="AU78" s="173">
        <f>IF(ISNUMBER('Corrected energy balance step 1'!AU78),'Corrected energy balance step 1'!AU78,0)</f>
        <v>0</v>
      </c>
      <c r="AV78" s="173">
        <f>IF(ISNUMBER('Corrected energy balance step 1'!AV78),'Corrected energy balance step 1'!AV78,0)</f>
        <v>0</v>
      </c>
      <c r="AW78" s="173">
        <f>IF(ISNUMBER('Corrected energy balance step 1'!AW78),'Corrected energy balance step 1'!AW78,0)</f>
        <v>0</v>
      </c>
      <c r="AX78" s="173">
        <f>IF(ISNUMBER('Corrected energy balance step 1'!AX78),'Corrected energy balance step 1'!AX78,0)</f>
        <v>0</v>
      </c>
      <c r="AY78" s="173">
        <f>IF(ISNUMBER('Corrected energy balance step 1'!AY78),'Corrected energy balance step 1'!AY78,0)</f>
        <v>0</v>
      </c>
      <c r="AZ78" s="173">
        <f>IF(ISNUMBER('Corrected energy balance step 1'!AZ78),'Corrected energy balance step 1'!AZ78,0)</f>
        <v>0</v>
      </c>
      <c r="BA78" s="173">
        <f>IF(ISNUMBER('Corrected energy balance step 1'!BA78),'Corrected energy balance step 1'!BA78,0)</f>
        <v>0</v>
      </c>
      <c r="BB78" s="173">
        <f>IF(ISNUMBER('Corrected energy balance step 1'!BB78),'Corrected energy balance step 1'!BB78,0)</f>
        <v>0</v>
      </c>
      <c r="BC78" s="173">
        <f>IF(ISNUMBER('Corrected energy balance step 1'!BC78),'Corrected energy balance step 1'!BC78,0)</f>
        <v>0</v>
      </c>
      <c r="BD78" s="173">
        <f>IF(ISNUMBER('Corrected energy balance step 1'!BD78),'Corrected energy balance step 1'!BD78,0)</f>
        <v>0</v>
      </c>
      <c r="BE78" s="173">
        <f>IF(ISNUMBER('Corrected energy balance step 1'!BE78),'Corrected energy balance step 1'!BE78,0)</f>
        <v>0</v>
      </c>
      <c r="BF78" s="173">
        <f>IF(ISNUMBER('Corrected energy balance step 1'!BF78),'Corrected energy balance step 1'!BF78,0)</f>
        <v>0</v>
      </c>
      <c r="BG78" s="173">
        <f>IF(ISNUMBER('Corrected energy balance step 1'!BG78),'Corrected energy balance step 1'!BG78,0)</f>
        <v>0</v>
      </c>
      <c r="BH78" s="173">
        <f>IF(ISNUMBER('Corrected energy balance step 1'!BH78),'Corrected energy balance step 1'!BH78,0)</f>
        <v>0</v>
      </c>
      <c r="BI78" s="173">
        <f>IF(ISNUMBER('Corrected energy balance step 1'!BI78),'Corrected energy balance step 1'!BI78,0)</f>
        <v>0</v>
      </c>
      <c r="BJ78" s="173">
        <f>IF(ISNUMBER('Corrected energy balance step 1'!BJ78),'Corrected energy balance step 1'!BJ78,0)</f>
        <v>0</v>
      </c>
      <c r="BK78" s="173">
        <f>IF(ISNUMBER('Corrected energy balance step 1'!BK78),'Corrected energy balance step 1'!BK78,0)</f>
        <v>0</v>
      </c>
      <c r="BL78" s="173">
        <f>IF(ISNUMBER('Corrected energy balance step 1'!BL78),'Corrected energy balance step 1'!BL78,0)</f>
        <v>0</v>
      </c>
      <c r="BM78" s="173">
        <f>IF(ISNUMBER('Corrected energy balance step 1'!BM78),'Corrected energy balance step 1'!BM78,0)</f>
        <v>0</v>
      </c>
      <c r="BN78" s="171">
        <f t="shared" si="60"/>
        <v>0</v>
      </c>
      <c r="BO78" s="174">
        <f>'Corrected energy balance step 1'!BO78</f>
        <v>0</v>
      </c>
    </row>
    <row r="79" spans="2:67">
      <c r="B79" s="36" t="s">
        <v>113</v>
      </c>
      <c r="C79" s="173">
        <f>IF(ISNUMBER('Corrected energy balance step 1'!C79),'Corrected energy balance step 1'!C79,0)</f>
        <v>0</v>
      </c>
      <c r="D79" s="173">
        <f>IF(ISNUMBER('Corrected energy balance step 1'!D79),'Corrected energy balance step 1'!D79,0)</f>
        <v>0</v>
      </c>
      <c r="E79" s="173">
        <f>IF(ISNUMBER('Corrected energy balance step 1'!E79),'Corrected energy balance step 1'!E79,0)</f>
        <v>0</v>
      </c>
      <c r="F79" s="173">
        <f>IF(ISNUMBER('Corrected energy balance step 1'!F79),'Corrected energy balance step 1'!F79,0)</f>
        <v>0</v>
      </c>
      <c r="G79" s="173">
        <f>IF(ISNUMBER('Corrected energy balance step 1'!G79),'Corrected energy balance step 1'!G79,0)</f>
        <v>0</v>
      </c>
      <c r="H79" s="173">
        <f>IF(ISNUMBER('Corrected energy balance step 1'!H79),'Corrected energy balance step 1'!H79,0)</f>
        <v>0</v>
      </c>
      <c r="I79" s="173">
        <f>IF(ISNUMBER('Corrected energy balance step 1'!I79),'Corrected energy balance step 1'!I79,0)</f>
        <v>0</v>
      </c>
      <c r="J79" s="173">
        <f>IF(ISNUMBER('Corrected energy balance step 1'!J79),'Corrected energy balance step 1'!J79,0)</f>
        <v>0</v>
      </c>
      <c r="K79" s="173">
        <f>IF(ISNUMBER('Corrected energy balance step 1'!K79),'Corrected energy balance step 1'!K79,0)</f>
        <v>0</v>
      </c>
      <c r="L79" s="173">
        <f>IF(ISNUMBER('Corrected energy balance step 1'!L79),'Corrected energy balance step 1'!L79,0)</f>
        <v>0</v>
      </c>
      <c r="M79" s="173">
        <f>IF(ISNUMBER('Corrected energy balance step 1'!M79),'Corrected energy balance step 1'!M79,0)</f>
        <v>0</v>
      </c>
      <c r="N79" s="173">
        <f>IF(ISNUMBER('Corrected energy balance step 1'!N79),'Corrected energy balance step 1'!N79,0)</f>
        <v>0</v>
      </c>
      <c r="O79" s="173">
        <f>IF(ISNUMBER('Corrected energy balance step 1'!O79),'Corrected energy balance step 1'!O79,0)</f>
        <v>0</v>
      </c>
      <c r="P79" s="173">
        <f>IF(ISNUMBER('Corrected energy balance step 1'!P79),'Corrected energy balance step 1'!P79,0)</f>
        <v>0</v>
      </c>
      <c r="Q79" s="173">
        <f>IF(ISNUMBER('Corrected energy balance step 1'!Q79),'Corrected energy balance step 1'!Q79,0)</f>
        <v>0</v>
      </c>
      <c r="R79" s="173">
        <f>IF(ISNUMBER('Corrected energy balance step 1'!R79),'Corrected energy balance step 1'!R79,0)</f>
        <v>0</v>
      </c>
      <c r="S79" s="173">
        <f>IF(ISNUMBER('Corrected energy balance step 1'!S79),'Corrected energy balance step 1'!S79,0)</f>
        <v>0</v>
      </c>
      <c r="T79" s="173">
        <f>IF(ISNUMBER('Corrected energy balance step 1'!T79),'Corrected energy balance step 1'!T79,0)</f>
        <v>0</v>
      </c>
      <c r="U79" s="173">
        <f>IF(ISNUMBER('Corrected energy balance step 1'!U79),'Corrected energy balance step 1'!U79,0)</f>
        <v>0</v>
      </c>
      <c r="V79" s="173">
        <f>IF(ISNUMBER('Corrected energy balance step 1'!V79),'Corrected energy balance step 1'!V79,0)</f>
        <v>0</v>
      </c>
      <c r="W79" s="173">
        <f>IF(ISNUMBER('Corrected energy balance step 1'!W79),'Corrected energy balance step 1'!W79,0)</f>
        <v>0</v>
      </c>
      <c r="X79" s="173">
        <f>IF(ISNUMBER('Corrected energy balance step 1'!X79),'Corrected energy balance step 1'!X79,0)</f>
        <v>0</v>
      </c>
      <c r="Y79" s="173">
        <f>IF(ISNUMBER('Corrected energy balance step 1'!Y79),'Corrected energy balance step 1'!Y79,0)</f>
        <v>0</v>
      </c>
      <c r="Z79" s="173">
        <f>IF(ISNUMBER('Corrected energy balance step 1'!Z79),'Corrected energy balance step 1'!Z79,0)</f>
        <v>0</v>
      </c>
      <c r="AA79" s="173">
        <f>IF(ISNUMBER('Corrected energy balance step 1'!AA79),'Corrected energy balance step 1'!AA79,0)</f>
        <v>0</v>
      </c>
      <c r="AB79" s="173">
        <f>IF(ISNUMBER('Corrected energy balance step 1'!AB79),'Corrected energy balance step 1'!AB79,0)</f>
        <v>0</v>
      </c>
      <c r="AC79" s="173">
        <f>IF(ISNUMBER('Corrected energy balance step 1'!AC79),'Corrected energy balance step 1'!AC79,0)</f>
        <v>0</v>
      </c>
      <c r="AD79" s="173">
        <f>IF(ISNUMBER('Corrected energy balance step 1'!AD79),'Corrected energy balance step 1'!AD79,0)</f>
        <v>0</v>
      </c>
      <c r="AE79" s="173">
        <f>IF(ISNUMBER('Corrected energy balance step 1'!AE79),'Corrected energy balance step 1'!AE79,0)</f>
        <v>0</v>
      </c>
      <c r="AF79" s="173">
        <f>IF(ISNUMBER('Corrected energy balance step 1'!AF79),'Corrected energy balance step 1'!AF79,0)</f>
        <v>0</v>
      </c>
      <c r="AG79" s="173">
        <f>IF(ISNUMBER('Corrected energy balance step 1'!AG79),'Corrected energy balance step 1'!AG79,0)</f>
        <v>0</v>
      </c>
      <c r="AH79" s="173">
        <f>IF(ISNUMBER('Corrected energy balance step 1'!AH79),'Corrected energy balance step 1'!AH79,0)</f>
        <v>0</v>
      </c>
      <c r="AI79" s="173">
        <f>IF(ISNUMBER('Corrected energy balance step 1'!AI79),'Corrected energy balance step 1'!AI79,0)</f>
        <v>0</v>
      </c>
      <c r="AJ79" s="173">
        <f>IF(ISNUMBER('Corrected energy balance step 1'!AJ79),'Corrected energy balance step 1'!AJ79,0)</f>
        <v>0</v>
      </c>
      <c r="AK79" s="173">
        <f>IF(ISNUMBER('Corrected energy balance step 1'!AK79),'Corrected energy balance step 1'!AK79,0)</f>
        <v>0</v>
      </c>
      <c r="AL79" s="173">
        <f>IF(ISNUMBER('Corrected energy balance step 1'!AL79),'Corrected energy balance step 1'!AL79,0)</f>
        <v>0</v>
      </c>
      <c r="AM79" s="173">
        <f>IF(ISNUMBER('Corrected energy balance step 1'!AM79),'Corrected energy balance step 1'!AM79,0)</f>
        <v>0</v>
      </c>
      <c r="AN79" s="173">
        <f>IF(ISNUMBER('Corrected energy balance step 1'!AN79),'Corrected energy balance step 1'!AN79,0)</f>
        <v>0</v>
      </c>
      <c r="AO79" s="173">
        <f>IF(ISNUMBER('Corrected energy balance step 1'!AO79),'Corrected energy balance step 1'!AO79,0)</f>
        <v>0</v>
      </c>
      <c r="AP79" s="173">
        <f>IF(ISNUMBER('Corrected energy balance step 1'!AP79),'Corrected energy balance step 1'!AP79,0)</f>
        <v>0</v>
      </c>
      <c r="AQ79" s="173">
        <f>IF(ISNUMBER('Corrected energy balance step 1'!AQ79),'Corrected energy balance step 1'!AQ79,0)</f>
        <v>0</v>
      </c>
      <c r="AR79" s="173">
        <f>IF(ISNUMBER('Corrected energy balance step 1'!AR79),'Corrected energy balance step 1'!AR79,0)</f>
        <v>0</v>
      </c>
      <c r="AS79" s="173">
        <f>IF(ISNUMBER('Corrected energy balance step 1'!AS79),'Corrected energy balance step 1'!AS79,0)</f>
        <v>0</v>
      </c>
      <c r="AT79" s="173">
        <f>IF(ISNUMBER('Corrected energy balance step 1'!AT79),'Corrected energy balance step 1'!AT79,0)</f>
        <v>0</v>
      </c>
      <c r="AU79" s="173">
        <f>IF(ISNUMBER('Corrected energy balance step 1'!AU79),'Corrected energy balance step 1'!AU79,0)</f>
        <v>0</v>
      </c>
      <c r="AV79" s="173">
        <f>IF(ISNUMBER('Corrected energy balance step 1'!AV79),'Corrected energy balance step 1'!AV79,0)</f>
        <v>0</v>
      </c>
      <c r="AW79" s="173">
        <f>IF(ISNUMBER('Corrected energy balance step 1'!AW79),'Corrected energy balance step 1'!AW79,0)</f>
        <v>0</v>
      </c>
      <c r="AX79" s="173">
        <f>IF(ISNUMBER('Corrected energy balance step 1'!AX79),'Corrected energy balance step 1'!AX79,0)</f>
        <v>0</v>
      </c>
      <c r="AY79" s="173">
        <f>IF(ISNUMBER('Corrected energy balance step 1'!AY79),'Corrected energy balance step 1'!AY79,0)</f>
        <v>0</v>
      </c>
      <c r="AZ79" s="173">
        <f>IF(ISNUMBER('Corrected energy balance step 1'!AZ79),'Corrected energy balance step 1'!AZ79,0)</f>
        <v>0</v>
      </c>
      <c r="BA79" s="173">
        <f>IF(ISNUMBER('Corrected energy balance step 1'!BA79),'Corrected energy balance step 1'!BA79,0)</f>
        <v>0</v>
      </c>
      <c r="BB79" s="173">
        <f>IF(ISNUMBER('Corrected energy balance step 1'!BB79),'Corrected energy balance step 1'!BB79,0)</f>
        <v>0</v>
      </c>
      <c r="BC79" s="173">
        <f>IF(ISNUMBER('Corrected energy balance step 1'!BC79),'Corrected energy balance step 1'!BC79,0)</f>
        <v>0</v>
      </c>
      <c r="BD79" s="173">
        <f>IF(ISNUMBER('Corrected energy balance step 1'!BD79),'Corrected energy balance step 1'!BD79,0)</f>
        <v>0</v>
      </c>
      <c r="BE79" s="173">
        <f>IF(ISNUMBER('Corrected energy balance step 1'!BE79),'Corrected energy balance step 1'!BE79,0)</f>
        <v>0</v>
      </c>
      <c r="BF79" s="173">
        <f>IF(ISNUMBER('Corrected energy balance step 1'!BF79),'Corrected energy balance step 1'!BF79,0)</f>
        <v>0</v>
      </c>
      <c r="BG79" s="173">
        <f>IF(ISNUMBER('Corrected energy balance step 1'!BG79),'Corrected energy balance step 1'!BG79,0)</f>
        <v>0</v>
      </c>
      <c r="BH79" s="173">
        <f>IF(ISNUMBER('Corrected energy balance step 1'!BH79),'Corrected energy balance step 1'!BH79,0)</f>
        <v>0</v>
      </c>
      <c r="BI79" s="173">
        <f>IF(ISNUMBER('Corrected energy balance step 1'!BI79),'Corrected energy balance step 1'!BI79,0)</f>
        <v>0</v>
      </c>
      <c r="BJ79" s="173">
        <f>IF(ISNUMBER('Corrected energy balance step 1'!BJ79),'Corrected energy balance step 1'!BJ79,0)</f>
        <v>0</v>
      </c>
      <c r="BK79" s="173">
        <f>IF(ISNUMBER('Corrected energy balance step 1'!BK79),'Corrected energy balance step 1'!BK79,0)</f>
        <v>0</v>
      </c>
      <c r="BL79" s="173">
        <f>IF(ISNUMBER('Corrected energy balance step 1'!BL79),'Corrected energy balance step 1'!BL79,0)</f>
        <v>0</v>
      </c>
      <c r="BM79" s="173">
        <f>IF(ISNUMBER('Corrected energy balance step 1'!BM79),'Corrected energy balance step 1'!BM79,0)</f>
        <v>0</v>
      </c>
      <c r="BN79" s="171">
        <f t="shared" si="60"/>
        <v>0</v>
      </c>
      <c r="BO79" s="174">
        <f>'Corrected energy balance step 1'!BO79</f>
        <v>0</v>
      </c>
    </row>
    <row r="80" spans="2:67" ht="17" thickBot="1">
      <c r="B80" s="36" t="s">
        <v>114</v>
      </c>
      <c r="C80" s="173">
        <f>IF(ISNUMBER('Corrected energy balance step 1'!C80),'Corrected energy balance step 1'!C80,0)</f>
        <v>0</v>
      </c>
      <c r="D80" s="173">
        <f>IF(ISNUMBER('Corrected energy balance step 1'!D80),'Corrected energy balance step 1'!D80,0)</f>
        <v>0</v>
      </c>
      <c r="E80" s="173">
        <f>IF(ISNUMBER('Corrected energy balance step 1'!E80),'Corrected energy balance step 1'!E80,0)</f>
        <v>0</v>
      </c>
      <c r="F80" s="173">
        <f>IF(ISNUMBER('Corrected energy balance step 1'!F80),'Corrected energy balance step 1'!F80,0)</f>
        <v>0</v>
      </c>
      <c r="G80" s="173">
        <f>IF(ISNUMBER('Corrected energy balance step 1'!G80),'Corrected energy balance step 1'!G80,0)</f>
        <v>0</v>
      </c>
      <c r="H80" s="173">
        <f>IF(ISNUMBER('Corrected energy balance step 1'!H80),'Corrected energy balance step 1'!H80,0)</f>
        <v>0</v>
      </c>
      <c r="I80" s="173">
        <f>IF(ISNUMBER('Corrected energy balance step 1'!I80),'Corrected energy balance step 1'!I80,0)</f>
        <v>0</v>
      </c>
      <c r="J80" s="173">
        <f>IF(ISNUMBER('Corrected energy balance step 1'!J80),'Corrected energy balance step 1'!J80,0)</f>
        <v>0</v>
      </c>
      <c r="K80" s="173">
        <f>IF(ISNUMBER('Corrected energy balance step 1'!K80),'Corrected energy balance step 1'!K80,0)</f>
        <v>0</v>
      </c>
      <c r="L80" s="173">
        <f>IF(ISNUMBER('Corrected energy balance step 1'!L80),'Corrected energy balance step 1'!L80,0)</f>
        <v>0</v>
      </c>
      <c r="M80" s="173">
        <f>IF(ISNUMBER('Corrected energy balance step 1'!M80),'Corrected energy balance step 1'!M80,0)</f>
        <v>0</v>
      </c>
      <c r="N80" s="173">
        <f>IF(ISNUMBER('Corrected energy balance step 1'!N80),'Corrected energy balance step 1'!N80,0)</f>
        <v>0</v>
      </c>
      <c r="O80" s="173">
        <f>IF(ISNUMBER('Corrected energy balance step 1'!O80),'Corrected energy balance step 1'!O80,0)</f>
        <v>0</v>
      </c>
      <c r="P80" s="173">
        <f>IF(ISNUMBER('Corrected energy balance step 1'!P80),'Corrected energy balance step 1'!P80,0)</f>
        <v>0</v>
      </c>
      <c r="Q80" s="173">
        <f>IF(ISNUMBER('Corrected energy balance step 1'!Q80),'Corrected energy balance step 1'!Q80,0)</f>
        <v>0</v>
      </c>
      <c r="R80" s="173">
        <f>IF(ISNUMBER('Corrected energy balance step 1'!R80),'Corrected energy balance step 1'!R80,0)</f>
        <v>0</v>
      </c>
      <c r="S80" s="173">
        <f>IF(ISNUMBER('Corrected energy balance step 1'!S80),'Corrected energy balance step 1'!S80,0)</f>
        <v>0</v>
      </c>
      <c r="T80" s="173">
        <f>IF(ISNUMBER('Corrected energy balance step 1'!T80),'Corrected energy balance step 1'!T80,0)</f>
        <v>0</v>
      </c>
      <c r="U80" s="173">
        <f>IF(ISNUMBER('Corrected energy balance step 1'!U80),'Corrected energy balance step 1'!U80,0)</f>
        <v>0</v>
      </c>
      <c r="V80" s="173">
        <f>IF(ISNUMBER('Corrected energy balance step 1'!V80),'Corrected energy balance step 1'!V80,0)</f>
        <v>0</v>
      </c>
      <c r="W80" s="173">
        <f>IF(ISNUMBER('Corrected energy balance step 1'!W80),'Corrected energy balance step 1'!W80,0)</f>
        <v>0</v>
      </c>
      <c r="X80" s="173">
        <f>IF(ISNUMBER('Corrected energy balance step 1'!X80),'Corrected energy balance step 1'!X80,0)</f>
        <v>0</v>
      </c>
      <c r="Y80" s="173">
        <f>IF(ISNUMBER('Corrected energy balance step 1'!Y80),'Corrected energy balance step 1'!Y80,0)</f>
        <v>0</v>
      </c>
      <c r="Z80" s="173">
        <f>IF(ISNUMBER('Corrected energy balance step 1'!Z80),'Corrected energy balance step 1'!Z80,0)</f>
        <v>0</v>
      </c>
      <c r="AA80" s="173">
        <f>IF(ISNUMBER('Corrected energy balance step 1'!AA80),'Corrected energy balance step 1'!AA80,0)</f>
        <v>0</v>
      </c>
      <c r="AB80" s="173">
        <f>IF(ISNUMBER('Corrected energy balance step 1'!AB80),'Corrected energy balance step 1'!AB80,0)</f>
        <v>0</v>
      </c>
      <c r="AC80" s="173">
        <f>IF(ISNUMBER('Corrected energy balance step 1'!AC80),'Corrected energy balance step 1'!AC80,0)</f>
        <v>0</v>
      </c>
      <c r="AD80" s="173">
        <f>IF(ISNUMBER('Corrected energy balance step 1'!AD80),'Corrected energy balance step 1'!AD80,0)</f>
        <v>0</v>
      </c>
      <c r="AE80" s="173">
        <f>IF(ISNUMBER('Corrected energy balance step 1'!AE80),'Corrected energy balance step 1'!AE80,0)</f>
        <v>0</v>
      </c>
      <c r="AF80" s="173">
        <f>IF(ISNUMBER('Corrected energy balance step 1'!AF80),'Corrected energy balance step 1'!AF80,0)</f>
        <v>0</v>
      </c>
      <c r="AG80" s="173">
        <f>IF(ISNUMBER('Corrected energy balance step 1'!AG80),'Corrected energy balance step 1'!AG80,0)</f>
        <v>0</v>
      </c>
      <c r="AH80" s="173">
        <f>IF(ISNUMBER('Corrected energy balance step 1'!AH80),'Corrected energy balance step 1'!AH80,0)</f>
        <v>0</v>
      </c>
      <c r="AI80" s="173">
        <f>IF(ISNUMBER('Corrected energy balance step 1'!AI80),'Corrected energy balance step 1'!AI80,0)</f>
        <v>0</v>
      </c>
      <c r="AJ80" s="173">
        <f>IF(ISNUMBER('Corrected energy balance step 1'!AJ80),'Corrected energy balance step 1'!AJ80,0)</f>
        <v>0</v>
      </c>
      <c r="AK80" s="173">
        <f>IF(ISNUMBER('Corrected energy balance step 1'!AK80),'Corrected energy balance step 1'!AK80,0)</f>
        <v>0</v>
      </c>
      <c r="AL80" s="173">
        <f>IF(ISNUMBER('Corrected energy balance step 1'!AL80),'Corrected energy balance step 1'!AL80,0)</f>
        <v>0</v>
      </c>
      <c r="AM80" s="173">
        <f>IF(ISNUMBER('Corrected energy balance step 1'!AM80),'Corrected energy balance step 1'!AM80,0)</f>
        <v>0</v>
      </c>
      <c r="AN80" s="173">
        <f>IF(ISNUMBER('Corrected energy balance step 1'!AN80),'Corrected energy balance step 1'!AN80,0)</f>
        <v>0</v>
      </c>
      <c r="AO80" s="173">
        <f>IF(ISNUMBER('Corrected energy balance step 1'!AO80),'Corrected energy balance step 1'!AO80,0)</f>
        <v>0</v>
      </c>
      <c r="AP80" s="173">
        <f>IF(ISNUMBER('Corrected energy balance step 1'!AP80),'Corrected energy balance step 1'!AP80,0)</f>
        <v>0</v>
      </c>
      <c r="AQ80" s="173">
        <f>IF(ISNUMBER('Corrected energy balance step 1'!AQ80),'Corrected energy balance step 1'!AQ80,0)</f>
        <v>0</v>
      </c>
      <c r="AR80" s="173">
        <f>IF(ISNUMBER('Corrected energy balance step 1'!AR80),'Corrected energy balance step 1'!AR80,0)</f>
        <v>0</v>
      </c>
      <c r="AS80" s="173">
        <f>IF(ISNUMBER('Corrected energy balance step 1'!AS80),'Corrected energy balance step 1'!AS80,0)</f>
        <v>0</v>
      </c>
      <c r="AT80" s="173">
        <f>IF(ISNUMBER('Corrected energy balance step 1'!AT80),'Corrected energy balance step 1'!AT80,0)</f>
        <v>0</v>
      </c>
      <c r="AU80" s="173">
        <f>IF(ISNUMBER('Corrected energy balance step 1'!AU80),'Corrected energy balance step 1'!AU80,0)</f>
        <v>0</v>
      </c>
      <c r="AV80" s="173">
        <f>IF(ISNUMBER('Corrected energy balance step 1'!AV80),'Corrected energy balance step 1'!AV80,0)</f>
        <v>0</v>
      </c>
      <c r="AW80" s="173">
        <f>IF(ISNUMBER('Corrected energy balance step 1'!AW80),'Corrected energy balance step 1'!AW80,0)</f>
        <v>0</v>
      </c>
      <c r="AX80" s="173">
        <f>IF(ISNUMBER('Corrected energy balance step 1'!AX80),'Corrected energy balance step 1'!AX80,0)</f>
        <v>0</v>
      </c>
      <c r="AY80" s="173">
        <f>IF(ISNUMBER('Corrected energy balance step 1'!AY80),'Corrected energy balance step 1'!AY80,0)</f>
        <v>0</v>
      </c>
      <c r="AZ80" s="173">
        <f>IF(ISNUMBER('Corrected energy balance step 1'!AZ80),'Corrected energy balance step 1'!AZ80,0)</f>
        <v>0</v>
      </c>
      <c r="BA80" s="173">
        <f>IF(ISNUMBER('Corrected energy balance step 1'!BA80),'Corrected energy balance step 1'!BA80,0)</f>
        <v>0</v>
      </c>
      <c r="BB80" s="173">
        <f>IF(ISNUMBER('Corrected energy balance step 1'!BB80),'Corrected energy balance step 1'!BB80,0)</f>
        <v>0</v>
      </c>
      <c r="BC80" s="173">
        <f>IF(ISNUMBER('Corrected energy balance step 1'!BC80),'Corrected energy balance step 1'!BC80,0)</f>
        <v>0</v>
      </c>
      <c r="BD80" s="173">
        <f>IF(ISNUMBER('Corrected energy balance step 1'!BD80),'Corrected energy balance step 1'!BD80,0)</f>
        <v>0</v>
      </c>
      <c r="BE80" s="173">
        <f>IF(ISNUMBER('Corrected energy balance step 1'!BE80),'Corrected energy balance step 1'!BE80,0)</f>
        <v>0</v>
      </c>
      <c r="BF80" s="173">
        <f>IF(ISNUMBER('Corrected energy balance step 1'!BF80),'Corrected energy balance step 1'!BF80,0)</f>
        <v>0</v>
      </c>
      <c r="BG80" s="173">
        <f>IF(ISNUMBER('Corrected energy balance step 1'!BG80),'Corrected energy balance step 1'!BG80,0)</f>
        <v>0</v>
      </c>
      <c r="BH80" s="173">
        <f>IF(ISNUMBER('Corrected energy balance step 1'!BH80),'Corrected energy balance step 1'!BH80,0)</f>
        <v>0</v>
      </c>
      <c r="BI80" s="173">
        <f>IF(ISNUMBER('Corrected energy balance step 1'!BI80),'Corrected energy balance step 1'!BI80,0)</f>
        <v>0</v>
      </c>
      <c r="BJ80" s="173">
        <f>IF(ISNUMBER('Corrected energy balance step 1'!BJ80),'Corrected energy balance step 1'!BJ80,0)</f>
        <v>0</v>
      </c>
      <c r="BK80" s="173">
        <f>IF(ISNUMBER('Corrected energy balance step 1'!BK80),'Corrected energy balance step 1'!BK80,0)</f>
        <v>0</v>
      </c>
      <c r="BL80" s="173">
        <f>IF(ISNUMBER('Corrected energy balance step 1'!BL80),'Corrected energy balance step 1'!BL80,0)</f>
        <v>0</v>
      </c>
      <c r="BM80" s="173">
        <f>IF(ISNUMBER('Corrected energy balance step 1'!BM80),'Corrected energy balance step 1'!BM80,0)</f>
        <v>0</v>
      </c>
      <c r="BN80" s="171">
        <f t="shared" si="60"/>
        <v>0</v>
      </c>
      <c r="BO80" s="174">
        <f>'Corrected energy balance step 1'!BO80</f>
        <v>0</v>
      </c>
    </row>
    <row r="81" spans="2:67" ht="17" thickBot="1">
      <c r="B81" s="44" t="s">
        <v>115</v>
      </c>
      <c r="C81" s="168">
        <f>SUM(C82:C86)</f>
        <v>0</v>
      </c>
      <c r="D81" s="168">
        <f>SUM(D82:D86)</f>
        <v>0</v>
      </c>
      <c r="E81" s="178">
        <f t="shared" ref="E81:BL81" si="64">SUM(E82:E86)</f>
        <v>0</v>
      </c>
      <c r="F81" s="178">
        <f t="shared" si="64"/>
        <v>0</v>
      </c>
      <c r="G81" s="178">
        <f t="shared" si="64"/>
        <v>0</v>
      </c>
      <c r="H81" s="178">
        <f t="shared" si="64"/>
        <v>0</v>
      </c>
      <c r="I81" s="178">
        <f t="shared" si="64"/>
        <v>0</v>
      </c>
      <c r="J81" s="178">
        <f t="shared" si="64"/>
        <v>0</v>
      </c>
      <c r="K81" s="178">
        <f t="shared" si="64"/>
        <v>0</v>
      </c>
      <c r="L81" s="178">
        <f t="shared" si="64"/>
        <v>0</v>
      </c>
      <c r="M81" s="178">
        <f t="shared" si="64"/>
        <v>0</v>
      </c>
      <c r="N81" s="178">
        <f t="shared" si="64"/>
        <v>0</v>
      </c>
      <c r="O81" s="178">
        <f t="shared" si="64"/>
        <v>0</v>
      </c>
      <c r="P81" s="178">
        <f t="shared" si="64"/>
        <v>0</v>
      </c>
      <c r="Q81" s="178">
        <f t="shared" si="64"/>
        <v>0</v>
      </c>
      <c r="R81" s="178">
        <f t="shared" si="64"/>
        <v>0</v>
      </c>
      <c r="S81" s="178">
        <f t="shared" si="64"/>
        <v>0</v>
      </c>
      <c r="T81" s="178">
        <f t="shared" si="64"/>
        <v>0</v>
      </c>
      <c r="U81" s="168">
        <f t="shared" si="64"/>
        <v>0</v>
      </c>
      <c r="V81" s="178">
        <f t="shared" si="64"/>
        <v>0</v>
      </c>
      <c r="W81" s="178">
        <f t="shared" si="64"/>
        <v>0</v>
      </c>
      <c r="X81" s="178">
        <f t="shared" si="64"/>
        <v>0</v>
      </c>
      <c r="Y81" s="178">
        <f t="shared" si="64"/>
        <v>0</v>
      </c>
      <c r="Z81" s="178">
        <f t="shared" si="64"/>
        <v>0</v>
      </c>
      <c r="AA81" s="178">
        <f t="shared" si="64"/>
        <v>0</v>
      </c>
      <c r="AB81" s="178">
        <f t="shared" si="64"/>
        <v>0</v>
      </c>
      <c r="AC81" s="178">
        <f t="shared" si="64"/>
        <v>0</v>
      </c>
      <c r="AD81" s="178">
        <f t="shared" si="64"/>
        <v>0</v>
      </c>
      <c r="AE81" s="178">
        <f t="shared" si="64"/>
        <v>0</v>
      </c>
      <c r="AF81" s="178">
        <f t="shared" si="64"/>
        <v>0</v>
      </c>
      <c r="AG81" s="178">
        <f t="shared" si="64"/>
        <v>0</v>
      </c>
      <c r="AH81" s="178">
        <f t="shared" si="64"/>
        <v>0</v>
      </c>
      <c r="AI81" s="178">
        <f t="shared" si="64"/>
        <v>0</v>
      </c>
      <c r="AJ81" s="178">
        <f t="shared" si="64"/>
        <v>0</v>
      </c>
      <c r="AK81" s="178">
        <f t="shared" si="64"/>
        <v>0</v>
      </c>
      <c r="AL81" s="178">
        <f t="shared" si="64"/>
        <v>0</v>
      </c>
      <c r="AM81" s="178">
        <f t="shared" si="64"/>
        <v>0</v>
      </c>
      <c r="AN81" s="178">
        <f t="shared" si="64"/>
        <v>0</v>
      </c>
      <c r="AO81" s="178">
        <f t="shared" si="64"/>
        <v>0</v>
      </c>
      <c r="AP81" s="178">
        <f t="shared" si="64"/>
        <v>0</v>
      </c>
      <c r="AQ81" s="178">
        <f t="shared" si="64"/>
        <v>0</v>
      </c>
      <c r="AR81" s="178">
        <f t="shared" si="64"/>
        <v>0</v>
      </c>
      <c r="AS81" s="178">
        <f t="shared" si="64"/>
        <v>0</v>
      </c>
      <c r="AT81" s="178">
        <f t="shared" si="64"/>
        <v>0</v>
      </c>
      <c r="AU81" s="178">
        <f t="shared" si="64"/>
        <v>0</v>
      </c>
      <c r="AV81" s="178">
        <f t="shared" si="64"/>
        <v>0</v>
      </c>
      <c r="AW81" s="178">
        <f t="shared" si="64"/>
        <v>0</v>
      </c>
      <c r="AX81" s="178">
        <f t="shared" si="64"/>
        <v>0</v>
      </c>
      <c r="AY81" s="178">
        <f t="shared" si="64"/>
        <v>0</v>
      </c>
      <c r="AZ81" s="178">
        <f t="shared" si="64"/>
        <v>0</v>
      </c>
      <c r="BA81" s="178">
        <f t="shared" si="64"/>
        <v>0</v>
      </c>
      <c r="BB81" s="178">
        <f t="shared" si="64"/>
        <v>0</v>
      </c>
      <c r="BC81" s="178">
        <f t="shared" si="64"/>
        <v>0</v>
      </c>
      <c r="BD81" s="178">
        <f t="shared" si="64"/>
        <v>0</v>
      </c>
      <c r="BE81" s="178">
        <f t="shared" si="64"/>
        <v>0</v>
      </c>
      <c r="BF81" s="178">
        <f t="shared" si="64"/>
        <v>0</v>
      </c>
      <c r="BG81" s="178">
        <f t="shared" si="64"/>
        <v>0</v>
      </c>
      <c r="BH81" s="178">
        <f t="shared" si="64"/>
        <v>0</v>
      </c>
      <c r="BI81" s="178">
        <f t="shared" si="64"/>
        <v>0</v>
      </c>
      <c r="BJ81" s="178">
        <f t="shared" si="64"/>
        <v>0</v>
      </c>
      <c r="BK81" s="178">
        <f t="shared" si="64"/>
        <v>0</v>
      </c>
      <c r="BL81" s="178">
        <f t="shared" si="64"/>
        <v>0</v>
      </c>
      <c r="BM81" s="178">
        <f>SUM(BM82:BM86)</f>
        <v>0</v>
      </c>
      <c r="BN81" s="179">
        <f t="shared" si="60"/>
        <v>0</v>
      </c>
      <c r="BO81" s="180">
        <f>'Corrected energy balance step 1'!BO81</f>
        <v>0</v>
      </c>
    </row>
    <row r="82" spans="2:67">
      <c r="B82" s="36" t="s">
        <v>116</v>
      </c>
      <c r="C82" s="173">
        <f>IF(ISNUMBER('Corrected energy balance step 1'!C82),'Corrected energy balance step 1'!C82,0)</f>
        <v>0</v>
      </c>
      <c r="D82" s="173">
        <f>IF(ISNUMBER('Corrected energy balance step 1'!D82),'Corrected energy balance step 1'!D82,0)</f>
        <v>0</v>
      </c>
      <c r="E82" s="173">
        <f>IF(ISNUMBER('Corrected energy balance step 1'!E82),'Corrected energy balance step 1'!E82,0)</f>
        <v>0</v>
      </c>
      <c r="F82" s="173">
        <f>IF(ISNUMBER('Corrected energy balance step 1'!F82),'Corrected energy balance step 1'!F82,0)</f>
        <v>0</v>
      </c>
      <c r="G82" s="173">
        <f>IF(ISNUMBER('Corrected energy balance step 1'!G82),'Corrected energy balance step 1'!G82,0)</f>
        <v>0</v>
      </c>
      <c r="H82" s="173">
        <f>IF(ISNUMBER('Corrected energy balance step 1'!H82),'Corrected energy balance step 1'!H82,0)</f>
        <v>0</v>
      </c>
      <c r="I82" s="173">
        <f>IF(ISNUMBER('Corrected energy balance step 1'!I82),'Corrected energy balance step 1'!I82,0)</f>
        <v>0</v>
      </c>
      <c r="J82" s="173">
        <f>IF(ISNUMBER('Corrected energy balance step 1'!J82),'Corrected energy balance step 1'!J82,0)</f>
        <v>0</v>
      </c>
      <c r="K82" s="173">
        <f>IF(ISNUMBER('Corrected energy balance step 1'!K82),'Corrected energy balance step 1'!K82,0)</f>
        <v>0</v>
      </c>
      <c r="L82" s="173">
        <f>IF(ISNUMBER('Corrected energy balance step 1'!L82),'Corrected energy balance step 1'!L82,0)</f>
        <v>0</v>
      </c>
      <c r="M82" s="173">
        <f>IF(ISNUMBER('Corrected energy balance step 1'!M82),'Corrected energy balance step 1'!M82,0)</f>
        <v>0</v>
      </c>
      <c r="N82" s="173">
        <f>IF(ISNUMBER('Corrected energy balance step 1'!N82),'Corrected energy balance step 1'!N82,0)</f>
        <v>0</v>
      </c>
      <c r="O82" s="173">
        <f>IF(ISNUMBER('Corrected energy balance step 1'!O82),'Corrected energy balance step 1'!O82,0)</f>
        <v>0</v>
      </c>
      <c r="P82" s="173">
        <f>IF(ISNUMBER('Corrected energy balance step 1'!P82),'Corrected energy balance step 1'!P82,0)</f>
        <v>0</v>
      </c>
      <c r="Q82" s="173">
        <f>IF(ISNUMBER('Corrected energy balance step 1'!Q82),'Corrected energy balance step 1'!Q82,0)</f>
        <v>0</v>
      </c>
      <c r="R82" s="173">
        <f>IF(ISNUMBER('Corrected energy balance step 1'!R82),'Corrected energy balance step 1'!R82,0)</f>
        <v>0</v>
      </c>
      <c r="S82" s="173">
        <f>IF(ISNUMBER('Corrected energy balance step 1'!S82),'Corrected energy balance step 1'!S82,0)</f>
        <v>0</v>
      </c>
      <c r="T82" s="173">
        <f>IF(ISNUMBER('Corrected energy balance step 1'!T82),'Corrected energy balance step 1'!T82,0)</f>
        <v>0</v>
      </c>
      <c r="U82" s="173">
        <f>IF(ISNUMBER('Corrected energy balance step 1'!U82),'Corrected energy balance step 1'!U82,0)</f>
        <v>0</v>
      </c>
      <c r="V82" s="173">
        <f>IF(ISNUMBER('Corrected energy balance step 1'!V82),'Corrected energy balance step 1'!V82,0)</f>
        <v>0</v>
      </c>
      <c r="W82" s="173">
        <f>IF(ISNUMBER('Corrected energy balance step 1'!W82),'Corrected energy balance step 1'!W82,0)</f>
        <v>0</v>
      </c>
      <c r="X82" s="173">
        <f>IF(ISNUMBER('Corrected energy balance step 1'!X82),'Corrected energy balance step 1'!X82,0)</f>
        <v>0</v>
      </c>
      <c r="Y82" s="173">
        <f>IF(ISNUMBER('Corrected energy balance step 1'!Y82),'Corrected energy balance step 1'!Y82,0)</f>
        <v>0</v>
      </c>
      <c r="Z82" s="173">
        <f>IF(ISNUMBER('Corrected energy balance step 1'!Z82),'Corrected energy balance step 1'!Z82,0)</f>
        <v>0</v>
      </c>
      <c r="AA82" s="173">
        <f>IF(ISNUMBER('Corrected energy balance step 1'!AA82),'Corrected energy balance step 1'!AA82,0)</f>
        <v>0</v>
      </c>
      <c r="AB82" s="173">
        <f>IF(ISNUMBER('Corrected energy balance step 1'!AB82),'Corrected energy balance step 1'!AB82,0)</f>
        <v>0</v>
      </c>
      <c r="AC82" s="173">
        <f>IF(ISNUMBER('Corrected energy balance step 1'!AC82),'Corrected energy balance step 1'!AC82,0)</f>
        <v>0</v>
      </c>
      <c r="AD82" s="173">
        <f>IF(ISNUMBER('Corrected energy balance step 1'!AD82),'Corrected energy balance step 1'!AD82,0)</f>
        <v>0</v>
      </c>
      <c r="AE82" s="173">
        <f>IF(ISNUMBER('Corrected energy balance step 1'!AE82),'Corrected energy balance step 1'!AE82,0)</f>
        <v>0</v>
      </c>
      <c r="AF82" s="173">
        <f>IF(ISNUMBER('Corrected energy balance step 1'!AF82),'Corrected energy balance step 1'!AF82,0)</f>
        <v>0</v>
      </c>
      <c r="AG82" s="173">
        <f>IF(ISNUMBER('Corrected energy balance step 1'!AG82),'Corrected energy balance step 1'!AG82,0)</f>
        <v>0</v>
      </c>
      <c r="AH82" s="173">
        <f>IF(ISNUMBER('Corrected energy balance step 1'!AH82),'Corrected energy balance step 1'!AH82,0)</f>
        <v>0</v>
      </c>
      <c r="AI82" s="173">
        <f>IF(ISNUMBER('Corrected energy balance step 1'!AI82),'Corrected energy balance step 1'!AI82,0)</f>
        <v>0</v>
      </c>
      <c r="AJ82" s="173">
        <f>IF(ISNUMBER('Corrected energy balance step 1'!AJ82),'Corrected energy balance step 1'!AJ82,0)</f>
        <v>0</v>
      </c>
      <c r="AK82" s="173">
        <f>IF(ISNUMBER('Corrected energy balance step 1'!AK82),'Corrected energy balance step 1'!AK82,0)</f>
        <v>0</v>
      </c>
      <c r="AL82" s="173">
        <f>IF(ISNUMBER('Corrected energy balance step 1'!AL82),'Corrected energy balance step 1'!AL82,0)</f>
        <v>0</v>
      </c>
      <c r="AM82" s="173">
        <f>IF(ISNUMBER('Corrected energy balance step 1'!AM82),'Corrected energy balance step 1'!AM82,0)</f>
        <v>0</v>
      </c>
      <c r="AN82" s="173">
        <f>IF(ISNUMBER('Corrected energy balance step 1'!AN82),'Corrected energy balance step 1'!AN82,0)</f>
        <v>0</v>
      </c>
      <c r="AO82" s="173">
        <f>IF(ISNUMBER('Corrected energy balance step 1'!AO82),'Corrected energy balance step 1'!AO82,0)</f>
        <v>0</v>
      </c>
      <c r="AP82" s="173">
        <f>IF(ISNUMBER('Corrected energy balance step 1'!AP82),'Corrected energy balance step 1'!AP82,0)</f>
        <v>0</v>
      </c>
      <c r="AQ82" s="173">
        <f>IF(ISNUMBER('Corrected energy balance step 1'!AQ82),'Corrected energy balance step 1'!AQ82,0)</f>
        <v>0</v>
      </c>
      <c r="AR82" s="173">
        <f>IF(ISNUMBER('Corrected energy balance step 1'!AR82),'Corrected energy balance step 1'!AR82,0)</f>
        <v>0</v>
      </c>
      <c r="AS82" s="173">
        <f>IF(ISNUMBER('Corrected energy balance step 1'!AS82),'Corrected energy balance step 1'!AS82,0)</f>
        <v>0</v>
      </c>
      <c r="AT82" s="173">
        <f>IF(ISNUMBER('Corrected energy balance step 1'!AT82),'Corrected energy balance step 1'!AT82,0)</f>
        <v>0</v>
      </c>
      <c r="AU82" s="173">
        <f>IF(ISNUMBER('Corrected energy balance step 1'!AU82),'Corrected energy balance step 1'!AU82,0)</f>
        <v>0</v>
      </c>
      <c r="AV82" s="173">
        <f>IF(ISNUMBER('Corrected energy balance step 1'!AV82),'Corrected energy balance step 1'!AV82,0)</f>
        <v>0</v>
      </c>
      <c r="AW82" s="173">
        <f>IF(ISNUMBER('Corrected energy balance step 1'!AW82),'Corrected energy balance step 1'!AW82,0)</f>
        <v>0</v>
      </c>
      <c r="AX82" s="173">
        <f>IF(ISNUMBER('Corrected energy balance step 1'!AX82),'Corrected energy balance step 1'!AX82,0)</f>
        <v>0</v>
      </c>
      <c r="AY82" s="173">
        <f>IF(ISNUMBER('Corrected energy balance step 1'!AY82),'Corrected energy balance step 1'!AY82,0)</f>
        <v>0</v>
      </c>
      <c r="AZ82" s="173">
        <f>IF(ISNUMBER('Corrected energy balance step 1'!AZ82),'Corrected energy balance step 1'!AZ82,0)</f>
        <v>0</v>
      </c>
      <c r="BA82" s="173">
        <f>IF(ISNUMBER('Corrected energy balance step 1'!BA82),'Corrected energy balance step 1'!BA82,0)</f>
        <v>0</v>
      </c>
      <c r="BB82" s="173">
        <f>IF(ISNUMBER('Corrected energy balance step 1'!BB82),'Corrected energy balance step 1'!BB82,0)</f>
        <v>0</v>
      </c>
      <c r="BC82" s="173">
        <f>IF(ISNUMBER('Corrected energy balance step 1'!BC82),'Corrected energy balance step 1'!BC82,0)</f>
        <v>0</v>
      </c>
      <c r="BD82" s="173">
        <f>IF(ISNUMBER('Corrected energy balance step 1'!BD82),'Corrected energy balance step 1'!BD82,0)</f>
        <v>0</v>
      </c>
      <c r="BE82" s="173">
        <f>IF(ISNUMBER('Corrected energy balance step 1'!BE82),'Corrected energy balance step 1'!BE82,0)</f>
        <v>0</v>
      </c>
      <c r="BF82" s="173">
        <f>IF(ISNUMBER('Corrected energy balance step 1'!BF82),'Corrected energy balance step 1'!BF82,0)</f>
        <v>0</v>
      </c>
      <c r="BG82" s="173">
        <f>IF(ISNUMBER('Corrected energy balance step 1'!BG82),'Corrected energy balance step 1'!BG82,0)</f>
        <v>0</v>
      </c>
      <c r="BH82" s="173">
        <f>IF(ISNUMBER('Corrected energy balance step 1'!BH82),'Corrected energy balance step 1'!BH82,0)</f>
        <v>0</v>
      </c>
      <c r="BI82" s="173">
        <f>IF(ISNUMBER('Corrected energy balance step 1'!BI82),'Corrected energy balance step 1'!BI82,0)</f>
        <v>0</v>
      </c>
      <c r="BJ82" s="173">
        <f>IF(ISNUMBER('Corrected energy balance step 1'!BJ82),'Corrected energy balance step 1'!BJ82,0)</f>
        <v>0</v>
      </c>
      <c r="BK82" s="173">
        <f>IF(ISNUMBER('Corrected energy balance step 1'!BK82),'Corrected energy balance step 1'!BK82,0)</f>
        <v>0</v>
      </c>
      <c r="BL82" s="173">
        <f>IF(ISNUMBER('Corrected energy balance step 1'!BL82),'Corrected energy balance step 1'!BL82,0)</f>
        <v>0</v>
      </c>
      <c r="BM82" s="173">
        <f>IF(ISNUMBER('Corrected energy balance step 1'!BM82),'Corrected energy balance step 1'!BM82,0)</f>
        <v>0</v>
      </c>
      <c r="BN82" s="171">
        <f t="shared" si="60"/>
        <v>0</v>
      </c>
      <c r="BO82" s="177">
        <f>'Corrected energy balance step 1'!BO82</f>
        <v>0</v>
      </c>
    </row>
    <row r="83" spans="2:67">
      <c r="B83" s="36" t="s">
        <v>117</v>
      </c>
      <c r="C83" s="173">
        <f>IF(ISNUMBER('Corrected energy balance step 1'!C83),'Corrected energy balance step 1'!C83,0)</f>
        <v>0</v>
      </c>
      <c r="D83" s="173">
        <f>IF(ISNUMBER('Corrected energy balance step 1'!D83),'Corrected energy balance step 1'!D83,0)</f>
        <v>0</v>
      </c>
      <c r="E83" s="173">
        <f>IF(ISNUMBER('Corrected energy balance step 1'!E83),'Corrected energy balance step 1'!E83,0)</f>
        <v>0</v>
      </c>
      <c r="F83" s="173">
        <f>IF(ISNUMBER('Corrected energy balance step 1'!F83),'Corrected energy balance step 1'!F83,0)</f>
        <v>0</v>
      </c>
      <c r="G83" s="173">
        <f>IF(ISNUMBER('Corrected energy balance step 1'!G83),'Corrected energy balance step 1'!G83,0)</f>
        <v>0</v>
      </c>
      <c r="H83" s="173">
        <f>IF(ISNUMBER('Corrected energy balance step 1'!H83),'Corrected energy balance step 1'!H83,0)</f>
        <v>0</v>
      </c>
      <c r="I83" s="173">
        <f>IF(ISNUMBER('Corrected energy balance step 1'!I83),'Corrected energy balance step 1'!I83,0)</f>
        <v>0</v>
      </c>
      <c r="J83" s="173">
        <f>IF(ISNUMBER('Corrected energy balance step 1'!J83),'Corrected energy balance step 1'!J83,0)</f>
        <v>0</v>
      </c>
      <c r="K83" s="173">
        <f>IF(ISNUMBER('Corrected energy balance step 1'!K83),'Corrected energy balance step 1'!K83,0)</f>
        <v>0</v>
      </c>
      <c r="L83" s="173">
        <f>IF(ISNUMBER('Corrected energy balance step 1'!L83),'Corrected energy balance step 1'!L83,0)</f>
        <v>0</v>
      </c>
      <c r="M83" s="173">
        <f>IF(ISNUMBER('Corrected energy balance step 1'!M83),'Corrected energy balance step 1'!M83,0)</f>
        <v>0</v>
      </c>
      <c r="N83" s="173">
        <f>IF(ISNUMBER('Corrected energy balance step 1'!N83),'Corrected energy balance step 1'!N83,0)</f>
        <v>0</v>
      </c>
      <c r="O83" s="173">
        <f>IF(ISNUMBER('Corrected energy balance step 1'!O83),'Corrected energy balance step 1'!O83,0)</f>
        <v>0</v>
      </c>
      <c r="P83" s="173">
        <f>IF(ISNUMBER('Corrected energy balance step 1'!P83),'Corrected energy balance step 1'!P83,0)</f>
        <v>0</v>
      </c>
      <c r="Q83" s="173">
        <f>IF(ISNUMBER('Corrected energy balance step 1'!Q83),'Corrected energy balance step 1'!Q83,0)</f>
        <v>0</v>
      </c>
      <c r="R83" s="173">
        <f>IF(ISNUMBER('Corrected energy balance step 1'!R83),'Corrected energy balance step 1'!R83,0)</f>
        <v>0</v>
      </c>
      <c r="S83" s="173">
        <f>IF(ISNUMBER('Corrected energy balance step 1'!S83),'Corrected energy balance step 1'!S83,0)</f>
        <v>0</v>
      </c>
      <c r="T83" s="173">
        <f>IF(ISNUMBER('Corrected energy balance step 1'!T83),'Corrected energy balance step 1'!T83,0)</f>
        <v>0</v>
      </c>
      <c r="U83" s="173">
        <f>IF(ISNUMBER('Corrected energy balance step 1'!U83),'Corrected energy balance step 1'!U83,0)</f>
        <v>0</v>
      </c>
      <c r="V83" s="173">
        <f>IF(ISNUMBER('Corrected energy balance step 1'!V83),'Corrected energy balance step 1'!V83,0)</f>
        <v>0</v>
      </c>
      <c r="W83" s="173">
        <f>IF(ISNUMBER('Corrected energy balance step 1'!W83),'Corrected energy balance step 1'!W83,0)</f>
        <v>0</v>
      </c>
      <c r="X83" s="173">
        <f>IF(ISNUMBER('Corrected energy balance step 1'!X83),'Corrected energy balance step 1'!X83,0)</f>
        <v>0</v>
      </c>
      <c r="Y83" s="173">
        <f>IF(ISNUMBER('Corrected energy balance step 1'!Y83),'Corrected energy balance step 1'!Y83,0)</f>
        <v>0</v>
      </c>
      <c r="Z83" s="173">
        <f>IF(ISNUMBER('Corrected energy balance step 1'!Z83),'Corrected energy balance step 1'!Z83,0)</f>
        <v>0</v>
      </c>
      <c r="AA83" s="173">
        <f>IF(ISNUMBER('Corrected energy balance step 1'!AA83),'Corrected energy balance step 1'!AA83,0)</f>
        <v>0</v>
      </c>
      <c r="AB83" s="173">
        <f>IF(ISNUMBER('Corrected energy balance step 1'!AB83),'Corrected energy balance step 1'!AB83,0)</f>
        <v>0</v>
      </c>
      <c r="AC83" s="173">
        <f>IF(ISNUMBER('Corrected energy balance step 1'!AC83),'Corrected energy balance step 1'!AC83,0)</f>
        <v>0</v>
      </c>
      <c r="AD83" s="173">
        <f>IF(ISNUMBER('Corrected energy balance step 1'!AD83),'Corrected energy balance step 1'!AD83,0)</f>
        <v>0</v>
      </c>
      <c r="AE83" s="173">
        <f>IF(ISNUMBER('Corrected energy balance step 1'!AE83),'Corrected energy balance step 1'!AE83,0)</f>
        <v>0</v>
      </c>
      <c r="AF83" s="173">
        <f>IF(ISNUMBER('Corrected energy balance step 1'!AF83),'Corrected energy balance step 1'!AF83,0)</f>
        <v>0</v>
      </c>
      <c r="AG83" s="173">
        <f>IF(ISNUMBER('Corrected energy balance step 1'!AG83),'Corrected energy balance step 1'!AG83,0)</f>
        <v>0</v>
      </c>
      <c r="AH83" s="173">
        <f>IF(ISNUMBER('Corrected energy balance step 1'!AH83),'Corrected energy balance step 1'!AH83,0)</f>
        <v>0</v>
      </c>
      <c r="AI83" s="173">
        <f>IF(ISNUMBER('Corrected energy balance step 1'!AI83),'Corrected energy balance step 1'!AI83,0)</f>
        <v>0</v>
      </c>
      <c r="AJ83" s="173">
        <f>IF(ISNUMBER('Corrected energy balance step 1'!AJ83),'Corrected energy balance step 1'!AJ83,0)</f>
        <v>0</v>
      </c>
      <c r="AK83" s="173">
        <f>IF(ISNUMBER('Corrected energy balance step 1'!AK83),'Corrected energy balance step 1'!AK83,0)</f>
        <v>0</v>
      </c>
      <c r="AL83" s="173">
        <f>IF(ISNUMBER('Corrected energy balance step 1'!AL83),'Corrected energy balance step 1'!AL83,0)</f>
        <v>0</v>
      </c>
      <c r="AM83" s="173">
        <f>IF(ISNUMBER('Corrected energy balance step 1'!AM83),'Corrected energy balance step 1'!AM83,0)</f>
        <v>0</v>
      </c>
      <c r="AN83" s="173">
        <f>IF(ISNUMBER('Corrected energy balance step 1'!AN83),'Corrected energy balance step 1'!AN83,0)</f>
        <v>0</v>
      </c>
      <c r="AO83" s="173">
        <f>IF(ISNUMBER('Corrected energy balance step 1'!AO83),'Corrected energy balance step 1'!AO83,0)</f>
        <v>0</v>
      </c>
      <c r="AP83" s="173">
        <f>IF(ISNUMBER('Corrected energy balance step 1'!AP83),'Corrected energy balance step 1'!AP83,0)</f>
        <v>0</v>
      </c>
      <c r="AQ83" s="173">
        <f>IF(ISNUMBER('Corrected energy balance step 1'!AQ83),'Corrected energy balance step 1'!AQ83,0)</f>
        <v>0</v>
      </c>
      <c r="AR83" s="173">
        <f>IF(ISNUMBER('Corrected energy balance step 1'!AR83),'Corrected energy balance step 1'!AR83,0)</f>
        <v>0</v>
      </c>
      <c r="AS83" s="173">
        <f>IF(ISNUMBER('Corrected energy balance step 1'!AS83),'Corrected energy balance step 1'!AS83,0)</f>
        <v>0</v>
      </c>
      <c r="AT83" s="173">
        <f>IF(ISNUMBER('Corrected energy balance step 1'!AT83),'Corrected energy balance step 1'!AT83,0)</f>
        <v>0</v>
      </c>
      <c r="AU83" s="173">
        <f>IF(ISNUMBER('Corrected energy balance step 1'!AU83),'Corrected energy balance step 1'!AU83,0)</f>
        <v>0</v>
      </c>
      <c r="AV83" s="173">
        <f>IF(ISNUMBER('Corrected energy balance step 1'!AV83),'Corrected energy balance step 1'!AV83,0)</f>
        <v>0</v>
      </c>
      <c r="AW83" s="173">
        <f>IF(ISNUMBER('Corrected energy balance step 1'!AW83),'Corrected energy balance step 1'!AW83,0)</f>
        <v>0</v>
      </c>
      <c r="AX83" s="173">
        <f>IF(ISNUMBER('Corrected energy balance step 1'!AX83),'Corrected energy balance step 1'!AX83,0)</f>
        <v>0</v>
      </c>
      <c r="AY83" s="173">
        <f>IF(ISNUMBER('Corrected energy balance step 1'!AY83),'Corrected energy balance step 1'!AY83,0)</f>
        <v>0</v>
      </c>
      <c r="AZ83" s="173">
        <f>IF(ISNUMBER('Corrected energy balance step 1'!AZ83),'Corrected energy balance step 1'!AZ83,0)</f>
        <v>0</v>
      </c>
      <c r="BA83" s="173">
        <f>IF(ISNUMBER('Corrected energy balance step 1'!BA83),'Corrected energy balance step 1'!BA83,0)</f>
        <v>0</v>
      </c>
      <c r="BB83" s="173">
        <f>IF(ISNUMBER('Corrected energy balance step 1'!BB83),'Corrected energy balance step 1'!BB83,0)</f>
        <v>0</v>
      </c>
      <c r="BC83" s="173">
        <f>IF(ISNUMBER('Corrected energy balance step 1'!BC83),'Corrected energy balance step 1'!BC83,0)</f>
        <v>0</v>
      </c>
      <c r="BD83" s="173">
        <f>IF(ISNUMBER('Corrected energy balance step 1'!BD83),'Corrected energy balance step 1'!BD83,0)</f>
        <v>0</v>
      </c>
      <c r="BE83" s="173">
        <f>IF(ISNUMBER('Corrected energy balance step 1'!BE83),'Corrected energy balance step 1'!BE83,0)</f>
        <v>0</v>
      </c>
      <c r="BF83" s="173">
        <f>IF(ISNUMBER('Corrected energy balance step 1'!BF83),'Corrected energy balance step 1'!BF83,0)</f>
        <v>0</v>
      </c>
      <c r="BG83" s="173">
        <f>IF(ISNUMBER('Corrected energy balance step 1'!BG83),'Corrected energy balance step 1'!BG83,0)</f>
        <v>0</v>
      </c>
      <c r="BH83" s="173">
        <f>IF(ISNUMBER('Corrected energy balance step 1'!BH83),'Corrected energy balance step 1'!BH83,0)</f>
        <v>0</v>
      </c>
      <c r="BI83" s="173">
        <f>IF(ISNUMBER('Corrected energy balance step 1'!BI83),'Corrected energy balance step 1'!BI83,0)</f>
        <v>0</v>
      </c>
      <c r="BJ83" s="173">
        <f>IF(ISNUMBER('Corrected energy balance step 1'!BJ83),'Corrected energy balance step 1'!BJ83,0)</f>
        <v>0</v>
      </c>
      <c r="BK83" s="173">
        <f>IF(ISNUMBER('Corrected energy balance step 1'!BK83),'Corrected energy balance step 1'!BK83,0)</f>
        <v>0</v>
      </c>
      <c r="BL83" s="173">
        <f>IF(ISNUMBER('Corrected energy balance step 1'!BL83),'Corrected energy balance step 1'!BL83,0)</f>
        <v>0</v>
      </c>
      <c r="BM83" s="173">
        <f>IF(ISNUMBER('Corrected energy balance step 1'!BM83),'Corrected energy balance step 1'!BM83,0)</f>
        <v>0</v>
      </c>
      <c r="BN83" s="171">
        <f t="shared" si="60"/>
        <v>0</v>
      </c>
      <c r="BO83" s="177">
        <f>'Corrected energy balance step 1'!BO83</f>
        <v>0</v>
      </c>
    </row>
    <row r="84" spans="2:67">
      <c r="B84" s="36" t="s">
        <v>118</v>
      </c>
      <c r="C84" s="173">
        <f>IF(ISNUMBER('Corrected energy balance step 1'!C84),'Corrected energy balance step 1'!C84,0)</f>
        <v>0</v>
      </c>
      <c r="D84" s="173">
        <f>IF(ISNUMBER('Corrected energy balance step 1'!D84),'Corrected energy balance step 1'!D84,0)</f>
        <v>0</v>
      </c>
      <c r="E84" s="173">
        <f>IF(ISNUMBER('Corrected energy balance step 1'!E84),'Corrected energy balance step 1'!E84,0)</f>
        <v>0</v>
      </c>
      <c r="F84" s="173">
        <f>IF(ISNUMBER('Corrected energy balance step 1'!F84),'Corrected energy balance step 1'!F84,0)</f>
        <v>0</v>
      </c>
      <c r="G84" s="173">
        <f>IF(ISNUMBER('Corrected energy balance step 1'!G84),'Corrected energy balance step 1'!G84,0)</f>
        <v>0</v>
      </c>
      <c r="H84" s="173">
        <f>IF(ISNUMBER('Corrected energy balance step 1'!H84),'Corrected energy balance step 1'!H84,0)</f>
        <v>0</v>
      </c>
      <c r="I84" s="173">
        <f>IF(ISNUMBER('Corrected energy balance step 1'!I84),'Corrected energy balance step 1'!I84,0)</f>
        <v>0</v>
      </c>
      <c r="J84" s="173">
        <f>IF(ISNUMBER('Corrected energy balance step 1'!J84),'Corrected energy balance step 1'!J84,0)</f>
        <v>0</v>
      </c>
      <c r="K84" s="173">
        <f>IF(ISNUMBER('Corrected energy balance step 1'!K84),'Corrected energy balance step 1'!K84,0)</f>
        <v>0</v>
      </c>
      <c r="L84" s="173">
        <f>IF(ISNUMBER('Corrected energy balance step 1'!L84),'Corrected energy balance step 1'!L84,0)</f>
        <v>0</v>
      </c>
      <c r="M84" s="173">
        <f>IF(ISNUMBER('Corrected energy balance step 1'!M84),'Corrected energy balance step 1'!M84,0)</f>
        <v>0</v>
      </c>
      <c r="N84" s="173">
        <f>IF(ISNUMBER('Corrected energy balance step 1'!N84),'Corrected energy balance step 1'!N84,0)</f>
        <v>0</v>
      </c>
      <c r="O84" s="173">
        <f>IF(ISNUMBER('Corrected energy balance step 1'!O84),'Corrected energy balance step 1'!O84,0)</f>
        <v>0</v>
      </c>
      <c r="P84" s="173">
        <f>IF(ISNUMBER('Corrected energy balance step 1'!P84),'Corrected energy balance step 1'!P84,0)</f>
        <v>0</v>
      </c>
      <c r="Q84" s="173">
        <f>IF(ISNUMBER('Corrected energy balance step 1'!Q84),'Corrected energy balance step 1'!Q84,0)</f>
        <v>0</v>
      </c>
      <c r="R84" s="173">
        <f>IF(ISNUMBER('Corrected energy balance step 1'!R84),'Corrected energy balance step 1'!R84,0)</f>
        <v>0</v>
      </c>
      <c r="S84" s="173">
        <f>IF(ISNUMBER('Corrected energy balance step 1'!S84),'Corrected energy balance step 1'!S84,0)</f>
        <v>0</v>
      </c>
      <c r="T84" s="173">
        <f>IF(ISNUMBER('Corrected energy balance step 1'!T84),'Corrected energy balance step 1'!T84,0)</f>
        <v>0</v>
      </c>
      <c r="U84" s="173">
        <f>IF(ISNUMBER('Corrected energy balance step 1'!U84),'Corrected energy balance step 1'!U84,0)</f>
        <v>0</v>
      </c>
      <c r="V84" s="173">
        <f>IF(ISNUMBER('Corrected energy balance step 1'!V84),'Corrected energy balance step 1'!V84,0)</f>
        <v>0</v>
      </c>
      <c r="W84" s="173">
        <f>IF(ISNUMBER('Corrected energy balance step 1'!W84),'Corrected energy balance step 1'!W84,0)</f>
        <v>0</v>
      </c>
      <c r="X84" s="173">
        <f>IF(ISNUMBER('Corrected energy balance step 1'!X84),'Corrected energy balance step 1'!X84,0)</f>
        <v>0</v>
      </c>
      <c r="Y84" s="173">
        <f>IF(ISNUMBER('Corrected energy balance step 1'!Y84),'Corrected energy balance step 1'!Y84,0)</f>
        <v>0</v>
      </c>
      <c r="Z84" s="173">
        <f>IF(ISNUMBER('Corrected energy balance step 1'!Z84),'Corrected energy balance step 1'!Z84,0)</f>
        <v>0</v>
      </c>
      <c r="AA84" s="173">
        <f>IF(ISNUMBER('Corrected energy balance step 1'!AA84),'Corrected energy balance step 1'!AA84,0)</f>
        <v>0</v>
      </c>
      <c r="AB84" s="173">
        <f>IF(ISNUMBER('Corrected energy balance step 1'!AB84),'Corrected energy balance step 1'!AB84,0)</f>
        <v>0</v>
      </c>
      <c r="AC84" s="173">
        <f>IF(ISNUMBER('Corrected energy balance step 1'!AC84),'Corrected energy balance step 1'!AC84,0)</f>
        <v>0</v>
      </c>
      <c r="AD84" s="173">
        <f>IF(ISNUMBER('Corrected energy balance step 1'!AD84),'Corrected energy balance step 1'!AD84,0)</f>
        <v>0</v>
      </c>
      <c r="AE84" s="173">
        <f>IF(ISNUMBER('Corrected energy balance step 1'!AE84),'Corrected energy balance step 1'!AE84,0)</f>
        <v>0</v>
      </c>
      <c r="AF84" s="173">
        <f>IF(ISNUMBER('Corrected energy balance step 1'!AF84),'Corrected energy balance step 1'!AF84,0)</f>
        <v>0</v>
      </c>
      <c r="AG84" s="173">
        <f>IF(ISNUMBER('Corrected energy balance step 1'!AG84),'Corrected energy balance step 1'!AG84,0)</f>
        <v>0</v>
      </c>
      <c r="AH84" s="173">
        <f>IF(ISNUMBER('Corrected energy balance step 1'!AH84),'Corrected energy balance step 1'!AH84,0)</f>
        <v>0</v>
      </c>
      <c r="AI84" s="173">
        <f>IF(ISNUMBER('Corrected energy balance step 1'!AI84),'Corrected energy balance step 1'!AI84,0)</f>
        <v>0</v>
      </c>
      <c r="AJ84" s="173">
        <f>IF(ISNUMBER('Corrected energy balance step 1'!AJ84),'Corrected energy balance step 1'!AJ84,0)</f>
        <v>0</v>
      </c>
      <c r="AK84" s="173">
        <f>IF(ISNUMBER('Corrected energy balance step 1'!AK84),'Corrected energy balance step 1'!AK84,0)</f>
        <v>0</v>
      </c>
      <c r="AL84" s="173">
        <f>IF(ISNUMBER('Corrected energy balance step 1'!AL84),'Corrected energy balance step 1'!AL84,0)</f>
        <v>0</v>
      </c>
      <c r="AM84" s="173">
        <f>IF(ISNUMBER('Corrected energy balance step 1'!AM84),'Corrected energy balance step 1'!AM84,0)</f>
        <v>0</v>
      </c>
      <c r="AN84" s="173">
        <f>IF(ISNUMBER('Corrected energy balance step 1'!AN84),'Corrected energy balance step 1'!AN84,0)</f>
        <v>0</v>
      </c>
      <c r="AO84" s="173">
        <f>IF(ISNUMBER('Corrected energy balance step 1'!AO84),'Corrected energy balance step 1'!AO84,0)</f>
        <v>0</v>
      </c>
      <c r="AP84" s="173">
        <f>IF(ISNUMBER('Corrected energy balance step 1'!AP84),'Corrected energy balance step 1'!AP84,0)</f>
        <v>0</v>
      </c>
      <c r="AQ84" s="173">
        <f>IF(ISNUMBER('Corrected energy balance step 1'!AQ84),'Corrected energy balance step 1'!AQ84,0)</f>
        <v>0</v>
      </c>
      <c r="AR84" s="173">
        <f>IF(ISNUMBER('Corrected energy balance step 1'!AR84),'Corrected energy balance step 1'!AR84,0)</f>
        <v>0</v>
      </c>
      <c r="AS84" s="173">
        <f>IF(ISNUMBER('Corrected energy balance step 1'!AS84),'Corrected energy balance step 1'!AS84,0)</f>
        <v>0</v>
      </c>
      <c r="AT84" s="173">
        <f>IF(ISNUMBER('Corrected energy balance step 1'!AT84),'Corrected energy balance step 1'!AT84,0)</f>
        <v>0</v>
      </c>
      <c r="AU84" s="173">
        <f>IF(ISNUMBER('Corrected energy balance step 1'!AU84),'Corrected energy balance step 1'!AU84,0)</f>
        <v>0</v>
      </c>
      <c r="AV84" s="173">
        <f>IF(ISNUMBER('Corrected energy balance step 1'!AV84),'Corrected energy balance step 1'!AV84,0)</f>
        <v>0</v>
      </c>
      <c r="AW84" s="173">
        <f>IF(ISNUMBER('Corrected energy balance step 1'!AW84),'Corrected energy balance step 1'!AW84,0)</f>
        <v>0</v>
      </c>
      <c r="AX84" s="173">
        <f>IF(ISNUMBER('Corrected energy balance step 1'!AX84),'Corrected energy balance step 1'!AX84,0)</f>
        <v>0</v>
      </c>
      <c r="AY84" s="173">
        <f>IF(ISNUMBER('Corrected energy balance step 1'!AY84),'Corrected energy balance step 1'!AY84,0)</f>
        <v>0</v>
      </c>
      <c r="AZ84" s="173">
        <f>IF(ISNUMBER('Corrected energy balance step 1'!AZ84),'Corrected energy balance step 1'!AZ84,0)</f>
        <v>0</v>
      </c>
      <c r="BA84" s="173">
        <f>IF(ISNUMBER('Corrected energy balance step 1'!BA84),'Corrected energy balance step 1'!BA84,0)</f>
        <v>0</v>
      </c>
      <c r="BB84" s="173">
        <f>IF(ISNUMBER('Corrected energy balance step 1'!BB84),'Corrected energy balance step 1'!BB84,0)</f>
        <v>0</v>
      </c>
      <c r="BC84" s="173">
        <f>IF(ISNUMBER('Corrected energy balance step 1'!BC84),'Corrected energy balance step 1'!BC84,0)</f>
        <v>0</v>
      </c>
      <c r="BD84" s="173">
        <f>IF(ISNUMBER('Corrected energy balance step 1'!BD84),'Corrected energy balance step 1'!BD84,0)</f>
        <v>0</v>
      </c>
      <c r="BE84" s="173">
        <f>IF(ISNUMBER('Corrected energy balance step 1'!BE84),'Corrected energy balance step 1'!BE84,0)</f>
        <v>0</v>
      </c>
      <c r="BF84" s="173">
        <f>IF(ISNUMBER('Corrected energy balance step 1'!BF84),'Corrected energy balance step 1'!BF84,0)</f>
        <v>0</v>
      </c>
      <c r="BG84" s="173">
        <f>IF(ISNUMBER('Corrected energy balance step 1'!BG84),'Corrected energy balance step 1'!BG84,0)</f>
        <v>0</v>
      </c>
      <c r="BH84" s="173">
        <f>IF(ISNUMBER('Corrected energy balance step 1'!BH84),'Corrected energy balance step 1'!BH84,0)</f>
        <v>0</v>
      </c>
      <c r="BI84" s="173">
        <f>IF(ISNUMBER('Corrected energy balance step 1'!BI84),'Corrected energy balance step 1'!BI84,0)</f>
        <v>0</v>
      </c>
      <c r="BJ84" s="173">
        <f>IF(ISNUMBER('Corrected energy balance step 1'!BJ84),'Corrected energy balance step 1'!BJ84,0)</f>
        <v>0</v>
      </c>
      <c r="BK84" s="173">
        <f>IF(ISNUMBER('Corrected energy balance step 1'!BK84),'Corrected energy balance step 1'!BK84,0)</f>
        <v>0</v>
      </c>
      <c r="BL84" s="173">
        <f>IF(ISNUMBER('Corrected energy balance step 1'!BL84),'Corrected energy balance step 1'!BL84,0)</f>
        <v>0</v>
      </c>
      <c r="BM84" s="173">
        <f>IF(ISNUMBER('Corrected energy balance step 1'!BM84),'Corrected energy balance step 1'!BM84,0)</f>
        <v>0</v>
      </c>
      <c r="BN84" s="171">
        <f t="shared" si="60"/>
        <v>0</v>
      </c>
      <c r="BO84" s="177">
        <f>'Corrected energy balance step 1'!BO84</f>
        <v>0</v>
      </c>
    </row>
    <row r="85" spans="2:67">
      <c r="B85" s="36" t="s">
        <v>119</v>
      </c>
      <c r="C85" s="173">
        <f>IF(ISNUMBER('Corrected energy balance step 1'!C85),'Corrected energy balance step 1'!C85,0)</f>
        <v>0</v>
      </c>
      <c r="D85" s="173">
        <f>IF(ISNUMBER('Corrected energy balance step 1'!D85),'Corrected energy balance step 1'!D85,0)</f>
        <v>0</v>
      </c>
      <c r="E85" s="173">
        <f>IF(ISNUMBER('Corrected energy balance step 1'!E85),'Corrected energy balance step 1'!E85,0)</f>
        <v>0</v>
      </c>
      <c r="F85" s="173">
        <f>IF(ISNUMBER('Corrected energy balance step 1'!F85),'Corrected energy balance step 1'!F85,0)</f>
        <v>0</v>
      </c>
      <c r="G85" s="173">
        <f>IF(ISNUMBER('Corrected energy balance step 1'!G85),'Corrected energy balance step 1'!G85,0)</f>
        <v>0</v>
      </c>
      <c r="H85" s="173">
        <f>IF(ISNUMBER('Corrected energy balance step 1'!H85),'Corrected energy balance step 1'!H85,0)</f>
        <v>0</v>
      </c>
      <c r="I85" s="173">
        <f>IF(ISNUMBER('Corrected energy balance step 1'!I85),'Corrected energy balance step 1'!I85,0)</f>
        <v>0</v>
      </c>
      <c r="J85" s="173">
        <f>IF(ISNUMBER('Corrected energy balance step 1'!J85),'Corrected energy balance step 1'!J85,0)</f>
        <v>0</v>
      </c>
      <c r="K85" s="173">
        <f>IF(ISNUMBER('Corrected energy balance step 1'!K85),'Corrected energy balance step 1'!K85,0)</f>
        <v>0</v>
      </c>
      <c r="L85" s="173">
        <f>IF(ISNUMBER('Corrected energy balance step 1'!L85),'Corrected energy balance step 1'!L85,0)</f>
        <v>0</v>
      </c>
      <c r="M85" s="173">
        <f>IF(ISNUMBER('Corrected energy balance step 1'!M85),'Corrected energy balance step 1'!M85,0)</f>
        <v>0</v>
      </c>
      <c r="N85" s="173">
        <f>IF(ISNUMBER('Corrected energy balance step 1'!N85),'Corrected energy balance step 1'!N85,0)</f>
        <v>0</v>
      </c>
      <c r="O85" s="173">
        <f>IF(ISNUMBER('Corrected energy balance step 1'!O85),'Corrected energy balance step 1'!O85,0)</f>
        <v>0</v>
      </c>
      <c r="P85" s="173">
        <f>IF(ISNUMBER('Corrected energy balance step 1'!P85),'Corrected energy balance step 1'!P85,0)</f>
        <v>0</v>
      </c>
      <c r="Q85" s="173">
        <f>IF(ISNUMBER('Corrected energy balance step 1'!Q85),'Corrected energy balance step 1'!Q85,0)</f>
        <v>0</v>
      </c>
      <c r="R85" s="173">
        <f>IF(ISNUMBER('Corrected energy balance step 1'!R85),'Corrected energy balance step 1'!R85,0)</f>
        <v>0</v>
      </c>
      <c r="S85" s="173">
        <f>IF(ISNUMBER('Corrected energy balance step 1'!S85),'Corrected energy balance step 1'!S85,0)</f>
        <v>0</v>
      </c>
      <c r="T85" s="173">
        <f>IF(ISNUMBER('Corrected energy balance step 1'!T85),'Corrected energy balance step 1'!T85,0)</f>
        <v>0</v>
      </c>
      <c r="U85" s="173">
        <f>IF(ISNUMBER('Corrected energy balance step 1'!U85),'Corrected energy balance step 1'!U85,0)</f>
        <v>0</v>
      </c>
      <c r="V85" s="173">
        <f>IF(ISNUMBER('Corrected energy balance step 1'!V85),'Corrected energy balance step 1'!V85,0)</f>
        <v>0</v>
      </c>
      <c r="W85" s="173">
        <f>IF(ISNUMBER('Corrected energy balance step 1'!W85),'Corrected energy balance step 1'!W85,0)</f>
        <v>0</v>
      </c>
      <c r="X85" s="173">
        <f>IF(ISNUMBER('Corrected energy balance step 1'!X85),'Corrected energy balance step 1'!X85,0)</f>
        <v>0</v>
      </c>
      <c r="Y85" s="173">
        <f>IF(ISNUMBER('Corrected energy balance step 1'!Y85),'Corrected energy balance step 1'!Y85,0)</f>
        <v>0</v>
      </c>
      <c r="Z85" s="173">
        <f>IF(ISNUMBER('Corrected energy balance step 1'!Z85),'Corrected energy balance step 1'!Z85,0)</f>
        <v>0</v>
      </c>
      <c r="AA85" s="173">
        <f>IF(ISNUMBER('Corrected energy balance step 1'!AA85),'Corrected energy balance step 1'!AA85,0)</f>
        <v>0</v>
      </c>
      <c r="AB85" s="173">
        <f>IF(ISNUMBER('Corrected energy balance step 1'!AB85),'Corrected energy balance step 1'!AB85,0)</f>
        <v>0</v>
      </c>
      <c r="AC85" s="173">
        <f>IF(ISNUMBER('Corrected energy balance step 1'!AC85),'Corrected energy balance step 1'!AC85,0)</f>
        <v>0</v>
      </c>
      <c r="AD85" s="173">
        <f>IF(ISNUMBER('Corrected energy balance step 1'!AD85),'Corrected energy balance step 1'!AD85,0)</f>
        <v>0</v>
      </c>
      <c r="AE85" s="173">
        <f>IF(ISNUMBER('Corrected energy balance step 1'!AE85),'Corrected energy balance step 1'!AE85,0)</f>
        <v>0</v>
      </c>
      <c r="AF85" s="173">
        <f>IF(ISNUMBER('Corrected energy balance step 1'!AF85),'Corrected energy balance step 1'!AF85,0)</f>
        <v>0</v>
      </c>
      <c r="AG85" s="173">
        <f>IF(ISNUMBER('Corrected energy balance step 1'!AG85),'Corrected energy balance step 1'!AG85,0)</f>
        <v>0</v>
      </c>
      <c r="AH85" s="173">
        <f>IF(ISNUMBER('Corrected energy balance step 1'!AH85),'Corrected energy balance step 1'!AH85,0)</f>
        <v>0</v>
      </c>
      <c r="AI85" s="173">
        <f>IF(ISNUMBER('Corrected energy balance step 1'!AI85),'Corrected energy balance step 1'!AI85,0)</f>
        <v>0</v>
      </c>
      <c r="AJ85" s="173">
        <f>IF(ISNUMBER('Corrected energy balance step 1'!AJ85),'Corrected energy balance step 1'!AJ85,0)</f>
        <v>0</v>
      </c>
      <c r="AK85" s="173">
        <f>IF(ISNUMBER('Corrected energy balance step 1'!AK85),'Corrected energy balance step 1'!AK85,0)</f>
        <v>0</v>
      </c>
      <c r="AL85" s="173">
        <f>IF(ISNUMBER('Corrected energy balance step 1'!AL85),'Corrected energy balance step 1'!AL85,0)</f>
        <v>0</v>
      </c>
      <c r="AM85" s="173">
        <f>IF(ISNUMBER('Corrected energy balance step 1'!AM85),'Corrected energy balance step 1'!AM85,0)</f>
        <v>0</v>
      </c>
      <c r="AN85" s="173">
        <f>IF(ISNUMBER('Corrected energy balance step 1'!AN85),'Corrected energy balance step 1'!AN85,0)</f>
        <v>0</v>
      </c>
      <c r="AO85" s="173">
        <f>IF(ISNUMBER('Corrected energy balance step 1'!AO85),'Corrected energy balance step 1'!AO85,0)</f>
        <v>0</v>
      </c>
      <c r="AP85" s="173">
        <f>IF(ISNUMBER('Corrected energy balance step 1'!AP85),'Corrected energy balance step 1'!AP85,0)</f>
        <v>0</v>
      </c>
      <c r="AQ85" s="173">
        <f>IF(ISNUMBER('Corrected energy balance step 1'!AQ85),'Corrected energy balance step 1'!AQ85,0)</f>
        <v>0</v>
      </c>
      <c r="AR85" s="173">
        <f>IF(ISNUMBER('Corrected energy balance step 1'!AR85),'Corrected energy balance step 1'!AR85,0)</f>
        <v>0</v>
      </c>
      <c r="AS85" s="173">
        <f>IF(ISNUMBER('Corrected energy balance step 1'!AS85),'Corrected energy balance step 1'!AS85,0)</f>
        <v>0</v>
      </c>
      <c r="AT85" s="173">
        <f>IF(ISNUMBER('Corrected energy balance step 1'!AT85),'Corrected energy balance step 1'!AT85,0)</f>
        <v>0</v>
      </c>
      <c r="AU85" s="173">
        <f>IF(ISNUMBER('Corrected energy balance step 1'!AU85),'Corrected energy balance step 1'!AU85,0)</f>
        <v>0</v>
      </c>
      <c r="AV85" s="173">
        <f>IF(ISNUMBER('Corrected energy balance step 1'!AV85),'Corrected energy balance step 1'!AV85,0)</f>
        <v>0</v>
      </c>
      <c r="AW85" s="173">
        <f>IF(ISNUMBER('Corrected energy balance step 1'!AW85),'Corrected energy balance step 1'!AW85,0)</f>
        <v>0</v>
      </c>
      <c r="AX85" s="173">
        <f>IF(ISNUMBER('Corrected energy balance step 1'!AX85),'Corrected energy balance step 1'!AX85,0)</f>
        <v>0</v>
      </c>
      <c r="AY85" s="173">
        <f>IF(ISNUMBER('Corrected energy balance step 1'!AY85),'Corrected energy balance step 1'!AY85,0)</f>
        <v>0</v>
      </c>
      <c r="AZ85" s="173">
        <f>IF(ISNUMBER('Corrected energy balance step 1'!AZ85),'Corrected energy balance step 1'!AZ85,0)</f>
        <v>0</v>
      </c>
      <c r="BA85" s="173">
        <f>IF(ISNUMBER('Corrected energy balance step 1'!BA85),'Corrected energy balance step 1'!BA85,0)</f>
        <v>0</v>
      </c>
      <c r="BB85" s="173">
        <f>IF(ISNUMBER('Corrected energy balance step 1'!BB85),'Corrected energy balance step 1'!BB85,0)</f>
        <v>0</v>
      </c>
      <c r="BC85" s="173">
        <f>IF(ISNUMBER('Corrected energy balance step 1'!BC85),'Corrected energy balance step 1'!BC85,0)</f>
        <v>0</v>
      </c>
      <c r="BD85" s="173">
        <f>IF(ISNUMBER('Corrected energy balance step 1'!BD85),'Corrected energy balance step 1'!BD85,0)</f>
        <v>0</v>
      </c>
      <c r="BE85" s="173">
        <f>IF(ISNUMBER('Corrected energy balance step 1'!BE85),'Corrected energy balance step 1'!BE85,0)</f>
        <v>0</v>
      </c>
      <c r="BF85" s="173">
        <f>IF(ISNUMBER('Corrected energy balance step 1'!BF85),'Corrected energy balance step 1'!BF85,0)</f>
        <v>0</v>
      </c>
      <c r="BG85" s="173">
        <f>IF(ISNUMBER('Corrected energy balance step 1'!BG85),'Corrected energy balance step 1'!BG85,0)</f>
        <v>0</v>
      </c>
      <c r="BH85" s="173">
        <f>IF(ISNUMBER('Corrected energy balance step 1'!BH85),'Corrected energy balance step 1'!BH85,0)</f>
        <v>0</v>
      </c>
      <c r="BI85" s="173">
        <f>IF(ISNUMBER('Corrected energy balance step 1'!BI85),'Corrected energy balance step 1'!BI85,0)</f>
        <v>0</v>
      </c>
      <c r="BJ85" s="173">
        <f>IF(ISNUMBER('Corrected energy balance step 1'!BJ85),'Corrected energy balance step 1'!BJ85,0)</f>
        <v>0</v>
      </c>
      <c r="BK85" s="173">
        <f>IF(ISNUMBER('Corrected energy balance step 1'!BK85),'Corrected energy balance step 1'!BK85,0)</f>
        <v>0</v>
      </c>
      <c r="BL85" s="173">
        <f>IF(ISNUMBER('Corrected energy balance step 1'!BL85),'Corrected energy balance step 1'!BL85,0)</f>
        <v>0</v>
      </c>
      <c r="BM85" s="173">
        <f>IF(ISNUMBER('Corrected energy balance step 1'!BM85),'Corrected energy balance step 1'!BM85,0)</f>
        <v>0</v>
      </c>
      <c r="BN85" s="171">
        <f t="shared" si="60"/>
        <v>0</v>
      </c>
      <c r="BO85" s="174">
        <f>'Corrected energy balance step 1'!BO85</f>
        <v>0</v>
      </c>
    </row>
    <row r="86" spans="2:67" ht="17" thickBot="1">
      <c r="B86" s="36" t="s">
        <v>120</v>
      </c>
      <c r="C86" s="173">
        <f>IF(ISNUMBER('Corrected energy balance step 1'!C86),'Corrected energy balance step 1'!C86,0)</f>
        <v>0</v>
      </c>
      <c r="D86" s="173">
        <f>IF(ISNUMBER('Corrected energy balance step 1'!D86),'Corrected energy balance step 1'!D86,0)</f>
        <v>0</v>
      </c>
      <c r="E86" s="173">
        <f>IF(ISNUMBER('Corrected energy balance step 1'!E86),'Corrected energy balance step 1'!E86,0)</f>
        <v>0</v>
      </c>
      <c r="F86" s="173">
        <f>IF(ISNUMBER('Corrected energy balance step 1'!F86),'Corrected energy balance step 1'!F86,0)</f>
        <v>0</v>
      </c>
      <c r="G86" s="173">
        <f>IF(ISNUMBER('Corrected energy balance step 1'!G86),'Corrected energy balance step 1'!G86,0)</f>
        <v>0</v>
      </c>
      <c r="H86" s="173">
        <f>IF(ISNUMBER('Corrected energy balance step 1'!H86),'Corrected energy balance step 1'!H86,0)</f>
        <v>0</v>
      </c>
      <c r="I86" s="173">
        <f>IF(ISNUMBER('Corrected energy balance step 1'!I86),'Corrected energy balance step 1'!I86,0)</f>
        <v>0</v>
      </c>
      <c r="J86" s="173">
        <f>IF(ISNUMBER('Corrected energy balance step 1'!J86),'Corrected energy balance step 1'!J86,0)</f>
        <v>0</v>
      </c>
      <c r="K86" s="173">
        <f>IF(ISNUMBER('Corrected energy balance step 1'!K86),'Corrected energy balance step 1'!K86,0)</f>
        <v>0</v>
      </c>
      <c r="L86" s="173">
        <f>IF(ISNUMBER('Corrected energy balance step 1'!L86),'Corrected energy balance step 1'!L86,0)</f>
        <v>0</v>
      </c>
      <c r="M86" s="173">
        <f>IF(ISNUMBER('Corrected energy balance step 1'!M86),'Corrected energy balance step 1'!M86,0)</f>
        <v>0</v>
      </c>
      <c r="N86" s="173">
        <f>IF(ISNUMBER('Corrected energy balance step 1'!N86),'Corrected energy balance step 1'!N86,0)</f>
        <v>0</v>
      </c>
      <c r="O86" s="173">
        <f>IF(ISNUMBER('Corrected energy balance step 1'!O86),'Corrected energy balance step 1'!O86,0)</f>
        <v>0</v>
      </c>
      <c r="P86" s="173">
        <f>IF(ISNUMBER('Corrected energy balance step 1'!P86),'Corrected energy balance step 1'!P86,0)</f>
        <v>0</v>
      </c>
      <c r="Q86" s="173">
        <f>IF(ISNUMBER('Corrected energy balance step 1'!Q86),'Corrected energy balance step 1'!Q86,0)</f>
        <v>0</v>
      </c>
      <c r="R86" s="173">
        <f>IF(ISNUMBER('Corrected energy balance step 1'!R86),'Corrected energy balance step 1'!R86,0)</f>
        <v>0</v>
      </c>
      <c r="S86" s="173">
        <f>IF(ISNUMBER('Corrected energy balance step 1'!S86),'Corrected energy balance step 1'!S86,0)</f>
        <v>0</v>
      </c>
      <c r="T86" s="173">
        <f>IF(ISNUMBER('Corrected energy balance step 1'!T86),'Corrected energy balance step 1'!T86,0)</f>
        <v>0</v>
      </c>
      <c r="U86" s="173">
        <f>IF(ISNUMBER('Corrected energy balance step 1'!U86),'Corrected energy balance step 1'!U86,0)</f>
        <v>0</v>
      </c>
      <c r="V86" s="173">
        <f>IF(ISNUMBER('Corrected energy balance step 1'!V86),'Corrected energy balance step 1'!V86,0)</f>
        <v>0</v>
      </c>
      <c r="W86" s="173">
        <f>IF(ISNUMBER('Corrected energy balance step 1'!W86),'Corrected energy balance step 1'!W86,0)</f>
        <v>0</v>
      </c>
      <c r="X86" s="173">
        <f>IF(ISNUMBER('Corrected energy balance step 1'!X86),'Corrected energy balance step 1'!X86,0)</f>
        <v>0</v>
      </c>
      <c r="Y86" s="173">
        <f>IF(ISNUMBER('Corrected energy balance step 1'!Y86),'Corrected energy balance step 1'!Y86,0)</f>
        <v>0</v>
      </c>
      <c r="Z86" s="173">
        <f>IF(ISNUMBER('Corrected energy balance step 1'!Z86),'Corrected energy balance step 1'!Z86,0)</f>
        <v>0</v>
      </c>
      <c r="AA86" s="173">
        <f>IF(ISNUMBER('Corrected energy balance step 1'!AA86),'Corrected energy balance step 1'!AA86,0)</f>
        <v>0</v>
      </c>
      <c r="AB86" s="173">
        <f>IF(ISNUMBER('Corrected energy balance step 1'!AB86),'Corrected energy balance step 1'!AB86,0)</f>
        <v>0</v>
      </c>
      <c r="AC86" s="173">
        <f>IF(ISNUMBER('Corrected energy balance step 1'!AC86),'Corrected energy balance step 1'!AC86,0)</f>
        <v>0</v>
      </c>
      <c r="AD86" s="173">
        <f>IF(ISNUMBER('Corrected energy balance step 1'!AD86),'Corrected energy balance step 1'!AD86,0)</f>
        <v>0</v>
      </c>
      <c r="AE86" s="173">
        <f>IF(ISNUMBER('Corrected energy balance step 1'!AE86),'Corrected energy balance step 1'!AE86,0)</f>
        <v>0</v>
      </c>
      <c r="AF86" s="173">
        <f>IF(ISNUMBER('Corrected energy balance step 1'!AF86),'Corrected energy balance step 1'!AF86,0)</f>
        <v>0</v>
      </c>
      <c r="AG86" s="173">
        <f>IF(ISNUMBER('Corrected energy balance step 1'!AG86),'Corrected energy balance step 1'!AG86,0)</f>
        <v>0</v>
      </c>
      <c r="AH86" s="173">
        <f>IF(ISNUMBER('Corrected energy balance step 1'!AH86),'Corrected energy balance step 1'!AH86,0)</f>
        <v>0</v>
      </c>
      <c r="AI86" s="173">
        <f>IF(ISNUMBER('Corrected energy balance step 1'!AI86),'Corrected energy balance step 1'!AI86,0)</f>
        <v>0</v>
      </c>
      <c r="AJ86" s="173">
        <f>IF(ISNUMBER('Corrected energy balance step 1'!AJ86),'Corrected energy balance step 1'!AJ86,0)</f>
        <v>0</v>
      </c>
      <c r="AK86" s="173">
        <f>IF(ISNUMBER('Corrected energy balance step 1'!AK86),'Corrected energy balance step 1'!AK86,0)</f>
        <v>0</v>
      </c>
      <c r="AL86" s="173">
        <f>IF(ISNUMBER('Corrected energy balance step 1'!AL86),'Corrected energy balance step 1'!AL86,0)</f>
        <v>0</v>
      </c>
      <c r="AM86" s="173">
        <f>IF(ISNUMBER('Corrected energy balance step 1'!AM86),'Corrected energy balance step 1'!AM86,0)</f>
        <v>0</v>
      </c>
      <c r="AN86" s="173">
        <f>IF(ISNUMBER('Corrected energy balance step 1'!AN86),'Corrected energy balance step 1'!AN86,0)</f>
        <v>0</v>
      </c>
      <c r="AO86" s="173">
        <f>IF(ISNUMBER('Corrected energy balance step 1'!AO86),'Corrected energy balance step 1'!AO86,0)</f>
        <v>0</v>
      </c>
      <c r="AP86" s="173">
        <f>IF(ISNUMBER('Corrected energy balance step 1'!AP86),'Corrected energy balance step 1'!AP86,0)</f>
        <v>0</v>
      </c>
      <c r="AQ86" s="173">
        <f>IF(ISNUMBER('Corrected energy balance step 1'!AQ86),'Corrected energy balance step 1'!AQ86,0)</f>
        <v>0</v>
      </c>
      <c r="AR86" s="173">
        <f>IF(ISNUMBER('Corrected energy balance step 1'!AR86),'Corrected energy balance step 1'!AR86,0)</f>
        <v>0</v>
      </c>
      <c r="AS86" s="173">
        <f>IF(ISNUMBER('Corrected energy balance step 1'!AS86),'Corrected energy balance step 1'!AS86,0)</f>
        <v>0</v>
      </c>
      <c r="AT86" s="173">
        <f>IF(ISNUMBER('Corrected energy balance step 1'!AT86),'Corrected energy balance step 1'!AT86,0)</f>
        <v>0</v>
      </c>
      <c r="AU86" s="173">
        <f>IF(ISNUMBER('Corrected energy balance step 1'!AU86),'Corrected energy balance step 1'!AU86,0)</f>
        <v>0</v>
      </c>
      <c r="AV86" s="173">
        <f>IF(ISNUMBER('Corrected energy balance step 1'!AV86),'Corrected energy balance step 1'!AV86,0)</f>
        <v>0</v>
      </c>
      <c r="AW86" s="173">
        <f>IF(ISNUMBER('Corrected energy balance step 1'!AW86),'Corrected energy balance step 1'!AW86,0)</f>
        <v>0</v>
      </c>
      <c r="AX86" s="173">
        <f>IF(ISNUMBER('Corrected energy balance step 1'!AX86),'Corrected energy balance step 1'!AX86,0)</f>
        <v>0</v>
      </c>
      <c r="AY86" s="173">
        <f>IF(ISNUMBER('Corrected energy balance step 1'!AY86),'Corrected energy balance step 1'!AY86,0)</f>
        <v>0</v>
      </c>
      <c r="AZ86" s="173">
        <f>IF(ISNUMBER('Corrected energy balance step 1'!AZ86),'Corrected energy balance step 1'!AZ86,0)</f>
        <v>0</v>
      </c>
      <c r="BA86" s="173">
        <f>IF(ISNUMBER('Corrected energy balance step 1'!BA86),'Corrected energy balance step 1'!BA86,0)</f>
        <v>0</v>
      </c>
      <c r="BB86" s="173">
        <f>IF(ISNUMBER('Corrected energy balance step 1'!BB86),'Corrected energy balance step 1'!BB86,0)</f>
        <v>0</v>
      </c>
      <c r="BC86" s="173">
        <f>IF(ISNUMBER('Corrected energy balance step 1'!BC86),'Corrected energy balance step 1'!BC86,0)</f>
        <v>0</v>
      </c>
      <c r="BD86" s="173">
        <f>IF(ISNUMBER('Corrected energy balance step 1'!BD86),'Corrected energy balance step 1'!BD86,0)</f>
        <v>0</v>
      </c>
      <c r="BE86" s="173">
        <f>IF(ISNUMBER('Corrected energy balance step 1'!BE86),'Corrected energy balance step 1'!BE86,0)</f>
        <v>0</v>
      </c>
      <c r="BF86" s="173">
        <f>IF(ISNUMBER('Corrected energy balance step 1'!BF86),'Corrected energy balance step 1'!BF86,0)</f>
        <v>0</v>
      </c>
      <c r="BG86" s="173">
        <f>IF(ISNUMBER('Corrected energy balance step 1'!BG86),'Corrected energy balance step 1'!BG86,0)</f>
        <v>0</v>
      </c>
      <c r="BH86" s="173">
        <f>IF(ISNUMBER('Corrected energy balance step 1'!BH86),'Corrected energy balance step 1'!BH86,0)</f>
        <v>0</v>
      </c>
      <c r="BI86" s="173">
        <f>IF(ISNUMBER('Corrected energy balance step 1'!BI86),'Corrected energy balance step 1'!BI86,0)</f>
        <v>0</v>
      </c>
      <c r="BJ86" s="173">
        <f>IF(ISNUMBER('Corrected energy balance step 1'!BJ86),'Corrected energy balance step 1'!BJ86,0)</f>
        <v>0</v>
      </c>
      <c r="BK86" s="173">
        <f>IF(ISNUMBER('Corrected energy balance step 1'!BK86),'Corrected energy balance step 1'!BK86,0)</f>
        <v>0</v>
      </c>
      <c r="BL86" s="173">
        <f>IF(ISNUMBER('Corrected energy balance step 1'!BL86),'Corrected energy balance step 1'!BL86,0)</f>
        <v>0</v>
      </c>
      <c r="BM86" s="173">
        <f>IF(ISNUMBER('Corrected energy balance step 1'!BM86),'Corrected energy balance step 1'!BM86,0)</f>
        <v>0</v>
      </c>
      <c r="BN86" s="171">
        <f t="shared" si="60"/>
        <v>0</v>
      </c>
      <c r="BO86" s="174">
        <f>'Corrected energy balance step 1'!BO86</f>
        <v>0</v>
      </c>
    </row>
    <row r="87" spans="2:67" ht="17" thickBot="1">
      <c r="B87" s="44" t="s">
        <v>121</v>
      </c>
      <c r="C87" s="270">
        <f>SUM(C88,C90:C91)</f>
        <v>0</v>
      </c>
      <c r="D87" s="270">
        <f t="shared" ref="D87:BM87" si="65">SUM(D88,D90:D91)</f>
        <v>0</v>
      </c>
      <c r="E87" s="270">
        <f t="shared" si="65"/>
        <v>0</v>
      </c>
      <c r="F87" s="270">
        <f t="shared" si="65"/>
        <v>0</v>
      </c>
      <c r="G87" s="270">
        <f t="shared" si="65"/>
        <v>0</v>
      </c>
      <c r="H87" s="270">
        <f t="shared" si="65"/>
        <v>0</v>
      </c>
      <c r="I87" s="270">
        <f t="shared" si="65"/>
        <v>0</v>
      </c>
      <c r="J87" s="270">
        <f t="shared" si="65"/>
        <v>0</v>
      </c>
      <c r="K87" s="270">
        <f t="shared" si="65"/>
        <v>0</v>
      </c>
      <c r="L87" s="270">
        <f t="shared" si="65"/>
        <v>0</v>
      </c>
      <c r="M87" s="270">
        <f t="shared" si="65"/>
        <v>0</v>
      </c>
      <c r="N87" s="270">
        <f t="shared" si="65"/>
        <v>0</v>
      </c>
      <c r="O87" s="270">
        <f t="shared" si="65"/>
        <v>0</v>
      </c>
      <c r="P87" s="270">
        <f t="shared" si="65"/>
        <v>0</v>
      </c>
      <c r="Q87" s="270">
        <f t="shared" si="65"/>
        <v>0</v>
      </c>
      <c r="R87" s="270">
        <f t="shared" si="65"/>
        <v>0</v>
      </c>
      <c r="S87" s="270">
        <f t="shared" si="65"/>
        <v>0</v>
      </c>
      <c r="T87" s="270">
        <f t="shared" si="65"/>
        <v>0</v>
      </c>
      <c r="U87" s="270">
        <f t="shared" si="65"/>
        <v>0</v>
      </c>
      <c r="V87" s="270">
        <f t="shared" si="65"/>
        <v>0</v>
      </c>
      <c r="W87" s="270">
        <f t="shared" si="65"/>
        <v>0</v>
      </c>
      <c r="X87" s="270">
        <f t="shared" si="65"/>
        <v>0</v>
      </c>
      <c r="Y87" s="270">
        <f t="shared" si="65"/>
        <v>0</v>
      </c>
      <c r="Z87" s="270">
        <f t="shared" si="65"/>
        <v>0</v>
      </c>
      <c r="AA87" s="270">
        <f t="shared" si="65"/>
        <v>0</v>
      </c>
      <c r="AB87" s="270">
        <f t="shared" si="65"/>
        <v>0</v>
      </c>
      <c r="AC87" s="270">
        <f t="shared" si="65"/>
        <v>0</v>
      </c>
      <c r="AD87" s="270">
        <f t="shared" si="65"/>
        <v>0</v>
      </c>
      <c r="AE87" s="270">
        <f t="shared" si="65"/>
        <v>0</v>
      </c>
      <c r="AF87" s="270">
        <f t="shared" si="65"/>
        <v>0</v>
      </c>
      <c r="AG87" s="270">
        <f t="shared" si="65"/>
        <v>0</v>
      </c>
      <c r="AH87" s="270">
        <f t="shared" si="65"/>
        <v>0</v>
      </c>
      <c r="AI87" s="270">
        <f t="shared" si="65"/>
        <v>0</v>
      </c>
      <c r="AJ87" s="270">
        <f t="shared" si="65"/>
        <v>0</v>
      </c>
      <c r="AK87" s="270">
        <f t="shared" si="65"/>
        <v>0</v>
      </c>
      <c r="AL87" s="270">
        <f t="shared" si="65"/>
        <v>0</v>
      </c>
      <c r="AM87" s="270">
        <f t="shared" si="65"/>
        <v>0</v>
      </c>
      <c r="AN87" s="270">
        <f t="shared" si="65"/>
        <v>0</v>
      </c>
      <c r="AO87" s="270">
        <f t="shared" si="65"/>
        <v>0</v>
      </c>
      <c r="AP87" s="270">
        <f t="shared" si="65"/>
        <v>0</v>
      </c>
      <c r="AQ87" s="270">
        <f t="shared" si="65"/>
        <v>0</v>
      </c>
      <c r="AR87" s="270">
        <f t="shared" si="65"/>
        <v>0</v>
      </c>
      <c r="AS87" s="270">
        <f t="shared" si="65"/>
        <v>0</v>
      </c>
      <c r="AT87" s="270">
        <f t="shared" si="65"/>
        <v>0</v>
      </c>
      <c r="AU87" s="270">
        <f t="shared" si="65"/>
        <v>0</v>
      </c>
      <c r="AV87" s="270">
        <f t="shared" si="65"/>
        <v>0</v>
      </c>
      <c r="AW87" s="270">
        <f t="shared" si="65"/>
        <v>0</v>
      </c>
      <c r="AX87" s="270">
        <f t="shared" si="65"/>
        <v>0</v>
      </c>
      <c r="AY87" s="270">
        <f t="shared" si="65"/>
        <v>0</v>
      </c>
      <c r="AZ87" s="270">
        <f t="shared" si="65"/>
        <v>0</v>
      </c>
      <c r="BA87" s="270">
        <f t="shared" si="65"/>
        <v>0</v>
      </c>
      <c r="BB87" s="270">
        <f t="shared" si="65"/>
        <v>0</v>
      </c>
      <c r="BC87" s="270">
        <f t="shared" si="65"/>
        <v>0</v>
      </c>
      <c r="BD87" s="270">
        <f t="shared" si="65"/>
        <v>0</v>
      </c>
      <c r="BE87" s="270">
        <f t="shared" si="65"/>
        <v>0</v>
      </c>
      <c r="BF87" s="270">
        <f t="shared" si="65"/>
        <v>0</v>
      </c>
      <c r="BG87" s="270">
        <f t="shared" si="65"/>
        <v>0</v>
      </c>
      <c r="BH87" s="270">
        <f t="shared" si="65"/>
        <v>0</v>
      </c>
      <c r="BI87" s="270">
        <f t="shared" si="65"/>
        <v>0</v>
      </c>
      <c r="BJ87" s="270">
        <f t="shared" si="65"/>
        <v>0</v>
      </c>
      <c r="BK87" s="270">
        <f t="shared" si="65"/>
        <v>0</v>
      </c>
      <c r="BL87" s="270">
        <f t="shared" si="65"/>
        <v>0</v>
      </c>
      <c r="BM87" s="270">
        <f t="shared" si="65"/>
        <v>0</v>
      </c>
      <c r="BN87" s="179">
        <f>SUM(C87:BM87)</f>
        <v>0</v>
      </c>
      <c r="BO87" s="183">
        <f>'Corrected energy balance step 1'!BO87</f>
        <v>0</v>
      </c>
    </row>
    <row r="88" spans="2:67">
      <c r="B88" s="36" t="s">
        <v>122</v>
      </c>
      <c r="C88" s="173">
        <f>IF(ISNUMBER('Corrected energy balance step 1'!C88),'Corrected energy balance step 1'!C88,0)</f>
        <v>0</v>
      </c>
      <c r="D88" s="173">
        <f>IF(ISNUMBER('Corrected energy balance step 1'!D88),'Corrected energy balance step 1'!D88,0)</f>
        <v>0</v>
      </c>
      <c r="E88" s="173">
        <f>IF(ISNUMBER('Corrected energy balance step 1'!E88),'Corrected energy balance step 1'!E88,0)</f>
        <v>0</v>
      </c>
      <c r="F88" s="173">
        <f>IF(ISNUMBER('Corrected energy balance step 1'!F88),'Corrected energy balance step 1'!F88,0)</f>
        <v>0</v>
      </c>
      <c r="G88" s="173">
        <f>IF(ISNUMBER('Corrected energy balance step 1'!G88),'Corrected energy balance step 1'!G88,0)</f>
        <v>0</v>
      </c>
      <c r="H88" s="173">
        <f>IF(ISNUMBER('Corrected energy balance step 1'!H88),'Corrected energy balance step 1'!H88,0)</f>
        <v>0</v>
      </c>
      <c r="I88" s="173">
        <f>IF(ISNUMBER('Corrected energy balance step 1'!I88),'Corrected energy balance step 1'!I88,0)</f>
        <v>0</v>
      </c>
      <c r="J88" s="173">
        <f>IF(ISNUMBER('Corrected energy balance step 1'!J88),'Corrected energy balance step 1'!J88,0)</f>
        <v>0</v>
      </c>
      <c r="K88" s="173">
        <f>IF(ISNUMBER('Corrected energy balance step 1'!K88),'Corrected energy balance step 1'!K88,0)</f>
        <v>0</v>
      </c>
      <c r="L88" s="173">
        <f>IF(ISNUMBER('Corrected energy balance step 1'!L88),'Corrected energy balance step 1'!L88,0)</f>
        <v>0</v>
      </c>
      <c r="M88" s="173">
        <f>IF(ISNUMBER('Corrected energy balance step 1'!M88),'Corrected energy balance step 1'!M88,0)</f>
        <v>0</v>
      </c>
      <c r="N88" s="173">
        <f>IF(ISNUMBER('Corrected energy balance step 1'!N88),'Corrected energy balance step 1'!N88,0)</f>
        <v>0</v>
      </c>
      <c r="O88" s="173">
        <f>IF(ISNUMBER('Corrected energy balance step 1'!O88),'Corrected energy balance step 1'!O88,0)</f>
        <v>0</v>
      </c>
      <c r="P88" s="173">
        <f>IF(ISNUMBER('Corrected energy balance step 1'!P88),'Corrected energy balance step 1'!P88,0)</f>
        <v>0</v>
      </c>
      <c r="Q88" s="173">
        <f>IF(ISNUMBER('Corrected energy balance step 1'!Q88),'Corrected energy balance step 1'!Q88,0)</f>
        <v>0</v>
      </c>
      <c r="R88" s="173">
        <f>IF(ISNUMBER('Corrected energy balance step 1'!R88),'Corrected energy balance step 1'!R88,0)</f>
        <v>0</v>
      </c>
      <c r="S88" s="173">
        <f>IF(ISNUMBER('Corrected energy balance step 1'!S88),'Corrected energy balance step 1'!S88,0)</f>
        <v>0</v>
      </c>
      <c r="T88" s="173">
        <f>IF(ISNUMBER('Corrected energy balance step 1'!T88),'Corrected energy balance step 1'!T88,0)</f>
        <v>0</v>
      </c>
      <c r="U88" s="173">
        <f>IF(ISNUMBER('Corrected energy balance step 1'!U88),'Corrected energy balance step 1'!U88,0)</f>
        <v>0</v>
      </c>
      <c r="V88" s="173">
        <f>IF(ISNUMBER('Corrected energy balance step 1'!V88),'Corrected energy balance step 1'!V88,0)</f>
        <v>0</v>
      </c>
      <c r="W88" s="173">
        <f>IF(ISNUMBER('Corrected energy balance step 1'!W88),'Corrected energy balance step 1'!W88,0)</f>
        <v>0</v>
      </c>
      <c r="X88" s="173">
        <f>IF(ISNUMBER('Corrected energy balance step 1'!X88),'Corrected energy balance step 1'!X88,0)</f>
        <v>0</v>
      </c>
      <c r="Y88" s="173">
        <f>IF(ISNUMBER('Corrected energy balance step 1'!Y88),'Corrected energy balance step 1'!Y88,0)</f>
        <v>0</v>
      </c>
      <c r="Z88" s="173">
        <f>IF(ISNUMBER('Corrected energy balance step 1'!Z88),'Corrected energy balance step 1'!Z88,0)</f>
        <v>0</v>
      </c>
      <c r="AA88" s="173">
        <f>IF(ISNUMBER('Corrected energy balance step 1'!AA88),'Corrected energy balance step 1'!AA88,0)</f>
        <v>0</v>
      </c>
      <c r="AB88" s="173">
        <f>IF(ISNUMBER('Corrected energy balance step 1'!AB88),'Corrected energy balance step 1'!AB88,0)</f>
        <v>0</v>
      </c>
      <c r="AC88" s="173">
        <f>IF(ISNUMBER('Corrected energy balance step 1'!AC88),'Corrected energy balance step 1'!AC88,0)</f>
        <v>0</v>
      </c>
      <c r="AD88" s="173">
        <f>IF(ISNUMBER('Corrected energy balance step 1'!AD88),'Corrected energy balance step 1'!AD88,0)</f>
        <v>0</v>
      </c>
      <c r="AE88" s="173">
        <f>IF(ISNUMBER('Corrected energy balance step 1'!AE88),'Corrected energy balance step 1'!AE88,0)</f>
        <v>0</v>
      </c>
      <c r="AF88" s="173">
        <f>IF(ISNUMBER('Corrected energy balance step 1'!AF88),'Corrected energy balance step 1'!AF88,0)</f>
        <v>0</v>
      </c>
      <c r="AG88" s="173">
        <f>IF(ISNUMBER('Corrected energy balance step 1'!AG88),'Corrected energy balance step 1'!AG88,0)</f>
        <v>0</v>
      </c>
      <c r="AH88" s="173">
        <f>IF(ISNUMBER('Corrected energy balance step 1'!AH88),'Corrected energy balance step 1'!AH88,0)</f>
        <v>0</v>
      </c>
      <c r="AI88" s="173">
        <f>IF(ISNUMBER('Corrected energy balance step 1'!AI88),'Corrected energy balance step 1'!AI88,0)</f>
        <v>0</v>
      </c>
      <c r="AJ88" s="173">
        <f>IF(ISNUMBER('Corrected energy balance step 1'!AJ88),'Corrected energy balance step 1'!AJ88,0)</f>
        <v>0</v>
      </c>
      <c r="AK88" s="173">
        <f>IF(ISNUMBER('Corrected energy balance step 1'!AK88),'Corrected energy balance step 1'!AK88,0)</f>
        <v>0</v>
      </c>
      <c r="AL88" s="173">
        <f>IF(ISNUMBER('Corrected energy balance step 1'!AL88),'Corrected energy balance step 1'!AL88,0)</f>
        <v>0</v>
      </c>
      <c r="AM88" s="173">
        <f>IF(ISNUMBER('Corrected energy balance step 1'!AM88),'Corrected energy balance step 1'!AM88,0)</f>
        <v>0</v>
      </c>
      <c r="AN88" s="173">
        <f>IF(ISNUMBER('Corrected energy balance step 1'!AN88),'Corrected energy balance step 1'!AN88,0)</f>
        <v>0</v>
      </c>
      <c r="AO88" s="173">
        <f>IF(ISNUMBER('Corrected energy balance step 1'!AO88),'Corrected energy balance step 1'!AO88,0)</f>
        <v>0</v>
      </c>
      <c r="AP88" s="173">
        <f>IF(ISNUMBER('Corrected energy balance step 1'!AP88),'Corrected energy balance step 1'!AP88,0)</f>
        <v>0</v>
      </c>
      <c r="AQ88" s="173">
        <f>IF(ISNUMBER('Corrected energy balance step 1'!AQ88),'Corrected energy balance step 1'!AQ88,0)</f>
        <v>0</v>
      </c>
      <c r="AR88" s="173">
        <f>IF(ISNUMBER('Corrected energy balance step 1'!AR88),'Corrected energy balance step 1'!AR88,0)</f>
        <v>0</v>
      </c>
      <c r="AS88" s="173">
        <f>IF(ISNUMBER('Corrected energy balance step 1'!AS88),'Corrected energy balance step 1'!AS88,0)</f>
        <v>0</v>
      </c>
      <c r="AT88" s="173">
        <f>IF(ISNUMBER('Corrected energy balance step 1'!AT88),'Corrected energy balance step 1'!AT88,0)</f>
        <v>0</v>
      </c>
      <c r="AU88" s="173">
        <f>IF(ISNUMBER('Corrected energy balance step 1'!AU88),'Corrected energy balance step 1'!AU88,0)</f>
        <v>0</v>
      </c>
      <c r="AV88" s="173">
        <f>IF(ISNUMBER('Corrected energy balance step 1'!AV88),'Corrected energy balance step 1'!AV88,0)</f>
        <v>0</v>
      </c>
      <c r="AW88" s="173">
        <f>IF(ISNUMBER('Corrected energy balance step 1'!AW88),'Corrected energy balance step 1'!AW88,0)</f>
        <v>0</v>
      </c>
      <c r="AX88" s="173">
        <f>IF(ISNUMBER('Corrected energy balance step 1'!AX88),'Corrected energy balance step 1'!AX88,0)</f>
        <v>0</v>
      </c>
      <c r="AY88" s="173">
        <f>IF(ISNUMBER('Corrected energy balance step 1'!AY88),'Corrected energy balance step 1'!AY88,0)</f>
        <v>0</v>
      </c>
      <c r="AZ88" s="173">
        <f>IF(ISNUMBER('Corrected energy balance step 1'!AZ88),'Corrected energy balance step 1'!AZ88,0)</f>
        <v>0</v>
      </c>
      <c r="BA88" s="173">
        <f>IF(ISNUMBER('Corrected energy balance step 1'!BA88),'Corrected energy balance step 1'!BA88,0)</f>
        <v>0</v>
      </c>
      <c r="BB88" s="173">
        <f>IF(ISNUMBER('Corrected energy balance step 1'!BB88),'Corrected energy balance step 1'!BB88,0)</f>
        <v>0</v>
      </c>
      <c r="BC88" s="173">
        <f>IF(ISNUMBER('Corrected energy balance step 1'!BC88),'Corrected energy balance step 1'!BC88,0)</f>
        <v>0</v>
      </c>
      <c r="BD88" s="173">
        <f>IF(ISNUMBER('Corrected energy balance step 1'!BD88),'Corrected energy balance step 1'!BD88,0)</f>
        <v>0</v>
      </c>
      <c r="BE88" s="173">
        <f>IF(ISNUMBER('Corrected energy balance step 1'!BE88),'Corrected energy balance step 1'!BE88,0)</f>
        <v>0</v>
      </c>
      <c r="BF88" s="173">
        <f>IF(ISNUMBER('Corrected energy balance step 1'!BF88),'Corrected energy balance step 1'!BF88,0)</f>
        <v>0</v>
      </c>
      <c r="BG88" s="173">
        <f>IF(ISNUMBER('Corrected energy balance step 1'!BG88),'Corrected energy balance step 1'!BG88,0)</f>
        <v>0</v>
      </c>
      <c r="BH88" s="173">
        <f>IF(ISNUMBER('Corrected energy balance step 1'!BH88),'Corrected energy balance step 1'!BH88,0)</f>
        <v>0</v>
      </c>
      <c r="BI88" s="173">
        <f>IF(ISNUMBER('Corrected energy balance step 1'!BI88),'Corrected energy balance step 1'!BI88,0)</f>
        <v>0</v>
      </c>
      <c r="BJ88" s="173">
        <f>IF(ISNUMBER('Corrected energy balance step 1'!BJ88),'Corrected energy balance step 1'!BJ88,0)</f>
        <v>0</v>
      </c>
      <c r="BK88" s="173">
        <f>IF(ISNUMBER('Corrected energy balance step 1'!BK88),'Corrected energy balance step 1'!BK88,0)</f>
        <v>0</v>
      </c>
      <c r="BL88" s="173">
        <f>IF(ISNUMBER('Corrected energy balance step 1'!BL88),'Corrected energy balance step 1'!BL88,0)</f>
        <v>0</v>
      </c>
      <c r="BM88" s="173">
        <f>IF(ISNUMBER('Corrected energy balance step 1'!BM88),'Corrected energy balance step 1'!BM88,0)</f>
        <v>0</v>
      </c>
      <c r="BN88" s="171">
        <f t="shared" si="60"/>
        <v>0</v>
      </c>
      <c r="BO88" s="174">
        <f>'Corrected energy balance step 1'!BO88</f>
        <v>0</v>
      </c>
    </row>
    <row r="89" spans="2:67">
      <c r="B89" s="36" t="s">
        <v>123</v>
      </c>
      <c r="C89" s="173">
        <f>IF(ISNUMBER('Corrected energy balance step 1'!C89),'Corrected energy balance step 1'!C89,0)</f>
        <v>0</v>
      </c>
      <c r="D89" s="173">
        <f>IF(ISNUMBER('Corrected energy balance step 1'!D89),'Corrected energy balance step 1'!D89,0)</f>
        <v>0</v>
      </c>
      <c r="E89" s="173">
        <f>IF(ISNUMBER('Corrected energy balance step 1'!E89),'Corrected energy balance step 1'!E89,0)</f>
        <v>0</v>
      </c>
      <c r="F89" s="173">
        <f>IF(ISNUMBER('Corrected energy balance step 1'!F89),'Corrected energy balance step 1'!F89,0)</f>
        <v>0</v>
      </c>
      <c r="G89" s="173">
        <f>IF(ISNUMBER('Corrected energy balance step 1'!G89),'Corrected energy balance step 1'!G89,0)</f>
        <v>0</v>
      </c>
      <c r="H89" s="173">
        <f>IF(ISNUMBER('Corrected energy balance step 1'!H89),'Corrected energy balance step 1'!H89,0)</f>
        <v>0</v>
      </c>
      <c r="I89" s="173">
        <f>IF(ISNUMBER('Corrected energy balance step 1'!I89),'Corrected energy balance step 1'!I89,0)</f>
        <v>0</v>
      </c>
      <c r="J89" s="173">
        <f>IF(ISNUMBER('Corrected energy balance step 1'!J89),'Corrected energy balance step 1'!J89,0)</f>
        <v>0</v>
      </c>
      <c r="K89" s="173">
        <f>IF(ISNUMBER('Corrected energy balance step 1'!K89),'Corrected energy balance step 1'!K89,0)</f>
        <v>0</v>
      </c>
      <c r="L89" s="173">
        <f>IF(ISNUMBER('Corrected energy balance step 1'!L89),'Corrected energy balance step 1'!L89,0)</f>
        <v>0</v>
      </c>
      <c r="M89" s="173">
        <f>IF(ISNUMBER('Corrected energy balance step 1'!M89),'Corrected energy balance step 1'!M89,0)</f>
        <v>0</v>
      </c>
      <c r="N89" s="173">
        <f>IF(ISNUMBER('Corrected energy balance step 1'!N89),'Corrected energy balance step 1'!N89,0)</f>
        <v>0</v>
      </c>
      <c r="O89" s="173">
        <f>IF(ISNUMBER('Corrected energy balance step 1'!O89),'Corrected energy balance step 1'!O89,0)</f>
        <v>0</v>
      </c>
      <c r="P89" s="173">
        <f>IF(ISNUMBER('Corrected energy balance step 1'!P89),'Corrected energy balance step 1'!P89,0)</f>
        <v>0</v>
      </c>
      <c r="Q89" s="173">
        <f>IF(ISNUMBER('Corrected energy balance step 1'!Q89),'Corrected energy balance step 1'!Q89,0)</f>
        <v>0</v>
      </c>
      <c r="R89" s="173">
        <f>IF(ISNUMBER('Corrected energy balance step 1'!R89),'Corrected energy balance step 1'!R89,0)</f>
        <v>0</v>
      </c>
      <c r="S89" s="173">
        <f>IF(ISNUMBER('Corrected energy balance step 1'!S89),'Corrected energy balance step 1'!S89,0)</f>
        <v>0</v>
      </c>
      <c r="T89" s="173">
        <f>IF(ISNUMBER('Corrected energy balance step 1'!T89),'Corrected energy balance step 1'!T89,0)</f>
        <v>0</v>
      </c>
      <c r="U89" s="173">
        <f>IF(ISNUMBER('Corrected energy balance step 1'!U89),'Corrected energy balance step 1'!U89,0)</f>
        <v>0</v>
      </c>
      <c r="V89" s="173">
        <f>IF(ISNUMBER('Corrected energy balance step 1'!V89),'Corrected energy balance step 1'!V89,0)</f>
        <v>0</v>
      </c>
      <c r="W89" s="173">
        <f>IF(ISNUMBER('Corrected energy balance step 1'!W89),'Corrected energy balance step 1'!W89,0)</f>
        <v>0</v>
      </c>
      <c r="X89" s="173">
        <f>IF(ISNUMBER('Corrected energy balance step 1'!X89),'Corrected energy balance step 1'!X89,0)</f>
        <v>0</v>
      </c>
      <c r="Y89" s="173">
        <f>IF(ISNUMBER('Corrected energy balance step 1'!Y89),'Corrected energy balance step 1'!Y89,0)</f>
        <v>0</v>
      </c>
      <c r="Z89" s="173">
        <f>IF(ISNUMBER('Corrected energy balance step 1'!Z89),'Corrected energy balance step 1'!Z89,0)</f>
        <v>0</v>
      </c>
      <c r="AA89" s="173">
        <f>IF(ISNUMBER('Corrected energy balance step 1'!AA89),'Corrected energy balance step 1'!AA89,0)</f>
        <v>0</v>
      </c>
      <c r="AB89" s="173">
        <f>IF(ISNUMBER('Corrected energy balance step 1'!AB89),'Corrected energy balance step 1'!AB89,0)</f>
        <v>0</v>
      </c>
      <c r="AC89" s="173">
        <f>IF(ISNUMBER('Corrected energy balance step 1'!AC89),'Corrected energy balance step 1'!AC89,0)</f>
        <v>0</v>
      </c>
      <c r="AD89" s="173">
        <f>IF(ISNUMBER('Corrected energy balance step 1'!AD89),'Corrected energy balance step 1'!AD89,0)</f>
        <v>0</v>
      </c>
      <c r="AE89" s="173">
        <f>IF(ISNUMBER('Corrected energy balance step 1'!AE89),'Corrected energy balance step 1'!AE89,0)</f>
        <v>0</v>
      </c>
      <c r="AF89" s="173">
        <f>IF(ISNUMBER('Corrected energy balance step 1'!AF89),'Corrected energy balance step 1'!AF89,0)</f>
        <v>0</v>
      </c>
      <c r="AG89" s="173">
        <f>IF(ISNUMBER('Corrected energy balance step 1'!AG89),'Corrected energy balance step 1'!AG89,0)</f>
        <v>0</v>
      </c>
      <c r="AH89" s="173">
        <f>IF(ISNUMBER('Corrected energy balance step 1'!AH89),'Corrected energy balance step 1'!AH89,0)</f>
        <v>0</v>
      </c>
      <c r="AI89" s="173">
        <f>IF(ISNUMBER('Corrected energy balance step 1'!AI89),'Corrected energy balance step 1'!AI89,0)</f>
        <v>0</v>
      </c>
      <c r="AJ89" s="173">
        <f>IF(ISNUMBER('Corrected energy balance step 1'!AJ89),'Corrected energy balance step 1'!AJ89,0)</f>
        <v>0</v>
      </c>
      <c r="AK89" s="173">
        <f>IF(ISNUMBER('Corrected energy balance step 1'!AK89),'Corrected energy balance step 1'!AK89,0)</f>
        <v>0</v>
      </c>
      <c r="AL89" s="173">
        <f>IF(ISNUMBER('Corrected energy balance step 1'!AL89),'Corrected energy balance step 1'!AL89,0)</f>
        <v>0</v>
      </c>
      <c r="AM89" s="173">
        <f>IF(ISNUMBER('Corrected energy balance step 1'!AM89),'Corrected energy balance step 1'!AM89,0)</f>
        <v>0</v>
      </c>
      <c r="AN89" s="173">
        <f>IF(ISNUMBER('Corrected energy balance step 1'!AN89),'Corrected energy balance step 1'!AN89,0)</f>
        <v>0</v>
      </c>
      <c r="AO89" s="173">
        <f>IF(ISNUMBER('Corrected energy balance step 1'!AO89),'Corrected energy balance step 1'!AO89,0)</f>
        <v>0</v>
      </c>
      <c r="AP89" s="173">
        <f>IF(ISNUMBER('Corrected energy balance step 1'!AP89),'Corrected energy balance step 1'!AP89,0)</f>
        <v>0</v>
      </c>
      <c r="AQ89" s="173">
        <f>IF(ISNUMBER('Corrected energy balance step 1'!AQ89),'Corrected energy balance step 1'!AQ89,0)</f>
        <v>0</v>
      </c>
      <c r="AR89" s="173">
        <f>IF(ISNUMBER('Corrected energy balance step 1'!AR89),'Corrected energy balance step 1'!AR89,0)</f>
        <v>0</v>
      </c>
      <c r="AS89" s="173">
        <f>IF(ISNUMBER('Corrected energy balance step 1'!AS89),'Corrected energy balance step 1'!AS89,0)</f>
        <v>0</v>
      </c>
      <c r="AT89" s="173">
        <f>IF(ISNUMBER('Corrected energy balance step 1'!AT89),'Corrected energy balance step 1'!AT89,0)</f>
        <v>0</v>
      </c>
      <c r="AU89" s="173">
        <f>IF(ISNUMBER('Corrected energy balance step 1'!AU89),'Corrected energy balance step 1'!AU89,0)</f>
        <v>0</v>
      </c>
      <c r="AV89" s="173">
        <f>IF(ISNUMBER('Corrected energy balance step 1'!AV89),'Corrected energy balance step 1'!AV89,0)</f>
        <v>0</v>
      </c>
      <c r="AW89" s="173">
        <f>IF(ISNUMBER('Corrected energy balance step 1'!AW89),'Corrected energy balance step 1'!AW89,0)</f>
        <v>0</v>
      </c>
      <c r="AX89" s="173">
        <f>IF(ISNUMBER('Corrected energy balance step 1'!AX89),'Corrected energy balance step 1'!AX89,0)</f>
        <v>0</v>
      </c>
      <c r="AY89" s="173">
        <f>IF(ISNUMBER('Corrected energy balance step 1'!AY89),'Corrected energy balance step 1'!AY89,0)</f>
        <v>0</v>
      </c>
      <c r="AZ89" s="173">
        <f>IF(ISNUMBER('Corrected energy balance step 1'!AZ89),'Corrected energy balance step 1'!AZ89,0)</f>
        <v>0</v>
      </c>
      <c r="BA89" s="173">
        <f>IF(ISNUMBER('Corrected energy balance step 1'!BA89),'Corrected energy balance step 1'!BA89,0)</f>
        <v>0</v>
      </c>
      <c r="BB89" s="173">
        <f>IF(ISNUMBER('Corrected energy balance step 1'!BB89),'Corrected energy balance step 1'!BB89,0)</f>
        <v>0</v>
      </c>
      <c r="BC89" s="173">
        <f>IF(ISNUMBER('Corrected energy balance step 1'!BC89),'Corrected energy balance step 1'!BC89,0)</f>
        <v>0</v>
      </c>
      <c r="BD89" s="173">
        <f>IF(ISNUMBER('Corrected energy balance step 1'!BD89),'Corrected energy balance step 1'!BD89,0)</f>
        <v>0</v>
      </c>
      <c r="BE89" s="173">
        <f>IF(ISNUMBER('Corrected energy balance step 1'!BE89),'Corrected energy balance step 1'!BE89,0)</f>
        <v>0</v>
      </c>
      <c r="BF89" s="173">
        <f>IF(ISNUMBER('Corrected energy balance step 1'!BF89),'Corrected energy balance step 1'!BF89,0)</f>
        <v>0</v>
      </c>
      <c r="BG89" s="173">
        <f>IF(ISNUMBER('Corrected energy balance step 1'!BG89),'Corrected energy balance step 1'!BG89,0)</f>
        <v>0</v>
      </c>
      <c r="BH89" s="173">
        <f>IF(ISNUMBER('Corrected energy balance step 1'!BH89),'Corrected energy balance step 1'!BH89,0)</f>
        <v>0</v>
      </c>
      <c r="BI89" s="173">
        <f>IF(ISNUMBER('Corrected energy balance step 1'!BI89),'Corrected energy balance step 1'!BI89,0)</f>
        <v>0</v>
      </c>
      <c r="BJ89" s="173">
        <f>IF(ISNUMBER('Corrected energy balance step 1'!BJ89),'Corrected energy balance step 1'!BJ89,0)</f>
        <v>0</v>
      </c>
      <c r="BK89" s="173">
        <f>IF(ISNUMBER('Corrected energy balance step 1'!BK89),'Corrected energy balance step 1'!BK89,0)</f>
        <v>0</v>
      </c>
      <c r="BL89" s="173">
        <f>IF(ISNUMBER('Corrected energy balance step 1'!BL89),'Corrected energy balance step 1'!BL89,0)</f>
        <v>0</v>
      </c>
      <c r="BM89" s="173">
        <f>IF(ISNUMBER('Corrected energy balance step 1'!BM89),'Corrected energy balance step 1'!BM89,0)</f>
        <v>0</v>
      </c>
      <c r="BN89" s="171">
        <f t="shared" si="60"/>
        <v>0</v>
      </c>
      <c r="BO89" s="174">
        <f>'Corrected energy balance step 1'!BO89</f>
        <v>0</v>
      </c>
    </row>
    <row r="90" spans="2:67">
      <c r="B90" s="36" t="s">
        <v>124</v>
      </c>
      <c r="C90" s="173">
        <f>IF(ISNUMBER('Corrected energy balance step 1'!C90),'Corrected energy balance step 1'!C90,0)</f>
        <v>0</v>
      </c>
      <c r="D90" s="173">
        <f>IF(ISNUMBER('Corrected energy balance step 1'!D90),'Corrected energy balance step 1'!D90,0)</f>
        <v>0</v>
      </c>
      <c r="E90" s="173">
        <f>IF(ISNUMBER('Corrected energy balance step 1'!E90),'Corrected energy balance step 1'!E90,0)</f>
        <v>0</v>
      </c>
      <c r="F90" s="173">
        <f>IF(ISNUMBER('Corrected energy balance step 1'!F90),'Corrected energy balance step 1'!F90,0)</f>
        <v>0</v>
      </c>
      <c r="G90" s="173">
        <f>IF(ISNUMBER('Corrected energy balance step 1'!G90),'Corrected energy balance step 1'!G90,0)</f>
        <v>0</v>
      </c>
      <c r="H90" s="173">
        <f>IF(ISNUMBER('Corrected energy balance step 1'!H90),'Corrected energy balance step 1'!H90,0)</f>
        <v>0</v>
      </c>
      <c r="I90" s="173">
        <f>IF(ISNUMBER('Corrected energy balance step 1'!I90),'Corrected energy balance step 1'!I90,0)</f>
        <v>0</v>
      </c>
      <c r="J90" s="173">
        <f>IF(ISNUMBER('Corrected energy balance step 1'!J90),'Corrected energy balance step 1'!J90,0)</f>
        <v>0</v>
      </c>
      <c r="K90" s="173">
        <f>IF(ISNUMBER('Corrected energy balance step 1'!K90),'Corrected energy balance step 1'!K90,0)</f>
        <v>0</v>
      </c>
      <c r="L90" s="173">
        <f>IF(ISNUMBER('Corrected energy balance step 1'!L90),'Corrected energy balance step 1'!L90,0)</f>
        <v>0</v>
      </c>
      <c r="M90" s="173">
        <f>IF(ISNUMBER('Corrected energy balance step 1'!M90),'Corrected energy balance step 1'!M90,0)</f>
        <v>0</v>
      </c>
      <c r="N90" s="173">
        <f>IF(ISNUMBER('Corrected energy balance step 1'!N90),'Corrected energy balance step 1'!N90,0)</f>
        <v>0</v>
      </c>
      <c r="O90" s="173">
        <f>IF(ISNUMBER('Corrected energy balance step 1'!O90),'Corrected energy balance step 1'!O90,0)</f>
        <v>0</v>
      </c>
      <c r="P90" s="173">
        <f>IF(ISNUMBER('Corrected energy balance step 1'!P90),'Corrected energy balance step 1'!P90,0)</f>
        <v>0</v>
      </c>
      <c r="Q90" s="173">
        <f>IF(ISNUMBER('Corrected energy balance step 1'!Q90),'Corrected energy balance step 1'!Q90,0)</f>
        <v>0</v>
      </c>
      <c r="R90" s="173">
        <f>IF(ISNUMBER('Corrected energy balance step 1'!R90),'Corrected energy balance step 1'!R90,0)</f>
        <v>0</v>
      </c>
      <c r="S90" s="173">
        <f>IF(ISNUMBER('Corrected energy balance step 1'!S90),'Corrected energy balance step 1'!S90,0)</f>
        <v>0</v>
      </c>
      <c r="T90" s="173">
        <f>IF(ISNUMBER('Corrected energy balance step 1'!T90),'Corrected energy balance step 1'!T90,0)</f>
        <v>0</v>
      </c>
      <c r="U90" s="173">
        <f>IF(ISNUMBER('Corrected energy balance step 1'!U90),'Corrected energy balance step 1'!U90,0)</f>
        <v>0</v>
      </c>
      <c r="V90" s="173">
        <f>IF(ISNUMBER('Corrected energy balance step 1'!V90),'Corrected energy balance step 1'!V90,0)</f>
        <v>0</v>
      </c>
      <c r="W90" s="173">
        <f>IF(ISNUMBER('Corrected energy balance step 1'!W90),'Corrected energy balance step 1'!W90,0)</f>
        <v>0</v>
      </c>
      <c r="X90" s="173">
        <f>IF(ISNUMBER('Corrected energy balance step 1'!X90),'Corrected energy balance step 1'!X90,0)</f>
        <v>0</v>
      </c>
      <c r="Y90" s="173">
        <f>IF(ISNUMBER('Corrected energy balance step 1'!Y90),'Corrected energy balance step 1'!Y90,0)</f>
        <v>0</v>
      </c>
      <c r="Z90" s="173">
        <f>IF(ISNUMBER('Corrected energy balance step 1'!Z90),'Corrected energy balance step 1'!Z90,0)</f>
        <v>0</v>
      </c>
      <c r="AA90" s="173">
        <f>IF(ISNUMBER('Corrected energy balance step 1'!AA90),'Corrected energy balance step 1'!AA90,0)</f>
        <v>0</v>
      </c>
      <c r="AB90" s="173">
        <f>IF(ISNUMBER('Corrected energy balance step 1'!AB90),'Corrected energy balance step 1'!AB90,0)</f>
        <v>0</v>
      </c>
      <c r="AC90" s="173">
        <f>IF(ISNUMBER('Corrected energy balance step 1'!AC90),'Corrected energy balance step 1'!AC90,0)</f>
        <v>0</v>
      </c>
      <c r="AD90" s="173">
        <f>IF(ISNUMBER('Corrected energy balance step 1'!AD90),'Corrected energy balance step 1'!AD90,0)</f>
        <v>0</v>
      </c>
      <c r="AE90" s="173">
        <f>IF(ISNUMBER('Corrected energy balance step 1'!AE90),'Corrected energy balance step 1'!AE90,0)</f>
        <v>0</v>
      </c>
      <c r="AF90" s="173">
        <f>IF(ISNUMBER('Corrected energy balance step 1'!AF90),'Corrected energy balance step 1'!AF90,0)</f>
        <v>0</v>
      </c>
      <c r="AG90" s="173">
        <f>IF(ISNUMBER('Corrected energy balance step 1'!AG90),'Corrected energy balance step 1'!AG90,0)</f>
        <v>0</v>
      </c>
      <c r="AH90" s="173">
        <f>IF(ISNUMBER('Corrected energy balance step 1'!AH90),'Corrected energy balance step 1'!AH90,0)</f>
        <v>0</v>
      </c>
      <c r="AI90" s="173">
        <f>IF(ISNUMBER('Corrected energy balance step 1'!AI90),'Corrected energy balance step 1'!AI90,0)</f>
        <v>0</v>
      </c>
      <c r="AJ90" s="173">
        <f>IF(ISNUMBER('Corrected energy balance step 1'!AJ90),'Corrected energy balance step 1'!AJ90,0)</f>
        <v>0</v>
      </c>
      <c r="AK90" s="173">
        <f>IF(ISNUMBER('Corrected energy balance step 1'!AK90),'Corrected energy balance step 1'!AK90,0)</f>
        <v>0</v>
      </c>
      <c r="AL90" s="173">
        <f>IF(ISNUMBER('Corrected energy balance step 1'!AL90),'Corrected energy balance step 1'!AL90,0)</f>
        <v>0</v>
      </c>
      <c r="AM90" s="173">
        <f>IF(ISNUMBER('Corrected energy balance step 1'!AM90),'Corrected energy balance step 1'!AM90,0)</f>
        <v>0</v>
      </c>
      <c r="AN90" s="173">
        <f>IF(ISNUMBER('Corrected energy balance step 1'!AN90),'Corrected energy balance step 1'!AN90,0)</f>
        <v>0</v>
      </c>
      <c r="AO90" s="173">
        <f>IF(ISNUMBER('Corrected energy balance step 1'!AO90),'Corrected energy balance step 1'!AO90,0)</f>
        <v>0</v>
      </c>
      <c r="AP90" s="173">
        <f>IF(ISNUMBER('Corrected energy balance step 1'!AP90),'Corrected energy balance step 1'!AP90,0)</f>
        <v>0</v>
      </c>
      <c r="AQ90" s="173">
        <f>IF(ISNUMBER('Corrected energy balance step 1'!AQ90),'Corrected energy balance step 1'!AQ90,0)</f>
        <v>0</v>
      </c>
      <c r="AR90" s="173">
        <f>IF(ISNUMBER('Corrected energy balance step 1'!AR90),'Corrected energy balance step 1'!AR90,0)</f>
        <v>0</v>
      </c>
      <c r="AS90" s="173">
        <f>IF(ISNUMBER('Corrected energy balance step 1'!AS90),'Corrected energy balance step 1'!AS90,0)</f>
        <v>0</v>
      </c>
      <c r="AT90" s="173">
        <f>IF(ISNUMBER('Corrected energy balance step 1'!AT90),'Corrected energy balance step 1'!AT90,0)</f>
        <v>0</v>
      </c>
      <c r="AU90" s="173">
        <f>IF(ISNUMBER('Corrected energy balance step 1'!AU90),'Corrected energy balance step 1'!AU90,0)</f>
        <v>0</v>
      </c>
      <c r="AV90" s="173">
        <f>IF(ISNUMBER('Corrected energy balance step 1'!AV90),'Corrected energy balance step 1'!AV90,0)</f>
        <v>0</v>
      </c>
      <c r="AW90" s="173">
        <f>IF(ISNUMBER('Corrected energy balance step 1'!AW90),'Corrected energy balance step 1'!AW90,0)</f>
        <v>0</v>
      </c>
      <c r="AX90" s="173">
        <f>IF(ISNUMBER('Corrected energy balance step 1'!AX90),'Corrected energy balance step 1'!AX90,0)</f>
        <v>0</v>
      </c>
      <c r="AY90" s="173">
        <f>IF(ISNUMBER('Corrected energy balance step 1'!AY90),'Corrected energy balance step 1'!AY90,0)</f>
        <v>0</v>
      </c>
      <c r="AZ90" s="173">
        <f>IF(ISNUMBER('Corrected energy balance step 1'!AZ90),'Corrected energy balance step 1'!AZ90,0)</f>
        <v>0</v>
      </c>
      <c r="BA90" s="173">
        <f>IF(ISNUMBER('Corrected energy balance step 1'!BA90),'Corrected energy balance step 1'!BA90,0)</f>
        <v>0</v>
      </c>
      <c r="BB90" s="173">
        <f>IF(ISNUMBER('Corrected energy balance step 1'!BB90),'Corrected energy balance step 1'!BB90,0)</f>
        <v>0</v>
      </c>
      <c r="BC90" s="173">
        <f>IF(ISNUMBER('Corrected energy balance step 1'!BC90),'Corrected energy balance step 1'!BC90,0)</f>
        <v>0</v>
      </c>
      <c r="BD90" s="173">
        <f>IF(ISNUMBER('Corrected energy balance step 1'!BD90),'Corrected energy balance step 1'!BD90,0)</f>
        <v>0</v>
      </c>
      <c r="BE90" s="173">
        <f>IF(ISNUMBER('Corrected energy balance step 1'!BE90),'Corrected energy balance step 1'!BE90,0)</f>
        <v>0</v>
      </c>
      <c r="BF90" s="173">
        <f>IF(ISNUMBER('Corrected energy balance step 1'!BF90),'Corrected energy balance step 1'!BF90,0)</f>
        <v>0</v>
      </c>
      <c r="BG90" s="173">
        <f>IF(ISNUMBER('Corrected energy balance step 1'!BG90),'Corrected energy balance step 1'!BG90,0)</f>
        <v>0</v>
      </c>
      <c r="BH90" s="173">
        <f>IF(ISNUMBER('Corrected energy balance step 1'!BH90),'Corrected energy balance step 1'!BH90,0)</f>
        <v>0</v>
      </c>
      <c r="BI90" s="173">
        <f>IF(ISNUMBER('Corrected energy balance step 1'!BI90),'Corrected energy balance step 1'!BI90,0)</f>
        <v>0</v>
      </c>
      <c r="BJ90" s="173">
        <f>IF(ISNUMBER('Corrected energy balance step 1'!BJ90),'Corrected energy balance step 1'!BJ90,0)</f>
        <v>0</v>
      </c>
      <c r="BK90" s="173">
        <f>IF(ISNUMBER('Corrected energy balance step 1'!BK90),'Corrected energy balance step 1'!BK90,0)</f>
        <v>0</v>
      </c>
      <c r="BL90" s="173">
        <f>IF(ISNUMBER('Corrected energy balance step 1'!BL90),'Corrected energy balance step 1'!BL90,0)</f>
        <v>0</v>
      </c>
      <c r="BM90" s="173">
        <f>IF(ISNUMBER('Corrected energy balance step 1'!BM90),'Corrected energy balance step 1'!BM90,0)</f>
        <v>0</v>
      </c>
      <c r="BN90" s="171">
        <f t="shared" si="60"/>
        <v>0</v>
      </c>
      <c r="BO90" s="174">
        <f>'Corrected energy balance step 1'!BO90</f>
        <v>0</v>
      </c>
    </row>
    <row r="91" spans="2:67" ht="17" thickBot="1">
      <c r="B91" s="36" t="s">
        <v>125</v>
      </c>
      <c r="C91" s="173">
        <f>IF(ISNUMBER('Corrected energy balance step 1'!C91),'Corrected energy balance step 1'!C91,0)</f>
        <v>0</v>
      </c>
      <c r="D91" s="173">
        <f>IF(ISNUMBER('Corrected energy balance step 1'!D91),'Corrected energy balance step 1'!D91,0)</f>
        <v>0</v>
      </c>
      <c r="E91" s="173">
        <f>IF(ISNUMBER('Corrected energy balance step 1'!E91),'Corrected energy balance step 1'!E91,0)</f>
        <v>0</v>
      </c>
      <c r="F91" s="173">
        <f>IF(ISNUMBER('Corrected energy balance step 1'!F91),'Corrected energy balance step 1'!F91,0)</f>
        <v>0</v>
      </c>
      <c r="G91" s="173">
        <f>IF(ISNUMBER('Corrected energy balance step 1'!G91),'Corrected energy balance step 1'!G91,0)</f>
        <v>0</v>
      </c>
      <c r="H91" s="173">
        <f>IF(ISNUMBER('Corrected energy balance step 1'!H91),'Corrected energy balance step 1'!H91,0)</f>
        <v>0</v>
      </c>
      <c r="I91" s="173">
        <f>IF(ISNUMBER('Corrected energy balance step 1'!I91),'Corrected energy balance step 1'!I91,0)</f>
        <v>0</v>
      </c>
      <c r="J91" s="173">
        <f>IF(ISNUMBER('Corrected energy balance step 1'!J91),'Corrected energy balance step 1'!J91,0)</f>
        <v>0</v>
      </c>
      <c r="K91" s="173">
        <f>IF(ISNUMBER('Corrected energy balance step 1'!K91),'Corrected energy balance step 1'!K91,0)</f>
        <v>0</v>
      </c>
      <c r="L91" s="173">
        <f>IF(ISNUMBER('Corrected energy balance step 1'!L91),'Corrected energy balance step 1'!L91,0)</f>
        <v>0</v>
      </c>
      <c r="M91" s="173">
        <f>IF(ISNUMBER('Corrected energy balance step 1'!M91),'Corrected energy balance step 1'!M91,0)</f>
        <v>0</v>
      </c>
      <c r="N91" s="173">
        <f>IF(ISNUMBER('Corrected energy balance step 1'!N91),'Corrected energy balance step 1'!N91,0)</f>
        <v>0</v>
      </c>
      <c r="O91" s="173">
        <f>IF(ISNUMBER('Corrected energy balance step 1'!O91),'Corrected energy balance step 1'!O91,0)</f>
        <v>0</v>
      </c>
      <c r="P91" s="173">
        <f>IF(ISNUMBER('Corrected energy balance step 1'!P91),'Corrected energy balance step 1'!P91,0)</f>
        <v>0</v>
      </c>
      <c r="Q91" s="173">
        <f>IF(ISNUMBER('Corrected energy balance step 1'!Q91),'Corrected energy balance step 1'!Q91,0)</f>
        <v>0</v>
      </c>
      <c r="R91" s="173">
        <f>IF(ISNUMBER('Corrected energy balance step 1'!R91),'Corrected energy balance step 1'!R91,0)</f>
        <v>0</v>
      </c>
      <c r="S91" s="173">
        <f>IF(ISNUMBER('Corrected energy balance step 1'!S91),'Corrected energy balance step 1'!S91,0)</f>
        <v>0</v>
      </c>
      <c r="T91" s="173">
        <f>IF(ISNUMBER('Corrected energy balance step 1'!T91),'Corrected energy balance step 1'!T91,0)</f>
        <v>0</v>
      </c>
      <c r="U91" s="173">
        <f>IF(ISNUMBER('Corrected energy balance step 1'!U91),'Corrected energy balance step 1'!U91,0)</f>
        <v>0</v>
      </c>
      <c r="V91" s="173">
        <f>IF(ISNUMBER('Corrected energy balance step 1'!V91),'Corrected energy balance step 1'!V91,0)</f>
        <v>0</v>
      </c>
      <c r="W91" s="173">
        <f>IF(ISNUMBER('Corrected energy balance step 1'!W91),'Corrected energy balance step 1'!W91,0)</f>
        <v>0</v>
      </c>
      <c r="X91" s="173">
        <f>IF(ISNUMBER('Corrected energy balance step 1'!X91),'Corrected energy balance step 1'!X91,0)</f>
        <v>0</v>
      </c>
      <c r="Y91" s="173">
        <f>IF(ISNUMBER('Corrected energy balance step 1'!Y91),'Corrected energy balance step 1'!Y91,0)</f>
        <v>0</v>
      </c>
      <c r="Z91" s="173">
        <f>IF(ISNUMBER('Corrected energy balance step 1'!Z91),'Corrected energy balance step 1'!Z91,0)</f>
        <v>0</v>
      </c>
      <c r="AA91" s="173">
        <f>IF(ISNUMBER('Corrected energy balance step 1'!AA91),'Corrected energy balance step 1'!AA91,0)</f>
        <v>0</v>
      </c>
      <c r="AB91" s="173">
        <f>IF(ISNUMBER('Corrected energy balance step 1'!AB91),'Corrected energy balance step 1'!AB91,0)</f>
        <v>0</v>
      </c>
      <c r="AC91" s="173">
        <f>IF(ISNUMBER('Corrected energy balance step 1'!AC91),'Corrected energy balance step 1'!AC91,0)</f>
        <v>0</v>
      </c>
      <c r="AD91" s="173">
        <f>IF(ISNUMBER('Corrected energy balance step 1'!AD91),'Corrected energy balance step 1'!AD91,0)</f>
        <v>0</v>
      </c>
      <c r="AE91" s="173">
        <f>IF(ISNUMBER('Corrected energy balance step 1'!AE91),'Corrected energy balance step 1'!AE91,0)</f>
        <v>0</v>
      </c>
      <c r="AF91" s="173">
        <f>IF(ISNUMBER('Corrected energy balance step 1'!AF91),'Corrected energy balance step 1'!AF91,0)</f>
        <v>0</v>
      </c>
      <c r="AG91" s="173">
        <f>IF(ISNUMBER('Corrected energy balance step 1'!AG91),'Corrected energy balance step 1'!AG91,0)</f>
        <v>0</v>
      </c>
      <c r="AH91" s="173">
        <f>IF(ISNUMBER('Corrected energy balance step 1'!AH91),'Corrected energy balance step 1'!AH91,0)</f>
        <v>0</v>
      </c>
      <c r="AI91" s="173">
        <f>IF(ISNUMBER('Corrected energy balance step 1'!AI91),'Corrected energy balance step 1'!AI91,0)</f>
        <v>0</v>
      </c>
      <c r="AJ91" s="173">
        <f>IF(ISNUMBER('Corrected energy balance step 1'!AJ91),'Corrected energy balance step 1'!AJ91,0)</f>
        <v>0</v>
      </c>
      <c r="AK91" s="173">
        <f>IF(ISNUMBER('Corrected energy balance step 1'!AK91),'Corrected energy balance step 1'!AK91,0)</f>
        <v>0</v>
      </c>
      <c r="AL91" s="173">
        <f>IF(ISNUMBER('Corrected energy balance step 1'!AL91),'Corrected energy balance step 1'!AL91,0)</f>
        <v>0</v>
      </c>
      <c r="AM91" s="173">
        <f>IF(ISNUMBER('Corrected energy balance step 1'!AM91),'Corrected energy balance step 1'!AM91,0)</f>
        <v>0</v>
      </c>
      <c r="AN91" s="173">
        <f>IF(ISNUMBER('Corrected energy balance step 1'!AN91),'Corrected energy balance step 1'!AN91,0)</f>
        <v>0</v>
      </c>
      <c r="AO91" s="173">
        <f>IF(ISNUMBER('Corrected energy balance step 1'!AO91),'Corrected energy balance step 1'!AO91,0)</f>
        <v>0</v>
      </c>
      <c r="AP91" s="173">
        <f>IF(ISNUMBER('Corrected energy balance step 1'!AP91),'Corrected energy balance step 1'!AP91,0)</f>
        <v>0</v>
      </c>
      <c r="AQ91" s="173">
        <f>IF(ISNUMBER('Corrected energy balance step 1'!AQ91),'Corrected energy balance step 1'!AQ91,0)</f>
        <v>0</v>
      </c>
      <c r="AR91" s="173">
        <f>IF(ISNUMBER('Corrected energy balance step 1'!AR91),'Corrected energy balance step 1'!AR91,0)</f>
        <v>0</v>
      </c>
      <c r="AS91" s="173">
        <f>IF(ISNUMBER('Corrected energy balance step 1'!AS91),'Corrected energy balance step 1'!AS91,0)</f>
        <v>0</v>
      </c>
      <c r="AT91" s="173">
        <f>IF(ISNUMBER('Corrected energy balance step 1'!AT91),'Corrected energy balance step 1'!AT91,0)</f>
        <v>0</v>
      </c>
      <c r="AU91" s="173">
        <f>IF(ISNUMBER('Corrected energy balance step 1'!AU91),'Corrected energy balance step 1'!AU91,0)</f>
        <v>0</v>
      </c>
      <c r="AV91" s="173">
        <f>IF(ISNUMBER('Corrected energy balance step 1'!AV91),'Corrected energy balance step 1'!AV91,0)</f>
        <v>0</v>
      </c>
      <c r="AW91" s="173">
        <f>IF(ISNUMBER('Corrected energy balance step 1'!AW91),'Corrected energy balance step 1'!AW91,0)</f>
        <v>0</v>
      </c>
      <c r="AX91" s="173">
        <f>IF(ISNUMBER('Corrected energy balance step 1'!AX91),'Corrected energy balance step 1'!AX91,0)</f>
        <v>0</v>
      </c>
      <c r="AY91" s="173">
        <f>IF(ISNUMBER('Corrected energy balance step 1'!AY91),'Corrected energy balance step 1'!AY91,0)</f>
        <v>0</v>
      </c>
      <c r="AZ91" s="173">
        <f>IF(ISNUMBER('Corrected energy balance step 1'!AZ91),'Corrected energy balance step 1'!AZ91,0)</f>
        <v>0</v>
      </c>
      <c r="BA91" s="173">
        <f>IF(ISNUMBER('Corrected energy balance step 1'!BA91),'Corrected energy balance step 1'!BA91,0)</f>
        <v>0</v>
      </c>
      <c r="BB91" s="173">
        <f>IF(ISNUMBER('Corrected energy balance step 1'!BB91),'Corrected energy balance step 1'!BB91,0)</f>
        <v>0</v>
      </c>
      <c r="BC91" s="173">
        <f>IF(ISNUMBER('Corrected energy balance step 1'!BC91),'Corrected energy balance step 1'!BC91,0)</f>
        <v>0</v>
      </c>
      <c r="BD91" s="173">
        <f>IF(ISNUMBER('Corrected energy balance step 1'!BD91),'Corrected energy balance step 1'!BD91,0)</f>
        <v>0</v>
      </c>
      <c r="BE91" s="173">
        <f>IF(ISNUMBER('Corrected energy balance step 1'!BE91),'Corrected energy balance step 1'!BE91,0)</f>
        <v>0</v>
      </c>
      <c r="BF91" s="173">
        <f>IF(ISNUMBER('Corrected energy balance step 1'!BF91),'Corrected energy balance step 1'!BF91,0)</f>
        <v>0</v>
      </c>
      <c r="BG91" s="173">
        <f>IF(ISNUMBER('Corrected energy balance step 1'!BG91),'Corrected energy balance step 1'!BG91,0)</f>
        <v>0</v>
      </c>
      <c r="BH91" s="173">
        <f>IF(ISNUMBER('Corrected energy balance step 1'!BH91),'Corrected energy balance step 1'!BH91,0)</f>
        <v>0</v>
      </c>
      <c r="BI91" s="173">
        <f>IF(ISNUMBER('Corrected energy balance step 1'!BI91),'Corrected energy balance step 1'!BI91,0)</f>
        <v>0</v>
      </c>
      <c r="BJ91" s="173">
        <f>IF(ISNUMBER('Corrected energy balance step 1'!BJ91),'Corrected energy balance step 1'!BJ91,0)</f>
        <v>0</v>
      </c>
      <c r="BK91" s="173">
        <f>IF(ISNUMBER('Corrected energy balance step 1'!BK91),'Corrected energy balance step 1'!BK91,0)</f>
        <v>0</v>
      </c>
      <c r="BL91" s="173">
        <f>IF(ISNUMBER('Corrected energy balance step 1'!BL91),'Corrected energy balance step 1'!BL91,0)</f>
        <v>0</v>
      </c>
      <c r="BM91" s="173">
        <f>IF(ISNUMBER('Corrected energy balance step 1'!BM91),'Corrected energy balance step 1'!BM91,0)</f>
        <v>0</v>
      </c>
      <c r="BN91" s="171">
        <f t="shared" si="60"/>
        <v>0</v>
      </c>
      <c r="BO91" s="174">
        <f>'Corrected energy balance step 1'!BO91</f>
        <v>0</v>
      </c>
    </row>
    <row r="92" spans="2:67" ht="17" thickBot="1">
      <c r="B92" s="44" t="s">
        <v>126</v>
      </c>
      <c r="C92" s="184">
        <f>SUM(C93:C96)</f>
        <v>0</v>
      </c>
      <c r="D92" s="184">
        <f t="shared" ref="D92:BL92" si="66">SUM(D93:D96)</f>
        <v>0</v>
      </c>
      <c r="E92" s="184">
        <f t="shared" si="66"/>
        <v>0</v>
      </c>
      <c r="F92" s="184">
        <f t="shared" si="66"/>
        <v>0</v>
      </c>
      <c r="G92" s="184">
        <f t="shared" si="66"/>
        <v>0</v>
      </c>
      <c r="H92" s="184">
        <f t="shared" si="66"/>
        <v>0</v>
      </c>
      <c r="I92" s="184">
        <f t="shared" si="66"/>
        <v>0</v>
      </c>
      <c r="J92" s="184">
        <f t="shared" si="66"/>
        <v>0</v>
      </c>
      <c r="K92" s="184">
        <f t="shared" si="66"/>
        <v>0</v>
      </c>
      <c r="L92" s="184">
        <f t="shared" si="66"/>
        <v>0</v>
      </c>
      <c r="M92" s="184">
        <f t="shared" si="66"/>
        <v>0</v>
      </c>
      <c r="N92" s="184">
        <f t="shared" si="66"/>
        <v>0</v>
      </c>
      <c r="O92" s="184">
        <f t="shared" si="66"/>
        <v>0</v>
      </c>
      <c r="P92" s="184">
        <f t="shared" si="66"/>
        <v>0</v>
      </c>
      <c r="Q92" s="184">
        <f t="shared" si="66"/>
        <v>0</v>
      </c>
      <c r="R92" s="184">
        <f t="shared" si="66"/>
        <v>0</v>
      </c>
      <c r="S92" s="184">
        <f t="shared" si="66"/>
        <v>0</v>
      </c>
      <c r="T92" s="184">
        <f t="shared" si="66"/>
        <v>0</v>
      </c>
      <c r="U92" s="184">
        <f t="shared" si="66"/>
        <v>0</v>
      </c>
      <c r="V92" s="184">
        <f t="shared" si="66"/>
        <v>0</v>
      </c>
      <c r="W92" s="184">
        <f t="shared" si="66"/>
        <v>0</v>
      </c>
      <c r="X92" s="184">
        <f t="shared" si="66"/>
        <v>0</v>
      </c>
      <c r="Y92" s="184">
        <f t="shared" si="66"/>
        <v>0</v>
      </c>
      <c r="Z92" s="184">
        <f t="shared" si="66"/>
        <v>0</v>
      </c>
      <c r="AA92" s="184">
        <f t="shared" si="66"/>
        <v>0</v>
      </c>
      <c r="AB92" s="184">
        <f t="shared" si="66"/>
        <v>0</v>
      </c>
      <c r="AC92" s="184">
        <f t="shared" si="66"/>
        <v>0</v>
      </c>
      <c r="AD92" s="184">
        <f t="shared" si="66"/>
        <v>0</v>
      </c>
      <c r="AE92" s="184">
        <f t="shared" si="66"/>
        <v>0</v>
      </c>
      <c r="AF92" s="184">
        <f t="shared" si="66"/>
        <v>0</v>
      </c>
      <c r="AG92" s="184">
        <f t="shared" si="66"/>
        <v>0</v>
      </c>
      <c r="AH92" s="184">
        <f t="shared" si="66"/>
        <v>0</v>
      </c>
      <c r="AI92" s="184">
        <f t="shared" si="66"/>
        <v>0</v>
      </c>
      <c r="AJ92" s="184">
        <f t="shared" si="66"/>
        <v>0</v>
      </c>
      <c r="AK92" s="184">
        <f t="shared" si="66"/>
        <v>0</v>
      </c>
      <c r="AL92" s="184">
        <f t="shared" si="66"/>
        <v>0</v>
      </c>
      <c r="AM92" s="184">
        <f t="shared" si="66"/>
        <v>0</v>
      </c>
      <c r="AN92" s="184">
        <f t="shared" si="66"/>
        <v>0</v>
      </c>
      <c r="AO92" s="184">
        <f t="shared" si="66"/>
        <v>0</v>
      </c>
      <c r="AP92" s="184">
        <f t="shared" si="66"/>
        <v>0</v>
      </c>
      <c r="AQ92" s="184">
        <f t="shared" si="66"/>
        <v>0</v>
      </c>
      <c r="AR92" s="184">
        <f t="shared" si="66"/>
        <v>0</v>
      </c>
      <c r="AS92" s="184">
        <f t="shared" si="66"/>
        <v>0</v>
      </c>
      <c r="AT92" s="184">
        <f t="shared" si="66"/>
        <v>0</v>
      </c>
      <c r="AU92" s="184">
        <f t="shared" si="66"/>
        <v>0</v>
      </c>
      <c r="AV92" s="184">
        <f t="shared" si="66"/>
        <v>0</v>
      </c>
      <c r="AW92" s="184">
        <f t="shared" si="66"/>
        <v>0</v>
      </c>
      <c r="AX92" s="184">
        <f t="shared" si="66"/>
        <v>0</v>
      </c>
      <c r="AY92" s="184">
        <f t="shared" si="66"/>
        <v>0</v>
      </c>
      <c r="AZ92" s="184">
        <f t="shared" si="66"/>
        <v>0</v>
      </c>
      <c r="BA92" s="184">
        <f t="shared" si="66"/>
        <v>0</v>
      </c>
      <c r="BB92" s="184">
        <f t="shared" si="66"/>
        <v>0</v>
      </c>
      <c r="BC92" s="184">
        <f t="shared" si="66"/>
        <v>0</v>
      </c>
      <c r="BD92" s="184">
        <f t="shared" si="66"/>
        <v>0</v>
      </c>
      <c r="BE92" s="184">
        <f t="shared" si="66"/>
        <v>0</v>
      </c>
      <c r="BF92" s="184">
        <f t="shared" si="66"/>
        <v>0</v>
      </c>
      <c r="BG92" s="184">
        <f t="shared" si="66"/>
        <v>0</v>
      </c>
      <c r="BH92" s="184">
        <f t="shared" si="66"/>
        <v>0</v>
      </c>
      <c r="BI92" s="184">
        <f t="shared" si="66"/>
        <v>0</v>
      </c>
      <c r="BJ92" s="184">
        <f t="shared" si="66"/>
        <v>0</v>
      </c>
      <c r="BK92" s="184">
        <f t="shared" si="66"/>
        <v>0</v>
      </c>
      <c r="BL92" s="184">
        <f t="shared" si="66"/>
        <v>0</v>
      </c>
      <c r="BM92" s="184">
        <f>SUM(BM93:BM96)</f>
        <v>0</v>
      </c>
      <c r="BN92" s="271">
        <f t="shared" ref="BN92:BN101" si="67">SUM(C92:BM92)</f>
        <v>0</v>
      </c>
      <c r="BO92" s="180">
        <f>'Corrected energy balance step 1'!BO92</f>
        <v>0</v>
      </c>
    </row>
    <row r="93" spans="2:67">
      <c r="B93" s="36" t="s">
        <v>127</v>
      </c>
      <c r="C93" s="175">
        <f>IF(ISNUMBER('Corrected energy balance step 1'!C93),'Corrected energy balance step 1'!C93,0)</f>
        <v>0</v>
      </c>
      <c r="D93" s="175">
        <f>IF(ISNUMBER('Corrected energy balance step 1'!D93),'Corrected energy balance step 1'!D93,0)</f>
        <v>0</v>
      </c>
      <c r="E93" s="175">
        <f>IF(ISNUMBER('Corrected energy balance step 1'!E93),'Corrected energy balance step 1'!E93,0)</f>
        <v>0</v>
      </c>
      <c r="F93" s="175">
        <f>IF(ISNUMBER('Corrected energy balance step 1'!F93),'Corrected energy balance step 1'!F93,0)</f>
        <v>0</v>
      </c>
      <c r="G93" s="175">
        <f>IF(ISNUMBER('Corrected energy balance step 1'!G93),'Corrected energy balance step 1'!G93,0)</f>
        <v>0</v>
      </c>
      <c r="H93" s="175">
        <f>IF(ISNUMBER('Corrected energy balance step 1'!H93),'Corrected energy balance step 1'!H93,0)</f>
        <v>0</v>
      </c>
      <c r="I93" s="175">
        <f>IF(ISNUMBER('Corrected energy balance step 1'!I93),'Corrected energy balance step 1'!I93,0)</f>
        <v>0</v>
      </c>
      <c r="J93" s="175">
        <f>IF(ISNUMBER('Corrected energy balance step 1'!J93),'Corrected energy balance step 1'!J93,0)</f>
        <v>0</v>
      </c>
      <c r="K93" s="175">
        <f>IF(ISNUMBER('Corrected energy balance step 1'!K93),'Corrected energy balance step 1'!K93,0)</f>
        <v>0</v>
      </c>
      <c r="L93" s="175">
        <f>IF(ISNUMBER('Corrected energy balance step 1'!L93),'Corrected energy balance step 1'!L93,0)</f>
        <v>0</v>
      </c>
      <c r="M93" s="175">
        <f>IF(ISNUMBER('Corrected energy balance step 1'!M93),'Corrected energy balance step 1'!M93,0)</f>
        <v>0</v>
      </c>
      <c r="N93" s="175">
        <f>IF(ISNUMBER('Corrected energy balance step 1'!N93),'Corrected energy balance step 1'!N93,0)</f>
        <v>0</v>
      </c>
      <c r="O93" s="175">
        <f>IF(ISNUMBER('Corrected energy balance step 1'!O93),'Corrected energy balance step 1'!O93,0)</f>
        <v>0</v>
      </c>
      <c r="P93" s="175">
        <f>IF(ISNUMBER('Corrected energy balance step 1'!P93),'Corrected energy balance step 1'!P93,0)</f>
        <v>0</v>
      </c>
      <c r="Q93" s="175">
        <f>IF(ISNUMBER('Corrected energy balance step 1'!Q93),'Corrected energy balance step 1'!Q93,0)</f>
        <v>0</v>
      </c>
      <c r="R93" s="175">
        <f>IF(ISNUMBER('Corrected energy balance step 1'!R93),'Corrected energy balance step 1'!R93,0)</f>
        <v>0</v>
      </c>
      <c r="S93" s="175">
        <f>IF(ISNUMBER('Corrected energy balance step 1'!S93),'Corrected energy balance step 1'!S93,0)</f>
        <v>0</v>
      </c>
      <c r="T93" s="175">
        <f>IF(ISNUMBER('Corrected energy balance step 1'!T93),'Corrected energy balance step 1'!T93,0)</f>
        <v>0</v>
      </c>
      <c r="U93" s="175">
        <f>IF(ISNUMBER('Corrected energy balance step 1'!U93),'Corrected energy balance step 1'!U93,0)</f>
        <v>0</v>
      </c>
      <c r="V93" s="175">
        <f>IF(ISNUMBER('Corrected energy balance step 1'!V93),'Corrected energy balance step 1'!V93,0)</f>
        <v>0</v>
      </c>
      <c r="W93" s="175">
        <f>IF(ISNUMBER('Corrected energy balance step 1'!W93),'Corrected energy balance step 1'!W93,0)</f>
        <v>0</v>
      </c>
      <c r="X93" s="175">
        <f>IF(ISNUMBER('Corrected energy balance step 1'!X93),'Corrected energy balance step 1'!X93,0)</f>
        <v>0</v>
      </c>
      <c r="Y93" s="175">
        <f>IF(ISNUMBER('Corrected energy balance step 1'!Y93),'Corrected energy balance step 1'!Y93,0)</f>
        <v>0</v>
      </c>
      <c r="Z93" s="175">
        <f>IF(ISNUMBER('Corrected energy balance step 1'!Z93),'Corrected energy balance step 1'!Z93,0)</f>
        <v>0</v>
      </c>
      <c r="AA93" s="175">
        <f>IF(ISNUMBER('Corrected energy balance step 1'!AA93),'Corrected energy balance step 1'!AA93,0)</f>
        <v>0</v>
      </c>
      <c r="AB93" s="175">
        <f>IF(ISNUMBER('Corrected energy balance step 1'!AB93),'Corrected energy balance step 1'!AB93,0)</f>
        <v>0</v>
      </c>
      <c r="AC93" s="175">
        <f>IF(ISNUMBER('Corrected energy balance step 1'!AC93),'Corrected energy balance step 1'!AC93,0)</f>
        <v>0</v>
      </c>
      <c r="AD93" s="175">
        <f>IF(ISNUMBER('Corrected energy balance step 1'!AD93),'Corrected energy balance step 1'!AD93,0)</f>
        <v>0</v>
      </c>
      <c r="AE93" s="175">
        <f>IF(ISNUMBER('Corrected energy balance step 1'!AE93),'Corrected energy balance step 1'!AE93,0)</f>
        <v>0</v>
      </c>
      <c r="AF93" s="175">
        <f>IF(ISNUMBER('Corrected energy balance step 1'!AF93),'Corrected energy balance step 1'!AF93,0)</f>
        <v>0</v>
      </c>
      <c r="AG93" s="175">
        <f>IF(ISNUMBER('Corrected energy balance step 1'!AG93),'Corrected energy balance step 1'!AG93,0)</f>
        <v>0</v>
      </c>
      <c r="AH93" s="175">
        <f>IF(ISNUMBER('Corrected energy balance step 1'!AH93),'Corrected energy balance step 1'!AH93,0)</f>
        <v>0</v>
      </c>
      <c r="AI93" s="175">
        <f>IF(ISNUMBER('Corrected energy balance step 1'!AI93),'Corrected energy balance step 1'!AI93,0)</f>
        <v>0</v>
      </c>
      <c r="AJ93" s="175">
        <f>IF(ISNUMBER('Corrected energy balance step 1'!AJ93),'Corrected energy balance step 1'!AJ93,0)</f>
        <v>0</v>
      </c>
      <c r="AK93" s="175">
        <f>IF(ISNUMBER('Corrected energy balance step 1'!AK93),'Corrected energy balance step 1'!AK93,0)</f>
        <v>0</v>
      </c>
      <c r="AL93" s="175">
        <f>IF(ISNUMBER('Corrected energy balance step 1'!AL93),'Corrected energy balance step 1'!AL93,0)</f>
        <v>0</v>
      </c>
      <c r="AM93" s="175">
        <f>IF(ISNUMBER('Corrected energy balance step 1'!AM93),'Corrected energy balance step 1'!AM93,0)</f>
        <v>0</v>
      </c>
      <c r="AN93" s="175">
        <f>IF(ISNUMBER('Corrected energy balance step 1'!AN93),'Corrected energy balance step 1'!AN93,0)</f>
        <v>0</v>
      </c>
      <c r="AO93" s="175">
        <f>IF(ISNUMBER('Corrected energy balance step 1'!AO93),'Corrected energy balance step 1'!AO93,0)</f>
        <v>0</v>
      </c>
      <c r="AP93" s="175">
        <f>IF(ISNUMBER('Corrected energy balance step 1'!AP93),'Corrected energy balance step 1'!AP93,0)</f>
        <v>0</v>
      </c>
      <c r="AQ93" s="175">
        <f>IF(ISNUMBER('Corrected energy balance step 1'!AQ93),'Corrected energy balance step 1'!AQ93,0)</f>
        <v>0</v>
      </c>
      <c r="AR93" s="175">
        <f>IF(ISNUMBER('Corrected energy balance step 1'!AR93),'Corrected energy balance step 1'!AR93,0)</f>
        <v>0</v>
      </c>
      <c r="AS93" s="175">
        <f>IF(ISNUMBER('Corrected energy balance step 1'!AS93),'Corrected energy balance step 1'!AS93,0)</f>
        <v>0</v>
      </c>
      <c r="AT93" s="175">
        <f>IF(ISNUMBER('Corrected energy balance step 1'!AT93),'Corrected energy balance step 1'!AT93,0)</f>
        <v>0</v>
      </c>
      <c r="AU93" s="175">
        <f>IF(ISNUMBER('Corrected energy balance step 1'!AU93),'Corrected energy balance step 1'!AU93,0)</f>
        <v>0</v>
      </c>
      <c r="AV93" s="175">
        <f>IF(ISNUMBER('Corrected energy balance step 1'!AV93),'Corrected energy balance step 1'!AV93,0)</f>
        <v>0</v>
      </c>
      <c r="AW93" s="175">
        <f>IF(ISNUMBER('Corrected energy balance step 1'!AW93),'Corrected energy balance step 1'!AW93,0)</f>
        <v>0</v>
      </c>
      <c r="AX93" s="175">
        <f>IF(ISNUMBER('Corrected energy balance step 1'!AX93),'Corrected energy balance step 1'!AX93,0)</f>
        <v>0</v>
      </c>
      <c r="AY93" s="175">
        <f>IF(ISNUMBER('Corrected energy balance step 1'!AY93),'Corrected energy balance step 1'!AY93,0)</f>
        <v>0</v>
      </c>
      <c r="AZ93" s="175">
        <f>IF(ISNUMBER('Corrected energy balance step 1'!AZ93),'Corrected energy balance step 1'!AZ93,0)</f>
        <v>0</v>
      </c>
      <c r="BA93" s="175">
        <f>IF(ISNUMBER('Corrected energy balance step 1'!BA93),'Corrected energy balance step 1'!BA93,0)</f>
        <v>0</v>
      </c>
      <c r="BB93" s="175">
        <f>IF(ISNUMBER('Corrected energy balance step 1'!BB93),'Corrected energy balance step 1'!BB93,0)</f>
        <v>0</v>
      </c>
      <c r="BC93" s="175">
        <f>IF(ISNUMBER('Corrected energy balance step 1'!BC93),'Corrected energy balance step 1'!BC93,0)</f>
        <v>0</v>
      </c>
      <c r="BD93" s="175">
        <f>IF(ISNUMBER('Corrected energy balance step 1'!BD93),'Corrected energy balance step 1'!BD93,0)</f>
        <v>0</v>
      </c>
      <c r="BE93" s="175">
        <f>IF(ISNUMBER('Corrected energy balance step 1'!BE93),'Corrected energy balance step 1'!BE93,0)</f>
        <v>0</v>
      </c>
      <c r="BF93" s="175">
        <f>IF(ISNUMBER('Corrected energy balance step 1'!BF93),'Corrected energy balance step 1'!BF93,0)</f>
        <v>0</v>
      </c>
      <c r="BG93" s="175">
        <f>IF(ISNUMBER('Corrected energy balance step 1'!BG93),'Corrected energy balance step 1'!BG93,0)</f>
        <v>0</v>
      </c>
      <c r="BH93" s="175">
        <f>IF(ISNUMBER('Corrected energy balance step 1'!BH93),'Corrected energy balance step 1'!BH93,0)</f>
        <v>0</v>
      </c>
      <c r="BI93" s="175">
        <f>IF(ISNUMBER('Corrected energy balance step 1'!BI93),'Corrected energy balance step 1'!BI93,0)</f>
        <v>0</v>
      </c>
      <c r="BJ93" s="175">
        <f>IF(ISNUMBER('Corrected energy balance step 1'!BJ93),'Corrected energy balance step 1'!BJ93,0)</f>
        <v>0</v>
      </c>
      <c r="BK93" s="175">
        <f>IF(ISNUMBER('Corrected energy balance step 1'!BK93),'Corrected energy balance step 1'!BK93,0)</f>
        <v>0</v>
      </c>
      <c r="BL93" s="175">
        <f>IF(ISNUMBER('Corrected energy balance step 1'!BL93),'Corrected energy balance step 1'!BL93,0)</f>
        <v>0</v>
      </c>
      <c r="BM93" s="175">
        <f>IF(ISNUMBER('Corrected energy balance step 1'!BM93),'Corrected energy balance step 1'!BM93,0)</f>
        <v>0</v>
      </c>
      <c r="BN93" s="176">
        <f t="shared" si="67"/>
        <v>0</v>
      </c>
      <c r="BO93" s="177">
        <f>'Corrected energy balance step 1'!BO93</f>
        <v>0</v>
      </c>
    </row>
    <row r="94" spans="2:67">
      <c r="B94" s="36" t="s">
        <v>128</v>
      </c>
      <c r="C94" s="175">
        <f>IF(ISNUMBER('Corrected energy balance step 1'!C94),'Corrected energy balance step 1'!C94,0)</f>
        <v>0</v>
      </c>
      <c r="D94" s="175">
        <f>IF(ISNUMBER('Corrected energy balance step 1'!D94),'Corrected energy balance step 1'!D94,0)</f>
        <v>0</v>
      </c>
      <c r="E94" s="175">
        <f>IF(ISNUMBER('Corrected energy balance step 1'!E94),'Corrected energy balance step 1'!E94,0)</f>
        <v>0</v>
      </c>
      <c r="F94" s="175">
        <f>IF(ISNUMBER('Corrected energy balance step 1'!F94),'Corrected energy balance step 1'!F94,0)</f>
        <v>0</v>
      </c>
      <c r="G94" s="175">
        <f>IF(ISNUMBER('Corrected energy balance step 1'!G94),'Corrected energy balance step 1'!G94,0)</f>
        <v>0</v>
      </c>
      <c r="H94" s="175">
        <f>IF(ISNUMBER('Corrected energy balance step 1'!H94),'Corrected energy balance step 1'!H94,0)</f>
        <v>0</v>
      </c>
      <c r="I94" s="175">
        <f>IF(ISNUMBER('Corrected energy balance step 1'!I94),'Corrected energy balance step 1'!I94,0)</f>
        <v>0</v>
      </c>
      <c r="J94" s="175">
        <f>IF(ISNUMBER('Corrected energy balance step 1'!J94),'Corrected energy balance step 1'!J94,0)</f>
        <v>0</v>
      </c>
      <c r="K94" s="175">
        <f>IF(ISNUMBER('Corrected energy balance step 1'!K94),'Corrected energy balance step 1'!K94,0)</f>
        <v>0</v>
      </c>
      <c r="L94" s="175">
        <f>IF(ISNUMBER('Corrected energy balance step 1'!L94),'Corrected energy balance step 1'!L94,0)</f>
        <v>0</v>
      </c>
      <c r="M94" s="175">
        <f>IF(ISNUMBER('Corrected energy balance step 1'!M94),'Corrected energy balance step 1'!M94,0)</f>
        <v>0</v>
      </c>
      <c r="N94" s="175">
        <f>IF(ISNUMBER('Corrected energy balance step 1'!N94),'Corrected energy balance step 1'!N94,0)</f>
        <v>0</v>
      </c>
      <c r="O94" s="175">
        <f>IF(ISNUMBER('Corrected energy balance step 1'!O94),'Corrected energy balance step 1'!O94,0)</f>
        <v>0</v>
      </c>
      <c r="P94" s="175">
        <f>IF(ISNUMBER('Corrected energy balance step 1'!P94),'Corrected energy balance step 1'!P94,0)</f>
        <v>0</v>
      </c>
      <c r="Q94" s="175">
        <f>IF(ISNUMBER('Corrected energy balance step 1'!Q94),'Corrected energy balance step 1'!Q94,0)</f>
        <v>0</v>
      </c>
      <c r="R94" s="175">
        <f>IF(ISNUMBER('Corrected energy balance step 1'!R94),'Corrected energy balance step 1'!R94,0)</f>
        <v>0</v>
      </c>
      <c r="S94" s="175">
        <f>IF(ISNUMBER('Corrected energy balance step 1'!S94),'Corrected energy balance step 1'!S94,0)</f>
        <v>0</v>
      </c>
      <c r="T94" s="175">
        <f>IF(ISNUMBER('Corrected energy balance step 1'!T94),'Corrected energy balance step 1'!T94,0)</f>
        <v>0</v>
      </c>
      <c r="U94" s="175">
        <f>IF(ISNUMBER('Corrected energy balance step 1'!U94),'Corrected energy balance step 1'!U94,0)</f>
        <v>0</v>
      </c>
      <c r="V94" s="175">
        <f>IF(ISNUMBER('Corrected energy balance step 1'!V94),'Corrected energy balance step 1'!V94,0)</f>
        <v>0</v>
      </c>
      <c r="W94" s="175">
        <f>IF(ISNUMBER('Corrected energy balance step 1'!W94),'Corrected energy balance step 1'!W94,0)</f>
        <v>0</v>
      </c>
      <c r="X94" s="175">
        <f>IF(ISNUMBER('Corrected energy balance step 1'!X94),'Corrected energy balance step 1'!X94,0)</f>
        <v>0</v>
      </c>
      <c r="Y94" s="175">
        <f>IF(ISNUMBER('Corrected energy balance step 1'!Y94),'Corrected energy balance step 1'!Y94,0)</f>
        <v>0</v>
      </c>
      <c r="Z94" s="175">
        <f>IF(ISNUMBER('Corrected energy balance step 1'!Z94),'Corrected energy balance step 1'!Z94,0)</f>
        <v>0</v>
      </c>
      <c r="AA94" s="175">
        <f>IF(ISNUMBER('Corrected energy balance step 1'!AA94),'Corrected energy balance step 1'!AA94,0)</f>
        <v>0</v>
      </c>
      <c r="AB94" s="175">
        <f>IF(ISNUMBER('Corrected energy balance step 1'!AB94),'Corrected energy balance step 1'!AB94,0)</f>
        <v>0</v>
      </c>
      <c r="AC94" s="175">
        <f>IF(ISNUMBER('Corrected energy balance step 1'!AC94),'Corrected energy balance step 1'!AC94,0)</f>
        <v>0</v>
      </c>
      <c r="AD94" s="175">
        <f>IF(ISNUMBER('Corrected energy balance step 1'!AD94),'Corrected energy balance step 1'!AD94,0)</f>
        <v>0</v>
      </c>
      <c r="AE94" s="175">
        <f>IF(ISNUMBER('Corrected energy balance step 1'!AE94),'Corrected energy balance step 1'!AE94,0)</f>
        <v>0</v>
      </c>
      <c r="AF94" s="175">
        <f>IF(ISNUMBER('Corrected energy balance step 1'!AF94),'Corrected energy balance step 1'!AF94,0)</f>
        <v>0</v>
      </c>
      <c r="AG94" s="175">
        <f>IF(ISNUMBER('Corrected energy balance step 1'!AG94),'Corrected energy balance step 1'!AG94,0)</f>
        <v>0</v>
      </c>
      <c r="AH94" s="175">
        <f>IF(ISNUMBER('Corrected energy balance step 1'!AH94),'Corrected energy balance step 1'!AH94,0)</f>
        <v>0</v>
      </c>
      <c r="AI94" s="175">
        <f>IF(ISNUMBER('Corrected energy balance step 1'!AI94),'Corrected energy balance step 1'!AI94,0)</f>
        <v>0</v>
      </c>
      <c r="AJ94" s="175">
        <f>IF(ISNUMBER('Corrected energy balance step 1'!AJ94),'Corrected energy balance step 1'!AJ94,0)</f>
        <v>0</v>
      </c>
      <c r="AK94" s="175">
        <f>IF(ISNUMBER('Corrected energy balance step 1'!AK94),'Corrected energy balance step 1'!AK94,0)</f>
        <v>0</v>
      </c>
      <c r="AL94" s="175">
        <f>IF(ISNUMBER('Corrected energy balance step 1'!AL94),'Corrected energy balance step 1'!AL94,0)</f>
        <v>0</v>
      </c>
      <c r="AM94" s="175">
        <f>IF(ISNUMBER('Corrected energy balance step 1'!AM94),'Corrected energy balance step 1'!AM94,0)</f>
        <v>0</v>
      </c>
      <c r="AN94" s="175">
        <f>IF(ISNUMBER('Corrected energy balance step 1'!AN94),'Corrected energy balance step 1'!AN94,0)</f>
        <v>0</v>
      </c>
      <c r="AO94" s="175">
        <f>IF(ISNUMBER('Corrected energy balance step 1'!AO94),'Corrected energy balance step 1'!AO94,0)</f>
        <v>0</v>
      </c>
      <c r="AP94" s="175">
        <f>IF(ISNUMBER('Corrected energy balance step 1'!AP94),'Corrected energy balance step 1'!AP94,0)</f>
        <v>0</v>
      </c>
      <c r="AQ94" s="175">
        <f>IF(ISNUMBER('Corrected energy balance step 1'!AQ94),'Corrected energy balance step 1'!AQ94,0)</f>
        <v>0</v>
      </c>
      <c r="AR94" s="175">
        <f>IF(ISNUMBER('Corrected energy balance step 1'!AR94),'Corrected energy balance step 1'!AR94,0)</f>
        <v>0</v>
      </c>
      <c r="AS94" s="175">
        <f>IF(ISNUMBER('Corrected energy balance step 1'!AS94),'Corrected energy balance step 1'!AS94,0)</f>
        <v>0</v>
      </c>
      <c r="AT94" s="175">
        <f>IF(ISNUMBER('Corrected energy balance step 1'!AT94),'Corrected energy balance step 1'!AT94,0)</f>
        <v>0</v>
      </c>
      <c r="AU94" s="175">
        <f>IF(ISNUMBER('Corrected energy balance step 1'!AU94),'Corrected energy balance step 1'!AU94,0)</f>
        <v>0</v>
      </c>
      <c r="AV94" s="175">
        <f>IF(ISNUMBER('Corrected energy balance step 1'!AV94),'Corrected energy balance step 1'!AV94,0)</f>
        <v>0</v>
      </c>
      <c r="AW94" s="175">
        <f>IF(ISNUMBER('Corrected energy balance step 1'!AW94),'Corrected energy balance step 1'!AW94,0)</f>
        <v>0</v>
      </c>
      <c r="AX94" s="175">
        <f>IF(ISNUMBER('Corrected energy balance step 1'!AX94),'Corrected energy balance step 1'!AX94,0)</f>
        <v>0</v>
      </c>
      <c r="AY94" s="175">
        <f>IF(ISNUMBER('Corrected energy balance step 1'!AY94),'Corrected energy balance step 1'!AY94,0)</f>
        <v>0</v>
      </c>
      <c r="AZ94" s="175">
        <f>IF(ISNUMBER('Corrected energy balance step 1'!AZ94),'Corrected energy balance step 1'!AZ94,0)</f>
        <v>0</v>
      </c>
      <c r="BA94" s="175">
        <f>IF(ISNUMBER('Corrected energy balance step 1'!BA94),'Corrected energy balance step 1'!BA94,0)</f>
        <v>0</v>
      </c>
      <c r="BB94" s="175">
        <f>IF(ISNUMBER('Corrected energy balance step 1'!BB94),'Corrected energy balance step 1'!BB94,0)</f>
        <v>0</v>
      </c>
      <c r="BC94" s="175">
        <f>IF(ISNUMBER('Corrected energy balance step 1'!BC94),'Corrected energy balance step 1'!BC94,0)</f>
        <v>0</v>
      </c>
      <c r="BD94" s="175">
        <f>IF(ISNUMBER('Corrected energy balance step 1'!BD94),'Corrected energy balance step 1'!BD94,0)</f>
        <v>0</v>
      </c>
      <c r="BE94" s="175">
        <f>IF(ISNUMBER('Corrected energy balance step 1'!BE94),'Corrected energy balance step 1'!BE94,0)</f>
        <v>0</v>
      </c>
      <c r="BF94" s="175">
        <f>IF(ISNUMBER('Corrected energy balance step 1'!BF94),'Corrected energy balance step 1'!BF94,0)</f>
        <v>0</v>
      </c>
      <c r="BG94" s="175">
        <f>IF(ISNUMBER('Corrected energy balance step 1'!BG94),'Corrected energy balance step 1'!BG94,0)</f>
        <v>0</v>
      </c>
      <c r="BH94" s="175">
        <f>IF(ISNUMBER('Corrected energy balance step 1'!BH94),'Corrected energy balance step 1'!BH94,0)</f>
        <v>0</v>
      </c>
      <c r="BI94" s="175">
        <f>IF(ISNUMBER('Corrected energy balance step 1'!BI94),'Corrected energy balance step 1'!BI94,0)</f>
        <v>0</v>
      </c>
      <c r="BJ94" s="175">
        <f>IF(ISNUMBER('Corrected energy balance step 1'!BJ94),'Corrected energy balance step 1'!BJ94,0)</f>
        <v>0</v>
      </c>
      <c r="BK94" s="175">
        <f>IF(ISNUMBER('Corrected energy balance step 1'!BK94),'Corrected energy balance step 1'!BK94,0)</f>
        <v>0</v>
      </c>
      <c r="BL94" s="175">
        <f>IF(ISNUMBER('Corrected energy balance step 1'!BL94),'Corrected energy balance step 1'!BL94,0)</f>
        <v>0</v>
      </c>
      <c r="BM94" s="175">
        <f>IF(ISNUMBER('Corrected energy balance step 1'!BM94),'Corrected energy balance step 1'!BM94,0)</f>
        <v>0</v>
      </c>
      <c r="BN94" s="176">
        <f t="shared" si="67"/>
        <v>0</v>
      </c>
      <c r="BO94" s="177">
        <f>'Corrected energy balance step 1'!BO94</f>
        <v>0</v>
      </c>
    </row>
    <row r="95" spans="2:67">
      <c r="B95" s="36" t="s">
        <v>129</v>
      </c>
      <c r="C95" s="175">
        <f>IF(ISNUMBER('Corrected energy balance step 1'!C95),'Corrected energy balance step 1'!C95,0)</f>
        <v>0</v>
      </c>
      <c r="D95" s="175">
        <f>IF(ISNUMBER('Corrected energy balance step 1'!D95),'Corrected energy balance step 1'!D95,0)</f>
        <v>0</v>
      </c>
      <c r="E95" s="175">
        <f>IF(ISNUMBER('Corrected energy balance step 1'!E95),'Corrected energy balance step 1'!E95,0)</f>
        <v>0</v>
      </c>
      <c r="F95" s="175">
        <f>IF(ISNUMBER('Corrected energy balance step 1'!F95),'Corrected energy balance step 1'!F95,0)</f>
        <v>0</v>
      </c>
      <c r="G95" s="175">
        <f>IF(ISNUMBER('Corrected energy balance step 1'!G95),'Corrected energy balance step 1'!G95,0)</f>
        <v>0</v>
      </c>
      <c r="H95" s="175">
        <f>IF(ISNUMBER('Corrected energy balance step 1'!H95),'Corrected energy balance step 1'!H95,0)</f>
        <v>0</v>
      </c>
      <c r="I95" s="175">
        <f>IF(ISNUMBER('Corrected energy balance step 1'!I95),'Corrected energy balance step 1'!I95,0)</f>
        <v>0</v>
      </c>
      <c r="J95" s="175">
        <f>IF(ISNUMBER('Corrected energy balance step 1'!J95),'Corrected energy balance step 1'!J95,0)</f>
        <v>0</v>
      </c>
      <c r="K95" s="175">
        <f>IF(ISNUMBER('Corrected energy balance step 1'!K95),'Corrected energy balance step 1'!K95,0)</f>
        <v>0</v>
      </c>
      <c r="L95" s="175">
        <f>IF(ISNUMBER('Corrected energy balance step 1'!L95),'Corrected energy balance step 1'!L95,0)</f>
        <v>0</v>
      </c>
      <c r="M95" s="175">
        <f>IF(ISNUMBER('Corrected energy balance step 1'!M95),'Corrected energy balance step 1'!M95,0)</f>
        <v>0</v>
      </c>
      <c r="N95" s="175">
        <f>IF(ISNUMBER('Corrected energy balance step 1'!N95),'Corrected energy balance step 1'!N95,0)</f>
        <v>0</v>
      </c>
      <c r="O95" s="175">
        <f>IF(ISNUMBER('Corrected energy balance step 1'!O95),'Corrected energy balance step 1'!O95,0)</f>
        <v>0</v>
      </c>
      <c r="P95" s="175">
        <f>IF(ISNUMBER('Corrected energy balance step 1'!P95),'Corrected energy balance step 1'!P95,0)</f>
        <v>0</v>
      </c>
      <c r="Q95" s="175">
        <f>IF(ISNUMBER('Corrected energy balance step 1'!Q95),'Corrected energy balance step 1'!Q95,0)</f>
        <v>0</v>
      </c>
      <c r="R95" s="175">
        <f>IF(ISNUMBER('Corrected energy balance step 1'!R95),'Corrected energy balance step 1'!R95,0)</f>
        <v>0</v>
      </c>
      <c r="S95" s="175">
        <f>IF(ISNUMBER('Corrected energy balance step 1'!S95),'Corrected energy balance step 1'!S95,0)</f>
        <v>0</v>
      </c>
      <c r="T95" s="175">
        <f>IF(ISNUMBER('Corrected energy balance step 1'!T95),'Corrected energy balance step 1'!T95,0)</f>
        <v>0</v>
      </c>
      <c r="U95" s="175">
        <f>IF(ISNUMBER('Corrected energy balance step 1'!U95),'Corrected energy balance step 1'!U95,0)</f>
        <v>0</v>
      </c>
      <c r="V95" s="175">
        <f>IF(ISNUMBER('Corrected energy balance step 1'!V95),'Corrected energy balance step 1'!V95,0)</f>
        <v>0</v>
      </c>
      <c r="W95" s="175">
        <f>IF(ISNUMBER('Corrected energy balance step 1'!W95),'Corrected energy balance step 1'!W95,0)</f>
        <v>0</v>
      </c>
      <c r="X95" s="175">
        <f>IF(ISNUMBER('Corrected energy balance step 1'!X95),'Corrected energy balance step 1'!X95,0)</f>
        <v>0</v>
      </c>
      <c r="Y95" s="175">
        <f>IF(ISNUMBER('Corrected energy balance step 1'!Y95),'Corrected energy balance step 1'!Y95,0)</f>
        <v>0</v>
      </c>
      <c r="Z95" s="175">
        <f>IF(ISNUMBER('Corrected energy balance step 1'!Z95),'Corrected energy balance step 1'!Z95,0)</f>
        <v>0</v>
      </c>
      <c r="AA95" s="175">
        <f>IF(ISNUMBER('Corrected energy balance step 1'!AA95),'Corrected energy balance step 1'!AA95,0)</f>
        <v>0</v>
      </c>
      <c r="AB95" s="175">
        <f>IF(ISNUMBER('Corrected energy balance step 1'!AB95),'Corrected energy balance step 1'!AB95,0)</f>
        <v>0</v>
      </c>
      <c r="AC95" s="175">
        <f>IF(ISNUMBER('Corrected energy balance step 1'!AC95),'Corrected energy balance step 1'!AC95,0)</f>
        <v>0</v>
      </c>
      <c r="AD95" s="175">
        <f>IF(ISNUMBER('Corrected energy balance step 1'!AD95),'Corrected energy balance step 1'!AD95,0)</f>
        <v>0</v>
      </c>
      <c r="AE95" s="175">
        <f>IF(ISNUMBER('Corrected energy balance step 1'!AE95),'Corrected energy balance step 1'!AE95,0)</f>
        <v>0</v>
      </c>
      <c r="AF95" s="175">
        <f>IF(ISNUMBER('Corrected energy balance step 1'!AF95),'Corrected energy balance step 1'!AF95,0)</f>
        <v>0</v>
      </c>
      <c r="AG95" s="175">
        <f>IF(ISNUMBER('Corrected energy balance step 1'!AG95),'Corrected energy balance step 1'!AG95,0)</f>
        <v>0</v>
      </c>
      <c r="AH95" s="175">
        <f>IF(ISNUMBER('Corrected energy balance step 1'!AH95),'Corrected energy balance step 1'!AH95,0)</f>
        <v>0</v>
      </c>
      <c r="AI95" s="175">
        <f>IF(ISNUMBER('Corrected energy balance step 1'!AI95),'Corrected energy balance step 1'!AI95,0)</f>
        <v>0</v>
      </c>
      <c r="AJ95" s="175">
        <f>IF(ISNUMBER('Corrected energy balance step 1'!AJ95),'Corrected energy balance step 1'!AJ95,0)</f>
        <v>0</v>
      </c>
      <c r="AK95" s="175">
        <f>IF(ISNUMBER('Corrected energy balance step 1'!AK95),'Corrected energy balance step 1'!AK95,0)</f>
        <v>0</v>
      </c>
      <c r="AL95" s="175">
        <f>IF(ISNUMBER('Corrected energy balance step 1'!AL95),'Corrected energy balance step 1'!AL95,0)</f>
        <v>0</v>
      </c>
      <c r="AM95" s="175">
        <f>IF(ISNUMBER('Corrected energy balance step 1'!AM95),'Corrected energy balance step 1'!AM95,0)</f>
        <v>0</v>
      </c>
      <c r="AN95" s="175">
        <f>IF(ISNUMBER('Corrected energy balance step 1'!AN95),'Corrected energy balance step 1'!AN95,0)</f>
        <v>0</v>
      </c>
      <c r="AO95" s="175">
        <f>IF(ISNUMBER('Corrected energy balance step 1'!AO95),'Corrected energy balance step 1'!AO95,0)</f>
        <v>0</v>
      </c>
      <c r="AP95" s="175">
        <f>IF(ISNUMBER('Corrected energy balance step 1'!AP95),'Corrected energy balance step 1'!AP95,0)</f>
        <v>0</v>
      </c>
      <c r="AQ95" s="175">
        <f>IF(ISNUMBER('Corrected energy balance step 1'!AQ95),'Corrected energy balance step 1'!AQ95,0)</f>
        <v>0</v>
      </c>
      <c r="AR95" s="175">
        <f>IF(ISNUMBER('Corrected energy balance step 1'!AR95),'Corrected energy balance step 1'!AR95,0)</f>
        <v>0</v>
      </c>
      <c r="AS95" s="175">
        <f>IF(ISNUMBER('Corrected energy balance step 1'!AS95),'Corrected energy balance step 1'!AS95,0)</f>
        <v>0</v>
      </c>
      <c r="AT95" s="175">
        <f>IF(ISNUMBER('Corrected energy balance step 1'!AT95),'Corrected energy balance step 1'!AT95,0)</f>
        <v>0</v>
      </c>
      <c r="AU95" s="175">
        <f>IF(ISNUMBER('Corrected energy balance step 1'!AU95),'Corrected energy balance step 1'!AU95,0)</f>
        <v>0</v>
      </c>
      <c r="AV95" s="175">
        <f>IF(ISNUMBER('Corrected energy balance step 1'!AV95),'Corrected energy balance step 1'!AV95,0)</f>
        <v>0</v>
      </c>
      <c r="AW95" s="175">
        <f>IF(ISNUMBER('Corrected energy balance step 1'!AW95),'Corrected energy balance step 1'!AW95,0)</f>
        <v>0</v>
      </c>
      <c r="AX95" s="175">
        <f>IF(ISNUMBER('Corrected energy balance step 1'!AX95),'Corrected energy balance step 1'!AX95,0)</f>
        <v>0</v>
      </c>
      <c r="AY95" s="175">
        <f>IF(ISNUMBER('Corrected energy balance step 1'!AY95),'Corrected energy balance step 1'!AY95,0)</f>
        <v>0</v>
      </c>
      <c r="AZ95" s="175">
        <f>IF(ISNUMBER('Corrected energy balance step 1'!AZ95),'Corrected energy balance step 1'!AZ95,0)</f>
        <v>0</v>
      </c>
      <c r="BA95" s="175">
        <f>IF(ISNUMBER('Corrected energy balance step 1'!BA95),'Corrected energy balance step 1'!BA95,0)</f>
        <v>0</v>
      </c>
      <c r="BB95" s="175">
        <f>IF(ISNUMBER('Corrected energy balance step 1'!BB95),'Corrected energy balance step 1'!BB95,0)</f>
        <v>0</v>
      </c>
      <c r="BC95" s="175">
        <f>IF(ISNUMBER('Corrected energy balance step 1'!BC95),'Corrected energy balance step 1'!BC95,0)</f>
        <v>0</v>
      </c>
      <c r="BD95" s="175">
        <f>IF(ISNUMBER('Corrected energy balance step 1'!BD95),'Corrected energy balance step 1'!BD95,0)</f>
        <v>0</v>
      </c>
      <c r="BE95" s="175">
        <f>IF(ISNUMBER('Corrected energy balance step 1'!BE95),'Corrected energy balance step 1'!BE95,0)</f>
        <v>0</v>
      </c>
      <c r="BF95" s="175">
        <f>IF(ISNUMBER('Corrected energy balance step 1'!BF95),'Corrected energy balance step 1'!BF95,0)</f>
        <v>0</v>
      </c>
      <c r="BG95" s="175">
        <f>IF(ISNUMBER('Corrected energy balance step 1'!BG95),'Corrected energy balance step 1'!BG95,0)</f>
        <v>0</v>
      </c>
      <c r="BH95" s="175">
        <f>IF(ISNUMBER('Corrected energy balance step 1'!BH95),'Corrected energy balance step 1'!BH95,0)</f>
        <v>0</v>
      </c>
      <c r="BI95" s="175">
        <f>IF(ISNUMBER('Corrected energy balance step 1'!BI95),'Corrected energy balance step 1'!BI95,0)</f>
        <v>0</v>
      </c>
      <c r="BJ95" s="175">
        <f>IF(ISNUMBER('Corrected energy balance step 1'!BJ95),'Corrected energy balance step 1'!BJ95,0)</f>
        <v>0</v>
      </c>
      <c r="BK95" s="175">
        <f>IF(ISNUMBER('Corrected energy balance step 1'!BK95),'Corrected energy balance step 1'!BK95,0)</f>
        <v>0</v>
      </c>
      <c r="BL95" s="175">
        <f>IF(ISNUMBER('Corrected energy balance step 1'!BL95),'Corrected energy balance step 1'!BL95,0)</f>
        <v>0</v>
      </c>
      <c r="BM95" s="175">
        <f>IF(ISNUMBER('Corrected energy balance step 1'!BM95),'Corrected energy balance step 1'!BM95,0)</f>
        <v>0</v>
      </c>
      <c r="BN95" s="176">
        <f t="shared" si="67"/>
        <v>0</v>
      </c>
      <c r="BO95" s="177">
        <f>'Corrected energy balance step 1'!BO95</f>
        <v>0</v>
      </c>
    </row>
    <row r="96" spans="2:67" ht="17" thickBot="1">
      <c r="B96" s="36" t="s">
        <v>130</v>
      </c>
      <c r="C96" s="175">
        <f>IF(ISNUMBER('Corrected energy balance step 1'!C96),'Corrected energy balance step 1'!C96,0)</f>
        <v>0</v>
      </c>
      <c r="D96" s="175">
        <f>IF(ISNUMBER('Corrected energy balance step 1'!D96),'Corrected energy balance step 1'!D96,0)</f>
        <v>0</v>
      </c>
      <c r="E96" s="175">
        <f>IF(ISNUMBER('Corrected energy balance step 1'!E96),'Corrected energy balance step 1'!E96,0)</f>
        <v>0</v>
      </c>
      <c r="F96" s="175">
        <f>IF(ISNUMBER('Corrected energy balance step 1'!F96),'Corrected energy balance step 1'!F96,0)</f>
        <v>0</v>
      </c>
      <c r="G96" s="175">
        <f>IF(ISNUMBER('Corrected energy balance step 1'!G96),'Corrected energy balance step 1'!G96,0)</f>
        <v>0</v>
      </c>
      <c r="H96" s="175">
        <f>IF(ISNUMBER('Corrected energy balance step 1'!H96),'Corrected energy balance step 1'!H96,0)</f>
        <v>0</v>
      </c>
      <c r="I96" s="175">
        <f>IF(ISNUMBER('Corrected energy balance step 1'!I96),'Corrected energy balance step 1'!I96,0)</f>
        <v>0</v>
      </c>
      <c r="J96" s="175">
        <f>IF(ISNUMBER('Corrected energy balance step 1'!J96),'Corrected energy balance step 1'!J96,0)</f>
        <v>0</v>
      </c>
      <c r="K96" s="175">
        <f>IF(ISNUMBER('Corrected energy balance step 1'!K96),'Corrected energy balance step 1'!K96,0)</f>
        <v>0</v>
      </c>
      <c r="L96" s="175">
        <f>IF(ISNUMBER('Corrected energy balance step 1'!L96),'Corrected energy balance step 1'!L96,0)</f>
        <v>0</v>
      </c>
      <c r="M96" s="175">
        <f>IF(ISNUMBER('Corrected energy balance step 1'!M96),'Corrected energy balance step 1'!M96,0)</f>
        <v>0</v>
      </c>
      <c r="N96" s="175">
        <f>IF(ISNUMBER('Corrected energy balance step 1'!N96),'Corrected energy balance step 1'!N96,0)</f>
        <v>0</v>
      </c>
      <c r="O96" s="175">
        <f>IF(ISNUMBER('Corrected energy balance step 1'!O96),'Corrected energy balance step 1'!O96,0)</f>
        <v>0</v>
      </c>
      <c r="P96" s="175">
        <f>IF(ISNUMBER('Corrected energy balance step 1'!P96),'Corrected energy balance step 1'!P96,0)</f>
        <v>0</v>
      </c>
      <c r="Q96" s="175">
        <f>IF(ISNUMBER('Corrected energy balance step 1'!Q96),'Corrected energy balance step 1'!Q96,0)</f>
        <v>0</v>
      </c>
      <c r="R96" s="175">
        <f>IF(ISNUMBER('Corrected energy balance step 1'!R96),'Corrected energy balance step 1'!R96,0)</f>
        <v>0</v>
      </c>
      <c r="S96" s="175">
        <f>IF(ISNUMBER('Corrected energy balance step 1'!S96),'Corrected energy balance step 1'!S96,0)</f>
        <v>0</v>
      </c>
      <c r="T96" s="175">
        <f>IF(ISNUMBER('Corrected energy balance step 1'!T96),'Corrected energy balance step 1'!T96,0)</f>
        <v>0</v>
      </c>
      <c r="U96" s="175">
        <f>IF(ISNUMBER('Corrected energy balance step 1'!U96),'Corrected energy balance step 1'!U96,0)</f>
        <v>0</v>
      </c>
      <c r="V96" s="175">
        <f>IF(ISNUMBER('Corrected energy balance step 1'!V96),'Corrected energy balance step 1'!V96,0)</f>
        <v>0</v>
      </c>
      <c r="W96" s="175">
        <f>IF(ISNUMBER('Corrected energy balance step 1'!W96),'Corrected energy balance step 1'!W96,0)</f>
        <v>0</v>
      </c>
      <c r="X96" s="175">
        <f>IF(ISNUMBER('Corrected energy balance step 1'!X96),'Corrected energy balance step 1'!X96,0)</f>
        <v>0</v>
      </c>
      <c r="Y96" s="175">
        <f>IF(ISNUMBER('Corrected energy balance step 1'!Y96),'Corrected energy balance step 1'!Y96,0)</f>
        <v>0</v>
      </c>
      <c r="Z96" s="175">
        <f>IF(ISNUMBER('Corrected energy balance step 1'!Z96),'Corrected energy balance step 1'!Z96,0)</f>
        <v>0</v>
      </c>
      <c r="AA96" s="175">
        <f>IF(ISNUMBER('Corrected energy balance step 1'!AA96),'Corrected energy balance step 1'!AA96,0)</f>
        <v>0</v>
      </c>
      <c r="AB96" s="175">
        <f>IF(ISNUMBER('Corrected energy balance step 1'!AB96),'Corrected energy balance step 1'!AB96,0)</f>
        <v>0</v>
      </c>
      <c r="AC96" s="175">
        <f>IF(ISNUMBER('Corrected energy balance step 1'!AC96),'Corrected energy balance step 1'!AC96,0)</f>
        <v>0</v>
      </c>
      <c r="AD96" s="175">
        <f>IF(ISNUMBER('Corrected energy balance step 1'!AD96),'Corrected energy balance step 1'!AD96,0)</f>
        <v>0</v>
      </c>
      <c r="AE96" s="175">
        <f>IF(ISNUMBER('Corrected energy balance step 1'!AE96),'Corrected energy balance step 1'!AE96,0)</f>
        <v>0</v>
      </c>
      <c r="AF96" s="175">
        <f>IF(ISNUMBER('Corrected energy balance step 1'!AF96),'Corrected energy balance step 1'!AF96,0)</f>
        <v>0</v>
      </c>
      <c r="AG96" s="175">
        <f>IF(ISNUMBER('Corrected energy balance step 1'!AG96),'Corrected energy balance step 1'!AG96,0)</f>
        <v>0</v>
      </c>
      <c r="AH96" s="175">
        <f>IF(ISNUMBER('Corrected energy balance step 1'!AH96),'Corrected energy balance step 1'!AH96,0)</f>
        <v>0</v>
      </c>
      <c r="AI96" s="175">
        <f>IF(ISNUMBER('Corrected energy balance step 1'!AI96),'Corrected energy balance step 1'!AI96,0)</f>
        <v>0</v>
      </c>
      <c r="AJ96" s="175">
        <f>IF(ISNUMBER('Corrected energy balance step 1'!AJ96),'Corrected energy balance step 1'!AJ96,0)</f>
        <v>0</v>
      </c>
      <c r="AK96" s="175">
        <f>IF(ISNUMBER('Corrected energy balance step 1'!AK96),'Corrected energy balance step 1'!AK96,0)</f>
        <v>0</v>
      </c>
      <c r="AL96" s="175">
        <f>IF(ISNUMBER('Corrected energy balance step 1'!AL96),'Corrected energy balance step 1'!AL96,0)</f>
        <v>0</v>
      </c>
      <c r="AM96" s="175">
        <f>IF(ISNUMBER('Corrected energy balance step 1'!AM96),'Corrected energy balance step 1'!AM96,0)</f>
        <v>0</v>
      </c>
      <c r="AN96" s="175">
        <f>IF(ISNUMBER('Corrected energy balance step 1'!AN96),'Corrected energy balance step 1'!AN96,0)</f>
        <v>0</v>
      </c>
      <c r="AO96" s="175">
        <f>IF(ISNUMBER('Corrected energy balance step 1'!AO96),'Corrected energy balance step 1'!AO96,0)</f>
        <v>0</v>
      </c>
      <c r="AP96" s="175">
        <f>IF(ISNUMBER('Corrected energy balance step 1'!AP96),'Corrected energy balance step 1'!AP96,0)</f>
        <v>0</v>
      </c>
      <c r="AQ96" s="175">
        <f>IF(ISNUMBER('Corrected energy balance step 1'!AQ96),'Corrected energy balance step 1'!AQ96,0)</f>
        <v>0</v>
      </c>
      <c r="AR96" s="175">
        <f>IF(ISNUMBER('Corrected energy balance step 1'!AR96),'Corrected energy balance step 1'!AR96,0)</f>
        <v>0</v>
      </c>
      <c r="AS96" s="175">
        <f>IF(ISNUMBER('Corrected energy balance step 1'!AS96),'Corrected energy balance step 1'!AS96,0)</f>
        <v>0</v>
      </c>
      <c r="AT96" s="175">
        <f>IF(ISNUMBER('Corrected energy balance step 1'!AT96),'Corrected energy balance step 1'!AT96,0)</f>
        <v>0</v>
      </c>
      <c r="AU96" s="175">
        <f>IF(ISNUMBER('Corrected energy balance step 1'!AU96),'Corrected energy balance step 1'!AU96,0)</f>
        <v>0</v>
      </c>
      <c r="AV96" s="175">
        <f>IF(ISNUMBER('Corrected energy balance step 1'!AV96),'Corrected energy balance step 1'!AV96,0)</f>
        <v>0</v>
      </c>
      <c r="AW96" s="175">
        <f>IF(ISNUMBER('Corrected energy balance step 1'!AW96),'Corrected energy balance step 1'!AW96,0)</f>
        <v>0</v>
      </c>
      <c r="AX96" s="175">
        <f>IF(ISNUMBER('Corrected energy balance step 1'!AX96),'Corrected energy balance step 1'!AX96,0)</f>
        <v>0</v>
      </c>
      <c r="AY96" s="175">
        <f>IF(ISNUMBER('Corrected energy balance step 1'!AY96),'Corrected energy balance step 1'!AY96,0)</f>
        <v>0</v>
      </c>
      <c r="AZ96" s="175">
        <f>IF(ISNUMBER('Corrected energy balance step 1'!AZ96),'Corrected energy balance step 1'!AZ96,0)</f>
        <v>0</v>
      </c>
      <c r="BA96" s="175">
        <f>IF(ISNUMBER('Corrected energy balance step 1'!BA96),'Corrected energy balance step 1'!BA96,0)</f>
        <v>0</v>
      </c>
      <c r="BB96" s="175">
        <f>IF(ISNUMBER('Corrected energy balance step 1'!BB96),'Corrected energy balance step 1'!BB96,0)</f>
        <v>0</v>
      </c>
      <c r="BC96" s="175">
        <f>IF(ISNUMBER('Corrected energy balance step 1'!BC96),'Corrected energy balance step 1'!BC96,0)</f>
        <v>0</v>
      </c>
      <c r="BD96" s="175">
        <f>IF(ISNUMBER('Corrected energy balance step 1'!BD96),'Corrected energy balance step 1'!BD96,0)</f>
        <v>0</v>
      </c>
      <c r="BE96" s="175">
        <f>IF(ISNUMBER('Corrected energy balance step 1'!BE96),'Corrected energy balance step 1'!BE96,0)</f>
        <v>0</v>
      </c>
      <c r="BF96" s="175">
        <f>IF(ISNUMBER('Corrected energy balance step 1'!BF96),'Corrected energy balance step 1'!BF96,0)</f>
        <v>0</v>
      </c>
      <c r="BG96" s="175">
        <f>IF(ISNUMBER('Corrected energy balance step 1'!BG96),'Corrected energy balance step 1'!BG96,0)</f>
        <v>0</v>
      </c>
      <c r="BH96" s="175">
        <f>IF(ISNUMBER('Corrected energy balance step 1'!BH96),'Corrected energy balance step 1'!BH96,0)</f>
        <v>0</v>
      </c>
      <c r="BI96" s="175">
        <f>IF(ISNUMBER('Corrected energy balance step 1'!BI96),'Corrected energy balance step 1'!BI96,0)</f>
        <v>0</v>
      </c>
      <c r="BJ96" s="175">
        <f>IF(ISNUMBER('Corrected energy balance step 1'!BJ96),'Corrected energy balance step 1'!BJ96,0)</f>
        <v>0</v>
      </c>
      <c r="BK96" s="175">
        <f>IF(ISNUMBER('Corrected energy balance step 1'!BK96),'Corrected energy balance step 1'!BK96,0)</f>
        <v>0</v>
      </c>
      <c r="BL96" s="175">
        <f>IF(ISNUMBER('Corrected energy balance step 1'!BL96),'Corrected energy balance step 1'!BL96,0)</f>
        <v>0</v>
      </c>
      <c r="BM96" s="175">
        <f>IF(ISNUMBER('Corrected energy balance step 1'!BM96),'Corrected energy balance step 1'!BM96,0)</f>
        <v>0</v>
      </c>
      <c r="BN96" s="176">
        <f t="shared" si="67"/>
        <v>0</v>
      </c>
      <c r="BO96" s="177">
        <f>'Corrected energy balance step 1'!BO96</f>
        <v>0</v>
      </c>
    </row>
    <row r="97" spans="2:67" ht="17" thickBot="1">
      <c r="B97" s="44" t="s">
        <v>131</v>
      </c>
      <c r="C97" s="184">
        <f>SUM(C98:C101)</f>
        <v>0</v>
      </c>
      <c r="D97" s="184">
        <f t="shared" ref="D97:BM97" si="68">SUM(D98:D101)</f>
        <v>0</v>
      </c>
      <c r="E97" s="184">
        <f t="shared" si="68"/>
        <v>0</v>
      </c>
      <c r="F97" s="184">
        <f t="shared" si="68"/>
        <v>0</v>
      </c>
      <c r="G97" s="184">
        <f t="shared" si="68"/>
        <v>0</v>
      </c>
      <c r="H97" s="184">
        <f t="shared" si="68"/>
        <v>0</v>
      </c>
      <c r="I97" s="184">
        <f t="shared" si="68"/>
        <v>0</v>
      </c>
      <c r="J97" s="184">
        <f t="shared" si="68"/>
        <v>0</v>
      </c>
      <c r="K97" s="184">
        <f t="shared" si="68"/>
        <v>0</v>
      </c>
      <c r="L97" s="184">
        <f t="shared" si="68"/>
        <v>0</v>
      </c>
      <c r="M97" s="184">
        <f t="shared" si="68"/>
        <v>0</v>
      </c>
      <c r="N97" s="184">
        <f t="shared" si="68"/>
        <v>0</v>
      </c>
      <c r="O97" s="184">
        <f t="shared" si="68"/>
        <v>0</v>
      </c>
      <c r="P97" s="184">
        <f t="shared" si="68"/>
        <v>0</v>
      </c>
      <c r="Q97" s="184">
        <f t="shared" si="68"/>
        <v>0</v>
      </c>
      <c r="R97" s="184">
        <f t="shared" si="68"/>
        <v>0</v>
      </c>
      <c r="S97" s="184">
        <f t="shared" si="68"/>
        <v>0</v>
      </c>
      <c r="T97" s="184">
        <f t="shared" si="68"/>
        <v>0</v>
      </c>
      <c r="U97" s="184">
        <f t="shared" si="68"/>
        <v>0</v>
      </c>
      <c r="V97" s="184">
        <f t="shared" si="68"/>
        <v>0</v>
      </c>
      <c r="W97" s="184">
        <f t="shared" si="68"/>
        <v>0</v>
      </c>
      <c r="X97" s="184">
        <f t="shared" si="68"/>
        <v>0</v>
      </c>
      <c r="Y97" s="184">
        <f t="shared" si="68"/>
        <v>0</v>
      </c>
      <c r="Z97" s="184">
        <f t="shared" si="68"/>
        <v>0</v>
      </c>
      <c r="AA97" s="184">
        <f t="shared" si="68"/>
        <v>0</v>
      </c>
      <c r="AB97" s="184">
        <f t="shared" si="68"/>
        <v>0</v>
      </c>
      <c r="AC97" s="184">
        <f t="shared" si="68"/>
        <v>0</v>
      </c>
      <c r="AD97" s="184">
        <f t="shared" si="68"/>
        <v>0</v>
      </c>
      <c r="AE97" s="184">
        <f t="shared" si="68"/>
        <v>0</v>
      </c>
      <c r="AF97" s="184">
        <f t="shared" si="68"/>
        <v>0</v>
      </c>
      <c r="AG97" s="184">
        <f t="shared" si="68"/>
        <v>0</v>
      </c>
      <c r="AH97" s="184">
        <f t="shared" si="68"/>
        <v>0</v>
      </c>
      <c r="AI97" s="184">
        <f t="shared" si="68"/>
        <v>0</v>
      </c>
      <c r="AJ97" s="184">
        <f t="shared" si="68"/>
        <v>0</v>
      </c>
      <c r="AK97" s="184">
        <f t="shared" si="68"/>
        <v>0</v>
      </c>
      <c r="AL97" s="184">
        <f t="shared" si="68"/>
        <v>0</v>
      </c>
      <c r="AM97" s="184">
        <f t="shared" si="68"/>
        <v>0</v>
      </c>
      <c r="AN97" s="184">
        <f t="shared" si="68"/>
        <v>0</v>
      </c>
      <c r="AO97" s="184">
        <f t="shared" si="68"/>
        <v>0</v>
      </c>
      <c r="AP97" s="184">
        <f t="shared" si="68"/>
        <v>0</v>
      </c>
      <c r="AQ97" s="184">
        <f t="shared" si="68"/>
        <v>0</v>
      </c>
      <c r="AR97" s="184">
        <f t="shared" si="68"/>
        <v>0</v>
      </c>
      <c r="AS97" s="184">
        <f t="shared" si="68"/>
        <v>0</v>
      </c>
      <c r="AT97" s="184">
        <f t="shared" si="68"/>
        <v>0</v>
      </c>
      <c r="AU97" s="184">
        <f t="shared" si="68"/>
        <v>0</v>
      </c>
      <c r="AV97" s="184">
        <f t="shared" si="68"/>
        <v>0</v>
      </c>
      <c r="AW97" s="184">
        <f t="shared" si="68"/>
        <v>0</v>
      </c>
      <c r="AX97" s="184">
        <f t="shared" si="68"/>
        <v>0</v>
      </c>
      <c r="AY97" s="184">
        <f t="shared" si="68"/>
        <v>0</v>
      </c>
      <c r="AZ97" s="184">
        <f t="shared" si="68"/>
        <v>0</v>
      </c>
      <c r="BA97" s="184">
        <f t="shared" si="68"/>
        <v>0</v>
      </c>
      <c r="BB97" s="184">
        <f t="shared" si="68"/>
        <v>0</v>
      </c>
      <c r="BC97" s="184">
        <f t="shared" si="68"/>
        <v>0</v>
      </c>
      <c r="BD97" s="184">
        <f t="shared" si="68"/>
        <v>0</v>
      </c>
      <c r="BE97" s="184">
        <f t="shared" si="68"/>
        <v>0</v>
      </c>
      <c r="BF97" s="184">
        <f t="shared" si="68"/>
        <v>0</v>
      </c>
      <c r="BG97" s="184">
        <f t="shared" si="68"/>
        <v>0</v>
      </c>
      <c r="BH97" s="184">
        <f t="shared" si="68"/>
        <v>0</v>
      </c>
      <c r="BI97" s="184">
        <f t="shared" si="68"/>
        <v>0</v>
      </c>
      <c r="BJ97" s="184">
        <f t="shared" si="68"/>
        <v>0</v>
      </c>
      <c r="BK97" s="184">
        <f t="shared" si="68"/>
        <v>0</v>
      </c>
      <c r="BL97" s="184">
        <f t="shared" si="68"/>
        <v>0</v>
      </c>
      <c r="BM97" s="184">
        <f t="shared" si="68"/>
        <v>0</v>
      </c>
      <c r="BN97" s="271">
        <f t="shared" si="67"/>
        <v>0</v>
      </c>
      <c r="BO97" s="180">
        <f>'Corrected energy balance step 1'!BO97</f>
        <v>0</v>
      </c>
    </row>
    <row r="98" spans="2:67">
      <c r="B98" s="36" t="s">
        <v>132</v>
      </c>
      <c r="C98" s="175">
        <f>IF(ISNUMBER('Corrected energy balance step 1'!C98),'Corrected energy balance step 1'!C98,0)</f>
        <v>0</v>
      </c>
      <c r="D98" s="175">
        <f>IF(ISNUMBER('Corrected energy balance step 1'!D98),'Corrected energy balance step 1'!D98,0)</f>
        <v>0</v>
      </c>
      <c r="E98" s="175">
        <f>IF(ISNUMBER('Corrected energy balance step 1'!E98),'Corrected energy balance step 1'!E98,0)</f>
        <v>0</v>
      </c>
      <c r="F98" s="175">
        <f>IF(ISNUMBER('Corrected energy balance step 1'!F98),'Corrected energy balance step 1'!F98,0)</f>
        <v>0</v>
      </c>
      <c r="G98" s="175">
        <f>IF(ISNUMBER('Corrected energy balance step 1'!G98),'Corrected energy balance step 1'!G98,0)</f>
        <v>0</v>
      </c>
      <c r="H98" s="175">
        <f>IF(ISNUMBER('Corrected energy balance step 1'!H98),'Corrected energy balance step 1'!H98,0)</f>
        <v>0</v>
      </c>
      <c r="I98" s="175">
        <f>IF(ISNUMBER('Corrected energy balance step 1'!I98),'Corrected energy balance step 1'!I98,0)</f>
        <v>0</v>
      </c>
      <c r="J98" s="175">
        <f>IF(ISNUMBER('Corrected energy balance step 1'!J98),'Corrected energy balance step 1'!J98,0)</f>
        <v>0</v>
      </c>
      <c r="K98" s="175">
        <f>IF(ISNUMBER('Corrected energy balance step 1'!K98),'Corrected energy balance step 1'!K98,0)</f>
        <v>0</v>
      </c>
      <c r="L98" s="175">
        <f>IF(ISNUMBER('Corrected energy balance step 1'!L98),'Corrected energy balance step 1'!L98,0)</f>
        <v>0</v>
      </c>
      <c r="M98" s="175">
        <f>IF(ISNUMBER('Corrected energy balance step 1'!M98),'Corrected energy balance step 1'!M98,0)</f>
        <v>0</v>
      </c>
      <c r="N98" s="175">
        <f>IF(ISNUMBER('Corrected energy balance step 1'!N98),'Corrected energy balance step 1'!N98,0)</f>
        <v>0</v>
      </c>
      <c r="O98" s="175">
        <f>IF(ISNUMBER('Corrected energy balance step 1'!O98),'Corrected energy balance step 1'!O98,0)</f>
        <v>0</v>
      </c>
      <c r="P98" s="175">
        <f>IF(ISNUMBER('Corrected energy balance step 1'!P98),'Corrected energy balance step 1'!P98,0)</f>
        <v>0</v>
      </c>
      <c r="Q98" s="175">
        <f>IF(ISNUMBER('Corrected energy balance step 1'!Q98),'Corrected energy balance step 1'!Q98,0)</f>
        <v>0</v>
      </c>
      <c r="R98" s="175">
        <f>IF(ISNUMBER('Corrected energy balance step 1'!R98),'Corrected energy balance step 1'!R98,0)</f>
        <v>0</v>
      </c>
      <c r="S98" s="175">
        <f>IF(ISNUMBER('Corrected energy balance step 1'!S98),'Corrected energy balance step 1'!S98,0)</f>
        <v>0</v>
      </c>
      <c r="T98" s="175">
        <f>IF(ISNUMBER('Corrected energy balance step 1'!T98),'Corrected energy balance step 1'!T98,0)</f>
        <v>0</v>
      </c>
      <c r="U98" s="175">
        <f>IF(ISNUMBER('Corrected energy balance step 1'!U98),'Corrected energy balance step 1'!U98,0)</f>
        <v>0</v>
      </c>
      <c r="V98" s="175">
        <f>IF(ISNUMBER('Corrected energy balance step 1'!V98),'Corrected energy balance step 1'!V98,0)</f>
        <v>0</v>
      </c>
      <c r="W98" s="175">
        <f>IF(ISNUMBER('Corrected energy balance step 1'!W98),'Corrected energy balance step 1'!W98,0)</f>
        <v>0</v>
      </c>
      <c r="X98" s="175">
        <f>IF(ISNUMBER('Corrected energy balance step 1'!X98),'Corrected energy balance step 1'!X98,0)</f>
        <v>0</v>
      </c>
      <c r="Y98" s="175">
        <f>IF(ISNUMBER('Corrected energy balance step 1'!Y98),'Corrected energy balance step 1'!Y98,0)</f>
        <v>0</v>
      </c>
      <c r="Z98" s="175">
        <f>IF(ISNUMBER('Corrected energy balance step 1'!Z98),'Corrected energy balance step 1'!Z98,0)</f>
        <v>0</v>
      </c>
      <c r="AA98" s="175">
        <f>IF(ISNUMBER('Corrected energy balance step 1'!AA98),'Corrected energy balance step 1'!AA98,0)</f>
        <v>0</v>
      </c>
      <c r="AB98" s="175">
        <f>IF(ISNUMBER('Corrected energy balance step 1'!AB98),'Corrected energy balance step 1'!AB98,0)</f>
        <v>0</v>
      </c>
      <c r="AC98" s="175">
        <f>IF(ISNUMBER('Corrected energy balance step 1'!AC98),'Corrected energy balance step 1'!AC98,0)</f>
        <v>0</v>
      </c>
      <c r="AD98" s="175">
        <f>IF(ISNUMBER('Corrected energy balance step 1'!AD98),'Corrected energy balance step 1'!AD98,0)</f>
        <v>0</v>
      </c>
      <c r="AE98" s="175">
        <f>IF(ISNUMBER('Corrected energy balance step 1'!AE98),'Corrected energy balance step 1'!AE98,0)</f>
        <v>0</v>
      </c>
      <c r="AF98" s="175">
        <f>IF(ISNUMBER('Corrected energy balance step 1'!AF98),'Corrected energy balance step 1'!AF98,0)</f>
        <v>0</v>
      </c>
      <c r="AG98" s="175">
        <f>IF(ISNUMBER('Corrected energy balance step 1'!AG98),'Corrected energy balance step 1'!AG98,0)</f>
        <v>0</v>
      </c>
      <c r="AH98" s="175">
        <f>IF(ISNUMBER('Corrected energy balance step 1'!AH98),'Corrected energy balance step 1'!AH98,0)</f>
        <v>0</v>
      </c>
      <c r="AI98" s="175">
        <f>IF(ISNUMBER('Corrected energy balance step 1'!AI98),'Corrected energy balance step 1'!AI98,0)</f>
        <v>0</v>
      </c>
      <c r="AJ98" s="175">
        <f>IF(ISNUMBER('Corrected energy balance step 1'!AJ98),'Corrected energy balance step 1'!AJ98,0)</f>
        <v>0</v>
      </c>
      <c r="AK98" s="175">
        <f>IF(ISNUMBER('Corrected energy balance step 1'!AK98),'Corrected energy balance step 1'!AK98,0)</f>
        <v>0</v>
      </c>
      <c r="AL98" s="175">
        <f>IF(ISNUMBER('Corrected energy balance step 1'!AL98),'Corrected energy balance step 1'!AL98,0)</f>
        <v>0</v>
      </c>
      <c r="AM98" s="175">
        <f>IF(ISNUMBER('Corrected energy balance step 1'!AM98),'Corrected energy balance step 1'!AM98,0)</f>
        <v>0</v>
      </c>
      <c r="AN98" s="175">
        <f>IF(ISNUMBER('Corrected energy balance step 1'!AN98),'Corrected energy balance step 1'!AN98,0)</f>
        <v>0</v>
      </c>
      <c r="AO98" s="175">
        <f>IF(ISNUMBER('Corrected energy balance step 1'!AO98),'Corrected energy balance step 1'!AO98,0)</f>
        <v>0</v>
      </c>
      <c r="AP98" s="175">
        <f>IF(ISNUMBER('Corrected energy balance step 1'!AP98),'Corrected energy balance step 1'!AP98,0)</f>
        <v>0</v>
      </c>
      <c r="AQ98" s="175">
        <f>IF(ISNUMBER('Corrected energy balance step 1'!AQ98),'Corrected energy balance step 1'!AQ98,0)</f>
        <v>0</v>
      </c>
      <c r="AR98" s="175">
        <f>IF(ISNUMBER('Corrected energy balance step 1'!AR98),'Corrected energy balance step 1'!AR98,0)</f>
        <v>0</v>
      </c>
      <c r="AS98" s="175">
        <f>IF(ISNUMBER('Corrected energy balance step 1'!AS98),'Corrected energy balance step 1'!AS98,0)</f>
        <v>0</v>
      </c>
      <c r="AT98" s="175">
        <f>IF(ISNUMBER('Corrected energy balance step 1'!AT98),'Corrected energy balance step 1'!AT98,0)</f>
        <v>0</v>
      </c>
      <c r="AU98" s="175">
        <f>IF(ISNUMBER('Corrected energy balance step 1'!AU98),'Corrected energy balance step 1'!AU98,0)</f>
        <v>0</v>
      </c>
      <c r="AV98" s="175">
        <f>IF(ISNUMBER('Corrected energy balance step 1'!AV98),'Corrected energy balance step 1'!AV98,0)</f>
        <v>0</v>
      </c>
      <c r="AW98" s="175">
        <f>IF(ISNUMBER('Corrected energy balance step 1'!AW98),'Corrected energy balance step 1'!AW98,0)</f>
        <v>0</v>
      </c>
      <c r="AX98" s="175">
        <f>IF(ISNUMBER('Corrected energy balance step 1'!AX98),'Corrected energy balance step 1'!AX98,0)</f>
        <v>0</v>
      </c>
      <c r="AY98" s="175">
        <f>IF(ISNUMBER('Corrected energy balance step 1'!AY98),'Corrected energy balance step 1'!AY98,0)</f>
        <v>0</v>
      </c>
      <c r="AZ98" s="175">
        <f>IF(ISNUMBER('Corrected energy balance step 1'!AZ98),'Corrected energy balance step 1'!AZ98,0)</f>
        <v>0</v>
      </c>
      <c r="BA98" s="175">
        <f>IF(ISNUMBER('Corrected energy balance step 1'!BA98),'Corrected energy balance step 1'!BA98,0)</f>
        <v>0</v>
      </c>
      <c r="BB98" s="175">
        <f>IF(ISNUMBER('Corrected energy balance step 1'!BB98),'Corrected energy balance step 1'!BB98,0)</f>
        <v>0</v>
      </c>
      <c r="BC98" s="175">
        <f>IF(ISNUMBER('Corrected energy balance step 1'!BC98),'Corrected energy balance step 1'!BC98,0)</f>
        <v>0</v>
      </c>
      <c r="BD98" s="175">
        <f>IF(ISNUMBER('Corrected energy balance step 1'!BD98),'Corrected energy balance step 1'!BD98,0)</f>
        <v>0</v>
      </c>
      <c r="BE98" s="175">
        <f>IF(ISNUMBER('Corrected energy balance step 1'!BE98),'Corrected energy balance step 1'!BE98,0)</f>
        <v>0</v>
      </c>
      <c r="BF98" s="175">
        <f>IF(ISNUMBER('Corrected energy balance step 1'!BF98),'Corrected energy balance step 1'!BF98,0)</f>
        <v>0</v>
      </c>
      <c r="BG98" s="175">
        <f>IF(ISNUMBER('Corrected energy balance step 1'!BG98),'Corrected energy balance step 1'!BG98,0)</f>
        <v>0</v>
      </c>
      <c r="BH98" s="175">
        <f>IF(ISNUMBER('Corrected energy balance step 1'!BH98),'Corrected energy balance step 1'!BH98,0)</f>
        <v>0</v>
      </c>
      <c r="BI98" s="175">
        <f>IF(ISNUMBER('Corrected energy balance step 1'!BI98),'Corrected energy balance step 1'!BI98,0)</f>
        <v>0</v>
      </c>
      <c r="BJ98" s="175">
        <f>IF(ISNUMBER('Corrected energy balance step 1'!BJ98),'Corrected energy balance step 1'!BJ98,0)</f>
        <v>0</v>
      </c>
      <c r="BK98" s="175">
        <f>IF(ISNUMBER('Corrected energy balance step 1'!BK98),'Corrected energy balance step 1'!BK98,0)</f>
        <v>0</v>
      </c>
      <c r="BL98" s="175">
        <f>IF(ISNUMBER('Corrected energy balance step 1'!BL98),'Corrected energy balance step 1'!BL98,0)</f>
        <v>0</v>
      </c>
      <c r="BM98" s="175">
        <f>IF(ISNUMBER('Corrected energy balance step 1'!BM98),'Corrected energy balance step 1'!BM98,0)</f>
        <v>0</v>
      </c>
      <c r="BN98" s="176">
        <f t="shared" si="67"/>
        <v>0</v>
      </c>
      <c r="BO98" s="177">
        <f>'Corrected energy balance step 1'!BO98</f>
        <v>0</v>
      </c>
    </row>
    <row r="99" spans="2:67">
      <c r="B99" s="36" t="s">
        <v>133</v>
      </c>
      <c r="C99" s="175">
        <f>IF(ISNUMBER('Corrected energy balance step 1'!C99),'Corrected energy balance step 1'!C99,0)</f>
        <v>0</v>
      </c>
      <c r="D99" s="175">
        <f>IF(ISNUMBER('Corrected energy balance step 1'!D99),'Corrected energy balance step 1'!D99,0)</f>
        <v>0</v>
      </c>
      <c r="E99" s="175">
        <f>IF(ISNUMBER('Corrected energy balance step 1'!E99),'Corrected energy balance step 1'!E99,0)</f>
        <v>0</v>
      </c>
      <c r="F99" s="175">
        <f>IF(ISNUMBER('Corrected energy balance step 1'!F99),'Corrected energy balance step 1'!F99,0)</f>
        <v>0</v>
      </c>
      <c r="G99" s="175">
        <f>IF(ISNUMBER('Corrected energy balance step 1'!G99),'Corrected energy balance step 1'!G99,0)</f>
        <v>0</v>
      </c>
      <c r="H99" s="175">
        <f>IF(ISNUMBER('Corrected energy balance step 1'!H99),'Corrected energy balance step 1'!H99,0)</f>
        <v>0</v>
      </c>
      <c r="I99" s="175">
        <f>IF(ISNUMBER('Corrected energy balance step 1'!I99),'Corrected energy balance step 1'!I99,0)</f>
        <v>0</v>
      </c>
      <c r="J99" s="175">
        <f>IF(ISNUMBER('Corrected energy balance step 1'!J99),'Corrected energy balance step 1'!J99,0)</f>
        <v>0</v>
      </c>
      <c r="K99" s="175">
        <f>IF(ISNUMBER('Corrected energy balance step 1'!K99),'Corrected energy balance step 1'!K99,0)</f>
        <v>0</v>
      </c>
      <c r="L99" s="175">
        <f>IF(ISNUMBER('Corrected energy balance step 1'!L99),'Corrected energy balance step 1'!L99,0)</f>
        <v>0</v>
      </c>
      <c r="M99" s="175">
        <f>IF(ISNUMBER('Corrected energy balance step 1'!M99),'Corrected energy balance step 1'!M99,0)</f>
        <v>0</v>
      </c>
      <c r="N99" s="175">
        <f>IF(ISNUMBER('Corrected energy balance step 1'!N99),'Corrected energy balance step 1'!N99,0)</f>
        <v>0</v>
      </c>
      <c r="O99" s="175">
        <f>IF(ISNUMBER('Corrected energy balance step 1'!O99),'Corrected energy balance step 1'!O99,0)</f>
        <v>0</v>
      </c>
      <c r="P99" s="175">
        <f>IF(ISNUMBER('Corrected energy balance step 1'!P99),'Corrected energy balance step 1'!P99,0)</f>
        <v>0</v>
      </c>
      <c r="Q99" s="175">
        <f>IF(ISNUMBER('Corrected energy balance step 1'!Q99),'Corrected energy balance step 1'!Q99,0)</f>
        <v>0</v>
      </c>
      <c r="R99" s="175">
        <f>IF(ISNUMBER('Corrected energy balance step 1'!R99),'Corrected energy balance step 1'!R99,0)</f>
        <v>0</v>
      </c>
      <c r="S99" s="175">
        <f>IF(ISNUMBER('Corrected energy balance step 1'!S99),'Corrected energy balance step 1'!S99,0)</f>
        <v>0</v>
      </c>
      <c r="T99" s="175">
        <f>IF(ISNUMBER('Corrected energy balance step 1'!T99),'Corrected energy balance step 1'!T99,0)</f>
        <v>0</v>
      </c>
      <c r="U99" s="175">
        <f>IF(ISNUMBER('Corrected energy balance step 1'!U99),'Corrected energy balance step 1'!U99,0)</f>
        <v>0</v>
      </c>
      <c r="V99" s="175">
        <f>IF(ISNUMBER('Corrected energy balance step 1'!V99),'Corrected energy balance step 1'!V99,0)</f>
        <v>0</v>
      </c>
      <c r="W99" s="175">
        <f>IF(ISNUMBER('Corrected energy balance step 1'!W99),'Corrected energy balance step 1'!W99,0)</f>
        <v>0</v>
      </c>
      <c r="X99" s="175">
        <f>IF(ISNUMBER('Corrected energy balance step 1'!X99),'Corrected energy balance step 1'!X99,0)</f>
        <v>0</v>
      </c>
      <c r="Y99" s="175">
        <f>IF(ISNUMBER('Corrected energy balance step 1'!Y99),'Corrected energy balance step 1'!Y99,0)</f>
        <v>0</v>
      </c>
      <c r="Z99" s="175">
        <f>IF(ISNUMBER('Corrected energy balance step 1'!Z99),'Corrected energy balance step 1'!Z99,0)</f>
        <v>0</v>
      </c>
      <c r="AA99" s="175">
        <f>IF(ISNUMBER('Corrected energy balance step 1'!AA99),'Corrected energy balance step 1'!AA99,0)</f>
        <v>0</v>
      </c>
      <c r="AB99" s="175">
        <f>IF(ISNUMBER('Corrected energy balance step 1'!AB99),'Corrected energy balance step 1'!AB99,0)</f>
        <v>0</v>
      </c>
      <c r="AC99" s="175">
        <f>IF(ISNUMBER('Corrected energy balance step 1'!AC99),'Corrected energy balance step 1'!AC99,0)</f>
        <v>0</v>
      </c>
      <c r="AD99" s="175">
        <f>IF(ISNUMBER('Corrected energy balance step 1'!AD99),'Corrected energy balance step 1'!AD99,0)</f>
        <v>0</v>
      </c>
      <c r="AE99" s="175">
        <f>IF(ISNUMBER('Corrected energy balance step 1'!AE99),'Corrected energy balance step 1'!AE99,0)</f>
        <v>0</v>
      </c>
      <c r="AF99" s="175">
        <f>IF(ISNUMBER('Corrected energy balance step 1'!AF99),'Corrected energy balance step 1'!AF99,0)</f>
        <v>0</v>
      </c>
      <c r="AG99" s="175">
        <f>IF(ISNUMBER('Corrected energy balance step 1'!AG99),'Corrected energy balance step 1'!AG99,0)</f>
        <v>0</v>
      </c>
      <c r="AH99" s="175">
        <f>IF(ISNUMBER('Corrected energy balance step 1'!AH99),'Corrected energy balance step 1'!AH99,0)</f>
        <v>0</v>
      </c>
      <c r="AI99" s="175">
        <f>IF(ISNUMBER('Corrected energy balance step 1'!AI99),'Corrected energy balance step 1'!AI99,0)</f>
        <v>0</v>
      </c>
      <c r="AJ99" s="175">
        <f>IF(ISNUMBER('Corrected energy balance step 1'!AJ99),'Corrected energy balance step 1'!AJ99,0)</f>
        <v>0</v>
      </c>
      <c r="AK99" s="175">
        <f>IF(ISNUMBER('Corrected energy balance step 1'!AK99),'Corrected energy balance step 1'!AK99,0)</f>
        <v>0</v>
      </c>
      <c r="AL99" s="175">
        <f>IF(ISNUMBER('Corrected energy balance step 1'!AL99),'Corrected energy balance step 1'!AL99,0)</f>
        <v>0</v>
      </c>
      <c r="AM99" s="175">
        <f>IF(ISNUMBER('Corrected energy balance step 1'!AM99),'Corrected energy balance step 1'!AM99,0)</f>
        <v>0</v>
      </c>
      <c r="AN99" s="175">
        <f>IF(ISNUMBER('Corrected energy balance step 1'!AN99),'Corrected energy balance step 1'!AN99,0)</f>
        <v>0</v>
      </c>
      <c r="AO99" s="175">
        <f>IF(ISNUMBER('Corrected energy balance step 1'!AO99),'Corrected energy balance step 1'!AO99,0)</f>
        <v>0</v>
      </c>
      <c r="AP99" s="175">
        <f>IF(ISNUMBER('Corrected energy balance step 1'!AP99),'Corrected energy balance step 1'!AP99,0)</f>
        <v>0</v>
      </c>
      <c r="AQ99" s="175">
        <f>IF(ISNUMBER('Corrected energy balance step 1'!AQ99),'Corrected energy balance step 1'!AQ99,0)</f>
        <v>0</v>
      </c>
      <c r="AR99" s="175">
        <f>IF(ISNUMBER('Corrected energy balance step 1'!AR99),'Corrected energy balance step 1'!AR99,0)</f>
        <v>0</v>
      </c>
      <c r="AS99" s="175">
        <f>IF(ISNUMBER('Corrected energy balance step 1'!AS99),'Corrected energy balance step 1'!AS99,0)</f>
        <v>0</v>
      </c>
      <c r="AT99" s="175">
        <f>IF(ISNUMBER('Corrected energy balance step 1'!AT99),'Corrected energy balance step 1'!AT99,0)</f>
        <v>0</v>
      </c>
      <c r="AU99" s="175">
        <f>IF(ISNUMBER('Corrected energy balance step 1'!AU99),'Corrected energy balance step 1'!AU99,0)</f>
        <v>0</v>
      </c>
      <c r="AV99" s="175">
        <f>IF(ISNUMBER('Corrected energy balance step 1'!AV99),'Corrected energy balance step 1'!AV99,0)</f>
        <v>0</v>
      </c>
      <c r="AW99" s="175">
        <f>IF(ISNUMBER('Corrected energy balance step 1'!AW99),'Corrected energy balance step 1'!AW99,0)</f>
        <v>0</v>
      </c>
      <c r="AX99" s="175">
        <f>IF(ISNUMBER('Corrected energy balance step 1'!AX99),'Corrected energy balance step 1'!AX99,0)</f>
        <v>0</v>
      </c>
      <c r="AY99" s="175">
        <f>IF(ISNUMBER('Corrected energy balance step 1'!AY99),'Corrected energy balance step 1'!AY99,0)</f>
        <v>0</v>
      </c>
      <c r="AZ99" s="175">
        <f>IF(ISNUMBER('Corrected energy balance step 1'!AZ99),'Corrected energy balance step 1'!AZ99,0)</f>
        <v>0</v>
      </c>
      <c r="BA99" s="175">
        <f>IF(ISNUMBER('Corrected energy balance step 1'!BA99),'Corrected energy balance step 1'!BA99,0)</f>
        <v>0</v>
      </c>
      <c r="BB99" s="175">
        <f>IF(ISNUMBER('Corrected energy balance step 1'!BB99),'Corrected energy balance step 1'!BB99,0)</f>
        <v>0</v>
      </c>
      <c r="BC99" s="175">
        <f>IF(ISNUMBER('Corrected energy balance step 1'!BC99),'Corrected energy balance step 1'!BC99,0)</f>
        <v>0</v>
      </c>
      <c r="BD99" s="175">
        <f>IF(ISNUMBER('Corrected energy balance step 1'!BD99),'Corrected energy balance step 1'!BD99,0)</f>
        <v>0</v>
      </c>
      <c r="BE99" s="175">
        <f>IF(ISNUMBER('Corrected energy balance step 1'!BE99),'Corrected energy balance step 1'!BE99,0)</f>
        <v>0</v>
      </c>
      <c r="BF99" s="175">
        <f>IF(ISNUMBER('Corrected energy balance step 1'!BF99),'Corrected energy balance step 1'!BF99,0)</f>
        <v>0</v>
      </c>
      <c r="BG99" s="175">
        <f>IF(ISNUMBER('Corrected energy balance step 1'!BG99),'Corrected energy balance step 1'!BG99,0)</f>
        <v>0</v>
      </c>
      <c r="BH99" s="175">
        <f>IF(ISNUMBER('Corrected energy balance step 1'!BH99),'Corrected energy balance step 1'!BH99,0)</f>
        <v>0</v>
      </c>
      <c r="BI99" s="175">
        <f>IF(ISNUMBER('Corrected energy balance step 1'!BI99),'Corrected energy balance step 1'!BI99,0)</f>
        <v>0</v>
      </c>
      <c r="BJ99" s="175">
        <f>IF(ISNUMBER('Corrected energy balance step 1'!BJ99),'Corrected energy balance step 1'!BJ99,0)</f>
        <v>0</v>
      </c>
      <c r="BK99" s="175">
        <f>IF(ISNUMBER('Corrected energy balance step 1'!BK99),'Corrected energy balance step 1'!BK99,0)</f>
        <v>0</v>
      </c>
      <c r="BL99" s="175">
        <f>IF(ISNUMBER('Corrected energy balance step 1'!BL99),'Corrected energy balance step 1'!BL99,0)</f>
        <v>0</v>
      </c>
      <c r="BM99" s="175">
        <f>IF(ISNUMBER('Corrected energy balance step 1'!BM99),'Corrected energy balance step 1'!BM99,0)</f>
        <v>0</v>
      </c>
      <c r="BN99" s="176">
        <f t="shared" si="67"/>
        <v>0</v>
      </c>
      <c r="BO99" s="177">
        <f>'Corrected energy balance step 1'!BO99</f>
        <v>0</v>
      </c>
    </row>
    <row r="100" spans="2:67">
      <c r="B100" s="36" t="s">
        <v>134</v>
      </c>
      <c r="C100" s="175">
        <f>IF(ISNUMBER('Corrected energy balance step 1'!C100),'Corrected energy balance step 1'!C100,0)</f>
        <v>0</v>
      </c>
      <c r="D100" s="175">
        <f>IF(ISNUMBER('Corrected energy balance step 1'!D100),'Corrected energy balance step 1'!D100,0)</f>
        <v>0</v>
      </c>
      <c r="E100" s="175">
        <f>IF(ISNUMBER('Corrected energy balance step 1'!E100),'Corrected energy balance step 1'!E100,0)</f>
        <v>0</v>
      </c>
      <c r="F100" s="175">
        <f>IF(ISNUMBER('Corrected energy balance step 1'!F100),'Corrected energy balance step 1'!F100,0)</f>
        <v>0</v>
      </c>
      <c r="G100" s="175">
        <f>IF(ISNUMBER('Corrected energy balance step 1'!G100),'Corrected energy balance step 1'!G100,0)</f>
        <v>0</v>
      </c>
      <c r="H100" s="175">
        <f>IF(ISNUMBER('Corrected energy balance step 1'!H100),'Corrected energy balance step 1'!H100,0)</f>
        <v>0</v>
      </c>
      <c r="I100" s="175">
        <f>IF(ISNUMBER('Corrected energy balance step 1'!I100),'Corrected energy balance step 1'!I100,0)</f>
        <v>0</v>
      </c>
      <c r="J100" s="175">
        <f>IF(ISNUMBER('Corrected energy balance step 1'!J100),'Corrected energy balance step 1'!J100,0)</f>
        <v>0</v>
      </c>
      <c r="K100" s="175">
        <f>IF(ISNUMBER('Corrected energy balance step 1'!K100),'Corrected energy balance step 1'!K100,0)</f>
        <v>0</v>
      </c>
      <c r="L100" s="175">
        <f>IF(ISNUMBER('Corrected energy balance step 1'!L100),'Corrected energy balance step 1'!L100,0)</f>
        <v>0</v>
      </c>
      <c r="M100" s="175">
        <f>IF(ISNUMBER('Corrected energy balance step 1'!M100),'Corrected energy balance step 1'!M100,0)</f>
        <v>0</v>
      </c>
      <c r="N100" s="175">
        <f>IF(ISNUMBER('Corrected energy balance step 1'!N100),'Corrected energy balance step 1'!N100,0)</f>
        <v>0</v>
      </c>
      <c r="O100" s="175">
        <f>IF(ISNUMBER('Corrected energy balance step 1'!O100),'Corrected energy balance step 1'!O100,0)</f>
        <v>0</v>
      </c>
      <c r="P100" s="175">
        <f>IF(ISNUMBER('Corrected energy balance step 1'!P100),'Corrected energy balance step 1'!P100,0)</f>
        <v>0</v>
      </c>
      <c r="Q100" s="175">
        <f>IF(ISNUMBER('Corrected energy balance step 1'!Q100),'Corrected energy balance step 1'!Q100,0)</f>
        <v>0</v>
      </c>
      <c r="R100" s="175">
        <f>IF(ISNUMBER('Corrected energy balance step 1'!R100),'Corrected energy balance step 1'!R100,0)</f>
        <v>0</v>
      </c>
      <c r="S100" s="175">
        <f>IF(ISNUMBER('Corrected energy balance step 1'!S100),'Corrected energy balance step 1'!S100,0)</f>
        <v>0</v>
      </c>
      <c r="T100" s="175">
        <f>IF(ISNUMBER('Corrected energy balance step 1'!T100),'Corrected energy balance step 1'!T100,0)</f>
        <v>0</v>
      </c>
      <c r="U100" s="175">
        <f>IF(ISNUMBER('Corrected energy balance step 1'!U100),'Corrected energy balance step 1'!U100,0)</f>
        <v>0</v>
      </c>
      <c r="V100" s="175">
        <f>IF(ISNUMBER('Corrected energy balance step 1'!V100),'Corrected energy balance step 1'!V100,0)</f>
        <v>0</v>
      </c>
      <c r="W100" s="175">
        <f>IF(ISNUMBER('Corrected energy balance step 1'!W100),'Corrected energy balance step 1'!W100,0)</f>
        <v>0</v>
      </c>
      <c r="X100" s="175">
        <f>IF(ISNUMBER('Corrected energy balance step 1'!X100),'Corrected energy balance step 1'!X100,0)</f>
        <v>0</v>
      </c>
      <c r="Y100" s="175">
        <f>IF(ISNUMBER('Corrected energy balance step 1'!Y100),'Corrected energy balance step 1'!Y100,0)</f>
        <v>0</v>
      </c>
      <c r="Z100" s="175">
        <f>IF(ISNUMBER('Corrected energy balance step 1'!Z100),'Corrected energy balance step 1'!Z100,0)</f>
        <v>0</v>
      </c>
      <c r="AA100" s="175">
        <f>IF(ISNUMBER('Corrected energy balance step 1'!AA100),'Corrected energy balance step 1'!AA100,0)</f>
        <v>0</v>
      </c>
      <c r="AB100" s="175">
        <f>IF(ISNUMBER('Corrected energy balance step 1'!AB100),'Corrected energy balance step 1'!AB100,0)</f>
        <v>0</v>
      </c>
      <c r="AC100" s="175">
        <f>IF(ISNUMBER('Corrected energy balance step 1'!AC100),'Corrected energy balance step 1'!AC100,0)</f>
        <v>0</v>
      </c>
      <c r="AD100" s="175">
        <f>IF(ISNUMBER('Corrected energy balance step 1'!AD100),'Corrected energy balance step 1'!AD100,0)</f>
        <v>0</v>
      </c>
      <c r="AE100" s="175">
        <f>IF(ISNUMBER('Corrected energy balance step 1'!AE100),'Corrected energy balance step 1'!AE100,0)</f>
        <v>0</v>
      </c>
      <c r="AF100" s="175">
        <f>IF(ISNUMBER('Corrected energy balance step 1'!AF100),'Corrected energy balance step 1'!AF100,0)</f>
        <v>0</v>
      </c>
      <c r="AG100" s="175">
        <f>IF(ISNUMBER('Corrected energy balance step 1'!AG100),'Corrected energy balance step 1'!AG100,0)</f>
        <v>0</v>
      </c>
      <c r="AH100" s="175">
        <f>IF(ISNUMBER('Corrected energy balance step 1'!AH100),'Corrected energy balance step 1'!AH100,0)</f>
        <v>0</v>
      </c>
      <c r="AI100" s="175">
        <f>IF(ISNUMBER('Corrected energy balance step 1'!AI100),'Corrected energy balance step 1'!AI100,0)</f>
        <v>0</v>
      </c>
      <c r="AJ100" s="175">
        <f>IF(ISNUMBER('Corrected energy balance step 1'!AJ100),'Corrected energy balance step 1'!AJ100,0)</f>
        <v>0</v>
      </c>
      <c r="AK100" s="175">
        <f>IF(ISNUMBER('Corrected energy balance step 1'!AK100),'Corrected energy balance step 1'!AK100,0)</f>
        <v>0</v>
      </c>
      <c r="AL100" s="175">
        <f>IF(ISNUMBER('Corrected energy balance step 1'!AL100),'Corrected energy balance step 1'!AL100,0)</f>
        <v>0</v>
      </c>
      <c r="AM100" s="175">
        <f>IF(ISNUMBER('Corrected energy balance step 1'!AM100),'Corrected energy balance step 1'!AM100,0)</f>
        <v>0</v>
      </c>
      <c r="AN100" s="175">
        <f>IF(ISNUMBER('Corrected energy balance step 1'!AN100),'Corrected energy balance step 1'!AN100,0)</f>
        <v>0</v>
      </c>
      <c r="AO100" s="175">
        <f>IF(ISNUMBER('Corrected energy balance step 1'!AO100),'Corrected energy balance step 1'!AO100,0)</f>
        <v>0</v>
      </c>
      <c r="AP100" s="175">
        <f>IF(ISNUMBER('Corrected energy balance step 1'!AP100),'Corrected energy balance step 1'!AP100,0)</f>
        <v>0</v>
      </c>
      <c r="AQ100" s="175">
        <f>IF(ISNUMBER('Corrected energy balance step 1'!AQ100),'Corrected energy balance step 1'!AQ100,0)</f>
        <v>0</v>
      </c>
      <c r="AR100" s="175">
        <f>IF(ISNUMBER('Corrected energy balance step 1'!AR100),'Corrected energy balance step 1'!AR100,0)</f>
        <v>0</v>
      </c>
      <c r="AS100" s="175">
        <f>IF(ISNUMBER('Corrected energy balance step 1'!AS100),'Corrected energy balance step 1'!AS100,0)</f>
        <v>0</v>
      </c>
      <c r="AT100" s="175">
        <f>IF(ISNUMBER('Corrected energy balance step 1'!AT100),'Corrected energy balance step 1'!AT100,0)</f>
        <v>0</v>
      </c>
      <c r="AU100" s="175">
        <f>IF(ISNUMBER('Corrected energy balance step 1'!AU100),'Corrected energy balance step 1'!AU100,0)</f>
        <v>0</v>
      </c>
      <c r="AV100" s="175">
        <f>IF(ISNUMBER('Corrected energy balance step 1'!AV100),'Corrected energy balance step 1'!AV100,0)</f>
        <v>0</v>
      </c>
      <c r="AW100" s="175">
        <f>IF(ISNUMBER('Corrected energy balance step 1'!AW100),'Corrected energy balance step 1'!AW100,0)</f>
        <v>0</v>
      </c>
      <c r="AX100" s="175">
        <f>IF(ISNUMBER('Corrected energy balance step 1'!AX100),'Corrected energy balance step 1'!AX100,0)</f>
        <v>0</v>
      </c>
      <c r="AY100" s="175">
        <f>IF(ISNUMBER('Corrected energy balance step 1'!AY100),'Corrected energy balance step 1'!AY100,0)</f>
        <v>0</v>
      </c>
      <c r="AZ100" s="175">
        <f>IF(ISNUMBER('Corrected energy balance step 1'!AZ100),'Corrected energy balance step 1'!AZ100,0)</f>
        <v>0</v>
      </c>
      <c r="BA100" s="175">
        <f>IF(ISNUMBER('Corrected energy balance step 1'!BA100),'Corrected energy balance step 1'!BA100,0)</f>
        <v>0</v>
      </c>
      <c r="BB100" s="175">
        <f>IF(ISNUMBER('Corrected energy balance step 1'!BB100),'Corrected energy balance step 1'!BB100,0)</f>
        <v>0</v>
      </c>
      <c r="BC100" s="175">
        <f>IF(ISNUMBER('Corrected energy balance step 1'!BC100),'Corrected energy balance step 1'!BC100,0)</f>
        <v>0</v>
      </c>
      <c r="BD100" s="175">
        <f>IF(ISNUMBER('Corrected energy balance step 1'!BD100),'Corrected energy balance step 1'!BD100,0)</f>
        <v>0</v>
      </c>
      <c r="BE100" s="175">
        <f>IF(ISNUMBER('Corrected energy balance step 1'!BE100),'Corrected energy balance step 1'!BE100,0)</f>
        <v>0</v>
      </c>
      <c r="BF100" s="175">
        <f>IF(ISNUMBER('Corrected energy balance step 1'!BF100),'Corrected energy balance step 1'!BF100,0)</f>
        <v>0</v>
      </c>
      <c r="BG100" s="175">
        <f>IF(ISNUMBER('Corrected energy balance step 1'!BG100),'Corrected energy balance step 1'!BG100,0)</f>
        <v>0</v>
      </c>
      <c r="BH100" s="175">
        <f>IF(ISNUMBER('Corrected energy balance step 1'!BH100),'Corrected energy balance step 1'!BH100,0)</f>
        <v>0</v>
      </c>
      <c r="BI100" s="175">
        <f>IF(ISNUMBER('Corrected energy balance step 1'!BI100),'Corrected energy balance step 1'!BI100,0)</f>
        <v>0</v>
      </c>
      <c r="BJ100" s="175">
        <f>IF(ISNUMBER('Corrected energy balance step 1'!BJ100),'Corrected energy balance step 1'!BJ100,0)</f>
        <v>0</v>
      </c>
      <c r="BK100" s="175">
        <f>IF(ISNUMBER('Corrected energy balance step 1'!BK100),'Corrected energy balance step 1'!BK100,0)</f>
        <v>0</v>
      </c>
      <c r="BL100" s="175">
        <f>IF(ISNUMBER('Corrected energy balance step 1'!BL100),'Corrected energy balance step 1'!BL100,0)</f>
        <v>0</v>
      </c>
      <c r="BM100" s="175">
        <f>IF(ISNUMBER('Corrected energy balance step 1'!BM100),'Corrected energy balance step 1'!BM100,0)</f>
        <v>0</v>
      </c>
      <c r="BN100" s="176">
        <f t="shared" si="67"/>
        <v>0</v>
      </c>
      <c r="BO100" s="177">
        <f>'Corrected energy balance step 1'!BO100</f>
        <v>0</v>
      </c>
    </row>
    <row r="101" spans="2:67" ht="17" thickBot="1">
      <c r="B101" s="38" t="s">
        <v>135</v>
      </c>
      <c r="C101" s="231">
        <f>IF(ISNUMBER('Corrected energy balance step 1'!C101),'Corrected energy balance step 1'!C101,0)</f>
        <v>0</v>
      </c>
      <c r="D101" s="231">
        <f>IF(ISNUMBER('Corrected energy balance step 1'!D101),'Corrected energy balance step 1'!D101,0)</f>
        <v>0</v>
      </c>
      <c r="E101" s="231">
        <f>IF(ISNUMBER('Corrected energy balance step 1'!E101),'Corrected energy balance step 1'!E101,0)</f>
        <v>0</v>
      </c>
      <c r="F101" s="231">
        <f>IF(ISNUMBER('Corrected energy balance step 1'!F101),'Corrected energy balance step 1'!F101,0)</f>
        <v>0</v>
      </c>
      <c r="G101" s="231">
        <f>IF(ISNUMBER('Corrected energy balance step 1'!G101),'Corrected energy balance step 1'!G101,0)</f>
        <v>0</v>
      </c>
      <c r="H101" s="231">
        <f>IF(ISNUMBER('Corrected energy balance step 1'!H101),'Corrected energy balance step 1'!H101,0)</f>
        <v>0</v>
      </c>
      <c r="I101" s="231">
        <f>IF(ISNUMBER('Corrected energy balance step 1'!I101),'Corrected energy balance step 1'!I101,0)</f>
        <v>0</v>
      </c>
      <c r="J101" s="231">
        <f>IF(ISNUMBER('Corrected energy balance step 1'!J101),'Corrected energy balance step 1'!J101,0)</f>
        <v>0</v>
      </c>
      <c r="K101" s="231">
        <f>IF(ISNUMBER('Corrected energy balance step 1'!K101),'Corrected energy balance step 1'!K101,0)</f>
        <v>0</v>
      </c>
      <c r="L101" s="231">
        <f>IF(ISNUMBER('Corrected energy balance step 1'!L101),'Corrected energy balance step 1'!L101,0)</f>
        <v>0</v>
      </c>
      <c r="M101" s="231">
        <f>IF(ISNUMBER('Corrected energy balance step 1'!M101),'Corrected energy balance step 1'!M101,0)</f>
        <v>0</v>
      </c>
      <c r="N101" s="231">
        <f>IF(ISNUMBER('Corrected energy balance step 1'!N101),'Corrected energy balance step 1'!N101,0)</f>
        <v>0</v>
      </c>
      <c r="O101" s="231">
        <f>IF(ISNUMBER('Corrected energy balance step 1'!O101),'Corrected energy balance step 1'!O101,0)</f>
        <v>0</v>
      </c>
      <c r="P101" s="231">
        <f>IF(ISNUMBER('Corrected energy balance step 1'!P101),'Corrected energy balance step 1'!P101,0)</f>
        <v>0</v>
      </c>
      <c r="Q101" s="231">
        <f>IF(ISNUMBER('Corrected energy balance step 1'!Q101),'Corrected energy balance step 1'!Q101,0)</f>
        <v>0</v>
      </c>
      <c r="R101" s="231">
        <f>IF(ISNUMBER('Corrected energy balance step 1'!R101),'Corrected energy balance step 1'!R101,0)</f>
        <v>0</v>
      </c>
      <c r="S101" s="231">
        <f>IF(ISNUMBER('Corrected energy balance step 1'!S101),'Corrected energy balance step 1'!S101,0)</f>
        <v>0</v>
      </c>
      <c r="T101" s="231">
        <f>IF(ISNUMBER('Corrected energy balance step 1'!T101),'Corrected energy balance step 1'!T101,0)</f>
        <v>0</v>
      </c>
      <c r="U101" s="231">
        <f>IF(ISNUMBER('Corrected energy balance step 1'!U101),'Corrected energy balance step 1'!U101,0)</f>
        <v>0</v>
      </c>
      <c r="V101" s="231">
        <f>IF(ISNUMBER('Corrected energy balance step 1'!V101),'Corrected energy balance step 1'!V101,0)</f>
        <v>0</v>
      </c>
      <c r="W101" s="231">
        <f>IF(ISNUMBER('Corrected energy balance step 1'!W101),'Corrected energy balance step 1'!W101,0)</f>
        <v>0</v>
      </c>
      <c r="X101" s="231">
        <f>IF(ISNUMBER('Corrected energy balance step 1'!X101),'Corrected energy balance step 1'!X101,0)</f>
        <v>0</v>
      </c>
      <c r="Y101" s="231">
        <f>IF(ISNUMBER('Corrected energy balance step 1'!Y101),'Corrected energy balance step 1'!Y101,0)</f>
        <v>0</v>
      </c>
      <c r="Z101" s="231">
        <f>IF(ISNUMBER('Corrected energy balance step 1'!Z101),'Corrected energy balance step 1'!Z101,0)</f>
        <v>0</v>
      </c>
      <c r="AA101" s="231">
        <f>IF(ISNUMBER('Corrected energy balance step 1'!AA101),'Corrected energy balance step 1'!AA101,0)</f>
        <v>0</v>
      </c>
      <c r="AB101" s="231">
        <f>IF(ISNUMBER('Corrected energy balance step 1'!AB101),'Corrected energy balance step 1'!AB101,0)</f>
        <v>0</v>
      </c>
      <c r="AC101" s="231">
        <f>IF(ISNUMBER('Corrected energy balance step 1'!AC101),'Corrected energy balance step 1'!AC101,0)</f>
        <v>0</v>
      </c>
      <c r="AD101" s="231">
        <f>IF(ISNUMBER('Corrected energy balance step 1'!AD101),'Corrected energy balance step 1'!AD101,0)</f>
        <v>0</v>
      </c>
      <c r="AE101" s="231">
        <f>IF(ISNUMBER('Corrected energy balance step 1'!AE101),'Corrected energy balance step 1'!AE101,0)</f>
        <v>0</v>
      </c>
      <c r="AF101" s="231">
        <f>IF(ISNUMBER('Corrected energy balance step 1'!AF101),'Corrected energy balance step 1'!AF101,0)</f>
        <v>0</v>
      </c>
      <c r="AG101" s="231">
        <f>IF(ISNUMBER('Corrected energy balance step 1'!AG101),'Corrected energy balance step 1'!AG101,0)</f>
        <v>0</v>
      </c>
      <c r="AH101" s="231">
        <f>IF(ISNUMBER('Corrected energy balance step 1'!AH101),'Corrected energy balance step 1'!AH101,0)</f>
        <v>0</v>
      </c>
      <c r="AI101" s="231">
        <f>IF(ISNUMBER('Corrected energy balance step 1'!AI101),'Corrected energy balance step 1'!AI101,0)</f>
        <v>0</v>
      </c>
      <c r="AJ101" s="231">
        <f>IF(ISNUMBER('Corrected energy balance step 1'!AJ101),'Corrected energy balance step 1'!AJ101,0)</f>
        <v>0</v>
      </c>
      <c r="AK101" s="231">
        <f>IF(ISNUMBER('Corrected energy balance step 1'!AK101),'Corrected energy balance step 1'!AK101,0)</f>
        <v>0</v>
      </c>
      <c r="AL101" s="231">
        <f>IF(ISNUMBER('Corrected energy balance step 1'!AL101),'Corrected energy balance step 1'!AL101,0)</f>
        <v>0</v>
      </c>
      <c r="AM101" s="231">
        <f>IF(ISNUMBER('Corrected energy balance step 1'!AM101),'Corrected energy balance step 1'!AM101,0)</f>
        <v>0</v>
      </c>
      <c r="AN101" s="231">
        <f>IF(ISNUMBER('Corrected energy balance step 1'!AN101),'Corrected energy balance step 1'!AN101,0)</f>
        <v>0</v>
      </c>
      <c r="AO101" s="231">
        <f>IF(ISNUMBER('Corrected energy balance step 1'!AO101),'Corrected energy balance step 1'!AO101,0)</f>
        <v>0</v>
      </c>
      <c r="AP101" s="231">
        <f>IF(ISNUMBER('Corrected energy balance step 1'!AP101),'Corrected energy balance step 1'!AP101,0)</f>
        <v>0</v>
      </c>
      <c r="AQ101" s="231">
        <f>IF(ISNUMBER('Corrected energy balance step 1'!AQ101),'Corrected energy balance step 1'!AQ101,0)</f>
        <v>0</v>
      </c>
      <c r="AR101" s="231">
        <f>IF(ISNUMBER('Corrected energy balance step 1'!AR101),'Corrected energy balance step 1'!AR101,0)</f>
        <v>0</v>
      </c>
      <c r="AS101" s="231">
        <f>IF(ISNUMBER('Corrected energy balance step 1'!AS101),'Corrected energy balance step 1'!AS101,0)</f>
        <v>0</v>
      </c>
      <c r="AT101" s="231">
        <f>IF(ISNUMBER('Corrected energy balance step 1'!AT101),'Corrected energy balance step 1'!AT101,0)</f>
        <v>0</v>
      </c>
      <c r="AU101" s="231">
        <f>IF(ISNUMBER('Corrected energy balance step 1'!AU101),'Corrected energy balance step 1'!AU101,0)</f>
        <v>0</v>
      </c>
      <c r="AV101" s="231">
        <f>IF(ISNUMBER('Corrected energy balance step 1'!AV101),'Corrected energy balance step 1'!AV101,0)</f>
        <v>0</v>
      </c>
      <c r="AW101" s="231">
        <f>IF(ISNUMBER('Corrected energy balance step 1'!AW101),'Corrected energy balance step 1'!AW101,0)</f>
        <v>0</v>
      </c>
      <c r="AX101" s="231">
        <f>IF(ISNUMBER('Corrected energy balance step 1'!AX101),'Corrected energy balance step 1'!AX101,0)</f>
        <v>0</v>
      </c>
      <c r="AY101" s="231">
        <f>IF(ISNUMBER('Corrected energy balance step 1'!AY101),'Corrected energy balance step 1'!AY101,0)</f>
        <v>0</v>
      </c>
      <c r="AZ101" s="231">
        <f>IF(ISNUMBER('Corrected energy balance step 1'!AZ101),'Corrected energy balance step 1'!AZ101,0)</f>
        <v>0</v>
      </c>
      <c r="BA101" s="231">
        <f>IF(ISNUMBER('Corrected energy balance step 1'!BA101),'Corrected energy balance step 1'!BA101,0)</f>
        <v>0</v>
      </c>
      <c r="BB101" s="231">
        <f>IF(ISNUMBER('Corrected energy balance step 1'!BB101),'Corrected energy balance step 1'!BB101,0)</f>
        <v>0</v>
      </c>
      <c r="BC101" s="231">
        <f>IF(ISNUMBER('Corrected energy balance step 1'!BC101),'Corrected energy balance step 1'!BC101,0)</f>
        <v>0</v>
      </c>
      <c r="BD101" s="231">
        <f>IF(ISNUMBER('Corrected energy balance step 1'!BD101),'Corrected energy balance step 1'!BD101,0)</f>
        <v>0</v>
      </c>
      <c r="BE101" s="231">
        <f>IF(ISNUMBER('Corrected energy balance step 1'!BE101),'Corrected energy balance step 1'!BE101,0)</f>
        <v>0</v>
      </c>
      <c r="BF101" s="231">
        <f>IF(ISNUMBER('Corrected energy balance step 1'!BF101),'Corrected energy balance step 1'!BF101,0)</f>
        <v>0</v>
      </c>
      <c r="BG101" s="231">
        <f>IF(ISNUMBER('Corrected energy balance step 1'!BG101),'Corrected energy balance step 1'!BG101,0)</f>
        <v>0</v>
      </c>
      <c r="BH101" s="231">
        <f>IF(ISNUMBER('Corrected energy balance step 1'!BH101),'Corrected energy balance step 1'!BH101,0)</f>
        <v>0</v>
      </c>
      <c r="BI101" s="231">
        <f>IF(ISNUMBER('Corrected energy balance step 1'!BI101),'Corrected energy balance step 1'!BI101,0)</f>
        <v>0</v>
      </c>
      <c r="BJ101" s="231">
        <f>IF(ISNUMBER('Corrected energy balance step 1'!BJ101),'Corrected energy balance step 1'!BJ101,0)</f>
        <v>0</v>
      </c>
      <c r="BK101" s="231">
        <f>IF(ISNUMBER('Corrected energy balance step 1'!BK101),'Corrected energy balance step 1'!BK101,0)</f>
        <v>0</v>
      </c>
      <c r="BL101" s="231">
        <f>IF(ISNUMBER('Corrected energy balance step 1'!BL101),'Corrected energy balance step 1'!BL101,0)</f>
        <v>0</v>
      </c>
      <c r="BM101" s="231">
        <f>IF(ISNUMBER('Corrected energy balance step 1'!BM101),'Corrected energy balance step 1'!BM101,0)</f>
        <v>0</v>
      </c>
      <c r="BN101" s="232">
        <f t="shared" si="67"/>
        <v>0</v>
      </c>
      <c r="BO101" s="185">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F1048529"/>
  <sheetViews>
    <sheetView workbookViewId="0"/>
  </sheetViews>
  <sheetFormatPr baseColWidth="10" defaultRowHeight="16"/>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1">
      <c r="B2" s="22" t="s">
        <v>205</v>
      </c>
    </row>
    <row r="4" spans="2:58">
      <c r="B4" s="3" t="s">
        <v>39</v>
      </c>
      <c r="C4" s="4"/>
      <c r="D4" s="4"/>
      <c r="E4" s="4"/>
      <c r="F4" s="4"/>
      <c r="G4" s="4"/>
      <c r="H4" s="5"/>
    </row>
    <row r="5" spans="2:58">
      <c r="B5" s="16" t="s">
        <v>447</v>
      </c>
      <c r="C5" s="11"/>
      <c r="D5" s="11"/>
      <c r="E5" s="11"/>
      <c r="F5" s="11"/>
      <c r="G5" s="11"/>
      <c r="H5" s="12"/>
    </row>
    <row r="6" spans="2:58" ht="17" thickBot="1"/>
    <row r="7" spans="2:58">
      <c r="B7" s="69" t="s">
        <v>386</v>
      </c>
      <c r="C7" s="156"/>
      <c r="D7" s="89"/>
      <c r="E7" s="89"/>
      <c r="F7" s="89"/>
      <c r="G7" s="89"/>
      <c r="H7" s="89"/>
      <c r="I7" s="251"/>
      <c r="J7" s="89"/>
      <c r="K7" s="89"/>
      <c r="L7" s="89"/>
      <c r="M7" s="89"/>
      <c r="N7" s="89"/>
      <c r="O7" s="89"/>
      <c r="P7" s="89"/>
      <c r="Q7" s="89"/>
      <c r="R7" s="89"/>
      <c r="S7" s="89"/>
      <c r="T7" s="251"/>
      <c r="U7" s="89"/>
      <c r="V7" s="89"/>
      <c r="W7" s="89"/>
      <c r="X7" s="89"/>
      <c r="Y7" s="89"/>
      <c r="Z7" s="89"/>
      <c r="AA7" s="89"/>
      <c r="AB7" s="89"/>
      <c r="AC7" s="89"/>
      <c r="AD7" s="89"/>
      <c r="AE7" s="89"/>
      <c r="AF7" s="89"/>
      <c r="AG7" s="89"/>
      <c r="AH7" s="89"/>
      <c r="AI7" s="89"/>
      <c r="AJ7" s="89"/>
      <c r="AK7" s="89"/>
      <c r="AL7" s="89"/>
      <c r="AM7" s="89"/>
      <c r="AN7" s="89"/>
      <c r="AO7" s="89"/>
      <c r="AP7" s="89"/>
      <c r="AQ7" s="89"/>
      <c r="AR7" s="89"/>
      <c r="AS7" s="251"/>
      <c r="AT7" s="89"/>
      <c r="AU7" s="89"/>
      <c r="AV7" s="251"/>
      <c r="AW7" s="251"/>
      <c r="AX7" s="251"/>
      <c r="AY7" s="251"/>
      <c r="AZ7" s="262"/>
      <c r="BA7" s="251"/>
      <c r="BB7" s="251"/>
      <c r="BC7" s="251"/>
      <c r="BD7" s="251"/>
      <c r="BE7" s="251"/>
      <c r="BF7" s="260"/>
    </row>
    <row r="8" spans="2:58">
      <c r="B8" s="161" t="s">
        <v>51</v>
      </c>
      <c r="C8" s="59" t="s">
        <v>136</v>
      </c>
      <c r="D8" s="48" t="s">
        <v>137</v>
      </c>
      <c r="E8" s="48" t="s">
        <v>138</v>
      </c>
      <c r="F8" s="48" t="s">
        <v>139</v>
      </c>
      <c r="G8" s="48" t="s">
        <v>140</v>
      </c>
      <c r="H8" s="48" t="s">
        <v>141</v>
      </c>
      <c r="I8" s="247" t="s">
        <v>142</v>
      </c>
      <c r="J8" s="48" t="s">
        <v>143</v>
      </c>
      <c r="K8" s="48" t="s">
        <v>144</v>
      </c>
      <c r="L8" s="48" t="s">
        <v>145</v>
      </c>
      <c r="M8" s="48" t="s">
        <v>146</v>
      </c>
      <c r="N8" s="48" t="s">
        <v>147</v>
      </c>
      <c r="O8" s="48" t="s">
        <v>148</v>
      </c>
      <c r="P8" s="48" t="s">
        <v>149</v>
      </c>
      <c r="Q8" s="48" t="s">
        <v>150</v>
      </c>
      <c r="R8" s="48" t="s">
        <v>151</v>
      </c>
      <c r="S8" s="48" t="s">
        <v>152</v>
      </c>
      <c r="T8" s="247" t="s">
        <v>153</v>
      </c>
      <c r="U8" s="48" t="s">
        <v>154</v>
      </c>
      <c r="V8" s="48" t="s">
        <v>155</v>
      </c>
      <c r="W8" s="48" t="s">
        <v>156</v>
      </c>
      <c r="X8" s="48" t="s">
        <v>157</v>
      </c>
      <c r="Y8" s="48" t="s">
        <v>158</v>
      </c>
      <c r="Z8" s="48" t="s">
        <v>159</v>
      </c>
      <c r="AA8" s="48" t="s">
        <v>160</v>
      </c>
      <c r="AB8" s="48" t="s">
        <v>161</v>
      </c>
      <c r="AC8" s="48" t="s">
        <v>162</v>
      </c>
      <c r="AD8" s="48" t="s">
        <v>163</v>
      </c>
      <c r="AE8" s="48" t="s">
        <v>164</v>
      </c>
      <c r="AF8" s="48" t="s">
        <v>165</v>
      </c>
      <c r="AG8" s="48" t="s">
        <v>166</v>
      </c>
      <c r="AH8" s="48" t="s">
        <v>167</v>
      </c>
      <c r="AI8" s="247" t="s">
        <v>168</v>
      </c>
      <c r="AJ8" s="48" t="s">
        <v>169</v>
      </c>
      <c r="AK8" s="48" t="s">
        <v>170</v>
      </c>
      <c r="AL8" s="48" t="s">
        <v>171</v>
      </c>
      <c r="AM8" s="48" t="s">
        <v>172</v>
      </c>
      <c r="AN8" s="48" t="s">
        <v>173</v>
      </c>
      <c r="AO8" s="48" t="s">
        <v>174</v>
      </c>
      <c r="AP8" s="48" t="s">
        <v>175</v>
      </c>
      <c r="AQ8" s="48" t="s">
        <v>176</v>
      </c>
      <c r="AR8" s="48" t="s">
        <v>177</v>
      </c>
      <c r="AS8" s="247" t="s">
        <v>178</v>
      </c>
      <c r="AT8" s="48" t="s">
        <v>179</v>
      </c>
      <c r="AU8" s="48" t="s">
        <v>180</v>
      </c>
      <c r="AV8" s="247" t="s">
        <v>181</v>
      </c>
      <c r="AW8" s="247" t="s">
        <v>182</v>
      </c>
      <c r="AX8" s="247" t="s">
        <v>183</v>
      </c>
      <c r="AY8" s="247" t="s">
        <v>184</v>
      </c>
      <c r="AZ8" s="193" t="s">
        <v>185</v>
      </c>
      <c r="BA8" s="247" t="s">
        <v>186</v>
      </c>
      <c r="BB8" s="252" t="s">
        <v>187</v>
      </c>
      <c r="BC8" s="252" t="s">
        <v>188</v>
      </c>
      <c r="BD8" s="252" t="s">
        <v>189</v>
      </c>
      <c r="BE8" s="252" t="s">
        <v>190</v>
      </c>
      <c r="BF8" s="253" t="s">
        <v>191</v>
      </c>
    </row>
    <row r="9" spans="2:58">
      <c r="B9" s="160" t="s">
        <v>387</v>
      </c>
      <c r="C9" s="239">
        <f>IF(ISNUMBER('Corrected energy balance step 1'!C19),'Corrected energy balance step 1'!C19,0)</f>
        <v>0</v>
      </c>
      <c r="D9" s="30">
        <f>IF(ISNUMBER('Corrected energy balance step 1'!D19),'Corrected energy balance step 1'!D19,0)</f>
        <v>0</v>
      </c>
      <c r="E9" s="30">
        <f>IF(ISNUMBER('Corrected energy balance step 1'!E19),'Corrected energy balance step 1'!E19,0)</f>
        <v>0</v>
      </c>
      <c r="F9" s="30">
        <f>IF(ISNUMBER('Corrected energy balance step 1'!F19),'Corrected energy balance step 1'!F19,0)</f>
        <v>0</v>
      </c>
      <c r="G9" s="30">
        <f>IF(ISNUMBER('Corrected energy balance step 1'!G19),'Corrected energy balance step 1'!G19,0)</f>
        <v>0</v>
      </c>
      <c r="H9" s="30">
        <f>IF(ISNUMBER('Corrected energy balance step 1'!H19),'Corrected energy balance step 1'!H19,0)</f>
        <v>0</v>
      </c>
      <c r="I9" s="248">
        <f>IF(ISNUMBER('Corrected energy balance step 1'!I19),'Corrected energy balance step 1'!I19,0)</f>
        <v>0</v>
      </c>
      <c r="J9" s="30">
        <f>IF(ISNUMBER('Corrected energy balance step 1'!J19),'Corrected energy balance step 1'!J19,0)</f>
        <v>0</v>
      </c>
      <c r="K9" s="30">
        <f>IF(ISNUMBER('Corrected energy balance step 1'!K19),'Corrected energy balance step 1'!K19,0)</f>
        <v>0</v>
      </c>
      <c r="L9" s="30">
        <f>IF(ISNUMBER('Corrected energy balance step 1'!L19),'Corrected energy balance step 1'!L19,0)</f>
        <v>0</v>
      </c>
      <c r="M9" s="30">
        <f>IF(ISNUMBER('Corrected energy balance step 1'!M19),'Corrected energy balance step 1'!M19,0)</f>
        <v>0</v>
      </c>
      <c r="N9" s="30">
        <f>IF(ISNUMBER('Corrected energy balance step 1'!N19),'Corrected energy balance step 1'!N19,0)</f>
        <v>0</v>
      </c>
      <c r="O9" s="30">
        <f>IF(ISNUMBER('Corrected energy balance step 1'!O19),'Corrected energy balance step 1'!O19,0)</f>
        <v>0</v>
      </c>
      <c r="P9" s="30">
        <f>IF(ISNUMBER('Corrected energy balance step 1'!P19),'Corrected energy balance step 1'!P19,0)</f>
        <v>0</v>
      </c>
      <c r="Q9" s="30">
        <f>IF(ISNUMBER('Corrected energy balance step 1'!Q19),'Corrected energy balance step 1'!Q19,0)</f>
        <v>0</v>
      </c>
      <c r="R9" s="30">
        <f>IF(ISNUMBER('Corrected energy balance step 1'!R19),'Corrected energy balance step 1'!R19,0)</f>
        <v>0</v>
      </c>
      <c r="S9" s="30">
        <f>IF(ISNUMBER('Corrected energy balance step 1'!S19),'Corrected energy balance step 1'!S19,0)</f>
        <v>0</v>
      </c>
      <c r="T9" s="248">
        <f>IF(ISNUMBER('Corrected energy balance step 1'!T19),'Corrected energy balance step 1'!T19,0)</f>
        <v>0</v>
      </c>
      <c r="U9" s="30">
        <f>IF(ISNUMBER('Corrected energy balance step 1'!U19),'Corrected energy balance step 1'!U19,0)</f>
        <v>0</v>
      </c>
      <c r="V9" s="30">
        <f>IF(ISNUMBER('Corrected energy balance step 1'!V19),'Corrected energy balance step 1'!V19,0)</f>
        <v>0</v>
      </c>
      <c r="W9" s="30">
        <f>IF(ISNUMBER('Corrected energy balance step 1'!W19),'Corrected energy balance step 1'!W19,0)</f>
        <v>0</v>
      </c>
      <c r="X9" s="30">
        <f>IF(ISNUMBER('Corrected energy balance step 1'!X19),'Corrected energy balance step 1'!X19,0)</f>
        <v>0</v>
      </c>
      <c r="Y9" s="30">
        <f>IF(ISNUMBER('Corrected energy balance step 1'!Y19),'Corrected energy balance step 1'!Y19,0)</f>
        <v>0</v>
      </c>
      <c r="Z9" s="30">
        <f>IF(ISNUMBER('Corrected energy balance step 1'!Z19),'Corrected energy balance step 1'!Z19,0)</f>
        <v>0</v>
      </c>
      <c r="AA9" s="30">
        <f>IF(ISNUMBER('Corrected energy balance step 1'!AA19),'Corrected energy balance step 1'!AA19,0)</f>
        <v>0</v>
      </c>
      <c r="AB9" s="30">
        <f>IF(ISNUMBER('Corrected energy balance step 1'!AB19),'Corrected energy balance step 1'!AB19,0)</f>
        <v>0</v>
      </c>
      <c r="AC9" s="30">
        <f>IF(ISNUMBER('Corrected energy balance step 1'!AC19),'Corrected energy balance step 1'!AC19,0)</f>
        <v>0</v>
      </c>
      <c r="AD9" s="30">
        <f>IF(ISNUMBER('Corrected energy balance step 1'!AD19),'Corrected energy balance step 1'!AD19,0)</f>
        <v>0</v>
      </c>
      <c r="AE9" s="30">
        <f>IF(ISNUMBER('Corrected energy balance step 1'!AE19),'Corrected energy balance step 1'!AE19,0)</f>
        <v>0</v>
      </c>
      <c r="AF9" s="30">
        <f>IF(ISNUMBER('Corrected energy balance step 1'!AF19),'Corrected energy balance step 1'!AF19,0)</f>
        <v>0</v>
      </c>
      <c r="AG9" s="30">
        <f>IF(ISNUMBER('Corrected energy balance step 1'!AG19),'Corrected energy balance step 1'!AG19,0)</f>
        <v>0</v>
      </c>
      <c r="AH9" s="30">
        <f>IF(ISNUMBER('Corrected energy balance step 1'!AH19),'Corrected energy balance step 1'!AH19,0)</f>
        <v>0</v>
      </c>
      <c r="AI9" s="248">
        <f>IF(ISNUMBER('Corrected energy balance step 1'!AI19),'Corrected energy balance step 1'!AI19,0)</f>
        <v>0</v>
      </c>
      <c r="AJ9" s="30">
        <f>IF(ISNUMBER('Corrected energy balance step 1'!AJ19),'Corrected energy balance step 1'!AJ19,0)</f>
        <v>0</v>
      </c>
      <c r="AK9" s="30">
        <f>IF(ISNUMBER('Corrected energy balance step 1'!AK19),'Corrected energy balance step 1'!AK19,0)</f>
        <v>0</v>
      </c>
      <c r="AL9" s="30">
        <f>IF(ISNUMBER('Corrected energy balance step 1'!AL19),'Corrected energy balance step 1'!AL19,0)</f>
        <v>0</v>
      </c>
      <c r="AM9" s="30">
        <f>IF(ISNUMBER('Corrected energy balance step 1'!AM19),'Corrected energy balance step 1'!AM19,0)</f>
        <v>0</v>
      </c>
      <c r="AN9" s="30">
        <f>IF(ISNUMBER('Corrected energy balance step 1'!AN19),'Corrected energy balance step 1'!AN19,0)</f>
        <v>0</v>
      </c>
      <c r="AO9" s="30">
        <f>IF(ISNUMBER('Corrected energy balance step 1'!AO19),'Corrected energy balance step 1'!AO19,0)</f>
        <v>0</v>
      </c>
      <c r="AP9" s="30">
        <f>IF(ISNUMBER('Corrected energy balance step 1'!AP19),'Corrected energy balance step 1'!AP19,0)</f>
        <v>0</v>
      </c>
      <c r="AQ9" s="30">
        <f>IF(ISNUMBER('Corrected energy balance step 1'!AQ19),'Corrected energy balance step 1'!AQ19,0)</f>
        <v>0</v>
      </c>
      <c r="AR9" s="30">
        <f>IF(ISNUMBER('Corrected energy balance step 1'!AR19),'Corrected energy balance step 1'!AR19,0)</f>
        <v>0</v>
      </c>
      <c r="AS9" s="248">
        <f>IF(ISNUMBER('Corrected energy balance step 1'!AS19),'Corrected energy balance step 1'!AS19,0)</f>
        <v>0</v>
      </c>
      <c r="AT9" s="30">
        <f>IF(ISNUMBER('Corrected energy balance step 1'!AT19),'Corrected energy balance step 1'!AT19,0)</f>
        <v>0</v>
      </c>
      <c r="AU9" s="30">
        <f>IF(ISNUMBER('Corrected energy balance step 1'!AU19),'Corrected energy balance step 1'!AU19,0)</f>
        <v>0</v>
      </c>
      <c r="AV9" s="248">
        <f>IF(ISNUMBER('Corrected energy balance step 1'!AV19),'Corrected energy balance step 1'!AV19,0)</f>
        <v>0</v>
      </c>
      <c r="AW9" s="248">
        <f>IF(ISNUMBER('Corrected energy balance step 1'!AW19),'Corrected energy balance step 1'!AW19,0)</f>
        <v>0</v>
      </c>
      <c r="AX9" s="248">
        <f>IF(ISNUMBER('Corrected energy balance step 1'!AX19),'Corrected energy balance step 1'!AX19,0)</f>
        <v>0</v>
      </c>
      <c r="AY9" s="248">
        <f>IF(ISNUMBER('Corrected energy balance step 1'!AY19),'Corrected energy balance step 1'!AY19,0)</f>
        <v>0</v>
      </c>
      <c r="AZ9" s="192">
        <f>IF(ISNUMBER('Corrected energy balance step 1'!AZ19),'Corrected energy balance step 1'!AZ19,0)</f>
        <v>0</v>
      </c>
      <c r="BA9" s="248">
        <f>IF(ISNUMBER('Corrected energy balance step 1'!BA19),'Corrected energy balance step 1'!BA19,0)</f>
        <v>0</v>
      </c>
      <c r="BB9" s="248">
        <f>IF(ISNUMBER('Corrected energy balance step 1'!BB19),'Corrected energy balance step 1'!BB19,0)</f>
        <v>0</v>
      </c>
      <c r="BC9" s="248">
        <f>IF(ISNUMBER('Corrected energy balance step 1'!BC19),'Corrected energy balance step 1'!BC19,0)</f>
        <v>0</v>
      </c>
      <c r="BD9" s="248">
        <f>IF(ISNUMBER('Corrected energy balance step 1'!BD19),'Corrected energy balance step 1'!BD19,0)</f>
        <v>0</v>
      </c>
      <c r="BE9" s="248">
        <f>IF(ISNUMBER('Corrected energy balance step 1'!BE19),'Corrected energy balance step 1'!BE19,0)</f>
        <v>0</v>
      </c>
      <c r="BF9" s="254">
        <f>IF(ISNUMBER('Corrected energy balance step 1'!BF19),'Corrected energy balance step 1'!BF19,0)</f>
        <v>0</v>
      </c>
    </row>
    <row r="10" spans="2:58">
      <c r="B10" s="160" t="s">
        <v>388</v>
      </c>
      <c r="C10" s="59">
        <f>IF(ISNUMBER('Corrected energy balance step 1'!C20),'Corrected energy balance step 1'!C20,0)</f>
        <v>0</v>
      </c>
      <c r="D10" s="30">
        <f>IF(ISNUMBER('Corrected energy balance step 1'!D20),'Corrected energy balance step 1'!D20,0)</f>
        <v>0</v>
      </c>
      <c r="E10" s="30">
        <f>IF(ISNUMBER('Corrected energy balance step 1'!E20),'Corrected energy balance step 1'!E20,0)</f>
        <v>0</v>
      </c>
      <c r="F10" s="30">
        <f>IF(ISNUMBER('Corrected energy balance step 1'!F20),'Corrected energy balance step 1'!F20,0)</f>
        <v>0</v>
      </c>
      <c r="G10" s="30">
        <f>IF(ISNUMBER('Corrected energy balance step 1'!G20),'Corrected energy balance step 1'!G20,0)</f>
        <v>0</v>
      </c>
      <c r="H10" s="30">
        <f>IF(ISNUMBER('Corrected energy balance step 1'!H20),'Corrected energy balance step 1'!H20,0)</f>
        <v>0</v>
      </c>
      <c r="I10" s="248">
        <f>IF(ISNUMBER('Corrected energy balance step 1'!I20),'Corrected energy balance step 1'!I20,0)</f>
        <v>0</v>
      </c>
      <c r="J10" s="30">
        <f>IF(ISNUMBER('Corrected energy balance step 1'!J20),'Corrected energy balance step 1'!J20,0)</f>
        <v>0</v>
      </c>
      <c r="K10" s="30">
        <f>IF(ISNUMBER('Corrected energy balance step 1'!K20),'Corrected energy balance step 1'!K20,0)</f>
        <v>0</v>
      </c>
      <c r="L10" s="30">
        <f>IF(ISNUMBER('Corrected energy balance step 1'!L20),'Corrected energy balance step 1'!L20,0)</f>
        <v>0</v>
      </c>
      <c r="M10" s="30">
        <f>IF(ISNUMBER('Corrected energy balance step 1'!M20),'Corrected energy balance step 1'!M20,0)</f>
        <v>0</v>
      </c>
      <c r="N10" s="30">
        <f>IF(ISNUMBER('Corrected energy balance step 1'!N20),'Corrected energy balance step 1'!N20,0)</f>
        <v>0</v>
      </c>
      <c r="O10" s="30">
        <f>IF(ISNUMBER('Corrected energy balance step 1'!O20),'Corrected energy balance step 1'!O20,0)</f>
        <v>0</v>
      </c>
      <c r="P10" s="30">
        <f>IF(ISNUMBER('Corrected energy balance step 1'!P20),'Corrected energy balance step 1'!P20,0)</f>
        <v>0</v>
      </c>
      <c r="Q10" s="30">
        <f>IF(ISNUMBER('Corrected energy balance step 1'!Q20),'Corrected energy balance step 1'!Q20,0)</f>
        <v>0</v>
      </c>
      <c r="R10" s="30">
        <f>IF(ISNUMBER('Corrected energy balance step 1'!R20),'Corrected energy balance step 1'!R20,0)</f>
        <v>0</v>
      </c>
      <c r="S10" s="30">
        <f>IF(ISNUMBER('Corrected energy balance step 1'!S20),'Corrected energy balance step 1'!S20,0)</f>
        <v>0</v>
      </c>
      <c r="T10" s="248">
        <f>IF(ISNUMBER('Corrected energy balance step 1'!T20),'Corrected energy balance step 1'!T20,0)</f>
        <v>0</v>
      </c>
      <c r="U10" s="30">
        <f>IF(ISNUMBER('Corrected energy balance step 1'!U20),'Corrected energy balance step 1'!U20,0)</f>
        <v>0</v>
      </c>
      <c r="V10" s="30">
        <f>IF(ISNUMBER('Corrected energy balance step 1'!V20),'Corrected energy balance step 1'!V20,0)</f>
        <v>0</v>
      </c>
      <c r="W10" s="30">
        <f>IF(ISNUMBER('Corrected energy balance step 1'!W20),'Corrected energy balance step 1'!W20,0)</f>
        <v>0</v>
      </c>
      <c r="X10" s="30">
        <f>IF(ISNUMBER('Corrected energy balance step 1'!X20),'Corrected energy balance step 1'!X20,0)</f>
        <v>0</v>
      </c>
      <c r="Y10" s="30">
        <f>IF(ISNUMBER('Corrected energy balance step 1'!Y20),'Corrected energy balance step 1'!Y20,0)</f>
        <v>0</v>
      </c>
      <c r="Z10" s="30">
        <f>IF(ISNUMBER('Corrected energy balance step 1'!Z20),'Corrected energy balance step 1'!Z20,0)</f>
        <v>0</v>
      </c>
      <c r="AA10" s="30">
        <f>IF(ISNUMBER('Corrected energy balance step 1'!AA20),'Corrected energy balance step 1'!AA20,0)</f>
        <v>0</v>
      </c>
      <c r="AB10" s="30">
        <f>IF(ISNUMBER('Corrected energy balance step 1'!AB20),'Corrected energy balance step 1'!AB20,0)</f>
        <v>0</v>
      </c>
      <c r="AC10" s="30">
        <f>IF(ISNUMBER('Corrected energy balance step 1'!AC20),'Corrected energy balance step 1'!AC20,0)</f>
        <v>0</v>
      </c>
      <c r="AD10" s="30">
        <f>IF(ISNUMBER('Corrected energy balance step 1'!AD20),'Corrected energy balance step 1'!AD20,0)</f>
        <v>0</v>
      </c>
      <c r="AE10" s="30">
        <f>IF(ISNUMBER('Corrected energy balance step 1'!AE20),'Corrected energy balance step 1'!AE20,0)</f>
        <v>0</v>
      </c>
      <c r="AF10" s="30">
        <f>IF(ISNUMBER('Corrected energy balance step 1'!AF20),'Corrected energy balance step 1'!AF20,0)</f>
        <v>0</v>
      </c>
      <c r="AG10" s="30">
        <f>IF(ISNUMBER('Corrected energy balance step 1'!AG20),'Corrected energy balance step 1'!AG20,0)</f>
        <v>0</v>
      </c>
      <c r="AH10" s="30">
        <f>IF(ISNUMBER('Corrected energy balance step 1'!AH20),'Corrected energy balance step 1'!AH20,0)</f>
        <v>0</v>
      </c>
      <c r="AI10" s="248">
        <f>IF(ISNUMBER('Corrected energy balance step 1'!AI20),'Corrected energy balance step 1'!AI20,0)</f>
        <v>0</v>
      </c>
      <c r="AJ10" s="30">
        <f>IF(ISNUMBER('Corrected energy balance step 1'!AJ20),'Corrected energy balance step 1'!AJ20,0)</f>
        <v>0</v>
      </c>
      <c r="AK10" s="30">
        <f>IF(ISNUMBER('Corrected energy balance step 1'!AK20),'Corrected energy balance step 1'!AK20,0)</f>
        <v>0</v>
      </c>
      <c r="AL10" s="30">
        <f>IF(ISNUMBER('Corrected energy balance step 1'!AL20),'Corrected energy balance step 1'!AL20,0)</f>
        <v>0</v>
      </c>
      <c r="AM10" s="30">
        <f>IF(ISNUMBER('Corrected energy balance step 1'!AM20),'Corrected energy balance step 1'!AM20,0)</f>
        <v>0</v>
      </c>
      <c r="AN10" s="30">
        <f>IF(ISNUMBER('Corrected energy balance step 1'!AN20),'Corrected energy balance step 1'!AN20,0)</f>
        <v>0</v>
      </c>
      <c r="AO10" s="30">
        <f>IF(ISNUMBER('Corrected energy balance step 1'!AO20),'Corrected energy balance step 1'!AO20,0)</f>
        <v>0</v>
      </c>
      <c r="AP10" s="30">
        <f>IF(ISNUMBER('Corrected energy balance step 1'!AP20),'Corrected energy balance step 1'!AP20,0)</f>
        <v>0</v>
      </c>
      <c r="AQ10" s="30">
        <f>IF(ISNUMBER('Corrected energy balance step 1'!AQ20),'Corrected energy balance step 1'!AQ20,0)</f>
        <v>0</v>
      </c>
      <c r="AR10" s="30">
        <f>IF(ISNUMBER('Corrected energy balance step 1'!AR20),'Corrected energy balance step 1'!AR20,0)</f>
        <v>0</v>
      </c>
      <c r="AS10" s="248">
        <f>IF(ISNUMBER('Corrected energy balance step 1'!AS20),'Corrected energy balance step 1'!AS20,0)</f>
        <v>0</v>
      </c>
      <c r="AT10" s="30">
        <f>IF(ISNUMBER('Corrected energy balance step 1'!AT20),'Corrected energy balance step 1'!AT20,0)</f>
        <v>0</v>
      </c>
      <c r="AU10" s="30">
        <f>IF(ISNUMBER('Corrected energy balance step 1'!AU20),'Corrected energy balance step 1'!AU20,0)</f>
        <v>0</v>
      </c>
      <c r="AV10" s="248">
        <f>IF(ISNUMBER('Corrected energy balance step 1'!AV20),'Corrected energy balance step 1'!AV20,0)</f>
        <v>0</v>
      </c>
      <c r="AW10" s="248">
        <f>IF(ISNUMBER('Corrected energy balance step 1'!AW20),'Corrected energy balance step 1'!AW20,0)</f>
        <v>0</v>
      </c>
      <c r="AX10" s="248">
        <f>IF(ISNUMBER('Corrected energy balance step 1'!AX20),'Corrected energy balance step 1'!AX20,0)</f>
        <v>0</v>
      </c>
      <c r="AY10" s="248">
        <f>IF(ISNUMBER('Corrected energy balance step 1'!AY20),'Corrected energy balance step 1'!AY20,0)</f>
        <v>0</v>
      </c>
      <c r="AZ10" s="192">
        <f>IF(ISNUMBER('Corrected energy balance step 1'!AZ20),'Corrected energy balance step 1'!AZ20,0)</f>
        <v>0</v>
      </c>
      <c r="BA10" s="248">
        <f>IF(ISNUMBER('Corrected energy balance step 1'!BA20),'Corrected energy balance step 1'!BA20,0)</f>
        <v>0</v>
      </c>
      <c r="BB10" s="248">
        <f>IF(ISNUMBER('Corrected energy balance step 1'!BB20),'Corrected energy balance step 1'!BB20,0)</f>
        <v>0</v>
      </c>
      <c r="BC10" s="248">
        <f>IF(ISNUMBER('Corrected energy balance step 1'!BC20),'Corrected energy balance step 1'!BC20,0)</f>
        <v>0</v>
      </c>
      <c r="BD10" s="248">
        <f>IF(ISNUMBER('Corrected energy balance step 1'!BD20),'Corrected energy balance step 1'!BD20,0)</f>
        <v>0</v>
      </c>
      <c r="BE10" s="248">
        <f>IF(ISNUMBER('Corrected energy balance step 1'!BE20),'Corrected energy balance step 1'!BE20,0)</f>
        <v>0</v>
      </c>
      <c r="BF10" s="254">
        <f>IF(ISNUMBER('Corrected energy balance step 1'!BF20),'Corrected energy balance step 1'!BF20,0)</f>
        <v>0</v>
      </c>
    </row>
    <row r="11" spans="2:58">
      <c r="B11" s="160" t="s">
        <v>67</v>
      </c>
      <c r="C11" s="219">
        <f t="shared" ref="C11" si="0">IF(SUM($C$9:$H$10,$J$9:$S$10)=0,0,SUM(C9:C10)/SUM($C$9:$H$10,$J$9:$S$10))</f>
        <v>0</v>
      </c>
      <c r="D11" s="220">
        <f t="shared" ref="D11" si="1">IF(SUM($C$9:$H$10,$J$9:$S$10)=0,0,SUM(D9:D10)/SUM($C$9:$H$10,$J$9:$S$10))</f>
        <v>0</v>
      </c>
      <c r="E11" s="220">
        <f t="shared" ref="E11" si="2">IF(SUM($C$9:$H$10,$J$9:$S$10)=0,0,SUM(E9:E10)/SUM($C$9:$H$10,$J$9:$S$10))</f>
        <v>0</v>
      </c>
      <c r="F11" s="220">
        <f t="shared" ref="F11" si="3">IF(SUM($C$9:$H$10,$J$9:$S$10)=0,0,SUM(F9:F10)/SUM($C$9:$H$10,$J$9:$S$10))</f>
        <v>0</v>
      </c>
      <c r="G11" s="220">
        <f t="shared" ref="G11" si="4">IF(SUM($C$9:$H$10,$J$9:$S$10)=0,0,SUM(G9:G10)/SUM($C$9:$H$10,$J$9:$S$10))</f>
        <v>0</v>
      </c>
      <c r="H11" s="220">
        <f t="shared" ref="H11:R11" si="5">IF(SUM($C$9:$H$10,$J$9:$S$10)=0,0,SUM(H9:H10)/SUM($C$9:$H$10,$J$9:$S$10))</f>
        <v>0</v>
      </c>
      <c r="I11" s="249">
        <f>IF(SUM(I9:I10)=0,0,SUM(I9:I10)/SUM(I9:I10))</f>
        <v>0</v>
      </c>
      <c r="J11" s="220">
        <f t="shared" si="5"/>
        <v>0</v>
      </c>
      <c r="K11" s="220">
        <f t="shared" si="5"/>
        <v>0</v>
      </c>
      <c r="L11" s="220">
        <f t="shared" si="5"/>
        <v>0</v>
      </c>
      <c r="M11" s="220">
        <f t="shared" si="5"/>
        <v>0</v>
      </c>
      <c r="N11" s="220">
        <f t="shared" si="5"/>
        <v>0</v>
      </c>
      <c r="O11" s="220">
        <f t="shared" si="5"/>
        <v>0</v>
      </c>
      <c r="P11" s="220">
        <f t="shared" si="5"/>
        <v>0</v>
      </c>
      <c r="Q11" s="220">
        <f t="shared" si="5"/>
        <v>0</v>
      </c>
      <c r="R11" s="220">
        <f t="shared" si="5"/>
        <v>0</v>
      </c>
      <c r="S11" s="220">
        <f>IF(SUM($C$9:$H$10,$J$9:$S$10)=0,0,SUM(S9:S10)/SUM($C$9:$H$10,$J$9:$S$10))</f>
        <v>0</v>
      </c>
      <c r="T11" s="249">
        <f>IF(SUM(T9:T10)=0,0,SUM(T9:T10)/SUM(T9:T10))</f>
        <v>0</v>
      </c>
      <c r="U11" s="220">
        <f t="shared" ref="U11" si="6">IF(SUM($U$9:$AH$10,$AJ$9:$AQ$10)=0,0,SUM(U9:U10)/SUM($U$9:$AH$10,$AJ$9:$AQ$10))</f>
        <v>0</v>
      </c>
      <c r="V11" s="220">
        <f t="shared" ref="V11" si="7">IF(SUM($U$9:$AH$10,$AJ$9:$AQ$10)=0,0,SUM(V9:V10)/SUM($U$9:$AH$10,$AJ$9:$AQ$10))</f>
        <v>0</v>
      </c>
      <c r="W11" s="220">
        <f t="shared" ref="W11" si="8">IF(SUM($U$9:$AH$10,$AJ$9:$AQ$10)=0,0,SUM(W9:W10)/SUM($U$9:$AH$10,$AJ$9:$AQ$10))</f>
        <v>0</v>
      </c>
      <c r="X11" s="220">
        <f t="shared" ref="X11" si="9">IF(SUM($U$9:$AH$10,$AJ$9:$AQ$10)=0,0,SUM(X9:X10)/SUM($U$9:$AH$10,$AJ$9:$AQ$10))</f>
        <v>0</v>
      </c>
      <c r="Y11" s="220">
        <f t="shared" ref="Y11" si="10">IF(SUM($U$9:$AH$10,$AJ$9:$AQ$10)=0,0,SUM(Y9:Y10)/SUM($U$9:$AH$10,$AJ$9:$AQ$10))</f>
        <v>0</v>
      </c>
      <c r="Z11" s="220">
        <f t="shared" ref="Z11" si="11">IF(SUM($U$9:$AH$10,$AJ$9:$AQ$10)=0,0,SUM(Z9:Z10)/SUM($U$9:$AH$10,$AJ$9:$AQ$10))</f>
        <v>0</v>
      </c>
      <c r="AA11" s="220">
        <f t="shared" ref="AA11" si="12">IF(SUM($U$9:$AH$10,$AJ$9:$AQ$10)=0,0,SUM(AA9:AA10)/SUM($U$9:$AH$10,$AJ$9:$AQ$10))</f>
        <v>0</v>
      </c>
      <c r="AB11" s="220">
        <f t="shared" ref="AB11" si="13">IF(SUM($U$9:$AH$10,$AJ$9:$AQ$10)=0,0,SUM(AB9:AB10)/SUM($U$9:$AH$10,$AJ$9:$AQ$10))</f>
        <v>0</v>
      </c>
      <c r="AC11" s="220">
        <f t="shared" ref="AC11" si="14">IF(SUM($U$9:$AH$10,$AJ$9:$AQ$10)=0,0,SUM(AC9:AC10)/SUM($U$9:$AH$10,$AJ$9:$AQ$10))</f>
        <v>0</v>
      </c>
      <c r="AD11" s="220">
        <f t="shared" ref="AD11" si="15">IF(SUM($U$9:$AH$10,$AJ$9:$AQ$10)=0,0,SUM(AD9:AD10)/SUM($U$9:$AH$10,$AJ$9:$AQ$10))</f>
        <v>0</v>
      </c>
      <c r="AE11" s="220">
        <f t="shared" ref="AE11" si="16">IF(SUM($U$9:$AH$10,$AJ$9:$AQ$10)=0,0,SUM(AE9:AE10)/SUM($U$9:$AH$10,$AJ$9:$AQ$10))</f>
        <v>0</v>
      </c>
      <c r="AF11" s="220">
        <f t="shared" ref="AF11" si="17">IF(SUM($U$9:$AH$10,$AJ$9:$AQ$10)=0,0,SUM(AF9:AF10)/SUM($U$9:$AH$10,$AJ$9:$AQ$10))</f>
        <v>0</v>
      </c>
      <c r="AG11" s="220">
        <f t="shared" ref="AG11" si="18">IF(SUM($U$9:$AH$10,$AJ$9:$AQ$10)=0,0,SUM(AG9:AG10)/SUM($U$9:$AH$10,$AJ$9:$AQ$10))</f>
        <v>0</v>
      </c>
      <c r="AH11" s="220">
        <f t="shared" ref="AH11:AP11" si="19">IF(SUM($U$9:$AH$10,$AJ$9:$AQ$10)=0,0,SUM(AH9:AH10)/SUM($U$9:$AH$10,$AJ$9:$AQ$10))</f>
        <v>0</v>
      </c>
      <c r="AI11" s="249">
        <f>IF(SUM($AI$9:$AI$10)=0,0,SUM(AI9:AI10)/SUM($AI$9:$AI$10))</f>
        <v>0</v>
      </c>
      <c r="AJ11" s="220">
        <f t="shared" si="19"/>
        <v>0</v>
      </c>
      <c r="AK11" s="220">
        <f t="shared" si="19"/>
        <v>0</v>
      </c>
      <c r="AL11" s="220">
        <f t="shared" si="19"/>
        <v>0</v>
      </c>
      <c r="AM11" s="220">
        <f t="shared" si="19"/>
        <v>0</v>
      </c>
      <c r="AN11" s="220">
        <f t="shared" si="19"/>
        <v>0</v>
      </c>
      <c r="AO11" s="220">
        <f t="shared" si="19"/>
        <v>0</v>
      </c>
      <c r="AP11" s="220">
        <f t="shared" si="19"/>
        <v>0</v>
      </c>
      <c r="AQ11" s="220">
        <f>IF(SUM($U$9:$AH$10,$AJ$9:$AQ$10)=0,0,SUM(AQ9:AQ10)/SUM($U$9:$AH$10,$AJ$9:$AQ$10))</f>
        <v>0</v>
      </c>
      <c r="AR11" s="220">
        <f>IF(SUM($AR$9:$AR$10,$AT$9:$AT$10)=0,0,SUM(AR9:AR10)/SUM($AR$9:$AR$10,$AT$9:$AT$10))</f>
        <v>0</v>
      </c>
      <c r="AS11" s="249">
        <f>IF(SUM(AS9:AS10)=0,0,SUM(AS9:AS10)/SUM(AS9:AS10))</f>
        <v>0</v>
      </c>
      <c r="AT11" s="220">
        <f>IF(SUM($AR$9:$AR$10,$AT$9:$AT$10)=0,0,SUM(AT9:AT10)/SUM($AR$9:$AR$10,$AT$9:$AT$10))</f>
        <v>0</v>
      </c>
      <c r="AU11" s="220">
        <f>IF(SUM($AZ$9:$AZ$10,$AU$9:$AU$10)=0,0,SUM(AU9:AU10)/SUM($AZ$9:$AZ$10,$AU$9:$AU$10))</f>
        <v>0</v>
      </c>
      <c r="AV11" s="249">
        <f>IF(SUM(AV9:AV10)=0,0,SUM(AV9:AV10)/SUM(AV9:AV10))</f>
        <v>0</v>
      </c>
      <c r="AW11" s="249"/>
      <c r="AX11" s="249"/>
      <c r="AY11" s="249"/>
      <c r="AZ11" s="220">
        <f>IF(SUM($AZ$9:$AZ$10,$AU$9:$AU$10)=0,0,SUM(AZ9:AZ10)/SUM($AZ$9:$AZ$10,$AU$9:$AU$10))</f>
        <v>0</v>
      </c>
      <c r="BA11" s="255"/>
      <c r="BB11" s="255"/>
      <c r="BC11" s="255"/>
      <c r="BD11" s="255"/>
      <c r="BE11" s="255"/>
      <c r="BF11" s="256">
        <f>IF(SUM(BF9:BF10)=0,0,SUM(BF9:BF10)/SUM(BF9:BF10))</f>
        <v>0</v>
      </c>
    </row>
    <row r="12" spans="2:58" ht="17" thickBot="1">
      <c r="B12" s="214"/>
      <c r="C12" s="217"/>
      <c r="D12" s="162"/>
      <c r="E12" s="162"/>
      <c r="F12" s="162"/>
      <c r="G12" s="162"/>
      <c r="H12" s="162"/>
      <c r="I12" s="162"/>
      <c r="J12" s="162"/>
      <c r="K12" s="162"/>
      <c r="L12" s="162"/>
      <c r="M12" s="162"/>
      <c r="N12" s="162"/>
      <c r="O12" s="186"/>
      <c r="P12" s="186"/>
      <c r="Q12" s="186"/>
      <c r="R12" s="186"/>
      <c r="S12" s="218"/>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215"/>
      <c r="AS12" s="215"/>
      <c r="AT12" s="215"/>
      <c r="AU12" s="162"/>
      <c r="AV12" s="162"/>
      <c r="AW12" s="162"/>
      <c r="AX12" s="162"/>
      <c r="AY12" s="162"/>
      <c r="AZ12" s="162"/>
      <c r="BA12" s="216"/>
      <c r="BB12" s="39"/>
      <c r="BC12" s="39"/>
      <c r="BD12" s="39"/>
      <c r="BE12" s="39"/>
      <c r="BF12" s="40"/>
    </row>
    <row r="13" spans="2:58" ht="17" thickBot="1"/>
    <row r="14" spans="2:58">
      <c r="B14" s="69" t="s">
        <v>385</v>
      </c>
      <c r="C14" s="156"/>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71"/>
    </row>
    <row r="15" spans="2:58">
      <c r="B15" s="161" t="s">
        <v>51</v>
      </c>
      <c r="C15" s="59" t="s">
        <v>136</v>
      </c>
      <c r="D15" s="48" t="s">
        <v>137</v>
      </c>
      <c r="E15" s="48" t="s">
        <v>138</v>
      </c>
      <c r="F15" s="48" t="s">
        <v>139</v>
      </c>
      <c r="G15" s="48" t="s">
        <v>140</v>
      </c>
      <c r="H15" s="48" t="s">
        <v>141</v>
      </c>
      <c r="I15" s="247" t="s">
        <v>142</v>
      </c>
      <c r="J15" s="48" t="s">
        <v>143</v>
      </c>
      <c r="K15" s="48" t="s">
        <v>144</v>
      </c>
      <c r="L15" s="48" t="s">
        <v>145</v>
      </c>
      <c r="M15" s="48" t="s">
        <v>146</v>
      </c>
      <c r="N15" s="48" t="s">
        <v>147</v>
      </c>
      <c r="O15" s="48" t="s">
        <v>148</v>
      </c>
      <c r="P15" s="48" t="s">
        <v>149</v>
      </c>
      <c r="Q15" s="48" t="s">
        <v>150</v>
      </c>
      <c r="R15" s="48" t="s">
        <v>151</v>
      </c>
      <c r="S15" s="48" t="s">
        <v>152</v>
      </c>
      <c r="T15" s="247" t="s">
        <v>153</v>
      </c>
      <c r="U15" s="48" t="s">
        <v>154</v>
      </c>
      <c r="V15" s="48" t="s">
        <v>155</v>
      </c>
      <c r="W15" s="48" t="s">
        <v>156</v>
      </c>
      <c r="X15" s="48" t="s">
        <v>157</v>
      </c>
      <c r="Y15" s="48" t="s">
        <v>158</v>
      </c>
      <c r="Z15" s="48" t="s">
        <v>159</v>
      </c>
      <c r="AA15" s="48" t="s">
        <v>160</v>
      </c>
      <c r="AB15" s="48" t="s">
        <v>161</v>
      </c>
      <c r="AC15" s="48" t="s">
        <v>162</v>
      </c>
      <c r="AD15" s="48" t="s">
        <v>163</v>
      </c>
      <c r="AE15" s="48" t="s">
        <v>164</v>
      </c>
      <c r="AF15" s="48" t="s">
        <v>165</v>
      </c>
      <c r="AG15" s="48" t="s">
        <v>166</v>
      </c>
      <c r="AH15" s="48" t="s">
        <v>167</v>
      </c>
      <c r="AI15" s="48" t="s">
        <v>168</v>
      </c>
      <c r="AJ15" s="48" t="s">
        <v>169</v>
      </c>
      <c r="AK15" s="48" t="s">
        <v>170</v>
      </c>
      <c r="AL15" s="48" t="s">
        <v>171</v>
      </c>
      <c r="AM15" s="48" t="s">
        <v>172</v>
      </c>
      <c r="AN15" s="48" t="s">
        <v>173</v>
      </c>
      <c r="AO15" s="48" t="s">
        <v>174</v>
      </c>
      <c r="AP15" s="48" t="s">
        <v>175</v>
      </c>
      <c r="AQ15" s="48" t="s">
        <v>176</v>
      </c>
      <c r="AR15" s="48" t="s">
        <v>177</v>
      </c>
      <c r="AS15" s="247" t="s">
        <v>178</v>
      </c>
      <c r="AT15" s="48" t="s">
        <v>179</v>
      </c>
      <c r="AU15" s="48" t="s">
        <v>180</v>
      </c>
      <c r="AV15" s="247" t="s">
        <v>181</v>
      </c>
      <c r="AW15" s="247" t="s">
        <v>182</v>
      </c>
      <c r="AX15" s="247" t="s">
        <v>183</v>
      </c>
      <c r="AY15" s="247" t="s">
        <v>184</v>
      </c>
      <c r="AZ15" s="193" t="s">
        <v>185</v>
      </c>
      <c r="BA15" s="247" t="s">
        <v>186</v>
      </c>
      <c r="BB15" s="252" t="s">
        <v>187</v>
      </c>
      <c r="BC15" s="252" t="s">
        <v>188</v>
      </c>
      <c r="BD15" s="252" t="s">
        <v>189</v>
      </c>
      <c r="BE15" s="252" t="s">
        <v>190</v>
      </c>
      <c r="BF15" s="253" t="s">
        <v>191</v>
      </c>
    </row>
    <row r="16" spans="2:58">
      <c r="B16" s="160" t="s">
        <v>67</v>
      </c>
      <c r="C16" s="58">
        <f>IF(ISNUMBER('Corrected energy balance step 1'!C23),'Corrected energy balance step 1'!C23,0)</f>
        <v>0</v>
      </c>
      <c r="D16" s="30">
        <f>IF(ISNUMBER('Corrected energy balance step 1'!D23),'Corrected energy balance step 1'!D23,0)</f>
        <v>0</v>
      </c>
      <c r="E16" s="30">
        <f>IF(ISNUMBER('Corrected energy balance step 1'!E23),'Corrected energy balance step 1'!E23,0)</f>
        <v>0</v>
      </c>
      <c r="F16" s="30">
        <f>IF(ISNUMBER('Corrected energy balance step 1'!F23),'Corrected energy balance step 1'!F23,0)</f>
        <v>0</v>
      </c>
      <c r="G16" s="30">
        <f>IF(ISNUMBER('Corrected energy balance step 1'!G23),'Corrected energy balance step 1'!G23,0)</f>
        <v>0</v>
      </c>
      <c r="H16" s="30">
        <f>IF(ISNUMBER('Corrected energy balance step 1'!H23),'Corrected energy balance step 1'!H23,0)</f>
        <v>0</v>
      </c>
      <c r="I16" s="248">
        <f>IF(ISNUMBER('Corrected energy balance step 1'!I23),'Corrected energy balance step 1'!I23,0)</f>
        <v>0</v>
      </c>
      <c r="J16" s="30">
        <f>IF(ISNUMBER('Corrected energy balance step 1'!J23),'Corrected energy balance step 1'!J23,0)</f>
        <v>0</v>
      </c>
      <c r="K16" s="30">
        <f>IF(ISNUMBER('Corrected energy balance step 1'!K23),'Corrected energy balance step 1'!K23,0)</f>
        <v>0</v>
      </c>
      <c r="L16" s="30">
        <f>IF(ISNUMBER('Corrected energy balance step 1'!L23),'Corrected energy balance step 1'!L23,0)</f>
        <v>0</v>
      </c>
      <c r="M16" s="30">
        <f>IF(ISNUMBER('Corrected energy balance step 1'!M23),'Corrected energy balance step 1'!M23,0)</f>
        <v>0</v>
      </c>
      <c r="N16" s="30">
        <f>IF(ISNUMBER('Corrected energy balance step 1'!N23),'Corrected energy balance step 1'!N23,0)</f>
        <v>0</v>
      </c>
      <c r="O16" s="30">
        <f>IF(ISNUMBER('Corrected energy balance step 1'!O23),'Corrected energy balance step 1'!O23,0)</f>
        <v>0</v>
      </c>
      <c r="P16" s="30">
        <f>IF(ISNUMBER('Corrected energy balance step 1'!P23),'Corrected energy balance step 1'!P23,0)</f>
        <v>0</v>
      </c>
      <c r="Q16" s="30">
        <f>IF(ISNUMBER('Corrected energy balance step 1'!Q23),'Corrected energy balance step 1'!Q23,0)</f>
        <v>0</v>
      </c>
      <c r="R16" s="30">
        <f>IF(ISNUMBER('Corrected energy balance step 1'!R23),'Corrected energy balance step 1'!R23,0)</f>
        <v>0</v>
      </c>
      <c r="S16" s="30">
        <f>IF(ISNUMBER('Corrected energy balance step 1'!S23),'Corrected energy balance step 1'!S23,0)</f>
        <v>0</v>
      </c>
      <c r="T16" s="248">
        <f>IF(ISNUMBER('Corrected energy balance step 1'!T23),'Corrected energy balance step 1'!T23,0)</f>
        <v>0</v>
      </c>
      <c r="U16" s="30">
        <f>IF(ISNUMBER('Corrected energy balance step 1'!U23),'Corrected energy balance step 1'!U23,0)</f>
        <v>0</v>
      </c>
      <c r="V16" s="30">
        <f>IF(ISNUMBER('Corrected energy balance step 1'!V23),'Corrected energy balance step 1'!V23,0)</f>
        <v>0</v>
      </c>
      <c r="W16" s="30">
        <f>IF(ISNUMBER('Corrected energy balance step 1'!W23),'Corrected energy balance step 1'!W23,0)</f>
        <v>0</v>
      </c>
      <c r="X16" s="30">
        <f>IF(ISNUMBER('Corrected energy balance step 1'!X23),'Corrected energy balance step 1'!X23,0)</f>
        <v>0</v>
      </c>
      <c r="Y16" s="30">
        <f>IF(ISNUMBER('Corrected energy balance step 1'!Y23),'Corrected energy balance step 1'!Y23,0)</f>
        <v>0</v>
      </c>
      <c r="Z16" s="30">
        <f>IF(ISNUMBER('Corrected energy balance step 1'!Z23),'Corrected energy balance step 1'!Z23,0)</f>
        <v>0</v>
      </c>
      <c r="AA16" s="30">
        <f>IF(ISNUMBER('Corrected energy balance step 1'!AA23),'Corrected energy balance step 1'!AA23,0)</f>
        <v>0</v>
      </c>
      <c r="AB16" s="30">
        <f>IF(ISNUMBER('Corrected energy balance step 1'!AB23),'Corrected energy balance step 1'!AB23,0)</f>
        <v>0</v>
      </c>
      <c r="AC16" s="30">
        <f>IF(ISNUMBER('Corrected energy balance step 1'!AC23),'Corrected energy balance step 1'!AC23,0)</f>
        <v>0</v>
      </c>
      <c r="AD16" s="30">
        <f>IF(ISNUMBER('Corrected energy balance step 1'!AD23),'Corrected energy balance step 1'!AD23,0)</f>
        <v>0</v>
      </c>
      <c r="AE16" s="30">
        <f>IF(ISNUMBER('Corrected energy balance step 1'!AE23),'Corrected energy balance step 1'!AE23,0)</f>
        <v>0</v>
      </c>
      <c r="AF16" s="30">
        <f>IF(ISNUMBER('Corrected energy balance step 1'!AF23),'Corrected energy balance step 1'!AF23,0)</f>
        <v>0</v>
      </c>
      <c r="AG16" s="30">
        <f>IF(ISNUMBER('Corrected energy balance step 1'!AG23),'Corrected energy balance step 1'!AG23,0)</f>
        <v>0</v>
      </c>
      <c r="AH16" s="30">
        <f>IF(ISNUMBER('Corrected energy balance step 1'!AH23),'Corrected energy balance step 1'!AH23,0)</f>
        <v>0</v>
      </c>
      <c r="AI16" s="30">
        <f>IF(ISNUMBER('Corrected energy balance step 1'!AI23),'Corrected energy balance step 1'!AI23,0)</f>
        <v>0</v>
      </c>
      <c r="AJ16" s="30">
        <f>IF(ISNUMBER('Corrected energy balance step 1'!AJ23),'Corrected energy balance step 1'!AJ23,0)</f>
        <v>0</v>
      </c>
      <c r="AK16" s="30">
        <f>IF(ISNUMBER('Corrected energy balance step 1'!AK23),'Corrected energy balance step 1'!AK23,0)</f>
        <v>0</v>
      </c>
      <c r="AL16" s="30">
        <f>IF(ISNUMBER('Corrected energy balance step 1'!AL23),'Corrected energy balance step 1'!AL23,0)</f>
        <v>0</v>
      </c>
      <c r="AM16" s="30">
        <f>IF(ISNUMBER('Corrected energy balance step 1'!AM23),'Corrected energy balance step 1'!AM23,0)</f>
        <v>0</v>
      </c>
      <c r="AN16" s="30">
        <f>IF(ISNUMBER('Corrected energy balance step 1'!AN23),'Corrected energy balance step 1'!AN23,0)</f>
        <v>0</v>
      </c>
      <c r="AO16" s="30">
        <f>IF(ISNUMBER('Corrected energy balance step 1'!AO23),'Corrected energy balance step 1'!AO23,0)</f>
        <v>0</v>
      </c>
      <c r="AP16" s="30">
        <f>IF(ISNUMBER('Corrected energy balance step 1'!AP23),'Corrected energy balance step 1'!AP23,0)</f>
        <v>0</v>
      </c>
      <c r="AQ16" s="30">
        <f>IF(ISNUMBER('Corrected energy balance step 1'!AQ23),'Corrected energy balance step 1'!AQ23,0)</f>
        <v>0</v>
      </c>
      <c r="AR16" s="30">
        <f>IF(ISNUMBER('Corrected energy balance step 1'!AR23),'Corrected energy balance step 1'!AR23,0)</f>
        <v>0</v>
      </c>
      <c r="AS16" s="248">
        <f>IF(ISNUMBER('Corrected energy balance step 1'!AS23),'Corrected energy balance step 1'!AS23,0)</f>
        <v>0</v>
      </c>
      <c r="AT16" s="30">
        <f>IF(ISNUMBER('Corrected energy balance step 1'!AT23),'Corrected energy balance step 1'!AT23,0)</f>
        <v>0</v>
      </c>
      <c r="AU16" s="30">
        <f>IF(ISNUMBER('Corrected energy balance step 1'!AU23),'Corrected energy balance step 1'!AU23,0)</f>
        <v>0</v>
      </c>
      <c r="AV16" s="248">
        <f>IF(ISNUMBER('Corrected energy balance step 1'!AV23),'Corrected energy balance step 1'!AV23,0)</f>
        <v>0</v>
      </c>
      <c r="AW16" s="248">
        <f>IF(ISNUMBER('Corrected energy balance step 1'!AW23),'Corrected energy balance step 1'!AW23,0)</f>
        <v>0</v>
      </c>
      <c r="AX16" s="248">
        <f>IF(ISNUMBER('Corrected energy balance step 1'!AX23),'Corrected energy balance step 1'!AX23,0)</f>
        <v>0</v>
      </c>
      <c r="AY16" s="248">
        <f>IF(ISNUMBER('Corrected energy balance step 1'!AY23),'Corrected energy balance step 1'!AY23,0)</f>
        <v>0</v>
      </c>
      <c r="AZ16" s="192">
        <f>IF(ISNUMBER('Corrected energy balance step 1'!AZ23),'Corrected energy balance step 1'!AZ23,0)</f>
        <v>0</v>
      </c>
      <c r="BA16" s="248">
        <f>IF(ISNUMBER('Corrected energy balance step 1'!BA23),'Corrected energy balance step 1'!BA23,0)</f>
        <v>0</v>
      </c>
      <c r="BB16" s="248">
        <f>IF(ISNUMBER('Corrected energy balance step 1'!BB23),'Corrected energy balance step 1'!BB23,0)</f>
        <v>0</v>
      </c>
      <c r="BC16" s="248">
        <f>IF(ISNUMBER('Corrected energy balance step 1'!BC23),'Corrected energy balance step 1'!BC23,0)</f>
        <v>0</v>
      </c>
      <c r="BD16" s="248">
        <f>IF(ISNUMBER('Corrected energy balance step 1'!BD23),'Corrected energy balance step 1'!BD23,0)</f>
        <v>0</v>
      </c>
      <c r="BE16" s="248">
        <f>IF(ISNUMBER('Corrected energy balance step 1'!BE23),'Corrected energy balance step 1'!BE23,0)</f>
        <v>0</v>
      </c>
      <c r="BF16" s="254">
        <f>IF(ISNUMBER('Corrected energy balance step 1'!BF23),'Corrected energy balance step 1'!BF23,0)</f>
        <v>0</v>
      </c>
    </row>
    <row r="17" spans="2:58">
      <c r="B17" s="160" t="s">
        <v>68</v>
      </c>
      <c r="C17" s="58">
        <f>IF(ISNUMBER('Corrected energy balance step 1'!C24),'Corrected energy balance step 1'!C24,0)</f>
        <v>0</v>
      </c>
      <c r="D17" s="30">
        <f>IF(ISNUMBER('Corrected energy balance step 1'!D24),'Corrected energy balance step 1'!D24,0)</f>
        <v>0</v>
      </c>
      <c r="E17" s="30">
        <f>IF(ISNUMBER('Corrected energy balance step 1'!E24),'Corrected energy balance step 1'!E24,0)</f>
        <v>0</v>
      </c>
      <c r="F17" s="30">
        <f>IF(ISNUMBER('Corrected energy balance step 1'!F24),'Corrected energy balance step 1'!F24,0)</f>
        <v>0</v>
      </c>
      <c r="G17" s="30">
        <f>IF(ISNUMBER('Corrected energy balance step 1'!G24),'Corrected energy balance step 1'!G24,0)</f>
        <v>0</v>
      </c>
      <c r="H17" s="30">
        <f>IF(ISNUMBER('Corrected energy balance step 1'!H24),'Corrected energy balance step 1'!H24,0)</f>
        <v>0</v>
      </c>
      <c r="I17" s="248">
        <f>IF(ISNUMBER('Corrected energy balance step 1'!I24),'Corrected energy balance step 1'!I24,0)</f>
        <v>0</v>
      </c>
      <c r="J17" s="30">
        <f>IF(ISNUMBER('Corrected energy balance step 1'!J24),'Corrected energy balance step 1'!J24,0)</f>
        <v>0</v>
      </c>
      <c r="K17" s="30">
        <f>IF(ISNUMBER('Corrected energy balance step 1'!K24),'Corrected energy balance step 1'!K24,0)</f>
        <v>0</v>
      </c>
      <c r="L17" s="30">
        <f>IF(ISNUMBER('Corrected energy balance step 1'!L24),'Corrected energy balance step 1'!L24,0)</f>
        <v>0</v>
      </c>
      <c r="M17" s="30">
        <f>IF(ISNUMBER('Corrected energy balance step 1'!M24),'Corrected energy balance step 1'!M24,0)</f>
        <v>0</v>
      </c>
      <c r="N17" s="30">
        <f>IF(ISNUMBER('Corrected energy balance step 1'!N24),'Corrected energy balance step 1'!N24,0)</f>
        <v>0</v>
      </c>
      <c r="O17" s="30">
        <f>IF(ISNUMBER('Corrected energy balance step 1'!O24),'Corrected energy balance step 1'!O24,0)</f>
        <v>0</v>
      </c>
      <c r="P17" s="30">
        <f>IF(ISNUMBER('Corrected energy balance step 1'!P24),'Corrected energy balance step 1'!P24,0)</f>
        <v>0</v>
      </c>
      <c r="Q17" s="30">
        <f>IF(ISNUMBER('Corrected energy balance step 1'!Q24),'Corrected energy balance step 1'!Q24,0)</f>
        <v>0</v>
      </c>
      <c r="R17" s="30">
        <f>IF(ISNUMBER('Corrected energy balance step 1'!R24),'Corrected energy balance step 1'!R24,0)</f>
        <v>0</v>
      </c>
      <c r="S17" s="30">
        <f>IF(ISNUMBER('Corrected energy balance step 1'!S24),'Corrected energy balance step 1'!S24,0)</f>
        <v>0</v>
      </c>
      <c r="T17" s="248">
        <f>IF(ISNUMBER('Corrected energy balance step 1'!T24),'Corrected energy balance step 1'!T24,0)</f>
        <v>0</v>
      </c>
      <c r="U17" s="30">
        <f>IF(ISNUMBER('Corrected energy balance step 1'!U24),'Corrected energy balance step 1'!U24,0)</f>
        <v>0</v>
      </c>
      <c r="V17" s="30">
        <f>IF(ISNUMBER('Corrected energy balance step 1'!V24),'Corrected energy balance step 1'!V24,0)</f>
        <v>0</v>
      </c>
      <c r="W17" s="30">
        <f>IF(ISNUMBER('Corrected energy balance step 1'!W24),'Corrected energy balance step 1'!W24,0)</f>
        <v>0</v>
      </c>
      <c r="X17" s="30">
        <f>IF(ISNUMBER('Corrected energy balance step 1'!X24),'Corrected energy balance step 1'!X24,0)</f>
        <v>0</v>
      </c>
      <c r="Y17" s="30">
        <f>IF(ISNUMBER('Corrected energy balance step 1'!Y24),'Corrected energy balance step 1'!Y24,0)</f>
        <v>0</v>
      </c>
      <c r="Z17" s="30">
        <f>IF(ISNUMBER('Corrected energy balance step 1'!Z24),'Corrected energy balance step 1'!Z24,0)</f>
        <v>0</v>
      </c>
      <c r="AA17" s="30">
        <f>IF(ISNUMBER('Corrected energy balance step 1'!AA24),'Corrected energy balance step 1'!AA24,0)</f>
        <v>0</v>
      </c>
      <c r="AB17" s="30">
        <f>IF(ISNUMBER('Corrected energy balance step 1'!AB24),'Corrected energy balance step 1'!AB24,0)</f>
        <v>0</v>
      </c>
      <c r="AC17" s="30">
        <f>IF(ISNUMBER('Corrected energy balance step 1'!AC24),'Corrected energy balance step 1'!AC24,0)</f>
        <v>0</v>
      </c>
      <c r="AD17" s="30">
        <f>IF(ISNUMBER('Corrected energy balance step 1'!AD24),'Corrected energy balance step 1'!AD24,0)</f>
        <v>0</v>
      </c>
      <c r="AE17" s="30">
        <f>IF(ISNUMBER('Corrected energy balance step 1'!AE24),'Corrected energy balance step 1'!AE24,0)</f>
        <v>0</v>
      </c>
      <c r="AF17" s="30">
        <f>IF(ISNUMBER('Corrected energy balance step 1'!AF24),'Corrected energy balance step 1'!AF24,0)</f>
        <v>0</v>
      </c>
      <c r="AG17" s="30">
        <f>IF(ISNUMBER('Corrected energy balance step 1'!AG24),'Corrected energy balance step 1'!AG24,0)</f>
        <v>0</v>
      </c>
      <c r="AH17" s="30">
        <f>IF(ISNUMBER('Corrected energy balance step 1'!AH24),'Corrected energy balance step 1'!AH24,0)</f>
        <v>0</v>
      </c>
      <c r="AI17" s="30">
        <f>IF(ISNUMBER('Corrected energy balance step 1'!AI24),'Corrected energy balance step 1'!AI24,0)</f>
        <v>0</v>
      </c>
      <c r="AJ17" s="30">
        <f>IF(ISNUMBER('Corrected energy balance step 1'!AJ24),'Corrected energy balance step 1'!AJ24,0)</f>
        <v>0</v>
      </c>
      <c r="AK17" s="30">
        <f>IF(ISNUMBER('Corrected energy balance step 1'!AK24),'Corrected energy balance step 1'!AK24,0)</f>
        <v>0</v>
      </c>
      <c r="AL17" s="30">
        <f>IF(ISNUMBER('Corrected energy balance step 1'!AL24),'Corrected energy balance step 1'!AL24,0)</f>
        <v>0</v>
      </c>
      <c r="AM17" s="30">
        <f>IF(ISNUMBER('Corrected energy balance step 1'!AM24),'Corrected energy balance step 1'!AM24,0)</f>
        <v>0</v>
      </c>
      <c r="AN17" s="30">
        <f>IF(ISNUMBER('Corrected energy balance step 1'!AN24),'Corrected energy balance step 1'!AN24,0)</f>
        <v>0</v>
      </c>
      <c r="AO17" s="30">
        <f>IF(ISNUMBER('Corrected energy balance step 1'!AO24),'Corrected energy balance step 1'!AO24,0)</f>
        <v>0</v>
      </c>
      <c r="AP17" s="30">
        <f>IF(ISNUMBER('Corrected energy balance step 1'!AP24),'Corrected energy balance step 1'!AP24,0)</f>
        <v>0</v>
      </c>
      <c r="AQ17" s="30">
        <f>IF(ISNUMBER('Corrected energy balance step 1'!AQ24),'Corrected energy balance step 1'!AQ24,0)</f>
        <v>0</v>
      </c>
      <c r="AR17" s="30">
        <f>IF(ISNUMBER('Corrected energy balance step 1'!AR24),'Corrected energy balance step 1'!AR24,0)</f>
        <v>0</v>
      </c>
      <c r="AS17" s="248">
        <f>IF(ISNUMBER('Corrected energy balance step 1'!AS24),'Corrected energy balance step 1'!AS24,0)</f>
        <v>0</v>
      </c>
      <c r="AT17" s="30">
        <f>IF(ISNUMBER('Corrected energy balance step 1'!AT24),'Corrected energy balance step 1'!AT24,0)</f>
        <v>0</v>
      </c>
      <c r="AU17" s="30">
        <f>IF(ISNUMBER('Corrected energy balance step 1'!AU24),'Corrected energy balance step 1'!AU24,0)</f>
        <v>0</v>
      </c>
      <c r="AV17" s="248">
        <f>IF(ISNUMBER('Corrected energy balance step 1'!AV24),'Corrected energy balance step 1'!AV24,0)</f>
        <v>0</v>
      </c>
      <c r="AW17" s="248">
        <f>IF(ISNUMBER('Corrected energy balance step 1'!AW24),'Corrected energy balance step 1'!AW24,0)</f>
        <v>0</v>
      </c>
      <c r="AX17" s="248">
        <f>IF(ISNUMBER('Corrected energy balance step 1'!AX24),'Corrected energy balance step 1'!AX24,0)</f>
        <v>0</v>
      </c>
      <c r="AY17" s="248">
        <f>IF(ISNUMBER('Corrected energy balance step 1'!AY24),'Corrected energy balance step 1'!AY24,0)</f>
        <v>0</v>
      </c>
      <c r="AZ17" s="192">
        <f>IF(ISNUMBER('Corrected energy balance step 1'!AZ24),'Corrected energy balance step 1'!AZ24,0)</f>
        <v>0</v>
      </c>
      <c r="BA17" s="248">
        <f>IF(ISNUMBER('Corrected energy balance step 1'!BA24),'Corrected energy balance step 1'!BA24,0)</f>
        <v>0</v>
      </c>
      <c r="BB17" s="248">
        <f>IF(ISNUMBER('Corrected energy balance step 1'!BB24),'Corrected energy balance step 1'!BB24,0)</f>
        <v>0</v>
      </c>
      <c r="BC17" s="248">
        <f>IF(ISNUMBER('Corrected energy balance step 1'!BC24),'Corrected energy balance step 1'!BC24,0)</f>
        <v>0</v>
      </c>
      <c r="BD17" s="248">
        <f>IF(ISNUMBER('Corrected energy balance step 1'!BD24),'Corrected energy balance step 1'!BD24,0)</f>
        <v>0</v>
      </c>
      <c r="BE17" s="248">
        <f>IF(ISNUMBER('Corrected energy balance step 1'!BE24),'Corrected energy balance step 1'!BE24,0)</f>
        <v>0</v>
      </c>
      <c r="BF17" s="254">
        <f>IF(ISNUMBER('Corrected energy balance step 1'!BF24),'Corrected energy balance step 1'!BF24,0)</f>
        <v>0</v>
      </c>
    </row>
    <row r="18" spans="2:58">
      <c r="B18" s="160" t="s">
        <v>67</v>
      </c>
      <c r="C18" s="219">
        <f t="shared" ref="C18:H18" si="20">IF(SUM($C$16:$H$17,$J$16:$S$17)=0,0,SUM(C16:C17)/SUM($C$16:$H$17,$J$16:$S$17))</f>
        <v>0</v>
      </c>
      <c r="D18" s="220">
        <f t="shared" si="20"/>
        <v>0</v>
      </c>
      <c r="E18" s="220">
        <f t="shared" si="20"/>
        <v>0</v>
      </c>
      <c r="F18" s="220">
        <f t="shared" si="20"/>
        <v>0</v>
      </c>
      <c r="G18" s="220">
        <f t="shared" si="20"/>
        <v>0</v>
      </c>
      <c r="H18" s="220">
        <f t="shared" si="20"/>
        <v>0</v>
      </c>
      <c r="I18" s="249">
        <f>IF(SUM(I16:I17)=0,0,SUM(I16:I17)/SUM(I16:I17))</f>
        <v>0</v>
      </c>
      <c r="J18" s="220">
        <f t="shared" ref="J18:S18" si="21">IF(SUM($C$16:$H$17,$J$16:$S$17)=0,0,SUM(J16:J17)/SUM($C$16:$H$17,$J$16:$S$17))</f>
        <v>0</v>
      </c>
      <c r="K18" s="220">
        <f t="shared" si="21"/>
        <v>0</v>
      </c>
      <c r="L18" s="220">
        <f t="shared" si="21"/>
        <v>0</v>
      </c>
      <c r="M18" s="220">
        <f t="shared" si="21"/>
        <v>0</v>
      </c>
      <c r="N18" s="220">
        <f t="shared" si="21"/>
        <v>0</v>
      </c>
      <c r="O18" s="220">
        <f t="shared" si="21"/>
        <v>0</v>
      </c>
      <c r="P18" s="220">
        <f t="shared" si="21"/>
        <v>0</v>
      </c>
      <c r="Q18" s="220">
        <f t="shared" si="21"/>
        <v>0</v>
      </c>
      <c r="R18" s="220">
        <f t="shared" si="21"/>
        <v>0</v>
      </c>
      <c r="S18" s="220">
        <f t="shared" si="21"/>
        <v>0</v>
      </c>
      <c r="T18" s="249">
        <f>IF(SUM(T16:T17)=0,0,SUM(T16:T17)/SUM(T16:T17))</f>
        <v>0</v>
      </c>
      <c r="U18" s="220">
        <f t="shared" ref="U18:AQ18" si="22">IF(SUM($U$16:$AQ$17)=0,0,SUM(U16:U17)/SUM($U$16:$AQ$17))</f>
        <v>0</v>
      </c>
      <c r="V18" s="220">
        <f t="shared" si="22"/>
        <v>0</v>
      </c>
      <c r="W18" s="220">
        <f t="shared" si="22"/>
        <v>0</v>
      </c>
      <c r="X18" s="220">
        <f t="shared" si="22"/>
        <v>0</v>
      </c>
      <c r="Y18" s="220">
        <f t="shared" si="22"/>
        <v>0</v>
      </c>
      <c r="Z18" s="220">
        <f t="shared" si="22"/>
        <v>0</v>
      </c>
      <c r="AA18" s="220">
        <f t="shared" si="22"/>
        <v>0</v>
      </c>
      <c r="AB18" s="220">
        <f t="shared" si="22"/>
        <v>0</v>
      </c>
      <c r="AC18" s="220">
        <f t="shared" si="22"/>
        <v>0</v>
      </c>
      <c r="AD18" s="220">
        <f t="shared" si="22"/>
        <v>0</v>
      </c>
      <c r="AE18" s="220">
        <f t="shared" si="22"/>
        <v>0</v>
      </c>
      <c r="AF18" s="220">
        <f t="shared" si="22"/>
        <v>0</v>
      </c>
      <c r="AG18" s="220">
        <f t="shared" si="22"/>
        <v>0</v>
      </c>
      <c r="AH18" s="220">
        <f t="shared" si="22"/>
        <v>0</v>
      </c>
      <c r="AI18" s="220">
        <f t="shared" si="22"/>
        <v>0</v>
      </c>
      <c r="AJ18" s="220">
        <f t="shared" si="22"/>
        <v>0</v>
      </c>
      <c r="AK18" s="220">
        <f t="shared" si="22"/>
        <v>0</v>
      </c>
      <c r="AL18" s="220">
        <f t="shared" si="22"/>
        <v>0</v>
      </c>
      <c r="AM18" s="220">
        <f t="shared" si="22"/>
        <v>0</v>
      </c>
      <c r="AN18" s="220">
        <f t="shared" si="22"/>
        <v>0</v>
      </c>
      <c r="AO18" s="220">
        <f t="shared" si="22"/>
        <v>0</v>
      </c>
      <c r="AP18" s="220">
        <f t="shared" si="22"/>
        <v>0</v>
      </c>
      <c r="AQ18" s="220">
        <f t="shared" si="22"/>
        <v>0</v>
      </c>
      <c r="AR18" s="220">
        <f>IF(SUM($AR$16:$AR$17,$AT$16:$AT$17)=0,0,SUM(AR16:AR17)/SUM($AR$16:$AR$17,$AT$16:$AT$17))</f>
        <v>0</v>
      </c>
      <c r="AS18" s="249">
        <f>IF(SUM(AS16:AS17)=0,0,SUM(AS16:AS17)/SUM(AS16:AS17))</f>
        <v>0</v>
      </c>
      <c r="AT18" s="220">
        <f>IF(SUM($AR$16:$AR$17,$AT$16:$AT$17)=0,0,SUM(AT16:AT17)/SUM($AR$16:$AR$17,$AT$16:$AT$17))</f>
        <v>0</v>
      </c>
      <c r="AU18" s="220">
        <f>IF(SUM($AZ$16:$AZ$17,$AU$16:$AU$17)=0,0,SUM(AU16:AU17)/SUM($AZ$16:$AZ$17,$AU$16:$AU$17))</f>
        <v>0</v>
      </c>
      <c r="AV18" s="249">
        <f>IF(SUM(AV16:AV17)=0,0,SUM(AV16:AV17)/SUM(AV16:AV17))</f>
        <v>0</v>
      </c>
      <c r="AW18" s="249"/>
      <c r="AX18" s="249"/>
      <c r="AY18" s="249"/>
      <c r="AZ18" s="220">
        <f>IF(SUM($AZ$16:$AZ$17,$AU$16:$AU$17)=0,0,SUM(AZ16:AZ17)/SUM($AZ$16:$AZ$17,$AU$16:$AU$17))</f>
        <v>0</v>
      </c>
      <c r="BA18" s="255"/>
      <c r="BB18" s="255"/>
      <c r="BC18" s="255"/>
      <c r="BD18" s="255"/>
      <c r="BE18" s="255"/>
      <c r="BF18" s="256">
        <f>IF(SUM(BF16:BF17)=0,0,SUM(BF16:BF17)/SUM(BF16:BF17))</f>
        <v>0</v>
      </c>
    </row>
    <row r="19" spans="2:58" ht="17" thickBot="1">
      <c r="B19" s="214"/>
      <c r="C19" s="217"/>
      <c r="D19" s="162"/>
      <c r="E19" s="162"/>
      <c r="F19" s="162"/>
      <c r="G19" s="162"/>
      <c r="H19" s="162"/>
      <c r="I19" s="250"/>
      <c r="J19" s="162"/>
      <c r="K19" s="162"/>
      <c r="L19" s="162"/>
      <c r="M19" s="162"/>
      <c r="N19" s="162"/>
      <c r="O19" s="186"/>
      <c r="P19" s="186"/>
      <c r="Q19" s="186"/>
      <c r="R19" s="186"/>
      <c r="S19" s="218"/>
      <c r="T19" s="250"/>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215"/>
      <c r="AS19" s="250"/>
      <c r="AT19" s="215"/>
      <c r="AU19" s="162"/>
      <c r="AV19" s="250"/>
      <c r="AW19" s="250"/>
      <c r="AX19" s="250"/>
      <c r="AY19" s="250"/>
      <c r="AZ19" s="186"/>
      <c r="BA19" s="257"/>
      <c r="BB19" s="258"/>
      <c r="BC19" s="258"/>
      <c r="BD19" s="258"/>
      <c r="BE19" s="258"/>
      <c r="BF19" s="259"/>
    </row>
    <row r="1048529" spans="50:50">
      <c r="AX1048529" s="51"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L137"/>
  <sheetViews>
    <sheetView workbookViewId="0"/>
  </sheetViews>
  <sheetFormatPr baseColWidth="10" defaultRowHeight="16"/>
  <cols>
    <col min="1" max="1" width="10.83203125" style="2"/>
    <col min="2" max="2" width="21.5" style="2" customWidth="1"/>
    <col min="3" max="10" width="19" style="2" customWidth="1"/>
    <col min="11" max="11" width="3.83203125" style="2" customWidth="1"/>
    <col min="12" max="12" width="39.1640625" style="2" bestFit="1" customWidth="1"/>
    <col min="13" max="16384" width="10.83203125" style="2"/>
  </cols>
  <sheetData>
    <row r="2" spans="2:12" ht="21">
      <c r="B2" s="22" t="s">
        <v>327</v>
      </c>
    </row>
    <row r="4" spans="2:12">
      <c r="B4" s="3" t="s">
        <v>39</v>
      </c>
      <c r="C4" s="4"/>
      <c r="D4" s="4"/>
      <c r="E4" s="5"/>
    </row>
    <row r="5" spans="2:12" ht="46" customHeight="1">
      <c r="B5" s="583" t="s">
        <v>493</v>
      </c>
      <c r="C5" s="584"/>
      <c r="D5" s="584"/>
      <c r="E5" s="585"/>
    </row>
    <row r="6" spans="2:12" ht="17" thickBot="1"/>
    <row r="7" spans="2:12">
      <c r="B7" s="69" t="s">
        <v>214</v>
      </c>
      <c r="C7" s="89"/>
      <c r="D7" s="89"/>
      <c r="E7" s="89"/>
      <c r="F7" s="89"/>
      <c r="G7" s="89"/>
      <c r="H7" s="89"/>
      <c r="I7" s="89"/>
      <c r="J7" s="89"/>
      <c r="K7" s="89"/>
      <c r="L7" s="71"/>
    </row>
    <row r="8" spans="2:12">
      <c r="B8" s="72"/>
      <c r="C8" s="9"/>
      <c r="D8" s="9"/>
      <c r="E8" s="9"/>
      <c r="F8" s="9"/>
      <c r="G8" s="9"/>
      <c r="H8" s="9"/>
      <c r="I8" s="9"/>
      <c r="J8" s="9"/>
      <c r="K8" s="9"/>
      <c r="L8" s="73"/>
    </row>
    <row r="9" spans="2:12" ht="32">
      <c r="B9" s="98" t="s">
        <v>40</v>
      </c>
      <c r="C9" s="66" t="s">
        <v>41</v>
      </c>
      <c r="D9" s="502" t="s">
        <v>655</v>
      </c>
      <c r="E9" s="502" t="s">
        <v>656</v>
      </c>
      <c r="F9" s="503"/>
      <c r="G9" s="503"/>
      <c r="H9" s="502"/>
      <c r="I9" s="503"/>
      <c r="J9" s="504"/>
      <c r="K9" s="502"/>
      <c r="L9" s="505" t="s">
        <v>19</v>
      </c>
    </row>
    <row r="10" spans="2:12">
      <c r="B10" s="125" t="s">
        <v>327</v>
      </c>
      <c r="C10" s="55"/>
      <c r="D10" s="30"/>
      <c r="E10" s="30"/>
      <c r="F10" s="9"/>
      <c r="G10" s="9"/>
      <c r="H10" s="9"/>
      <c r="I10" s="9"/>
      <c r="J10" s="8"/>
      <c r="K10" s="9"/>
      <c r="L10" s="73"/>
    </row>
    <row r="11" spans="2:12">
      <c r="B11" s="125"/>
      <c r="C11" s="55" t="s">
        <v>42</v>
      </c>
      <c r="D11" s="349">
        <f>'Fuel aggregation PP'!D54</f>
        <v>0</v>
      </c>
      <c r="E11" s="349"/>
      <c r="F11" s="9"/>
      <c r="G11" s="9"/>
      <c r="H11" s="9"/>
      <c r="I11" s="9"/>
      <c r="J11" s="8"/>
      <c r="K11" s="9"/>
      <c r="L11" s="73" t="s">
        <v>721</v>
      </c>
    </row>
    <row r="12" spans="2:12">
      <c r="B12" s="125"/>
      <c r="C12" s="55" t="s">
        <v>142</v>
      </c>
      <c r="D12" s="349">
        <f>'Fuel aggregation PP'!D55</f>
        <v>0</v>
      </c>
      <c r="E12" s="349"/>
      <c r="F12" s="9"/>
      <c r="G12" s="9"/>
      <c r="H12" s="9"/>
      <c r="I12" s="9"/>
      <c r="J12" s="8"/>
      <c r="K12" s="9"/>
      <c r="L12" s="73"/>
    </row>
    <row r="13" spans="2:12">
      <c r="B13" s="125"/>
      <c r="C13" s="55" t="s">
        <v>43</v>
      </c>
      <c r="D13" s="349">
        <f>'Fuel aggregation PP'!D56</f>
        <v>0</v>
      </c>
      <c r="E13" s="349"/>
      <c r="F13" s="9"/>
      <c r="G13" s="9"/>
      <c r="H13" s="9"/>
      <c r="I13" s="9"/>
      <c r="J13" s="8"/>
      <c r="K13" s="9"/>
      <c r="L13" s="73"/>
    </row>
    <row r="14" spans="2:12">
      <c r="B14" s="125"/>
      <c r="C14" s="55" t="s">
        <v>44</v>
      </c>
      <c r="D14" s="349">
        <f>'Fuel aggregation PP'!D57</f>
        <v>0</v>
      </c>
      <c r="E14" s="349"/>
      <c r="F14" s="9"/>
      <c r="G14" s="9"/>
      <c r="H14" s="9"/>
      <c r="I14" s="9"/>
      <c r="J14" s="8"/>
      <c r="K14" s="9"/>
      <c r="L14" s="73"/>
    </row>
    <row r="15" spans="2:12">
      <c r="B15" s="125"/>
      <c r="C15" s="55" t="s">
        <v>320</v>
      </c>
      <c r="D15" s="349">
        <f>'Fuel aggregation PP'!D58</f>
        <v>0</v>
      </c>
      <c r="E15" s="349"/>
      <c r="F15" s="9"/>
      <c r="G15" s="9"/>
      <c r="H15" s="9"/>
      <c r="I15" s="9"/>
      <c r="J15" s="8"/>
      <c r="K15" s="9"/>
      <c r="L15" s="73"/>
    </row>
    <row r="16" spans="2:12">
      <c r="B16" s="125"/>
      <c r="C16" s="67" t="s">
        <v>225</v>
      </c>
      <c r="D16" s="349">
        <f>'Fuel aggregation PP'!D59</f>
        <v>0</v>
      </c>
      <c r="E16" s="349"/>
      <c r="F16" s="9"/>
      <c r="G16" s="9"/>
      <c r="H16" s="9"/>
      <c r="I16" s="9"/>
      <c r="J16" s="8"/>
      <c r="K16" s="9"/>
      <c r="L16" s="73"/>
    </row>
    <row r="17" spans="2:12">
      <c r="B17" s="125"/>
      <c r="C17" s="67" t="s">
        <v>226</v>
      </c>
      <c r="D17" s="349">
        <f>'Fuel aggregation PP'!D60</f>
        <v>0</v>
      </c>
      <c r="E17" s="349"/>
      <c r="F17" s="9"/>
      <c r="G17" s="9"/>
      <c r="H17" s="9"/>
      <c r="I17" s="9"/>
      <c r="J17" s="8"/>
      <c r="K17" s="9"/>
      <c r="L17" s="73"/>
    </row>
    <row r="18" spans="2:12">
      <c r="B18" s="125"/>
      <c r="C18" s="302" t="s">
        <v>502</v>
      </c>
      <c r="D18" s="349">
        <f>'Fuel aggregation PP'!D61</f>
        <v>0</v>
      </c>
      <c r="E18" s="349"/>
      <c r="F18" s="9"/>
      <c r="G18" s="9"/>
      <c r="H18" s="9"/>
      <c r="I18" s="9"/>
      <c r="J18" s="8"/>
      <c r="K18" s="9"/>
      <c r="L18" s="73"/>
    </row>
    <row r="19" spans="2:12">
      <c r="B19" s="125"/>
      <c r="C19" s="206" t="s">
        <v>203</v>
      </c>
      <c r="D19" s="349">
        <f>'Fuel aggregation PP'!D62</f>
        <v>0</v>
      </c>
      <c r="E19" s="349"/>
      <c r="F19" s="9"/>
      <c r="G19" s="9"/>
      <c r="H19" s="9"/>
      <c r="I19" s="9"/>
      <c r="J19" s="8"/>
      <c r="K19" s="9"/>
      <c r="L19" s="73" t="s">
        <v>720</v>
      </c>
    </row>
    <row r="20" spans="2:12">
      <c r="B20" s="125"/>
      <c r="C20" s="206" t="s">
        <v>189</v>
      </c>
      <c r="D20" s="349">
        <f>'Fuel aggregation PP'!D63</f>
        <v>0</v>
      </c>
      <c r="E20" s="349"/>
      <c r="F20" s="9"/>
      <c r="G20" s="9"/>
      <c r="H20" s="9"/>
      <c r="I20" s="9"/>
      <c r="J20" s="8"/>
      <c r="K20" s="9"/>
      <c r="L20" s="73"/>
    </row>
    <row r="21" spans="2:12">
      <c r="B21" s="125"/>
      <c r="C21" s="206" t="s">
        <v>195</v>
      </c>
      <c r="D21" s="349">
        <f>'Fuel aggregation PP'!D64</f>
        <v>0</v>
      </c>
      <c r="E21" s="349"/>
      <c r="F21" s="9"/>
      <c r="G21" s="9"/>
      <c r="H21" s="9"/>
      <c r="I21" s="9"/>
      <c r="J21" s="8"/>
      <c r="K21" s="9"/>
      <c r="L21" s="73"/>
    </row>
    <row r="22" spans="2:12">
      <c r="B22" s="125"/>
      <c r="C22" s="68" t="s">
        <v>190</v>
      </c>
      <c r="D22" s="349">
        <f>'Fuel aggregation PP'!D65</f>
        <v>0</v>
      </c>
      <c r="E22" s="349"/>
      <c r="F22" s="9"/>
      <c r="G22" s="9"/>
      <c r="H22" s="9"/>
      <c r="I22" s="9"/>
      <c r="J22" s="8"/>
      <c r="K22" s="9"/>
      <c r="L22" s="73"/>
    </row>
    <row r="23" spans="2:12">
      <c r="B23" s="125"/>
      <c r="C23" s="68" t="s">
        <v>191</v>
      </c>
      <c r="D23" s="349">
        <f>'Fuel aggregation PP'!D66</f>
        <v>0</v>
      </c>
      <c r="E23" s="349"/>
      <c r="F23" s="9"/>
      <c r="G23" s="9"/>
      <c r="H23" s="9"/>
      <c r="I23" s="9"/>
      <c r="J23" s="8"/>
      <c r="K23" s="9"/>
      <c r="L23" s="73"/>
    </row>
    <row r="24" spans="2:12">
      <c r="B24" s="125"/>
      <c r="C24" s="68" t="s">
        <v>329</v>
      </c>
      <c r="D24" s="349">
        <f>'Fuel aggregation PP'!D67</f>
        <v>0</v>
      </c>
      <c r="E24" s="349"/>
      <c r="F24" s="9"/>
      <c r="G24" s="9"/>
      <c r="H24" s="9"/>
      <c r="I24" s="9"/>
      <c r="J24" s="8"/>
      <c r="K24" s="9"/>
      <c r="L24" s="73"/>
    </row>
    <row r="25" spans="2:12">
      <c r="B25" s="125"/>
      <c r="C25" s="68" t="s">
        <v>193</v>
      </c>
      <c r="D25" s="349">
        <f>'Fuel aggregation PP'!D68</f>
        <v>0</v>
      </c>
      <c r="E25" s="349"/>
      <c r="F25" s="9"/>
      <c r="G25" s="9"/>
      <c r="H25" s="9"/>
      <c r="I25" s="9"/>
      <c r="J25" s="8"/>
      <c r="K25" s="9"/>
      <c r="L25" s="73"/>
    </row>
    <row r="26" spans="2:12" ht="17" thickBot="1">
      <c r="B26" s="125"/>
      <c r="C26" s="128" t="s">
        <v>230</v>
      </c>
      <c r="D26" s="351">
        <f>'Fuel aggregation PP'!D69</f>
        <v>0</v>
      </c>
      <c r="E26" s="351"/>
      <c r="F26" s="530"/>
      <c r="G26" s="530"/>
      <c r="H26" s="530"/>
      <c r="I26" s="530"/>
      <c r="J26" s="510"/>
      <c r="K26" s="9"/>
      <c r="L26" s="73"/>
    </row>
    <row r="27" spans="2:12" ht="17" thickTop="1">
      <c r="B27" s="241"/>
      <c r="C27" s="12"/>
      <c r="D27" s="557"/>
      <c r="E27" s="557"/>
      <c r="F27" s="11"/>
      <c r="G27" s="11"/>
      <c r="H27" s="11"/>
      <c r="I27" s="11"/>
      <c r="J27" s="12"/>
      <c r="K27" s="11"/>
      <c r="L27" s="78"/>
    </row>
    <row r="28" spans="2:12">
      <c r="B28" s="125" t="s">
        <v>378</v>
      </c>
      <c r="C28" s="55"/>
      <c r="D28" s="349"/>
      <c r="E28" s="349"/>
      <c r="F28" s="9"/>
      <c r="G28" s="9"/>
      <c r="H28" s="9"/>
      <c r="I28" s="9"/>
      <c r="J28" s="8"/>
      <c r="K28" s="9"/>
      <c r="L28" s="73"/>
    </row>
    <row r="29" spans="2:12">
      <c r="B29" s="125"/>
      <c r="C29" s="55" t="s">
        <v>42</v>
      </c>
      <c r="D29" s="350">
        <f>D30</f>
        <v>0</v>
      </c>
      <c r="E29" s="350" t="e">
        <f>D29/technical_specs!H14</f>
        <v>#DIV/0!</v>
      </c>
      <c r="F29" s="9"/>
      <c r="G29" s="9"/>
      <c r="H29" s="409"/>
      <c r="I29" s="9"/>
      <c r="J29" s="8"/>
      <c r="K29" s="9"/>
      <c r="L29" s="73"/>
    </row>
    <row r="30" spans="2:12">
      <c r="B30" s="125"/>
      <c r="C30" s="55" t="s">
        <v>203</v>
      </c>
      <c r="D30" s="350">
        <f>D19</f>
        <v>0</v>
      </c>
      <c r="E30" s="350" t="e">
        <f>D30/technical_specs!H14</f>
        <v>#DIV/0!</v>
      </c>
      <c r="F30" s="9"/>
      <c r="G30" s="9"/>
      <c r="H30" s="9"/>
      <c r="I30" s="9"/>
      <c r="J30" s="8"/>
      <c r="K30" s="9"/>
      <c r="L30" s="73"/>
    </row>
    <row r="31" spans="2:12" ht="17" thickBot="1">
      <c r="B31" s="125"/>
      <c r="C31" s="128" t="s">
        <v>230</v>
      </c>
      <c r="D31" s="360">
        <f>SUM(D29:D30)</f>
        <v>0</v>
      </c>
      <c r="E31" s="360" t="e">
        <f>SUM(E29:E30)</f>
        <v>#DIV/0!</v>
      </c>
      <c r="F31" s="9"/>
      <c r="G31" s="9"/>
      <c r="H31" s="9"/>
      <c r="I31" s="9"/>
      <c r="J31" s="8"/>
      <c r="K31" s="9"/>
      <c r="L31" s="73"/>
    </row>
    <row r="32" spans="2:12" ht="17" thickTop="1">
      <c r="B32" s="125"/>
      <c r="C32" s="8"/>
      <c r="D32" s="518"/>
      <c r="E32" s="518"/>
      <c r="F32" s="9"/>
      <c r="G32" s="9"/>
      <c r="H32" s="409"/>
      <c r="I32" s="9"/>
      <c r="J32" s="8"/>
      <c r="K32" s="9"/>
      <c r="L32" s="73"/>
    </row>
    <row r="33" spans="2:12">
      <c r="B33" s="125" t="s">
        <v>397</v>
      </c>
      <c r="C33" s="30"/>
      <c r="D33" s="361"/>
      <c r="E33" s="350"/>
      <c r="F33" s="9"/>
      <c r="G33" s="9"/>
      <c r="H33" s="409"/>
      <c r="I33" s="9"/>
      <c r="J33" s="8"/>
      <c r="K33" s="9"/>
      <c r="L33" s="73"/>
    </row>
    <row r="34" spans="2:12">
      <c r="B34" s="125"/>
      <c r="C34" s="30" t="s">
        <v>42</v>
      </c>
      <c r="D34" s="361">
        <f>(D11+D30)*Dashboard!E23</f>
        <v>0</v>
      </c>
      <c r="E34" s="350" t="e">
        <f>D34/technical_specs!H11</f>
        <v>#DIV/0!</v>
      </c>
      <c r="F34" s="9"/>
      <c r="G34" s="9"/>
      <c r="H34" s="409"/>
      <c r="I34" s="9"/>
      <c r="J34" s="9"/>
      <c r="K34" s="15"/>
      <c r="L34" s="73"/>
    </row>
    <row r="35" spans="2:12">
      <c r="B35" s="125"/>
      <c r="C35" s="9"/>
      <c r="D35" s="561"/>
      <c r="E35" s="518"/>
      <c r="F35" s="9"/>
      <c r="G35" s="9"/>
      <c r="H35" s="9"/>
      <c r="I35" s="9"/>
      <c r="J35" s="9"/>
      <c r="K35" s="15"/>
      <c r="L35" s="73"/>
    </row>
    <row r="36" spans="2:12">
      <c r="B36" s="125" t="s">
        <v>357</v>
      </c>
      <c r="C36" s="30"/>
      <c r="D36" s="361"/>
      <c r="E36" s="350"/>
      <c r="F36" s="9"/>
      <c r="G36" s="9"/>
      <c r="H36" s="9"/>
      <c r="I36" s="9"/>
      <c r="J36" s="9"/>
      <c r="K36" s="15"/>
      <c r="L36" s="73"/>
    </row>
    <row r="37" spans="2:12">
      <c r="B37" s="125"/>
      <c r="C37" s="30" t="s">
        <v>42</v>
      </c>
      <c r="D37" s="361">
        <f>(D11+D30)*Dashboard!E19</f>
        <v>0</v>
      </c>
      <c r="E37" s="350" t="e">
        <f>D37/technical_specs!H12</f>
        <v>#DIV/0!</v>
      </c>
      <c r="F37" s="9"/>
      <c r="G37" s="9"/>
      <c r="H37" s="409"/>
      <c r="I37" s="9"/>
      <c r="J37" s="9"/>
      <c r="K37" s="15"/>
      <c r="L37" s="73"/>
    </row>
    <row r="38" spans="2:12">
      <c r="B38" s="125"/>
      <c r="C38" s="9"/>
      <c r="D38" s="561"/>
      <c r="E38" s="518"/>
      <c r="F38" s="9"/>
      <c r="G38" s="9"/>
      <c r="H38" s="9"/>
      <c r="I38" s="9"/>
      <c r="J38" s="9"/>
      <c r="K38" s="15"/>
      <c r="L38" s="73"/>
    </row>
    <row r="39" spans="2:12">
      <c r="B39" s="125" t="s">
        <v>358</v>
      </c>
      <c r="C39" s="30"/>
      <c r="D39" s="361"/>
      <c r="E39" s="350"/>
      <c r="F39" s="9"/>
      <c r="G39" s="9"/>
      <c r="H39" s="9"/>
      <c r="I39" s="9"/>
      <c r="J39" s="9"/>
      <c r="K39" s="15"/>
      <c r="L39" s="73"/>
    </row>
    <row r="40" spans="2:12">
      <c r="B40" s="125"/>
      <c r="C40" s="30" t="s">
        <v>42</v>
      </c>
      <c r="D40" s="361">
        <f>(D11+D30)*Dashboard!E20</f>
        <v>0</v>
      </c>
      <c r="E40" s="350" t="e">
        <f>D40/technical_specs!H13</f>
        <v>#DIV/0!</v>
      </c>
      <c r="F40" s="9"/>
      <c r="G40" s="9"/>
      <c r="H40" s="409"/>
      <c r="I40" s="9"/>
      <c r="J40" s="9"/>
      <c r="K40" s="15"/>
      <c r="L40" s="73"/>
    </row>
    <row r="41" spans="2:12">
      <c r="B41" s="72"/>
      <c r="C41" s="9"/>
      <c r="D41" s="561"/>
      <c r="E41" s="518"/>
      <c r="F41" s="409"/>
      <c r="G41" s="409"/>
      <c r="H41" s="409"/>
      <c r="I41" s="409"/>
      <c r="J41" s="409"/>
      <c r="K41" s="15"/>
      <c r="L41" s="73"/>
    </row>
    <row r="42" spans="2:12">
      <c r="B42" s="95" t="s">
        <v>359</v>
      </c>
      <c r="C42" s="30"/>
      <c r="D42" s="361"/>
      <c r="E42" s="350"/>
      <c r="F42" s="409"/>
      <c r="G42" s="409"/>
      <c r="H42" s="409"/>
      <c r="I42" s="409"/>
      <c r="J42" s="409"/>
      <c r="K42" s="15"/>
      <c r="L42" s="73"/>
    </row>
    <row r="43" spans="2:12">
      <c r="B43" s="72"/>
      <c r="C43" s="30" t="s">
        <v>42</v>
      </c>
      <c r="D43" s="361">
        <f>(D11+D30)*Dashboard!E21</f>
        <v>0</v>
      </c>
      <c r="E43" s="350" t="e">
        <f>D43/technical_specs!H15</f>
        <v>#DIV/0!</v>
      </c>
      <c r="F43" s="409"/>
      <c r="G43" s="409"/>
      <c r="H43" s="409"/>
      <c r="I43" s="409"/>
      <c r="J43" s="409"/>
      <c r="K43" s="15"/>
      <c r="L43" s="73"/>
    </row>
    <row r="44" spans="2:12">
      <c r="B44" s="95"/>
      <c r="C44" s="9"/>
      <c r="D44" s="561"/>
      <c r="E44" s="518"/>
      <c r="F44" s="409"/>
      <c r="G44" s="409"/>
      <c r="H44" s="409"/>
      <c r="I44" s="409"/>
      <c r="J44" s="409"/>
      <c r="K44" s="15"/>
      <c r="L44" s="73"/>
    </row>
    <row r="45" spans="2:12">
      <c r="B45" s="95" t="s">
        <v>360</v>
      </c>
      <c r="C45" s="30"/>
      <c r="D45" s="361"/>
      <c r="E45" s="350"/>
      <c r="F45" s="409"/>
      <c r="G45" s="409"/>
      <c r="H45" s="409"/>
      <c r="I45" s="409"/>
      <c r="J45" s="409"/>
      <c r="K45" s="15"/>
      <c r="L45" s="73"/>
    </row>
    <row r="46" spans="2:12">
      <c r="B46" s="95"/>
      <c r="C46" s="30" t="s">
        <v>42</v>
      </c>
      <c r="D46" s="361">
        <f>(D11+D29)*Dashboard!E22</f>
        <v>0</v>
      </c>
      <c r="E46" s="350" t="e">
        <f>D46/technical_specs!H16</f>
        <v>#DIV/0!</v>
      </c>
      <c r="F46" s="409"/>
      <c r="G46" s="409"/>
      <c r="H46" s="409"/>
      <c r="I46" s="409"/>
      <c r="J46" s="409"/>
      <c r="K46" s="15"/>
      <c r="L46" s="73"/>
    </row>
    <row r="47" spans="2:12">
      <c r="B47" s="95"/>
      <c r="C47" s="9"/>
      <c r="D47" s="561"/>
      <c r="E47" s="518"/>
      <c r="F47" s="409"/>
      <c r="G47" s="409"/>
      <c r="H47" s="409"/>
      <c r="I47" s="409"/>
      <c r="J47" s="409"/>
      <c r="K47" s="15"/>
      <c r="L47" s="73"/>
    </row>
    <row r="48" spans="2:12">
      <c r="B48" s="95" t="s">
        <v>361</v>
      </c>
      <c r="C48" s="30"/>
      <c r="D48" s="361"/>
      <c r="E48" s="350"/>
      <c r="F48" s="409"/>
      <c r="G48" s="409"/>
      <c r="H48" s="409"/>
      <c r="I48" s="409"/>
      <c r="J48" s="409"/>
      <c r="K48" s="15"/>
      <c r="L48" s="73"/>
    </row>
    <row r="49" spans="2:12">
      <c r="B49" s="95"/>
      <c r="C49" s="30" t="s">
        <v>142</v>
      </c>
      <c r="D49" s="361">
        <f>D12*Dashboard!E27</f>
        <v>0</v>
      </c>
      <c r="E49" s="350" t="e">
        <f>D49/technical_specs!H17</f>
        <v>#DIV/0!</v>
      </c>
      <c r="F49" s="409"/>
      <c r="G49" s="409"/>
      <c r="H49" s="409"/>
      <c r="I49" s="409"/>
      <c r="J49" s="409"/>
      <c r="K49" s="15"/>
      <c r="L49" s="73"/>
    </row>
    <row r="50" spans="2:12">
      <c r="B50" s="95"/>
      <c r="C50" s="9"/>
      <c r="D50" s="561"/>
      <c r="E50" s="518"/>
      <c r="F50" s="409"/>
      <c r="G50" s="409"/>
      <c r="H50" s="409"/>
      <c r="I50" s="409"/>
      <c r="J50" s="409"/>
      <c r="K50" s="15"/>
      <c r="L50" s="73"/>
    </row>
    <row r="51" spans="2:12">
      <c r="B51" s="95" t="s">
        <v>398</v>
      </c>
      <c r="C51" s="30"/>
      <c r="D51" s="361"/>
      <c r="E51" s="350"/>
      <c r="F51" s="409"/>
      <c r="G51" s="409"/>
      <c r="H51" s="409"/>
      <c r="I51" s="409"/>
      <c r="J51" s="409"/>
      <c r="K51" s="15"/>
      <c r="L51" s="73"/>
    </row>
    <row r="52" spans="2:12">
      <c r="B52" s="95"/>
      <c r="C52" s="30" t="s">
        <v>142</v>
      </c>
      <c r="D52" s="361">
        <f>D12*Dashboard!E28</f>
        <v>0</v>
      </c>
      <c r="E52" s="350" t="e">
        <f>D52/technical_specs!H18</f>
        <v>#DIV/0!</v>
      </c>
      <c r="F52" s="409"/>
      <c r="G52" s="409"/>
      <c r="H52" s="409"/>
      <c r="I52" s="409"/>
      <c r="J52" s="409"/>
      <c r="K52" s="15"/>
      <c r="L52" s="73"/>
    </row>
    <row r="53" spans="2:12">
      <c r="B53" s="95"/>
      <c r="C53" s="9"/>
      <c r="D53" s="561"/>
      <c r="E53" s="518"/>
      <c r="F53" s="409"/>
      <c r="G53" s="409"/>
      <c r="H53" s="409"/>
      <c r="I53" s="409"/>
      <c r="J53" s="409"/>
      <c r="K53" s="15"/>
      <c r="L53" s="73"/>
    </row>
    <row r="54" spans="2:12">
      <c r="B54" s="95" t="s">
        <v>752</v>
      </c>
      <c r="C54" s="30"/>
      <c r="D54" s="361"/>
      <c r="E54" s="350"/>
      <c r="F54" s="409"/>
      <c r="G54" s="409"/>
      <c r="H54" s="409"/>
      <c r="I54" s="409"/>
      <c r="J54" s="409"/>
      <c r="K54" s="15"/>
      <c r="L54" s="73"/>
    </row>
    <row r="55" spans="2:12">
      <c r="B55" s="95"/>
      <c r="C55" s="30" t="s">
        <v>43</v>
      </c>
      <c r="D55" s="361">
        <f>D13*Dashboard!E35</f>
        <v>0</v>
      </c>
      <c r="E55" s="350" t="e">
        <f>D55/technical_specs!H19</f>
        <v>#DIV/0!</v>
      </c>
      <c r="F55" s="409"/>
      <c r="G55" s="409"/>
      <c r="H55" s="409"/>
      <c r="I55" s="409"/>
      <c r="J55" s="409"/>
      <c r="K55" s="15"/>
      <c r="L55" s="73"/>
    </row>
    <row r="56" spans="2:12">
      <c r="B56" s="95"/>
      <c r="C56" s="302" t="s">
        <v>502</v>
      </c>
      <c r="D56" s="361">
        <f>D18*Dashboard!E35</f>
        <v>0</v>
      </c>
      <c r="E56" s="350" t="e">
        <f>D56/technical_specs!H19</f>
        <v>#DIV/0!</v>
      </c>
      <c r="F56" s="409"/>
      <c r="G56" s="409"/>
      <c r="H56" s="409"/>
      <c r="I56" s="409"/>
      <c r="J56" s="409"/>
      <c r="K56" s="15"/>
      <c r="L56" s="73"/>
    </row>
    <row r="57" spans="2:12" ht="17" thickBot="1">
      <c r="B57" s="95"/>
      <c r="C57" s="128" t="s">
        <v>230</v>
      </c>
      <c r="D57" s="360">
        <f>SUM(D55:D56)</f>
        <v>0</v>
      </c>
      <c r="E57" s="360" t="e">
        <f>SUM(E55:E56)</f>
        <v>#DIV/0!</v>
      </c>
      <c r="F57" s="409"/>
      <c r="G57" s="409"/>
      <c r="H57" s="409"/>
      <c r="I57" s="409"/>
      <c r="J57" s="409"/>
      <c r="K57" s="15"/>
      <c r="L57" s="73"/>
    </row>
    <row r="58" spans="2:12" ht="17" thickTop="1">
      <c r="B58" s="95"/>
      <c r="C58" s="9"/>
      <c r="D58" s="561"/>
      <c r="E58" s="518"/>
      <c r="F58" s="409"/>
      <c r="G58" s="409"/>
      <c r="H58" s="409"/>
      <c r="I58" s="409"/>
      <c r="J58" s="409"/>
      <c r="K58" s="15"/>
      <c r="L58" s="73"/>
    </row>
    <row r="59" spans="2:12">
      <c r="B59" s="95" t="s">
        <v>363</v>
      </c>
      <c r="C59" s="30"/>
      <c r="D59" s="361"/>
      <c r="E59" s="350"/>
      <c r="F59" s="409"/>
      <c r="G59" s="409"/>
      <c r="H59" s="409"/>
      <c r="I59" s="409"/>
      <c r="J59" s="409"/>
      <c r="K59" s="15"/>
      <c r="L59" s="73"/>
    </row>
    <row r="60" spans="2:12">
      <c r="B60" s="95"/>
      <c r="C60" s="30" t="s">
        <v>43</v>
      </c>
      <c r="D60" s="361">
        <f>D13*Dashboard!E32</f>
        <v>0</v>
      </c>
      <c r="E60" s="350" t="e">
        <f>D60/technical_specs!H20</f>
        <v>#DIV/0!</v>
      </c>
      <c r="F60" s="409"/>
      <c r="G60" s="409"/>
      <c r="H60" s="409"/>
      <c r="I60" s="409"/>
      <c r="J60" s="409"/>
      <c r="K60" s="15"/>
      <c r="L60" s="73"/>
    </row>
    <row r="61" spans="2:12">
      <c r="B61" s="95"/>
      <c r="C61" s="302" t="s">
        <v>502</v>
      </c>
      <c r="D61" s="361">
        <f>D18*Dashboard!E32</f>
        <v>0</v>
      </c>
      <c r="E61" s="350" t="e">
        <f>D61/technical_specs!H20</f>
        <v>#DIV/0!</v>
      </c>
      <c r="F61" s="409"/>
      <c r="G61" s="409"/>
      <c r="H61" s="409"/>
      <c r="I61" s="409"/>
      <c r="J61" s="409"/>
      <c r="K61" s="15"/>
      <c r="L61" s="73"/>
    </row>
    <row r="62" spans="2:12" ht="17" thickBot="1">
      <c r="B62" s="95"/>
      <c r="C62" s="128" t="s">
        <v>230</v>
      </c>
      <c r="D62" s="360">
        <f>SUM(D60:D61)</f>
        <v>0</v>
      </c>
      <c r="E62" s="360" t="e">
        <f>SUM(E60:E61)</f>
        <v>#DIV/0!</v>
      </c>
      <c r="F62" s="409"/>
      <c r="G62" s="409"/>
      <c r="H62" s="409"/>
      <c r="I62" s="409"/>
      <c r="J62" s="409"/>
      <c r="K62" s="15"/>
      <c r="L62" s="73"/>
    </row>
    <row r="63" spans="2:12" ht="17" thickTop="1">
      <c r="B63" s="95"/>
      <c r="C63" s="9"/>
      <c r="D63" s="561"/>
      <c r="E63" s="518"/>
      <c r="F63" s="409"/>
      <c r="G63" s="409"/>
      <c r="H63" s="409"/>
      <c r="I63" s="409"/>
      <c r="J63" s="409"/>
      <c r="K63" s="15"/>
      <c r="L63" s="73"/>
    </row>
    <row r="64" spans="2:12">
      <c r="B64" s="95" t="s">
        <v>364</v>
      </c>
      <c r="C64" s="30"/>
      <c r="D64" s="361"/>
      <c r="E64" s="350"/>
      <c r="F64" s="409"/>
      <c r="G64" s="409"/>
      <c r="H64" s="409"/>
      <c r="I64" s="409"/>
      <c r="J64" s="409"/>
      <c r="K64" s="15"/>
      <c r="L64" s="73"/>
    </row>
    <row r="65" spans="2:12">
      <c r="B65" s="95"/>
      <c r="C65" s="30" t="s">
        <v>43</v>
      </c>
      <c r="D65" s="361">
        <f>D13*Dashboard!E33</f>
        <v>0</v>
      </c>
      <c r="E65" s="350" t="e">
        <f>D65/technical_specs!H21</f>
        <v>#DIV/0!</v>
      </c>
      <c r="F65" s="409"/>
      <c r="G65" s="409"/>
      <c r="H65" s="409"/>
      <c r="I65" s="409"/>
      <c r="J65" s="409"/>
      <c r="K65" s="15"/>
      <c r="L65" s="73"/>
    </row>
    <row r="66" spans="2:12">
      <c r="B66" s="95"/>
      <c r="C66" s="302" t="s">
        <v>502</v>
      </c>
      <c r="D66" s="361">
        <f>D18*Dashboard!E33</f>
        <v>0</v>
      </c>
      <c r="E66" s="350" t="e">
        <f>D66/technical_specs!H21</f>
        <v>#DIV/0!</v>
      </c>
      <c r="F66" s="409"/>
      <c r="G66" s="409"/>
      <c r="H66" s="409"/>
      <c r="I66" s="409"/>
      <c r="J66" s="409"/>
      <c r="K66" s="15"/>
      <c r="L66" s="73"/>
    </row>
    <row r="67" spans="2:12" ht="17" thickBot="1">
      <c r="B67" s="95"/>
      <c r="C67" s="128" t="s">
        <v>230</v>
      </c>
      <c r="D67" s="360">
        <f>SUM(D65:D66)</f>
        <v>0</v>
      </c>
      <c r="E67" s="360" t="e">
        <f>SUM(E65:E66)</f>
        <v>#DIV/0!</v>
      </c>
      <c r="F67" s="409"/>
      <c r="G67" s="409"/>
      <c r="H67" s="409"/>
      <c r="I67" s="409"/>
      <c r="J67" s="409"/>
      <c r="K67" s="15"/>
      <c r="L67" s="73"/>
    </row>
    <row r="68" spans="2:12" ht="17" thickTop="1">
      <c r="B68" s="95"/>
      <c r="C68" s="9"/>
      <c r="D68" s="561"/>
      <c r="E68" s="518"/>
      <c r="F68" s="409"/>
      <c r="G68" s="409"/>
      <c r="H68" s="409"/>
      <c r="I68" s="409"/>
      <c r="J68" s="409"/>
      <c r="K68" s="15"/>
      <c r="L68" s="73"/>
    </row>
    <row r="69" spans="2:12">
      <c r="B69" s="95" t="s">
        <v>365</v>
      </c>
      <c r="C69" s="30"/>
      <c r="D69" s="361"/>
      <c r="E69" s="350"/>
      <c r="F69" s="409"/>
      <c r="G69" s="409"/>
      <c r="H69" s="409"/>
      <c r="I69" s="409"/>
      <c r="J69" s="409"/>
      <c r="K69" s="15"/>
      <c r="L69" s="73"/>
    </row>
    <row r="70" spans="2:12">
      <c r="B70" s="95"/>
      <c r="C70" s="30" t="s">
        <v>43</v>
      </c>
      <c r="D70" s="361">
        <f>D13*Dashboard!E34</f>
        <v>0</v>
      </c>
      <c r="E70" s="350" t="e">
        <f>D70/technical_specs!H22</f>
        <v>#DIV/0!</v>
      </c>
      <c r="F70" s="409"/>
      <c r="G70" s="409"/>
      <c r="H70" s="409"/>
      <c r="I70" s="409"/>
      <c r="J70" s="409"/>
      <c r="K70" s="15"/>
      <c r="L70" s="73"/>
    </row>
    <row r="71" spans="2:12">
      <c r="B71" s="95"/>
      <c r="C71" s="302" t="s">
        <v>502</v>
      </c>
      <c r="D71" s="361">
        <f>D18*Dashboard!E34</f>
        <v>0</v>
      </c>
      <c r="E71" s="350" t="e">
        <f>D71/technical_specs!H22</f>
        <v>#DIV/0!</v>
      </c>
      <c r="F71" s="409"/>
      <c r="G71" s="409"/>
      <c r="H71" s="409"/>
      <c r="I71" s="409"/>
      <c r="J71" s="409"/>
      <c r="K71" s="15"/>
      <c r="L71" s="73"/>
    </row>
    <row r="72" spans="2:12" ht="17" thickBot="1">
      <c r="B72" s="95"/>
      <c r="C72" s="128" t="s">
        <v>230</v>
      </c>
      <c r="D72" s="360">
        <f>SUM(D70:D71)</f>
        <v>0</v>
      </c>
      <c r="E72" s="360" t="e">
        <f>SUM(E70:E71)</f>
        <v>#DIV/0!</v>
      </c>
      <c r="F72" s="409"/>
      <c r="G72" s="409"/>
      <c r="H72" s="409"/>
      <c r="I72" s="409"/>
      <c r="J72" s="409"/>
      <c r="K72" s="15"/>
      <c r="L72" s="73"/>
    </row>
    <row r="73" spans="2:12" ht="17" thickTop="1">
      <c r="B73" s="95"/>
      <c r="C73" s="9"/>
      <c r="D73" s="561"/>
      <c r="E73" s="518"/>
      <c r="F73" s="409"/>
      <c r="G73" s="409"/>
      <c r="H73" s="409"/>
      <c r="I73" s="409"/>
      <c r="J73" s="409"/>
      <c r="K73" s="15"/>
      <c r="L73" s="73"/>
    </row>
    <row r="74" spans="2:12">
      <c r="B74" s="95" t="s">
        <v>366</v>
      </c>
      <c r="C74" s="30"/>
      <c r="D74" s="361"/>
      <c r="E74" s="350"/>
      <c r="F74" s="409"/>
      <c r="G74" s="409"/>
      <c r="H74" s="409"/>
      <c r="I74" s="409"/>
      <c r="J74" s="409"/>
      <c r="K74" s="15"/>
      <c r="L74" s="73"/>
    </row>
    <row r="75" spans="2:12">
      <c r="B75" s="95"/>
      <c r="C75" s="243" t="s">
        <v>43</v>
      </c>
      <c r="D75" s="361">
        <f>D13*Dashboard!E36</f>
        <v>0</v>
      </c>
      <c r="E75" s="350" t="e">
        <f>D75/technical_specs!H23</f>
        <v>#DIV/0!</v>
      </c>
      <c r="F75" s="409"/>
      <c r="G75" s="409"/>
      <c r="H75" s="409"/>
      <c r="I75" s="409"/>
      <c r="J75" s="409"/>
      <c r="K75" s="15"/>
      <c r="L75" s="73"/>
    </row>
    <row r="76" spans="2:12">
      <c r="B76" s="95"/>
      <c r="C76" s="302" t="s">
        <v>502</v>
      </c>
      <c r="D76" s="361">
        <f>D18*Dashboard!E36</f>
        <v>0</v>
      </c>
      <c r="E76" s="350" t="e">
        <f>D76/technical_specs!H23</f>
        <v>#DIV/0!</v>
      </c>
      <c r="F76" s="409"/>
      <c r="G76" s="409"/>
      <c r="H76" s="409"/>
      <c r="I76" s="409"/>
      <c r="J76" s="409"/>
      <c r="K76" s="15"/>
      <c r="L76" s="73"/>
    </row>
    <row r="77" spans="2:12" ht="17" thickBot="1">
      <c r="B77" s="95"/>
      <c r="C77" s="128" t="s">
        <v>230</v>
      </c>
      <c r="D77" s="360">
        <f>SUM(D75:D76)</f>
        <v>0</v>
      </c>
      <c r="E77" s="360" t="e">
        <f>SUM(E75:E76)</f>
        <v>#DIV/0!</v>
      </c>
      <c r="F77" s="409"/>
      <c r="G77" s="409"/>
      <c r="H77" s="409"/>
      <c r="I77" s="409"/>
      <c r="J77" s="409"/>
      <c r="K77" s="15"/>
      <c r="L77" s="73"/>
    </row>
    <row r="78" spans="2:12" ht="17" thickTop="1">
      <c r="B78" s="95"/>
      <c r="C78" s="562"/>
      <c r="D78" s="561"/>
      <c r="E78" s="518"/>
      <c r="F78" s="409"/>
      <c r="G78" s="409"/>
      <c r="H78" s="409"/>
      <c r="I78" s="409"/>
      <c r="J78" s="409"/>
      <c r="K78" s="15"/>
      <c r="L78" s="73"/>
    </row>
    <row r="79" spans="2:12">
      <c r="B79" s="95" t="s">
        <v>367</v>
      </c>
      <c r="C79" s="243"/>
      <c r="D79" s="361"/>
      <c r="E79" s="350"/>
      <c r="F79" s="409"/>
      <c r="G79" s="409"/>
      <c r="H79" s="409"/>
      <c r="I79" s="409"/>
      <c r="J79" s="409"/>
      <c r="K79" s="15"/>
      <c r="L79" s="73"/>
    </row>
    <row r="80" spans="2:12">
      <c r="B80" s="95"/>
      <c r="C80" s="243" t="s">
        <v>44</v>
      </c>
      <c r="D80" s="361">
        <f>D14</f>
        <v>0</v>
      </c>
      <c r="E80" s="350" t="e">
        <f>D80/technical_specs!H24</f>
        <v>#DIV/0!</v>
      </c>
      <c r="F80" s="409"/>
      <c r="G80" s="409"/>
      <c r="H80" s="409"/>
      <c r="I80" s="409"/>
      <c r="J80" s="409"/>
      <c r="K80" s="15"/>
      <c r="L80" s="73"/>
    </row>
    <row r="81" spans="2:12">
      <c r="B81" s="95"/>
      <c r="C81" s="562"/>
      <c r="D81" s="561"/>
      <c r="E81" s="518"/>
      <c r="F81" s="409"/>
      <c r="G81" s="409"/>
      <c r="H81" s="409"/>
      <c r="I81" s="409"/>
      <c r="J81" s="409"/>
      <c r="K81" s="15"/>
      <c r="L81" s="73"/>
    </row>
    <row r="82" spans="2:12">
      <c r="B82" s="95" t="s">
        <v>399</v>
      </c>
      <c r="C82" s="243"/>
      <c r="D82" s="361"/>
      <c r="E82" s="350"/>
      <c r="F82" s="409"/>
      <c r="G82" s="409"/>
      <c r="H82" s="409"/>
      <c r="I82" s="409"/>
      <c r="J82" s="409"/>
      <c r="K82" s="15"/>
      <c r="L82" s="73"/>
    </row>
    <row r="83" spans="2:12">
      <c r="B83" s="95"/>
      <c r="C83" s="243" t="s">
        <v>320</v>
      </c>
      <c r="D83" s="361">
        <f>D15</f>
        <v>0</v>
      </c>
      <c r="E83" s="350" t="e">
        <f>D83/technical_specs!H25</f>
        <v>#DIV/0!</v>
      </c>
      <c r="F83" s="409"/>
      <c r="G83" s="409"/>
      <c r="H83" s="409"/>
      <c r="I83" s="409"/>
      <c r="J83" s="409"/>
      <c r="K83" s="15"/>
      <c r="L83" s="73"/>
    </row>
    <row r="84" spans="2:12">
      <c r="B84" s="95"/>
      <c r="C84" s="562"/>
      <c r="D84" s="561"/>
      <c r="E84" s="518"/>
      <c r="F84" s="409"/>
      <c r="G84" s="409"/>
      <c r="H84" s="409"/>
      <c r="I84" s="409"/>
      <c r="J84" s="409"/>
      <c r="K84" s="15"/>
      <c r="L84" s="73"/>
    </row>
    <row r="85" spans="2:12">
      <c r="B85" s="95" t="s">
        <v>369</v>
      </c>
      <c r="C85" s="243"/>
      <c r="D85" s="361"/>
      <c r="E85" s="350"/>
      <c r="F85" s="409"/>
      <c r="G85" s="409"/>
      <c r="H85" s="409"/>
      <c r="I85" s="409"/>
      <c r="J85" s="409"/>
      <c r="K85" s="15"/>
      <c r="L85" s="73"/>
    </row>
    <row r="86" spans="2:12">
      <c r="B86" s="95"/>
      <c r="C86" s="243" t="s">
        <v>225</v>
      </c>
      <c r="D86" s="361">
        <f>D16</f>
        <v>0</v>
      </c>
      <c r="E86" s="350" t="e">
        <f>D86/technical_specs!H26</f>
        <v>#DIV/0!</v>
      </c>
      <c r="F86" s="409"/>
      <c r="G86" s="409"/>
      <c r="H86" s="409"/>
      <c r="I86" s="409"/>
      <c r="J86" s="409"/>
      <c r="K86" s="15"/>
      <c r="L86" s="73"/>
    </row>
    <row r="87" spans="2:12">
      <c r="B87" s="95"/>
      <c r="C87" s="243" t="s">
        <v>226</v>
      </c>
      <c r="D87" s="361">
        <f>D17</f>
        <v>0</v>
      </c>
      <c r="E87" s="350" t="e">
        <f>D87/technical_specs!H26</f>
        <v>#DIV/0!</v>
      </c>
      <c r="F87" s="409"/>
      <c r="G87" s="409"/>
      <c r="H87" s="409"/>
      <c r="I87" s="409"/>
      <c r="J87" s="409"/>
      <c r="K87" s="15"/>
      <c r="L87" s="73"/>
    </row>
    <row r="88" spans="2:12" ht="17" thickBot="1">
      <c r="B88" s="95"/>
      <c r="C88" s="242" t="s">
        <v>230</v>
      </c>
      <c r="D88" s="362">
        <f>SUM(D86:D87)</f>
        <v>0</v>
      </c>
      <c r="E88" s="360" t="e">
        <f>SUM(E86:E87)</f>
        <v>#DIV/0!</v>
      </c>
      <c r="F88" s="409"/>
      <c r="G88" s="409"/>
      <c r="H88" s="409"/>
      <c r="I88" s="409"/>
      <c r="J88" s="409"/>
      <c r="K88" s="15"/>
      <c r="L88" s="73"/>
    </row>
    <row r="89" spans="2:12" ht="17" thickTop="1">
      <c r="B89" s="95"/>
      <c r="C89" s="562"/>
      <c r="D89" s="561"/>
      <c r="E89" s="518"/>
      <c r="F89" s="409"/>
      <c r="G89" s="409"/>
      <c r="H89" s="409"/>
      <c r="I89" s="409"/>
      <c r="J89" s="409"/>
      <c r="K89" s="15"/>
      <c r="L89" s="73"/>
    </row>
    <row r="90" spans="2:12">
      <c r="B90" s="95" t="s">
        <v>400</v>
      </c>
      <c r="C90" s="243"/>
      <c r="D90" s="361"/>
      <c r="E90" s="350"/>
      <c r="F90" s="409"/>
      <c r="G90" s="409"/>
      <c r="H90" s="409"/>
      <c r="I90" s="409"/>
      <c r="J90" s="409"/>
      <c r="K90" s="15"/>
      <c r="L90" s="73"/>
    </row>
    <row r="91" spans="2:12">
      <c r="B91" s="95"/>
      <c r="C91" s="243" t="s">
        <v>324</v>
      </c>
      <c r="D91" s="361">
        <f>D20*Dashboard!E40</f>
        <v>0</v>
      </c>
      <c r="E91" s="350" t="e">
        <f>D91/technical_specs!H27</f>
        <v>#DIV/0!</v>
      </c>
      <c r="F91" s="409"/>
      <c r="G91" s="409"/>
      <c r="H91" s="409"/>
      <c r="I91" s="409"/>
      <c r="J91" s="409"/>
      <c r="K91" s="15"/>
      <c r="L91" s="73"/>
    </row>
    <row r="92" spans="2:12">
      <c r="B92" s="95"/>
      <c r="C92" s="562"/>
      <c r="D92" s="561"/>
      <c r="E92" s="518"/>
      <c r="F92" s="409"/>
      <c r="G92" s="409"/>
      <c r="H92" s="409"/>
      <c r="I92" s="409"/>
      <c r="J92" s="409"/>
      <c r="K92" s="15"/>
      <c r="L92" s="73"/>
    </row>
    <row r="93" spans="2:12">
      <c r="B93" s="95" t="s">
        <v>401</v>
      </c>
      <c r="C93" s="243"/>
      <c r="D93" s="361"/>
      <c r="E93" s="350"/>
      <c r="F93" s="409"/>
      <c r="G93" s="409"/>
      <c r="H93" s="409"/>
      <c r="I93" s="409"/>
      <c r="J93" s="409"/>
      <c r="K93" s="15"/>
      <c r="L93" s="73"/>
    </row>
    <row r="94" spans="2:12">
      <c r="B94" s="95"/>
      <c r="C94" s="243" t="s">
        <v>324</v>
      </c>
      <c r="D94" s="361">
        <f>D20*Dashboard!E41</f>
        <v>0</v>
      </c>
      <c r="E94" s="350" t="e">
        <f>D94/technical_specs!H28</f>
        <v>#DIV/0!</v>
      </c>
      <c r="F94" s="409"/>
      <c r="G94" s="409"/>
      <c r="H94" s="409"/>
      <c r="I94" s="409"/>
      <c r="J94" s="409"/>
      <c r="K94" s="15"/>
      <c r="L94" s="73"/>
    </row>
    <row r="95" spans="2:12">
      <c r="B95" s="95"/>
      <c r="C95" s="562"/>
      <c r="D95" s="561"/>
      <c r="E95" s="518"/>
      <c r="F95" s="409"/>
      <c r="G95" s="409"/>
      <c r="H95" s="409"/>
      <c r="I95" s="409"/>
      <c r="J95" s="409"/>
      <c r="K95" s="15"/>
      <c r="L95" s="73"/>
    </row>
    <row r="96" spans="2:12">
      <c r="B96" s="95" t="s">
        <v>318</v>
      </c>
      <c r="C96" s="243"/>
      <c r="D96" s="361"/>
      <c r="E96" s="350"/>
      <c r="F96" s="409"/>
      <c r="G96" s="409"/>
      <c r="H96" s="409"/>
      <c r="I96" s="409"/>
      <c r="J96" s="409"/>
      <c r="K96" s="15"/>
      <c r="L96" s="73"/>
    </row>
    <row r="97" spans="2:12">
      <c r="B97" s="95"/>
      <c r="C97" s="243" t="s">
        <v>190</v>
      </c>
      <c r="D97" s="361">
        <f>D22*Dashboard!E45</f>
        <v>0</v>
      </c>
      <c r="E97" s="350" t="e">
        <f>D97/technical_specs!H29</f>
        <v>#DIV/0!</v>
      </c>
      <c r="F97" s="409"/>
      <c r="G97" s="409"/>
      <c r="H97" s="409"/>
      <c r="I97" s="409"/>
      <c r="J97" s="409"/>
      <c r="K97" s="15"/>
      <c r="L97" s="73"/>
    </row>
    <row r="98" spans="2:12">
      <c r="B98" s="95"/>
      <c r="C98" s="562"/>
      <c r="D98" s="561"/>
      <c r="E98" s="518"/>
      <c r="F98" s="409"/>
      <c r="G98" s="409"/>
      <c r="H98" s="409"/>
      <c r="I98" s="409"/>
      <c r="J98" s="409"/>
      <c r="K98" s="15"/>
      <c r="L98" s="73"/>
    </row>
    <row r="99" spans="2:12">
      <c r="B99" s="95" t="s">
        <v>314</v>
      </c>
      <c r="C99" s="243"/>
      <c r="D99" s="361"/>
      <c r="E99" s="350"/>
      <c r="F99" s="409"/>
      <c r="G99" s="409"/>
      <c r="H99" s="409"/>
      <c r="I99" s="409"/>
      <c r="J99" s="409"/>
      <c r="K99" s="15"/>
      <c r="L99" s="73"/>
    </row>
    <row r="100" spans="2:12">
      <c r="B100" s="95"/>
      <c r="C100" s="243" t="s">
        <v>190</v>
      </c>
      <c r="D100" s="361">
        <f>D22*Dashboard!E46</f>
        <v>0</v>
      </c>
      <c r="E100" s="350" t="e">
        <f>D100/technical_specs!H30</f>
        <v>#DIV/0!</v>
      </c>
      <c r="F100" s="409"/>
      <c r="G100" s="409"/>
      <c r="H100" s="409"/>
      <c r="I100" s="409"/>
      <c r="J100" s="409"/>
      <c r="K100" s="15"/>
      <c r="L100" s="73"/>
    </row>
    <row r="101" spans="2:12">
      <c r="B101" s="95"/>
      <c r="C101" s="562"/>
      <c r="D101" s="561"/>
      <c r="E101" s="518"/>
      <c r="F101" s="409"/>
      <c r="G101" s="409"/>
      <c r="H101" s="409"/>
      <c r="I101" s="409"/>
      <c r="J101" s="409"/>
      <c r="K101" s="15"/>
      <c r="L101" s="73"/>
    </row>
    <row r="102" spans="2:12">
      <c r="B102" s="95" t="s">
        <v>191</v>
      </c>
      <c r="C102" s="243"/>
      <c r="D102" s="361"/>
      <c r="E102" s="350"/>
      <c r="F102" s="409"/>
      <c r="G102" s="409"/>
      <c r="H102" s="409"/>
      <c r="I102" s="409"/>
      <c r="J102" s="409"/>
      <c r="K102" s="15"/>
      <c r="L102" s="73"/>
    </row>
    <row r="103" spans="2:12">
      <c r="B103" s="95"/>
      <c r="C103" s="243" t="s">
        <v>288</v>
      </c>
      <c r="D103" s="361">
        <f>D23</f>
        <v>0</v>
      </c>
      <c r="E103" s="350" t="e">
        <f>D103/technical_specs!H31</f>
        <v>#DIV/0!</v>
      </c>
      <c r="F103" s="409"/>
      <c r="G103" s="409"/>
      <c r="H103" s="409"/>
      <c r="I103" s="409"/>
      <c r="J103" s="409"/>
      <c r="K103" s="15"/>
      <c r="L103" s="73"/>
    </row>
    <row r="104" spans="2:12">
      <c r="B104" s="95"/>
      <c r="C104" s="562"/>
      <c r="D104" s="561"/>
      <c r="E104" s="518"/>
      <c r="F104" s="409"/>
      <c r="G104" s="409"/>
      <c r="H104" s="409"/>
      <c r="I104" s="409"/>
      <c r="J104" s="409"/>
      <c r="K104" s="15"/>
      <c r="L104" s="73"/>
    </row>
    <row r="105" spans="2:12">
      <c r="B105" s="95" t="s">
        <v>491</v>
      </c>
      <c r="C105" s="243"/>
      <c r="D105" s="361"/>
      <c r="E105" s="350"/>
      <c r="F105" s="409"/>
      <c r="G105" s="409"/>
      <c r="H105" s="409"/>
      <c r="I105" s="409"/>
      <c r="J105" s="409"/>
      <c r="K105" s="15"/>
      <c r="L105" s="73"/>
    </row>
    <row r="106" spans="2:12">
      <c r="B106" s="95"/>
      <c r="C106" s="243" t="s">
        <v>381</v>
      </c>
      <c r="D106" s="361">
        <f>D24</f>
        <v>0</v>
      </c>
      <c r="E106" s="350" t="e">
        <f>D106/technical_specs!H32</f>
        <v>#DIV/0!</v>
      </c>
      <c r="F106" s="409"/>
      <c r="G106" s="409"/>
      <c r="H106" s="409"/>
      <c r="I106" s="409"/>
      <c r="J106" s="409"/>
      <c r="K106" s="15"/>
      <c r="L106" s="73"/>
    </row>
    <row r="107" spans="2:12">
      <c r="B107" s="95"/>
      <c r="C107" s="562"/>
      <c r="D107" s="561"/>
      <c r="E107" s="518"/>
      <c r="F107" s="409"/>
      <c r="G107" s="409"/>
      <c r="H107" s="409"/>
      <c r="I107" s="409"/>
      <c r="J107" s="409"/>
      <c r="K107" s="15"/>
      <c r="L107" s="73"/>
    </row>
    <row r="108" spans="2:12">
      <c r="B108" s="95" t="s">
        <v>492</v>
      </c>
      <c r="C108" s="243"/>
      <c r="D108" s="361"/>
      <c r="E108" s="350"/>
      <c r="F108" s="409"/>
      <c r="G108" s="409"/>
      <c r="H108" s="409"/>
      <c r="I108" s="409"/>
      <c r="J108" s="409"/>
      <c r="K108" s="15"/>
      <c r="L108" s="73"/>
    </row>
    <row r="109" spans="2:12">
      <c r="B109" s="95"/>
      <c r="C109" s="243" t="s">
        <v>381</v>
      </c>
      <c r="D109" s="361">
        <f>D25</f>
        <v>0</v>
      </c>
      <c r="E109" s="350" t="e">
        <f>D109/technical_specs!H35</f>
        <v>#DIV/0!</v>
      </c>
      <c r="F109" s="409"/>
      <c r="G109" s="409"/>
      <c r="H109" s="409"/>
      <c r="I109" s="409"/>
      <c r="J109" s="409"/>
      <c r="K109" s="15"/>
      <c r="L109" s="73"/>
    </row>
    <row r="110" spans="2:12">
      <c r="B110" s="95"/>
      <c r="C110" s="562"/>
      <c r="D110" s="561"/>
      <c r="E110" s="518"/>
      <c r="F110" s="409"/>
      <c r="G110" s="409"/>
      <c r="H110" s="409"/>
      <c r="I110" s="409"/>
      <c r="J110" s="409"/>
      <c r="K110" s="15"/>
      <c r="L110" s="73"/>
    </row>
    <row r="111" spans="2:12">
      <c r="B111" s="95" t="s">
        <v>315</v>
      </c>
      <c r="C111" s="243"/>
      <c r="D111" s="361"/>
      <c r="E111" s="350"/>
      <c r="F111" s="409"/>
      <c r="G111" s="409"/>
      <c r="H111" s="409"/>
      <c r="I111" s="409"/>
      <c r="J111" s="409"/>
      <c r="K111" s="15"/>
      <c r="L111" s="73"/>
    </row>
    <row r="112" spans="2:12">
      <c r="B112" s="95"/>
      <c r="C112" s="243" t="s">
        <v>195</v>
      </c>
      <c r="D112" s="361">
        <f>D21*Dashboard!E49</f>
        <v>0</v>
      </c>
      <c r="E112" s="350" t="e">
        <f>D112/technical_specs!H36</f>
        <v>#DIV/0!</v>
      </c>
      <c r="F112" s="409"/>
      <c r="G112" s="409"/>
      <c r="H112" s="409"/>
      <c r="I112" s="409"/>
      <c r="J112" s="409"/>
      <c r="K112" s="15"/>
      <c r="L112" s="73"/>
    </row>
    <row r="113" spans="2:12">
      <c r="B113" s="95"/>
      <c r="C113" s="562"/>
      <c r="D113" s="561"/>
      <c r="E113" s="518"/>
      <c r="F113" s="409"/>
      <c r="G113" s="409"/>
      <c r="H113" s="409"/>
      <c r="I113" s="409"/>
      <c r="J113" s="409"/>
      <c r="K113" s="15"/>
      <c r="L113" s="73"/>
    </row>
    <row r="114" spans="2:12">
      <c r="B114" s="95" t="s">
        <v>316</v>
      </c>
      <c r="C114" s="243"/>
      <c r="D114" s="361"/>
      <c r="E114" s="350"/>
      <c r="F114" s="409"/>
      <c r="G114" s="409"/>
      <c r="H114" s="409"/>
      <c r="I114" s="409"/>
      <c r="J114" s="409"/>
      <c r="K114" s="15"/>
      <c r="L114" s="73"/>
    </row>
    <row r="115" spans="2:12">
      <c r="B115" s="95"/>
      <c r="C115" s="243" t="s">
        <v>195</v>
      </c>
      <c r="D115" s="361">
        <f>D21*Dashboard!E50</f>
        <v>0</v>
      </c>
      <c r="E115" s="350" t="e">
        <f>D115/technical_specs!H37</f>
        <v>#DIV/0!</v>
      </c>
      <c r="F115" s="409"/>
      <c r="G115" s="409"/>
      <c r="H115" s="409"/>
      <c r="I115" s="409"/>
      <c r="J115" s="409"/>
      <c r="K115" s="15"/>
      <c r="L115" s="73"/>
    </row>
    <row r="116" spans="2:12">
      <c r="B116" s="95"/>
      <c r="C116" s="562"/>
      <c r="D116" s="561"/>
      <c r="E116" s="518"/>
      <c r="F116" s="409"/>
      <c r="G116" s="409"/>
      <c r="H116" s="409"/>
      <c r="I116" s="409"/>
      <c r="J116" s="409"/>
      <c r="K116" s="15"/>
      <c r="L116" s="73"/>
    </row>
    <row r="117" spans="2:12">
      <c r="B117" s="95" t="s">
        <v>317</v>
      </c>
      <c r="C117" s="243"/>
      <c r="D117" s="361"/>
      <c r="E117" s="350"/>
      <c r="F117" s="409"/>
      <c r="G117" s="409"/>
      <c r="H117" s="409"/>
      <c r="I117" s="409"/>
      <c r="J117" s="409"/>
      <c r="K117" s="15"/>
      <c r="L117" s="73"/>
    </row>
    <row r="118" spans="2:12">
      <c r="B118" s="95"/>
      <c r="C118" s="243" t="s">
        <v>195</v>
      </c>
      <c r="D118" s="361">
        <f>D21*Dashboard!E51</f>
        <v>0</v>
      </c>
      <c r="E118" s="350" t="e">
        <f>D118/technical_specs!H38</f>
        <v>#DIV/0!</v>
      </c>
      <c r="F118" s="409"/>
      <c r="G118" s="409"/>
      <c r="H118" s="409"/>
      <c r="I118" s="409"/>
      <c r="J118" s="409"/>
      <c r="K118" s="15"/>
      <c r="L118" s="73"/>
    </row>
    <row r="119" spans="2:12" ht="17" thickBot="1">
      <c r="B119" s="210"/>
      <c r="C119" s="558"/>
      <c r="D119" s="559"/>
      <c r="E119" s="559"/>
      <c r="F119" s="554"/>
      <c r="G119" s="554"/>
      <c r="H119" s="554"/>
      <c r="I119" s="554"/>
      <c r="J119" s="554"/>
      <c r="K119" s="540"/>
      <c r="L119" s="542"/>
    </row>
    <row r="120" spans="2:12" ht="17" thickTop="1">
      <c r="B120" s="125" t="s">
        <v>327</v>
      </c>
      <c r="C120" s="55"/>
      <c r="D120" s="350"/>
      <c r="E120" s="350"/>
      <c r="F120" s="409"/>
      <c r="G120" s="409"/>
      <c r="H120" s="409"/>
      <c r="I120" s="409"/>
      <c r="J120" s="409"/>
      <c r="K120" s="15"/>
      <c r="L120" s="73"/>
    </row>
    <row r="121" spans="2:12">
      <c r="B121" s="125"/>
      <c r="C121" s="55" t="s">
        <v>42</v>
      </c>
      <c r="D121" s="350">
        <f>D29+D34+D37+D40+D43+D46</f>
        <v>0</v>
      </c>
      <c r="E121" s="350" t="e">
        <f>E29+E34+E37+E40+E43+E46</f>
        <v>#DIV/0!</v>
      </c>
      <c r="F121" s="409"/>
      <c r="G121" s="409"/>
      <c r="H121" s="409"/>
      <c r="I121" s="409"/>
      <c r="J121" s="409"/>
      <c r="K121" s="15"/>
      <c r="L121" s="73"/>
    </row>
    <row r="122" spans="2:12">
      <c r="B122" s="125"/>
      <c r="C122" s="55" t="s">
        <v>142</v>
      </c>
      <c r="D122" s="350">
        <f>D49+D52</f>
        <v>0</v>
      </c>
      <c r="E122" s="350" t="e">
        <f>E49+E52</f>
        <v>#DIV/0!</v>
      </c>
      <c r="F122" s="409"/>
      <c r="G122" s="409"/>
      <c r="H122" s="409"/>
      <c r="I122" s="409"/>
      <c r="J122" s="409"/>
      <c r="K122" s="15"/>
      <c r="L122" s="73"/>
    </row>
    <row r="123" spans="2:12">
      <c r="B123" s="125"/>
      <c r="C123" s="55" t="s">
        <v>43</v>
      </c>
      <c r="D123" s="350">
        <f>D55+D60+D65+D70+D75</f>
        <v>0</v>
      </c>
      <c r="E123" s="350" t="e">
        <f>E55+E60+E65+E70+E75</f>
        <v>#DIV/0!</v>
      </c>
      <c r="F123" s="409"/>
      <c r="G123" s="409"/>
      <c r="H123" s="409"/>
      <c r="I123" s="409"/>
      <c r="J123" s="409"/>
      <c r="K123" s="15"/>
      <c r="L123" s="73"/>
    </row>
    <row r="124" spans="2:12">
      <c r="B124" s="125"/>
      <c r="C124" s="55" t="s">
        <v>44</v>
      </c>
      <c r="D124" s="350">
        <f>D80</f>
        <v>0</v>
      </c>
      <c r="E124" s="350" t="e">
        <f>E80</f>
        <v>#DIV/0!</v>
      </c>
      <c r="F124" s="409"/>
      <c r="G124" s="409"/>
      <c r="H124" s="409"/>
      <c r="I124" s="409"/>
      <c r="J124" s="409"/>
      <c r="K124" s="15"/>
      <c r="L124" s="73"/>
    </row>
    <row r="125" spans="2:12">
      <c r="B125" s="125"/>
      <c r="C125" s="55" t="s">
        <v>320</v>
      </c>
      <c r="D125" s="350">
        <f>D83</f>
        <v>0</v>
      </c>
      <c r="E125" s="350" t="e">
        <f>E83</f>
        <v>#DIV/0!</v>
      </c>
      <c r="F125" s="409"/>
      <c r="G125" s="409"/>
      <c r="H125" s="409"/>
      <c r="I125" s="409"/>
      <c r="J125" s="409"/>
      <c r="K125" s="15"/>
      <c r="L125" s="73"/>
    </row>
    <row r="126" spans="2:12">
      <c r="B126" s="125"/>
      <c r="C126" s="67" t="s">
        <v>225</v>
      </c>
      <c r="D126" s="350">
        <f>D86</f>
        <v>0</v>
      </c>
      <c r="E126" s="350" t="e">
        <f>E86</f>
        <v>#DIV/0!</v>
      </c>
      <c r="F126" s="409"/>
      <c r="G126" s="409"/>
      <c r="H126" s="409"/>
      <c r="I126" s="409"/>
      <c r="J126" s="409"/>
      <c r="K126" s="15"/>
      <c r="L126" s="73"/>
    </row>
    <row r="127" spans="2:12">
      <c r="B127" s="125"/>
      <c r="C127" s="67" t="s">
        <v>226</v>
      </c>
      <c r="D127" s="350">
        <f>D87</f>
        <v>0</v>
      </c>
      <c r="E127" s="350" t="e">
        <f>E87</f>
        <v>#DIV/0!</v>
      </c>
      <c r="F127" s="409"/>
      <c r="G127" s="409"/>
      <c r="H127" s="409"/>
      <c r="I127" s="409"/>
      <c r="J127" s="409"/>
      <c r="K127" s="15"/>
      <c r="L127" s="73"/>
    </row>
    <row r="128" spans="2:12">
      <c r="B128" s="125"/>
      <c r="C128" s="302" t="s">
        <v>502</v>
      </c>
      <c r="D128" s="350">
        <f>D56+D61+D66+D71+D76</f>
        <v>0</v>
      </c>
      <c r="E128" s="350" t="e">
        <f>E56+E61+E66+E71+E76</f>
        <v>#DIV/0!</v>
      </c>
      <c r="F128" s="409"/>
      <c r="G128" s="409"/>
      <c r="H128" s="409"/>
      <c r="I128" s="409"/>
      <c r="J128" s="409"/>
      <c r="K128" s="15"/>
      <c r="L128" s="73"/>
    </row>
    <row r="129" spans="2:12">
      <c r="B129" s="125"/>
      <c r="C129" s="206" t="s">
        <v>203</v>
      </c>
      <c r="D129" s="350">
        <f>D30</f>
        <v>0</v>
      </c>
      <c r="E129" s="350" t="e">
        <f>E30</f>
        <v>#DIV/0!</v>
      </c>
      <c r="F129" s="409"/>
      <c r="G129" s="409"/>
      <c r="H129" s="409"/>
      <c r="I129" s="409"/>
      <c r="J129" s="409"/>
      <c r="K129" s="15"/>
      <c r="L129" s="73"/>
    </row>
    <row r="130" spans="2:12">
      <c r="B130" s="125"/>
      <c r="C130" s="206" t="s">
        <v>189</v>
      </c>
      <c r="D130" s="350">
        <f>D91+D94</f>
        <v>0</v>
      </c>
      <c r="E130" s="350" t="e">
        <f>E91+E94</f>
        <v>#DIV/0!</v>
      </c>
      <c r="F130" s="409"/>
      <c r="G130" s="409"/>
      <c r="H130" s="409"/>
      <c r="I130" s="409"/>
      <c r="J130" s="409"/>
      <c r="K130" s="15"/>
      <c r="L130" s="73"/>
    </row>
    <row r="131" spans="2:12">
      <c r="B131" s="125"/>
      <c r="C131" s="206" t="s">
        <v>195</v>
      </c>
      <c r="D131" s="350">
        <f>D112+D115+D118</f>
        <v>0</v>
      </c>
      <c r="E131" s="350" t="e">
        <f>E112+E115+E118</f>
        <v>#DIV/0!</v>
      </c>
      <c r="F131" s="409"/>
      <c r="G131" s="409"/>
      <c r="H131" s="409"/>
      <c r="I131" s="409"/>
      <c r="J131" s="409"/>
      <c r="K131" s="15"/>
      <c r="L131" s="73"/>
    </row>
    <row r="132" spans="2:12">
      <c r="B132" s="125"/>
      <c r="C132" s="68" t="s">
        <v>190</v>
      </c>
      <c r="D132" s="350">
        <f>D97+D100</f>
        <v>0</v>
      </c>
      <c r="E132" s="350" t="e">
        <f>E97+E100</f>
        <v>#DIV/0!</v>
      </c>
      <c r="F132" s="409"/>
      <c r="G132" s="409"/>
      <c r="H132" s="409"/>
      <c r="I132" s="409"/>
      <c r="J132" s="409"/>
      <c r="K132" s="15"/>
      <c r="L132" s="73"/>
    </row>
    <row r="133" spans="2:12">
      <c r="B133" s="125"/>
      <c r="C133" s="68" t="s">
        <v>191</v>
      </c>
      <c r="D133" s="350">
        <f>D103</f>
        <v>0</v>
      </c>
      <c r="E133" s="350" t="e">
        <f>E103</f>
        <v>#DIV/0!</v>
      </c>
      <c r="F133" s="409"/>
      <c r="G133" s="409"/>
      <c r="H133" s="409"/>
      <c r="I133" s="409"/>
      <c r="J133" s="409"/>
      <c r="K133" s="15"/>
      <c r="L133" s="73"/>
    </row>
    <row r="134" spans="2:12">
      <c r="B134" s="125"/>
      <c r="C134" s="68" t="s">
        <v>329</v>
      </c>
      <c r="D134" s="350">
        <f>D106</f>
        <v>0</v>
      </c>
      <c r="E134" s="350" t="e">
        <f>E106</f>
        <v>#DIV/0!</v>
      </c>
      <c r="F134" s="409"/>
      <c r="G134" s="409"/>
      <c r="H134" s="409"/>
      <c r="I134" s="409"/>
      <c r="J134" s="409"/>
      <c r="K134" s="15"/>
      <c r="L134" s="73"/>
    </row>
    <row r="135" spans="2:12">
      <c r="B135" s="125"/>
      <c r="C135" s="68" t="s">
        <v>193</v>
      </c>
      <c r="D135" s="350">
        <f>D109</f>
        <v>0</v>
      </c>
      <c r="E135" s="350" t="e">
        <f>E109</f>
        <v>#DIV/0!</v>
      </c>
      <c r="F135" s="409"/>
      <c r="G135" s="409"/>
      <c r="H135" s="409"/>
      <c r="I135" s="409"/>
      <c r="J135" s="409"/>
      <c r="K135" s="15"/>
      <c r="L135" s="73"/>
    </row>
    <row r="136" spans="2:12" ht="17" thickBot="1">
      <c r="B136" s="125"/>
      <c r="C136" s="128" t="s">
        <v>230</v>
      </c>
      <c r="D136" s="360">
        <f>SUM(D121:D135)</f>
        <v>0</v>
      </c>
      <c r="E136" s="360" t="e">
        <f>SUM(E121:E135)</f>
        <v>#DIV/0!</v>
      </c>
      <c r="F136" s="521"/>
      <c r="G136" s="521"/>
      <c r="H136" s="521"/>
      <c r="I136" s="521"/>
      <c r="J136" s="521"/>
      <c r="K136" s="15"/>
      <c r="L136" s="73"/>
    </row>
    <row r="137" spans="2:12" ht="18" thickTop="1" thickBot="1">
      <c r="B137" s="113"/>
      <c r="C137" s="560"/>
      <c r="D137" s="555"/>
      <c r="E137" s="555"/>
      <c r="F137" s="555"/>
      <c r="G137" s="555"/>
      <c r="H137" s="555"/>
      <c r="I137" s="555"/>
      <c r="J137" s="555"/>
      <c r="K137" s="124"/>
      <c r="L1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N37"/>
  <sheetViews>
    <sheetView workbookViewId="0"/>
  </sheetViews>
  <sheetFormatPr baseColWidth="10" defaultRowHeight="16"/>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1">
      <c r="B2" s="22" t="s">
        <v>289</v>
      </c>
    </row>
    <row r="4" spans="2:14">
      <c r="B4" s="3" t="s">
        <v>39</v>
      </c>
      <c r="C4" s="4"/>
      <c r="D4" s="4"/>
      <c r="E4" s="5"/>
    </row>
    <row r="5" spans="2:14" ht="46" customHeight="1">
      <c r="B5" s="583" t="s">
        <v>515</v>
      </c>
      <c r="C5" s="584"/>
      <c r="D5" s="584"/>
      <c r="E5" s="585"/>
    </row>
    <row r="6" spans="2:14" ht="46" customHeight="1" thickBot="1"/>
    <row r="7" spans="2:14">
      <c r="B7" s="69" t="s">
        <v>214</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2">
      <c r="B9" s="98" t="s">
        <v>40</v>
      </c>
      <c r="C9" s="66" t="s">
        <v>41</v>
      </c>
      <c r="D9" s="28"/>
      <c r="E9" s="28" t="s">
        <v>656</v>
      </c>
      <c r="F9" s="102"/>
      <c r="G9" s="102"/>
      <c r="H9" s="28" t="s">
        <v>657</v>
      </c>
      <c r="I9" s="503"/>
      <c r="J9" s="504"/>
      <c r="K9" s="502"/>
      <c r="L9" s="502" t="s">
        <v>29</v>
      </c>
      <c r="M9" s="502"/>
      <c r="N9" s="505" t="s">
        <v>19</v>
      </c>
    </row>
    <row r="10" spans="2:14">
      <c r="B10" s="125" t="s">
        <v>280</v>
      </c>
      <c r="C10" s="55"/>
      <c r="D10" s="30"/>
      <c r="E10" s="30"/>
      <c r="F10" s="30"/>
      <c r="G10" s="30"/>
      <c r="H10" s="30"/>
      <c r="I10" s="9"/>
      <c r="J10" s="8"/>
      <c r="K10" s="9"/>
      <c r="L10" s="9"/>
      <c r="M10" s="9"/>
      <c r="N10" s="73"/>
    </row>
    <row r="11" spans="2:14">
      <c r="B11" s="125"/>
      <c r="C11" s="55" t="s">
        <v>42</v>
      </c>
      <c r="D11" s="30"/>
      <c r="E11" s="350" t="e">
        <f>H11/technical_specs!I41</f>
        <v>#DIV/0!</v>
      </c>
      <c r="F11" s="349"/>
      <c r="G11" s="349"/>
      <c r="H11" s="349">
        <f>'Fuel aggregation HP'!H41</f>
        <v>0</v>
      </c>
      <c r="I11" s="9"/>
      <c r="J11" s="8"/>
      <c r="K11" s="9"/>
      <c r="L11" s="9"/>
      <c r="M11" s="9"/>
      <c r="N11" s="73"/>
    </row>
    <row r="12" spans="2:14">
      <c r="B12" s="125"/>
      <c r="C12" s="53"/>
      <c r="D12" s="48"/>
      <c r="E12" s="364"/>
      <c r="F12" s="359"/>
      <c r="G12" s="359"/>
      <c r="H12" s="359"/>
      <c r="I12" s="11"/>
      <c r="J12" s="12"/>
      <c r="K12" s="9"/>
      <c r="L12" s="9"/>
      <c r="M12" s="9"/>
      <c r="N12" s="73"/>
    </row>
    <row r="13" spans="2:14">
      <c r="B13" s="125" t="s">
        <v>281</v>
      </c>
      <c r="C13" s="55"/>
      <c r="D13" s="30"/>
      <c r="E13" s="350"/>
      <c r="F13" s="349"/>
      <c r="G13" s="349"/>
      <c r="H13" s="349"/>
      <c r="I13" s="9"/>
      <c r="J13" s="8"/>
      <c r="K13" s="9"/>
      <c r="L13" s="9"/>
      <c r="M13" s="9"/>
      <c r="N13" s="73"/>
    </row>
    <row r="14" spans="2:14">
      <c r="B14" s="125"/>
      <c r="C14" s="55" t="s">
        <v>142</v>
      </c>
      <c r="D14" s="30"/>
      <c r="E14" s="350" t="e">
        <f>H14/technical_specs!I42</f>
        <v>#DIV/0!</v>
      </c>
      <c r="F14" s="349"/>
      <c r="G14" s="349"/>
      <c r="H14" s="349">
        <f>'Fuel aggregation HP'!H42</f>
        <v>0</v>
      </c>
      <c r="I14" s="9"/>
      <c r="J14" s="8"/>
      <c r="K14" s="9"/>
      <c r="L14" s="9"/>
      <c r="M14" s="9"/>
      <c r="N14" s="73"/>
    </row>
    <row r="15" spans="2:14">
      <c r="B15" s="125"/>
      <c r="C15" s="53"/>
      <c r="D15" s="48"/>
      <c r="E15" s="364"/>
      <c r="F15" s="359"/>
      <c r="G15" s="359"/>
      <c r="H15" s="359"/>
      <c r="I15" s="11"/>
      <c r="J15" s="12"/>
      <c r="K15" s="9"/>
      <c r="L15" s="9"/>
      <c r="M15" s="9"/>
      <c r="N15" s="73"/>
    </row>
    <row r="16" spans="2:14">
      <c r="B16" s="125" t="s">
        <v>282</v>
      </c>
      <c r="C16" s="55"/>
      <c r="D16" s="30"/>
      <c r="E16" s="350"/>
      <c r="F16" s="349"/>
      <c r="G16" s="349"/>
      <c r="H16" s="349"/>
      <c r="I16" s="9"/>
      <c r="J16" s="8"/>
      <c r="K16" s="9"/>
      <c r="L16" s="9"/>
      <c r="M16" s="9"/>
      <c r="N16" s="73"/>
    </row>
    <row r="17" spans="2:14">
      <c r="B17" s="125"/>
      <c r="C17" s="55" t="s">
        <v>43</v>
      </c>
      <c r="D17" s="30"/>
      <c r="E17" s="350" t="e">
        <f>H17/technical_specs!I43</f>
        <v>#DIV/0!</v>
      </c>
      <c r="F17" s="349"/>
      <c r="G17" s="349"/>
      <c r="H17" s="349">
        <f>'Fuel aggregation HP'!H43</f>
        <v>0</v>
      </c>
      <c r="I17" s="9"/>
      <c r="J17" s="8"/>
      <c r="K17" s="9"/>
      <c r="L17" s="9"/>
      <c r="M17" s="9"/>
      <c r="N17" s="73"/>
    </row>
    <row r="18" spans="2:14">
      <c r="B18" s="125"/>
      <c r="C18" s="55" t="s">
        <v>290</v>
      </c>
      <c r="D18" s="30"/>
      <c r="E18" s="350" t="e">
        <f>H18/technical_specs!I43</f>
        <v>#DIV/0!</v>
      </c>
      <c r="F18" s="349"/>
      <c r="G18" s="349"/>
      <c r="H18" s="349">
        <f>'Fuel aggregation HP'!H47</f>
        <v>0</v>
      </c>
      <c r="I18" s="9"/>
      <c r="J18" s="8"/>
      <c r="K18" s="9"/>
      <c r="L18" s="9"/>
      <c r="M18" s="9"/>
      <c r="N18" s="73"/>
    </row>
    <row r="19" spans="2:14" ht="17" thickBot="1">
      <c r="B19" s="125"/>
      <c r="C19" s="128" t="s">
        <v>230</v>
      </c>
      <c r="D19" s="208"/>
      <c r="E19" s="360" t="e">
        <f>SUM(E17:E18)</f>
        <v>#DIV/0!</v>
      </c>
      <c r="F19" s="351"/>
      <c r="G19" s="351"/>
      <c r="H19" s="351">
        <f>SUM(H17:H18)</f>
        <v>0</v>
      </c>
      <c r="I19" s="530"/>
      <c r="J19" s="510"/>
      <c r="K19" s="9"/>
      <c r="L19" s="9"/>
      <c r="M19" s="9"/>
      <c r="N19" s="73"/>
    </row>
    <row r="20" spans="2:14" ht="17" thickTop="1">
      <c r="B20" s="125"/>
      <c r="C20" s="211"/>
      <c r="D20" s="212"/>
      <c r="E20" s="365"/>
      <c r="F20" s="366"/>
      <c r="G20" s="366"/>
      <c r="H20" s="366"/>
      <c r="I20" s="549"/>
      <c r="J20" s="550"/>
      <c r="K20" s="9"/>
      <c r="L20" s="9"/>
      <c r="M20" s="9"/>
      <c r="N20" s="73"/>
    </row>
    <row r="21" spans="2:14">
      <c r="B21" s="125" t="s">
        <v>283</v>
      </c>
      <c r="C21" s="55"/>
      <c r="D21" s="30"/>
      <c r="E21" s="350"/>
      <c r="F21" s="349"/>
      <c r="G21" s="349"/>
      <c r="H21" s="349"/>
      <c r="I21" s="9"/>
      <c r="J21" s="8"/>
      <c r="K21" s="9"/>
      <c r="L21" s="9"/>
      <c r="M21" s="9"/>
      <c r="N21" s="73"/>
    </row>
    <row r="22" spans="2:14">
      <c r="B22" s="125"/>
      <c r="C22" s="55" t="s">
        <v>44</v>
      </c>
      <c r="D22" s="30"/>
      <c r="E22" s="350" t="e">
        <f>H22/technical_specs!I44</f>
        <v>#DIV/0!</v>
      </c>
      <c r="F22" s="349"/>
      <c r="G22" s="349"/>
      <c r="H22" s="349">
        <f>'Fuel aggregation HP'!H44</f>
        <v>0</v>
      </c>
      <c r="I22" s="9"/>
      <c r="J22" s="8"/>
      <c r="K22" s="9"/>
      <c r="L22" s="9"/>
      <c r="M22" s="9"/>
      <c r="N22" s="73"/>
    </row>
    <row r="23" spans="2:14">
      <c r="B23" s="125"/>
      <c r="C23" s="53"/>
      <c r="D23" s="48"/>
      <c r="E23" s="364"/>
      <c r="F23" s="359"/>
      <c r="G23" s="359"/>
      <c r="H23" s="359"/>
      <c r="I23" s="11"/>
      <c r="J23" s="12"/>
      <c r="K23" s="9"/>
      <c r="L23" s="9"/>
      <c r="M23" s="9"/>
      <c r="N23" s="73"/>
    </row>
    <row r="24" spans="2:14">
      <c r="B24" s="125" t="s">
        <v>292</v>
      </c>
      <c r="C24" s="55"/>
      <c r="D24" s="30"/>
      <c r="E24" s="350"/>
      <c r="F24" s="349"/>
      <c r="G24" s="349"/>
      <c r="H24" s="349"/>
      <c r="I24" s="9"/>
      <c r="J24" s="8"/>
      <c r="K24" s="9"/>
      <c r="L24" s="9"/>
      <c r="M24" s="9"/>
      <c r="N24" s="73"/>
    </row>
    <row r="25" spans="2:14">
      <c r="B25" s="125"/>
      <c r="C25" s="55" t="s">
        <v>225</v>
      </c>
      <c r="D25" s="30"/>
      <c r="E25" s="350" t="e">
        <f>H25/technical_specs!I45</f>
        <v>#DIV/0!</v>
      </c>
      <c r="F25" s="349"/>
      <c r="G25" s="349"/>
      <c r="H25" s="349">
        <f>'Fuel aggregation HP'!H45</f>
        <v>0</v>
      </c>
      <c r="I25" s="9"/>
      <c r="J25" s="8"/>
      <c r="K25" s="9"/>
      <c r="L25" s="9"/>
      <c r="M25" s="9"/>
      <c r="N25" s="73"/>
    </row>
    <row r="26" spans="2:14">
      <c r="B26" s="72"/>
      <c r="C26" s="55" t="s">
        <v>466</v>
      </c>
      <c r="D26" s="153"/>
      <c r="E26" s="350" t="e">
        <f>H26/technical_specs!I45</f>
        <v>#DIV/0!</v>
      </c>
      <c r="F26" s="349"/>
      <c r="G26" s="349"/>
      <c r="H26" s="349">
        <f>'Fuel aggregation HP'!H46</f>
        <v>0</v>
      </c>
      <c r="I26" s="409"/>
      <c r="J26" s="152"/>
      <c r="K26" s="9"/>
      <c r="L26" s="9"/>
      <c r="M26" s="9"/>
      <c r="N26" s="73"/>
    </row>
    <row r="27" spans="2:14" ht="17" thickBot="1">
      <c r="B27" s="72"/>
      <c r="C27" s="128" t="s">
        <v>230</v>
      </c>
      <c r="D27" s="158"/>
      <c r="E27" s="360" t="e">
        <f>SUM(E25:E26)</f>
        <v>#DIV/0!</v>
      </c>
      <c r="F27" s="351"/>
      <c r="G27" s="351"/>
      <c r="H27" s="351">
        <f>SUM(H25:H26)</f>
        <v>0</v>
      </c>
      <c r="I27" s="521"/>
      <c r="J27" s="513"/>
      <c r="K27" s="9"/>
      <c r="L27" s="9"/>
      <c r="M27" s="9"/>
      <c r="N27" s="73"/>
    </row>
    <row r="28" spans="2:14" ht="17" thickTop="1">
      <c r="B28" s="72"/>
      <c r="C28" s="211"/>
      <c r="D28" s="213"/>
      <c r="E28" s="365"/>
      <c r="F28" s="366"/>
      <c r="G28" s="366"/>
      <c r="H28" s="366"/>
      <c r="I28" s="551"/>
      <c r="J28" s="552"/>
      <c r="K28" s="9"/>
      <c r="L28" s="9"/>
      <c r="M28" s="9"/>
      <c r="N28" s="73"/>
    </row>
    <row r="29" spans="2:14">
      <c r="B29" s="95" t="s">
        <v>287</v>
      </c>
      <c r="C29" s="55"/>
      <c r="D29" s="153"/>
      <c r="E29" s="350"/>
      <c r="F29" s="349"/>
      <c r="G29" s="349"/>
      <c r="H29" s="349"/>
      <c r="I29" s="409"/>
      <c r="J29" s="152"/>
      <c r="K29" s="9"/>
      <c r="L29" s="9"/>
      <c r="M29" s="9"/>
      <c r="N29" s="73"/>
    </row>
    <row r="30" spans="2:14">
      <c r="B30" s="95"/>
      <c r="C30" s="55" t="s">
        <v>203</v>
      </c>
      <c r="D30" s="153"/>
      <c r="E30" s="350" t="e">
        <f>H30/technical_specs!I46</f>
        <v>#DIV/0!</v>
      </c>
      <c r="F30" s="349"/>
      <c r="G30" s="349"/>
      <c r="H30" s="349">
        <f>'Fuel aggregation HP'!H48</f>
        <v>0</v>
      </c>
      <c r="I30" s="409"/>
      <c r="J30" s="152"/>
      <c r="K30" s="9"/>
      <c r="L30" s="9"/>
      <c r="M30" s="9"/>
      <c r="N30" s="73"/>
    </row>
    <row r="31" spans="2:14">
      <c r="B31" s="95"/>
      <c r="C31" s="53"/>
      <c r="D31" s="144"/>
      <c r="E31" s="364"/>
      <c r="F31" s="359"/>
      <c r="G31" s="359"/>
      <c r="H31" s="359"/>
      <c r="I31" s="553"/>
      <c r="J31" s="149"/>
      <c r="K31" s="9"/>
      <c r="L31" s="9"/>
      <c r="M31" s="9"/>
      <c r="N31" s="73"/>
    </row>
    <row r="32" spans="2:14">
      <c r="B32" s="95" t="s">
        <v>294</v>
      </c>
      <c r="C32" s="55"/>
      <c r="D32" s="153"/>
      <c r="E32" s="350"/>
      <c r="F32" s="349"/>
      <c r="G32" s="349"/>
      <c r="H32" s="349"/>
      <c r="I32" s="409"/>
      <c r="J32" s="152"/>
      <c r="K32" s="9"/>
      <c r="L32" s="9"/>
      <c r="M32" s="9"/>
      <c r="N32" s="73"/>
    </row>
    <row r="33" spans="2:14">
      <c r="B33" s="95"/>
      <c r="C33" s="55" t="s">
        <v>288</v>
      </c>
      <c r="D33" s="153"/>
      <c r="E33" s="350" t="e">
        <f>H33/technical_specs!I47</f>
        <v>#DIV/0!</v>
      </c>
      <c r="F33" s="349"/>
      <c r="G33" s="349"/>
      <c r="H33" s="349">
        <f>'Fuel aggregation HP'!H49</f>
        <v>0</v>
      </c>
      <c r="I33" s="409"/>
      <c r="J33" s="152"/>
      <c r="K33" s="9"/>
      <c r="L33" s="9"/>
      <c r="M33" s="9"/>
      <c r="N33" s="73"/>
    </row>
    <row r="34" spans="2:14" ht="17" thickBot="1">
      <c r="B34" s="210"/>
      <c r="C34" s="100"/>
      <c r="D34" s="164"/>
      <c r="E34" s="363"/>
      <c r="F34" s="367"/>
      <c r="G34" s="367"/>
      <c r="H34" s="367"/>
      <c r="I34" s="554"/>
      <c r="J34" s="545"/>
      <c r="K34" s="541"/>
      <c r="L34" s="541"/>
      <c r="M34" s="541"/>
      <c r="N34" s="542"/>
    </row>
    <row r="35" spans="2:14" ht="17" thickTop="1">
      <c r="B35" s="95" t="s">
        <v>295</v>
      </c>
      <c r="C35" s="55"/>
      <c r="D35" s="153"/>
      <c r="E35" s="350"/>
      <c r="F35" s="349"/>
      <c r="G35" s="349"/>
      <c r="H35" s="349"/>
      <c r="I35" s="409"/>
      <c r="J35" s="152"/>
      <c r="K35" s="9"/>
      <c r="L35" s="9"/>
      <c r="M35" s="9"/>
      <c r="N35" s="73"/>
    </row>
    <row r="36" spans="2:14">
      <c r="B36" s="72"/>
      <c r="C36" s="55" t="s">
        <v>230</v>
      </c>
      <c r="D36" s="153"/>
      <c r="E36" s="350" t="e">
        <f>E11+E14+E19+E22+E27+E30+E33</f>
        <v>#DIV/0!</v>
      </c>
      <c r="F36" s="349"/>
      <c r="G36" s="349"/>
      <c r="H36" s="349">
        <f>H11+H14+H19+H22+H27+H30+H33</f>
        <v>0</v>
      </c>
      <c r="I36" s="409"/>
      <c r="J36" s="152"/>
      <c r="K36" s="9"/>
      <c r="L36" s="9"/>
      <c r="M36" s="9"/>
      <c r="N36" s="73"/>
    </row>
    <row r="37" spans="2:14" ht="17" thickBot="1">
      <c r="B37" s="79"/>
      <c r="C37" s="93"/>
      <c r="D37" s="159"/>
      <c r="E37" s="159"/>
      <c r="F37" s="159"/>
      <c r="G37" s="159"/>
      <c r="H37" s="159"/>
      <c r="I37" s="555"/>
      <c r="J37" s="556"/>
      <c r="K37" s="80"/>
      <c r="L37" s="80"/>
      <c r="M37" s="80"/>
      <c r="N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H31"/>
  <sheetViews>
    <sheetView workbookViewId="0"/>
  </sheetViews>
  <sheetFormatPr baseColWidth="10" defaultRowHeight="16"/>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1">
      <c r="B2" s="22" t="s">
        <v>264</v>
      </c>
    </row>
    <row r="4" spans="2:8">
      <c r="B4" s="3" t="s">
        <v>39</v>
      </c>
      <c r="C4" s="4"/>
      <c r="D4" s="4"/>
      <c r="E4" s="4"/>
      <c r="F4" s="5"/>
    </row>
    <row r="5" spans="2:8">
      <c r="B5" s="16" t="s">
        <v>291</v>
      </c>
      <c r="C5" s="11"/>
      <c r="D5" s="11"/>
      <c r="E5" s="11"/>
      <c r="F5" s="12"/>
    </row>
    <row r="6" spans="2:8" ht="17" thickBot="1"/>
    <row r="7" spans="2:8">
      <c r="B7" s="69" t="s">
        <v>264</v>
      </c>
      <c r="C7" s="89"/>
      <c r="D7" s="89"/>
      <c r="E7" s="89"/>
      <c r="F7" s="89"/>
      <c r="G7" s="89"/>
      <c r="H7" s="71"/>
    </row>
    <row r="8" spans="2:8">
      <c r="B8" s="72"/>
      <c r="C8" s="9"/>
      <c r="D8" s="9"/>
      <c r="E8" s="9"/>
      <c r="F8" s="9"/>
      <c r="G8" s="9"/>
      <c r="H8" s="73"/>
    </row>
    <row r="9" spans="2:8" ht="31" customHeight="1">
      <c r="B9" s="143" t="s">
        <v>31</v>
      </c>
      <c r="C9" s="522" t="s">
        <v>40</v>
      </c>
      <c r="D9" s="523" t="s">
        <v>213</v>
      </c>
      <c r="E9" s="432" t="s">
        <v>658</v>
      </c>
      <c r="F9" s="433" t="s">
        <v>268</v>
      </c>
      <c r="G9" s="11"/>
      <c r="H9" s="505" t="s">
        <v>19</v>
      </c>
    </row>
    <row r="10" spans="2:8">
      <c r="B10" s="95" t="s">
        <v>393</v>
      </c>
      <c r="C10" s="9"/>
      <c r="D10" s="9"/>
      <c r="E10" s="524"/>
      <c r="F10" s="525"/>
      <c r="G10" s="15"/>
      <c r="H10" s="73"/>
    </row>
    <row r="11" spans="2:8">
      <c r="B11" s="72"/>
      <c r="C11" s="9" t="s">
        <v>394</v>
      </c>
      <c r="D11" s="9" t="s">
        <v>42</v>
      </c>
      <c r="E11" s="368">
        <f>E12</f>
        <v>0</v>
      </c>
      <c r="F11" s="315">
        <f>IF(E13=0,0,E11/E13)</f>
        <v>0</v>
      </c>
      <c r="G11" s="15"/>
      <c r="H11" s="73" t="s">
        <v>663</v>
      </c>
    </row>
    <row r="12" spans="2:8">
      <c r="B12" s="72"/>
      <c r="C12" s="9"/>
      <c r="D12" s="9" t="s">
        <v>203</v>
      </c>
      <c r="E12" s="368">
        <f>'Fuel aggregation PP'!D62</f>
        <v>0</v>
      </c>
      <c r="F12" s="315">
        <f>IF(E13=0,0,E12/E13)</f>
        <v>0</v>
      </c>
      <c r="G12" s="15"/>
      <c r="H12" s="73"/>
    </row>
    <row r="13" spans="2:8" ht="17" thickBot="1">
      <c r="B13" s="72"/>
      <c r="C13" s="9"/>
      <c r="D13" s="530" t="s">
        <v>230</v>
      </c>
      <c r="E13" s="369">
        <f>SUM(E11:E12)</f>
        <v>0</v>
      </c>
      <c r="F13" s="316"/>
      <c r="G13" s="15"/>
      <c r="H13" s="73"/>
    </row>
    <row r="14" spans="2:8" ht="17" thickTop="1">
      <c r="B14" s="72"/>
      <c r="C14" s="9"/>
      <c r="D14" s="9"/>
      <c r="E14" s="526"/>
      <c r="F14" s="527"/>
      <c r="G14" s="15"/>
      <c r="H14" s="73"/>
    </row>
    <row r="15" spans="2:8">
      <c r="B15" s="72"/>
      <c r="C15" s="9" t="s">
        <v>395</v>
      </c>
      <c r="D15" s="9" t="s">
        <v>285</v>
      </c>
      <c r="E15" s="368">
        <f>'Fuel aggregation PP'!D56</f>
        <v>0</v>
      </c>
      <c r="F15" s="315">
        <f>IF(E17=0,0,E15/E17)</f>
        <v>0</v>
      </c>
      <c r="G15" s="15"/>
      <c r="H15" s="73"/>
    </row>
    <row r="16" spans="2:8">
      <c r="B16" s="72"/>
      <c r="C16" s="9"/>
      <c r="D16" s="9" t="s">
        <v>502</v>
      </c>
      <c r="E16" s="368">
        <f>'Fuel aggregation PP'!D61</f>
        <v>0</v>
      </c>
      <c r="F16" s="315">
        <f>IF(E17=0,0,E16/E17)</f>
        <v>0</v>
      </c>
      <c r="G16" s="15"/>
      <c r="H16" s="73"/>
    </row>
    <row r="17" spans="2:8" ht="17" thickBot="1">
      <c r="B17" s="72"/>
      <c r="C17" s="9"/>
      <c r="D17" s="530" t="s">
        <v>230</v>
      </c>
      <c r="E17" s="369">
        <f>SUM(E15:E16)</f>
        <v>0</v>
      </c>
      <c r="F17" s="316"/>
      <c r="G17" s="15"/>
      <c r="H17" s="73"/>
    </row>
    <row r="18" spans="2:8" ht="17" thickTop="1">
      <c r="B18" s="72"/>
      <c r="C18" s="9"/>
      <c r="D18" s="9"/>
      <c r="E18" s="526"/>
      <c r="F18" s="527"/>
      <c r="G18" s="15"/>
      <c r="H18" s="73"/>
    </row>
    <row r="19" spans="2:8">
      <c r="B19" s="72"/>
      <c r="C19" s="9" t="s">
        <v>396</v>
      </c>
      <c r="D19" s="9" t="s">
        <v>225</v>
      </c>
      <c r="E19" s="368">
        <f>'Fuel aggregation PP'!D59</f>
        <v>0</v>
      </c>
      <c r="F19" s="315">
        <f>IF(E21=0,0,E19/E21)</f>
        <v>0</v>
      </c>
      <c r="G19" s="15"/>
      <c r="H19" s="73"/>
    </row>
    <row r="20" spans="2:8">
      <c r="B20" s="72"/>
      <c r="C20" s="9"/>
      <c r="D20" s="9" t="s">
        <v>226</v>
      </c>
      <c r="E20" s="368">
        <f>'Fuel aggregation PP'!D60</f>
        <v>0</v>
      </c>
      <c r="F20" s="315">
        <f>IF(E21=0,0,E20/E21)</f>
        <v>0</v>
      </c>
      <c r="G20" s="15"/>
      <c r="H20" s="73"/>
    </row>
    <row r="21" spans="2:8" ht="17" thickBot="1">
      <c r="B21" s="72"/>
      <c r="C21" s="9"/>
      <c r="D21" s="530" t="s">
        <v>230</v>
      </c>
      <c r="E21" s="369">
        <f>SUM(E19:E20)</f>
        <v>0</v>
      </c>
      <c r="F21" s="317"/>
      <c r="G21" s="15"/>
      <c r="H21" s="73"/>
    </row>
    <row r="22" spans="2:8" ht="18" thickTop="1" thickBot="1">
      <c r="B22" s="79"/>
      <c r="C22" s="80"/>
      <c r="D22" s="80"/>
      <c r="E22" s="528"/>
      <c r="F22" s="529"/>
      <c r="G22" s="124"/>
      <c r="H22" s="81"/>
    </row>
    <row r="23" spans="2:8">
      <c r="B23" s="95" t="s">
        <v>289</v>
      </c>
      <c r="C23" s="9"/>
      <c r="D23" s="8"/>
      <c r="E23" s="353"/>
      <c r="F23" s="21"/>
      <c r="G23" s="9"/>
      <c r="H23" s="73"/>
    </row>
    <row r="24" spans="2:8">
      <c r="B24" s="95"/>
      <c r="C24" s="9" t="s">
        <v>282</v>
      </c>
      <c r="D24" s="8" t="s">
        <v>43</v>
      </c>
      <c r="E24" s="349">
        <f>'Fuel aggregation HP'!H43</f>
        <v>0</v>
      </c>
      <c r="F24" s="315">
        <f>IF(E26=0,0,E24/E26)</f>
        <v>0</v>
      </c>
      <c r="G24" s="9"/>
      <c r="H24" s="73"/>
    </row>
    <row r="25" spans="2:8">
      <c r="B25" s="95"/>
      <c r="C25" s="9"/>
      <c r="D25" s="8" t="s">
        <v>502</v>
      </c>
      <c r="E25" s="349">
        <f>'Fuel aggregation HP'!H47</f>
        <v>0</v>
      </c>
      <c r="F25" s="315">
        <f>IF(E26=0,0,E25/E26)</f>
        <v>0</v>
      </c>
      <c r="G25" s="9"/>
      <c r="H25" s="73"/>
    </row>
    <row r="26" spans="2:8" ht="17" thickBot="1">
      <c r="B26" s="95"/>
      <c r="C26" s="9"/>
      <c r="D26" s="510" t="s">
        <v>230</v>
      </c>
      <c r="E26" s="351">
        <f>SUM(E24:E25)</f>
        <v>0</v>
      </c>
      <c r="F26" s="318"/>
      <c r="G26" s="9"/>
      <c r="H26" s="73"/>
    </row>
    <row r="27" spans="2:8" ht="17" thickTop="1">
      <c r="B27" s="95"/>
      <c r="C27" s="9"/>
      <c r="D27" s="8"/>
      <c r="E27" s="353"/>
      <c r="F27" s="531"/>
      <c r="G27" s="9"/>
      <c r="H27" s="73"/>
    </row>
    <row r="28" spans="2:8">
      <c r="B28" s="95"/>
      <c r="C28" s="9" t="s">
        <v>292</v>
      </c>
      <c r="D28" s="8" t="s">
        <v>225</v>
      </c>
      <c r="E28" s="349">
        <f>'Fuel aggregation HP'!H45</f>
        <v>0</v>
      </c>
      <c r="F28" s="315">
        <f>IF(E30=0,0,E28/E30)</f>
        <v>0</v>
      </c>
      <c r="G28" s="9"/>
      <c r="H28" s="73"/>
    </row>
    <row r="29" spans="2:8">
      <c r="B29" s="72"/>
      <c r="C29" s="9"/>
      <c r="D29" s="8" t="s">
        <v>293</v>
      </c>
      <c r="E29" s="349">
        <f>'Fuel aggregation HP'!H46</f>
        <v>0</v>
      </c>
      <c r="F29" s="315">
        <f>IF(E30=0,0,E29/E30)</f>
        <v>0</v>
      </c>
      <c r="G29" s="9"/>
      <c r="H29" s="73"/>
    </row>
    <row r="30" spans="2:8" ht="17" thickBot="1">
      <c r="B30" s="72"/>
      <c r="C30" s="9"/>
      <c r="D30" s="510" t="s">
        <v>230</v>
      </c>
      <c r="E30" s="351">
        <f>SUM(E28:E29)</f>
        <v>0</v>
      </c>
      <c r="F30" s="275"/>
      <c r="G30" s="15"/>
      <c r="H30" s="73"/>
    </row>
    <row r="31" spans="2:8" ht="18" thickTop="1" thickBot="1">
      <c r="B31" s="79"/>
      <c r="C31" s="80"/>
      <c r="D31" s="80"/>
      <c r="E31" s="532"/>
      <c r="F31" s="533"/>
      <c r="G31" s="124"/>
      <c r="H31"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39"/>
  <sheetViews>
    <sheetView workbookViewId="0">
      <selection activeCell="C35" sqref="C35"/>
    </sheetView>
  </sheetViews>
  <sheetFormatPr baseColWidth="10" defaultRowHeight="16"/>
  <cols>
    <col min="1" max="1" width="10.83203125" style="2" customWidth="1"/>
    <col min="2" max="2" width="17.6640625" style="566" bestFit="1" customWidth="1"/>
    <col min="3" max="3" width="60.5" style="2" customWidth="1"/>
    <col min="4" max="16384" width="10.83203125" style="2"/>
  </cols>
  <sheetData>
    <row r="2" spans="2:4" ht="21">
      <c r="B2" s="563" t="s">
        <v>0</v>
      </c>
    </row>
    <row r="4" spans="2:4">
      <c r="B4" s="564" t="s">
        <v>2</v>
      </c>
      <c r="C4" s="13" t="s">
        <v>8</v>
      </c>
      <c r="D4" s="14" t="s">
        <v>9</v>
      </c>
    </row>
    <row r="5" spans="2:4">
      <c r="B5" s="565"/>
      <c r="C5" s="18"/>
      <c r="D5" s="21"/>
    </row>
    <row r="6" spans="2:4">
      <c r="B6" s="337">
        <v>41470</v>
      </c>
      <c r="C6" s="338" t="s">
        <v>10</v>
      </c>
      <c r="D6" s="339">
        <v>0.1</v>
      </c>
    </row>
    <row r="7" spans="2:4">
      <c r="B7" s="336">
        <v>41470</v>
      </c>
      <c r="C7" s="338" t="s">
        <v>377</v>
      </c>
      <c r="D7" s="339">
        <v>0.2</v>
      </c>
    </row>
    <row r="8" spans="2:4">
      <c r="B8" s="336">
        <v>41471</v>
      </c>
      <c r="C8" s="338" t="s">
        <v>414</v>
      </c>
      <c r="D8" s="339">
        <v>0.3</v>
      </c>
    </row>
    <row r="9" spans="2:4">
      <c r="B9" s="336">
        <v>41472</v>
      </c>
      <c r="C9" s="338" t="s">
        <v>476</v>
      </c>
      <c r="D9" s="339">
        <v>0.4</v>
      </c>
    </row>
    <row r="10" spans="2:4">
      <c r="B10" s="336">
        <v>41480</v>
      </c>
      <c r="C10" s="338" t="s">
        <v>494</v>
      </c>
      <c r="D10" s="339">
        <v>0.5</v>
      </c>
    </row>
    <row r="11" spans="2:4">
      <c r="B11" s="336">
        <v>41484</v>
      </c>
      <c r="C11" s="338" t="s">
        <v>534</v>
      </c>
      <c r="D11" s="339">
        <v>0.6</v>
      </c>
    </row>
    <row r="12" spans="2:4">
      <c r="B12" s="336">
        <v>41485</v>
      </c>
      <c r="C12" s="338" t="s">
        <v>568</v>
      </c>
      <c r="D12" s="339">
        <v>0.7</v>
      </c>
    </row>
    <row r="13" spans="2:4">
      <c r="B13" s="336">
        <v>41492</v>
      </c>
      <c r="C13" s="338" t="s">
        <v>581</v>
      </c>
      <c r="D13" s="339">
        <v>0.8</v>
      </c>
    </row>
    <row r="14" spans="2:4">
      <c r="B14" s="336">
        <v>41499</v>
      </c>
      <c r="C14" s="338" t="s">
        <v>638</v>
      </c>
      <c r="D14" s="339">
        <v>0.9</v>
      </c>
    </row>
    <row r="15" spans="2:4">
      <c r="B15" s="336">
        <v>41500</v>
      </c>
      <c r="C15" s="85" t="s">
        <v>639</v>
      </c>
      <c r="D15" s="339">
        <v>1</v>
      </c>
    </row>
    <row r="16" spans="2:4">
      <c r="B16" s="336">
        <v>41505</v>
      </c>
      <c r="C16" s="338" t="s">
        <v>760</v>
      </c>
      <c r="D16" s="68">
        <v>1.01</v>
      </c>
    </row>
    <row r="17" spans="2:4">
      <c r="B17" s="336">
        <v>41507</v>
      </c>
      <c r="C17" s="85" t="s">
        <v>761</v>
      </c>
      <c r="D17" s="68">
        <v>1.02</v>
      </c>
    </row>
    <row r="18" spans="2:4" ht="48">
      <c r="B18" s="336">
        <v>41508</v>
      </c>
      <c r="C18" s="85" t="s">
        <v>653</v>
      </c>
      <c r="D18" s="68">
        <v>1.03</v>
      </c>
    </row>
    <row r="19" spans="2:4">
      <c r="B19" s="336">
        <v>41513</v>
      </c>
      <c r="C19" s="85" t="s">
        <v>654</v>
      </c>
      <c r="D19" s="68">
        <v>1.04</v>
      </c>
    </row>
    <row r="20" spans="2:4">
      <c r="B20" s="336">
        <v>41515</v>
      </c>
      <c r="C20" s="85" t="s">
        <v>664</v>
      </c>
      <c r="D20" s="68">
        <v>1.05</v>
      </c>
    </row>
    <row r="21" spans="2:4">
      <c r="B21" s="336">
        <v>41515</v>
      </c>
      <c r="C21" s="85" t="s">
        <v>665</v>
      </c>
      <c r="D21" s="68">
        <v>1.06</v>
      </c>
    </row>
    <row r="22" spans="2:4">
      <c r="B22" s="336">
        <v>41519</v>
      </c>
      <c r="C22" s="85" t="s">
        <v>666</v>
      </c>
      <c r="D22" s="68">
        <v>1.07</v>
      </c>
    </row>
    <row r="23" spans="2:4" ht="32">
      <c r="B23" s="336">
        <v>41523</v>
      </c>
      <c r="C23" s="85" t="s">
        <v>668</v>
      </c>
      <c r="D23" s="68">
        <v>1.08</v>
      </c>
    </row>
    <row r="24" spans="2:4">
      <c r="B24" s="396" t="s">
        <v>669</v>
      </c>
      <c r="C24" s="568" t="s">
        <v>709</v>
      </c>
      <c r="D24" s="397">
        <v>1.0900000000000001</v>
      </c>
    </row>
    <row r="25" spans="2:4">
      <c r="B25" s="396">
        <v>41533</v>
      </c>
      <c r="C25" s="338" t="s">
        <v>710</v>
      </c>
      <c r="D25" s="68" t="s">
        <v>711</v>
      </c>
    </row>
    <row r="26" spans="2:4" ht="48">
      <c r="B26" s="396">
        <v>41535</v>
      </c>
      <c r="C26" s="85" t="s">
        <v>762</v>
      </c>
      <c r="D26" s="339">
        <v>1.1000000000000001</v>
      </c>
    </row>
    <row r="27" spans="2:4" ht="32">
      <c r="B27" s="336"/>
      <c r="C27" s="85" t="s">
        <v>763</v>
      </c>
      <c r="D27" s="339">
        <v>1.1100000000000001</v>
      </c>
    </row>
    <row r="28" spans="2:4">
      <c r="B28" s="336">
        <v>41561</v>
      </c>
      <c r="C28" s="85" t="s">
        <v>764</v>
      </c>
      <c r="D28" s="339">
        <v>1.1200000000000001</v>
      </c>
    </row>
    <row r="29" spans="2:4">
      <c r="B29" s="336">
        <v>41563</v>
      </c>
      <c r="C29" s="85" t="s">
        <v>716</v>
      </c>
      <c r="D29" s="339">
        <v>2</v>
      </c>
    </row>
    <row r="30" spans="2:4">
      <c r="B30" s="336">
        <v>41577</v>
      </c>
      <c r="C30" s="85" t="s">
        <v>741</v>
      </c>
      <c r="D30" s="339">
        <v>2.0099999999999998</v>
      </c>
    </row>
    <row r="31" spans="2:4" ht="32">
      <c r="B31" s="336">
        <v>41600</v>
      </c>
      <c r="C31" s="568" t="s">
        <v>766</v>
      </c>
      <c r="D31" s="339">
        <v>2.02</v>
      </c>
    </row>
    <row r="32" spans="2:4">
      <c r="B32" s="336">
        <v>41610</v>
      </c>
      <c r="C32" s="85" t="s">
        <v>765</v>
      </c>
      <c r="D32" s="68">
        <v>2.0299999999999998</v>
      </c>
    </row>
    <row r="33" spans="2:4" ht="32">
      <c r="B33" s="336">
        <v>41781</v>
      </c>
      <c r="C33" s="85" t="s">
        <v>755</v>
      </c>
      <c r="D33" s="68">
        <v>2.04</v>
      </c>
    </row>
    <row r="34" spans="2:4" ht="48">
      <c r="B34" s="336">
        <v>41781</v>
      </c>
      <c r="C34" s="85" t="s">
        <v>756</v>
      </c>
      <c r="D34" s="68">
        <v>2.0499999999999998</v>
      </c>
    </row>
    <row r="35" spans="2:4" ht="48">
      <c r="B35" s="336">
        <v>41793</v>
      </c>
      <c r="C35" s="85" t="s">
        <v>771</v>
      </c>
      <c r="D35" s="68">
        <v>2.06</v>
      </c>
    </row>
    <row r="36" spans="2:4">
      <c r="B36" s="336"/>
      <c r="C36" s="85"/>
      <c r="D36" s="68"/>
    </row>
    <row r="37" spans="2:4">
      <c r="B37" s="336"/>
      <c r="C37" s="85"/>
      <c r="D37" s="68"/>
    </row>
    <row r="38" spans="2:4">
      <c r="B38" s="336"/>
      <c r="C38" s="85"/>
      <c r="D38" s="68"/>
    </row>
    <row r="39" spans="2:4">
      <c r="B39" s="567"/>
      <c r="C39" s="569"/>
      <c r="D39" s="57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G19"/>
  <sheetViews>
    <sheetView workbookViewId="0"/>
  </sheetViews>
  <sheetFormatPr baseColWidth="10" defaultRowHeight="16"/>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1">
      <c r="B2" s="22" t="s">
        <v>561</v>
      </c>
    </row>
    <row r="4" spans="2:7">
      <c r="B4" s="3" t="s">
        <v>39</v>
      </c>
      <c r="C4" s="4"/>
      <c r="D4" s="4"/>
      <c r="E4" s="5"/>
      <c r="F4" s="9"/>
    </row>
    <row r="5" spans="2:7" ht="47" customHeight="1">
      <c r="B5" s="580" t="s">
        <v>567</v>
      </c>
      <c r="C5" s="581"/>
      <c r="D5" s="581"/>
      <c r="E5" s="582"/>
      <c r="F5" s="320"/>
    </row>
    <row r="6" spans="2:7" ht="17" thickBot="1"/>
    <row r="7" spans="2:7">
      <c r="B7" s="69" t="s">
        <v>562</v>
      </c>
      <c r="C7" s="70"/>
      <c r="D7" s="70"/>
      <c r="E7" s="70"/>
      <c r="F7" s="70"/>
      <c r="G7" s="306"/>
    </row>
    <row r="8" spans="2:7">
      <c r="B8" s="74"/>
      <c r="C8" s="18"/>
      <c r="D8" s="18"/>
      <c r="E8" s="18"/>
      <c r="F8" s="18"/>
      <c r="G8" s="75"/>
    </row>
    <row r="9" spans="2:7">
      <c r="B9" s="74" t="s">
        <v>31</v>
      </c>
      <c r="C9" s="332" t="s">
        <v>40</v>
      </c>
      <c r="D9" s="434" t="s">
        <v>563</v>
      </c>
      <c r="E9" s="332"/>
      <c r="F9" s="434"/>
      <c r="G9" s="435" t="s">
        <v>19</v>
      </c>
    </row>
    <row r="10" spans="2:7">
      <c r="B10" s="95" t="s">
        <v>576</v>
      </c>
      <c r="C10" s="30" t="s">
        <v>577</v>
      </c>
      <c r="D10" s="394">
        <f>'Corrected energy balance step 1'!BG94*kWh_MJ_conversion</f>
        <v>0</v>
      </c>
      <c r="E10" s="30"/>
      <c r="F10" s="15"/>
      <c r="G10" s="73"/>
    </row>
    <row r="11" spans="2:7">
      <c r="B11" s="95"/>
      <c r="C11" s="11"/>
      <c r="D11" s="546"/>
      <c r="E11" s="12"/>
      <c r="F11" s="15"/>
      <c r="G11" s="73"/>
    </row>
    <row r="12" spans="2:7">
      <c r="B12" s="95" t="s">
        <v>116</v>
      </c>
      <c r="C12" s="30" t="s">
        <v>578</v>
      </c>
      <c r="D12" s="394">
        <f>'IEA autoproducer prod.'!AO10*kWh_MJ_conversion</f>
        <v>0</v>
      </c>
      <c r="E12" s="30"/>
      <c r="F12" s="15"/>
      <c r="G12" s="73" t="s">
        <v>635</v>
      </c>
    </row>
    <row r="13" spans="2:7">
      <c r="B13" s="95"/>
      <c r="C13" s="30" t="s">
        <v>564</v>
      </c>
      <c r="D13" s="394"/>
      <c r="E13" s="319" t="e">
        <f>'Corrected energy balance step 1'!BN94/'IEA autoproducer prod.'!E10</f>
        <v>#DIV/0!</v>
      </c>
      <c r="F13" s="547"/>
      <c r="G13" s="73"/>
    </row>
    <row r="14" spans="2:7">
      <c r="B14" s="95"/>
      <c r="C14" s="30" t="s">
        <v>579</v>
      </c>
      <c r="D14" s="395" t="e">
        <f>D12*E13</f>
        <v>#DIV/0!</v>
      </c>
      <c r="E14" s="30"/>
      <c r="F14" s="15"/>
      <c r="G14" s="73"/>
    </row>
    <row r="15" spans="2:7">
      <c r="B15" s="95"/>
      <c r="C15" s="30" t="s">
        <v>580</v>
      </c>
      <c r="D15" s="395" t="e">
        <f>D14/technical_specs!H33</f>
        <v>#DIV/0!</v>
      </c>
      <c r="E15" s="30"/>
      <c r="F15" s="15"/>
      <c r="G15" s="73"/>
    </row>
    <row r="16" spans="2:7">
      <c r="B16" s="95"/>
      <c r="C16" s="11"/>
      <c r="D16" s="548"/>
      <c r="E16" s="12"/>
      <c r="F16" s="15"/>
      <c r="G16" s="73"/>
    </row>
    <row r="17" spans="2:7">
      <c r="B17" s="95" t="s">
        <v>222</v>
      </c>
      <c r="C17" s="30" t="s">
        <v>579</v>
      </c>
      <c r="D17" s="395" t="e">
        <f>D10-D14</f>
        <v>#DIV/0!</v>
      </c>
      <c r="E17" s="30"/>
      <c r="F17" s="15"/>
      <c r="G17" s="73" t="s">
        <v>636</v>
      </c>
    </row>
    <row r="18" spans="2:7">
      <c r="B18" s="72"/>
      <c r="C18" s="30" t="s">
        <v>580</v>
      </c>
      <c r="D18" s="395" t="e">
        <f>D17/technical_specs!H34</f>
        <v>#DIV/0!</v>
      </c>
      <c r="E18" s="30"/>
      <c r="F18" s="15"/>
      <c r="G18" s="73"/>
    </row>
    <row r="19" spans="2:7" ht="17" thickBot="1">
      <c r="B19" s="79"/>
      <c r="C19" s="80"/>
      <c r="D19" s="124"/>
      <c r="E19" s="80"/>
      <c r="F19" s="124"/>
      <c r="G19"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A1:N70"/>
  <sheetViews>
    <sheetView workbookViewId="0">
      <pane xSplit="3" ySplit="9" topLeftCell="D27" activePane="bottomRight" state="frozen"/>
      <selection pane="topRight" activeCell="D1" sqref="D1"/>
      <selection pane="bottomLeft" activeCell="A10" sqref="A10"/>
      <selection pane="bottomRight"/>
    </sheetView>
  </sheetViews>
  <sheetFormatPr baseColWidth="10" defaultRowHeight="16"/>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35"/>
    </row>
    <row r="2" spans="1:14" ht="21">
      <c r="B2" s="22" t="s">
        <v>511</v>
      </c>
    </row>
    <row r="4" spans="1:14">
      <c r="B4" s="3" t="s">
        <v>39</v>
      </c>
      <c r="C4" s="5"/>
      <c r="D4" s="9"/>
      <c r="E4" s="9"/>
      <c r="F4" s="9"/>
      <c r="G4" s="9"/>
      <c r="H4" s="9"/>
      <c r="I4" s="9"/>
      <c r="J4" s="9"/>
      <c r="K4" s="9"/>
      <c r="L4" s="9"/>
    </row>
    <row r="5" spans="1:14" ht="30" customHeight="1">
      <c r="B5" s="580" t="s">
        <v>415</v>
      </c>
      <c r="C5" s="582"/>
      <c r="D5" s="407"/>
      <c r="E5" s="407"/>
      <c r="F5" s="407"/>
      <c r="G5" s="9"/>
      <c r="H5" s="9"/>
      <c r="I5" s="9"/>
      <c r="J5" s="9"/>
      <c r="K5" s="9"/>
      <c r="L5" s="9"/>
    </row>
    <row r="6" spans="1:14" ht="17" thickBot="1">
      <c r="B6" s="9"/>
      <c r="C6" s="9"/>
      <c r="D6" s="9"/>
      <c r="E6" s="9"/>
      <c r="F6" s="9"/>
      <c r="G6" s="9"/>
      <c r="H6" s="9"/>
      <c r="I6" s="9"/>
      <c r="J6" s="9"/>
      <c r="K6" s="9"/>
      <c r="L6" s="9"/>
    </row>
    <row r="7" spans="1:14">
      <c r="B7" s="69" t="s">
        <v>208</v>
      </c>
      <c r="C7" s="89"/>
      <c r="D7" s="89"/>
      <c r="E7" s="89"/>
      <c r="F7" s="89"/>
      <c r="G7" s="89"/>
      <c r="H7" s="89"/>
      <c r="I7" s="89"/>
      <c r="J7" s="89"/>
      <c r="K7" s="89"/>
      <c r="L7" s="89"/>
      <c r="M7" s="89"/>
      <c r="N7" s="71"/>
    </row>
    <row r="8" spans="1:14">
      <c r="B8" s="72"/>
      <c r="C8" s="9"/>
      <c r="D8" s="9"/>
      <c r="E8" s="9"/>
      <c r="F8" s="9"/>
      <c r="G8" s="9"/>
      <c r="H8" s="9"/>
      <c r="I8" s="9"/>
      <c r="J8" s="9"/>
      <c r="K8" s="9"/>
      <c r="L8" s="9"/>
      <c r="M8" s="9"/>
      <c r="N8" s="73"/>
    </row>
    <row r="9" spans="1:14" ht="32">
      <c r="B9" s="98" t="s">
        <v>40</v>
      </c>
      <c r="C9" s="66" t="s">
        <v>41</v>
      </c>
      <c r="D9" s="29" t="s">
        <v>655</v>
      </c>
      <c r="E9" s="28" t="s">
        <v>656</v>
      </c>
      <c r="F9" s="503"/>
      <c r="G9" s="503"/>
      <c r="H9" s="502"/>
      <c r="I9" s="503"/>
      <c r="J9" s="504"/>
      <c r="K9" s="502"/>
      <c r="L9" s="502" t="s">
        <v>29</v>
      </c>
      <c r="M9" s="502"/>
      <c r="N9" s="505" t="s">
        <v>19</v>
      </c>
    </row>
    <row r="10" spans="1:14">
      <c r="B10" s="103" t="s">
        <v>327</v>
      </c>
      <c r="C10" s="97"/>
      <c r="D10" s="64"/>
      <c r="E10" s="64"/>
      <c r="F10" s="108"/>
      <c r="G10" s="108"/>
      <c r="H10" s="64"/>
      <c r="I10" s="108"/>
      <c r="J10" s="109"/>
      <c r="K10" s="64"/>
      <c r="L10" s="64"/>
      <c r="M10" s="64"/>
      <c r="N10" s="110"/>
    </row>
    <row r="11" spans="1:14" ht="15" customHeight="1">
      <c r="B11" s="104"/>
      <c r="C11" s="55" t="s">
        <v>42</v>
      </c>
      <c r="D11" s="370">
        <f>SUM('Corrected energy balance step 1'!C93:H93,'Corrected energy balance step 1'!J93:S93)*kWh_MJ_conversion</f>
        <v>0</v>
      </c>
      <c r="E11" s="370">
        <f>-SUM('Corrected energy balance step 1'!C19:H19,'Corrected energy balance step 1'!J19:S19)</f>
        <v>0</v>
      </c>
      <c r="F11" s="151"/>
      <c r="G11" s="150"/>
      <c r="H11" s="150"/>
      <c r="I11" s="506"/>
      <c r="J11" s="152"/>
      <c r="K11" s="507"/>
      <c r="L11" s="9"/>
      <c r="M11" s="9"/>
      <c r="N11" s="73"/>
    </row>
    <row r="12" spans="1:14" ht="15" customHeight="1">
      <c r="B12" s="104"/>
      <c r="C12" s="55" t="s">
        <v>142</v>
      </c>
      <c r="D12" s="370">
        <f>'Corrected energy balance step 1'!I93*kWh_MJ_conversion</f>
        <v>0</v>
      </c>
      <c r="E12" s="370">
        <f>-'Corrected energy balance step 1'!I19</f>
        <v>0</v>
      </c>
      <c r="F12" s="151"/>
      <c r="G12" s="150"/>
      <c r="H12" s="150"/>
      <c r="I12" s="506"/>
      <c r="J12" s="152"/>
      <c r="K12" s="507"/>
      <c r="L12" s="9"/>
      <c r="M12" s="9"/>
      <c r="N12" s="73"/>
    </row>
    <row r="13" spans="1:14" ht="15" customHeight="1">
      <c r="B13" s="105"/>
      <c r="C13" s="55" t="s">
        <v>43</v>
      </c>
      <c r="D13" s="370">
        <f>'Corrected energy balance step 1'!T93*kWh_MJ_conversion</f>
        <v>0</v>
      </c>
      <c r="E13" s="370">
        <f>-'Corrected energy balance step 1'!T19</f>
        <v>0</v>
      </c>
      <c r="F13" s="151"/>
      <c r="G13" s="150"/>
      <c r="H13" s="150"/>
      <c r="I13" s="506"/>
      <c r="J13" s="152"/>
      <c r="K13" s="507"/>
      <c r="L13" s="9"/>
      <c r="M13" s="9"/>
      <c r="N13" s="73"/>
    </row>
    <row r="14" spans="1:14" ht="15" customHeight="1">
      <c r="B14" s="74"/>
      <c r="C14" s="55" t="s">
        <v>44</v>
      </c>
      <c r="D14" s="370">
        <f>SUM('Corrected energy balance step 1'!U93:AH93,'Corrected energy balance step 1'!AJ93:AQ93)*kWh_MJ_conversion</f>
        <v>0</v>
      </c>
      <c r="E14" s="370">
        <f>-SUM('Corrected energy balance step 1'!U19:AH19,'Corrected energy balance step 1'!AJ19:AQ19)</f>
        <v>0</v>
      </c>
      <c r="F14" s="151"/>
      <c r="G14" s="150"/>
      <c r="H14" s="150"/>
      <c r="I14" s="506"/>
      <c r="J14" s="152"/>
      <c r="K14" s="507"/>
      <c r="L14" s="9"/>
      <c r="M14" s="9"/>
      <c r="N14" s="73"/>
    </row>
    <row r="15" spans="1:14" ht="15" customHeight="1">
      <c r="B15" s="74"/>
      <c r="C15" s="55" t="s">
        <v>320</v>
      </c>
      <c r="D15" s="370">
        <f>'Corrected energy balance step 1'!AI93*kWh_MJ_conversion</f>
        <v>0</v>
      </c>
      <c r="E15" s="370">
        <f>-'Corrected energy balance step 1'!AI19</f>
        <v>0</v>
      </c>
      <c r="F15" s="151"/>
      <c r="G15" s="150"/>
      <c r="H15" s="150"/>
      <c r="I15" s="506"/>
      <c r="J15" s="152"/>
      <c r="K15" s="507"/>
      <c r="L15" s="9"/>
      <c r="M15" s="9"/>
      <c r="N15" s="73"/>
    </row>
    <row r="16" spans="1:14" ht="15" customHeight="1">
      <c r="B16" s="106"/>
      <c r="C16" s="67" t="s">
        <v>225</v>
      </c>
      <c r="D16" s="370">
        <f>'Corrected energy balance step 1'!AS93*kWh_MJ_conversion</f>
        <v>0</v>
      </c>
      <c r="E16" s="370">
        <f>-'Corrected energy balance step 1'!AS19</f>
        <v>0</v>
      </c>
      <c r="F16" s="151"/>
      <c r="G16" s="150"/>
      <c r="H16" s="150"/>
      <c r="I16" s="506"/>
      <c r="J16" s="152"/>
      <c r="K16" s="507"/>
      <c r="L16" s="9"/>
      <c r="M16" s="9"/>
      <c r="N16" s="73"/>
    </row>
    <row r="17" spans="2:14" ht="15" customHeight="1">
      <c r="B17" s="106"/>
      <c r="C17" s="67" t="s">
        <v>226</v>
      </c>
      <c r="D17" s="370">
        <f>SUM('Corrected energy balance step 1'!AR93,'Corrected energy balance step 1'!AT93)*kWh_MJ_conversion</f>
        <v>0</v>
      </c>
      <c r="E17" s="370">
        <f>-SUM('Corrected energy balance step 1'!AR19,'Corrected energy balance step 1'!AT19)</f>
        <v>0</v>
      </c>
      <c r="F17" s="151"/>
      <c r="G17" s="150"/>
      <c r="H17" s="150"/>
      <c r="I17" s="506"/>
      <c r="J17" s="152"/>
      <c r="K17" s="507"/>
      <c r="L17" s="9"/>
      <c r="M17" s="9"/>
      <c r="N17" s="73"/>
    </row>
    <row r="18" spans="2:14" ht="15" customHeight="1">
      <c r="B18" s="106"/>
      <c r="C18" s="67" t="s">
        <v>502</v>
      </c>
      <c r="D18" s="370">
        <f>'Corrected energy balance step 1'!AV93*kWh_MJ_conversion</f>
        <v>0</v>
      </c>
      <c r="E18" s="370">
        <f>-'Corrected energy balance step 1'!AV19</f>
        <v>0</v>
      </c>
      <c r="F18" s="506"/>
      <c r="G18" s="150"/>
      <c r="H18" s="150"/>
      <c r="I18" s="506"/>
      <c r="J18" s="152"/>
      <c r="K18" s="507"/>
      <c r="L18" s="9"/>
      <c r="M18" s="9"/>
      <c r="N18" s="73"/>
    </row>
    <row r="19" spans="2:14" ht="15" customHeight="1">
      <c r="B19" s="106"/>
      <c r="C19" s="206" t="s">
        <v>46</v>
      </c>
      <c r="D19" s="370">
        <f>SUM('Corrected energy balance step 1'!AW93:AY93)*kWh_MJ_conversion</f>
        <v>0</v>
      </c>
      <c r="E19" s="370">
        <f>-SUM('Corrected energy balance step 1'!AW19:AY19)</f>
        <v>0</v>
      </c>
      <c r="F19" s="506"/>
      <c r="G19" s="150"/>
      <c r="H19" s="150"/>
      <c r="I19" s="506"/>
      <c r="J19" s="152"/>
      <c r="K19" s="507"/>
      <c r="L19" s="9"/>
      <c r="M19" s="9"/>
      <c r="N19" s="73" t="s">
        <v>390</v>
      </c>
    </row>
    <row r="20" spans="2:14" ht="15" customHeight="1">
      <c r="B20" s="106"/>
      <c r="C20" s="206" t="s">
        <v>203</v>
      </c>
      <c r="D20" s="370">
        <f>SUM('Corrected energy balance step 1'!AU93,'Corrected energy balance step 1'!AZ93)*kWh_MJ_conversion</f>
        <v>0</v>
      </c>
      <c r="E20" s="370">
        <f>-SUM('Corrected energy balance step 1'!AU19,'Corrected energy balance step 1'!AZ19)</f>
        <v>0</v>
      </c>
      <c r="F20" s="506"/>
      <c r="G20" s="150"/>
      <c r="H20" s="150"/>
      <c r="I20" s="506"/>
      <c r="J20" s="152"/>
      <c r="K20" s="507"/>
      <c r="L20" s="9"/>
      <c r="M20" s="9"/>
      <c r="N20" s="73"/>
    </row>
    <row r="21" spans="2:14" ht="15" customHeight="1">
      <c r="B21" s="106"/>
      <c r="C21" s="206" t="s">
        <v>189</v>
      </c>
      <c r="D21" s="370">
        <f>'Corrected energy balance step 1'!BD93*kWh_MJ_conversion</f>
        <v>0</v>
      </c>
      <c r="E21" s="370">
        <f>-'Corrected energy balance step 1'!BD19</f>
        <v>0</v>
      </c>
      <c r="F21" s="506"/>
      <c r="G21" s="150"/>
      <c r="H21" s="150"/>
      <c r="I21" s="506"/>
      <c r="J21" s="152"/>
      <c r="K21" s="507"/>
      <c r="L21" s="9"/>
      <c r="M21" s="9"/>
      <c r="N21" s="73"/>
    </row>
    <row r="22" spans="2:14" ht="15" customHeight="1">
      <c r="B22" s="76"/>
      <c r="C22" s="206" t="s">
        <v>195</v>
      </c>
      <c r="D22" s="370">
        <f>'Corrected energy balance step 1'!BJ93*kWh_MJ_conversion</f>
        <v>0</v>
      </c>
      <c r="E22" s="370">
        <f>-'Corrected energy balance step 1'!BJ19</f>
        <v>0</v>
      </c>
      <c r="F22" s="506"/>
      <c r="G22" s="150"/>
      <c r="H22" s="150"/>
      <c r="I22" s="506"/>
      <c r="J22" s="152"/>
      <c r="K22" s="507"/>
      <c r="L22" s="9"/>
      <c r="M22" s="9"/>
      <c r="N22" s="509"/>
    </row>
    <row r="23" spans="2:14" ht="15" customHeight="1">
      <c r="B23" s="76"/>
      <c r="C23" s="68" t="s">
        <v>190</v>
      </c>
      <c r="D23" s="370">
        <f>'Corrected energy balance step 1'!BE93*kWh_MJ_conversion</f>
        <v>0</v>
      </c>
      <c r="E23" s="370">
        <f>-'Corrected energy balance step 1'!BE19</f>
        <v>0</v>
      </c>
      <c r="F23" s="506"/>
      <c r="G23" s="150"/>
      <c r="H23" s="150"/>
      <c r="I23" s="506"/>
      <c r="J23" s="152"/>
      <c r="K23" s="507"/>
      <c r="L23" s="9"/>
      <c r="M23" s="9"/>
      <c r="N23" s="73"/>
    </row>
    <row r="24" spans="2:14" ht="15" customHeight="1">
      <c r="B24" s="76"/>
      <c r="C24" s="68" t="s">
        <v>191</v>
      </c>
      <c r="D24" s="370">
        <f>'Corrected energy balance step 1'!BF93*kWh_MJ_conversion</f>
        <v>0</v>
      </c>
      <c r="E24" s="370">
        <f>-'Corrected energy balance step 1'!BF19</f>
        <v>0</v>
      </c>
      <c r="F24" s="506"/>
      <c r="G24" s="150"/>
      <c r="H24" s="150"/>
      <c r="I24" s="506"/>
      <c r="J24" s="152"/>
      <c r="K24" s="507"/>
      <c r="L24" s="9"/>
      <c r="M24" s="9"/>
      <c r="N24" s="73"/>
    </row>
    <row r="25" spans="2:14" ht="15" customHeight="1">
      <c r="B25" s="76"/>
      <c r="C25" s="68" t="s">
        <v>329</v>
      </c>
      <c r="D25" s="370">
        <f>'Corrected energy balance step 1'!BG93*kWh_MJ_conversion</f>
        <v>0</v>
      </c>
      <c r="E25" s="370">
        <f>-'Corrected energy balance step 1'!BG19</f>
        <v>0</v>
      </c>
      <c r="F25" s="506"/>
      <c r="G25" s="150"/>
      <c r="H25" s="150"/>
      <c r="I25" s="506"/>
      <c r="J25" s="152"/>
      <c r="K25" s="507"/>
      <c r="L25" s="9"/>
      <c r="M25" s="9"/>
      <c r="N25" s="73"/>
    </row>
    <row r="26" spans="2:14" ht="15" customHeight="1">
      <c r="B26" s="76"/>
      <c r="C26" s="68" t="s">
        <v>193</v>
      </c>
      <c r="D26" s="370">
        <f>'Corrected energy balance step 1'!BH93*kWh_MJ_conversion</f>
        <v>0</v>
      </c>
      <c r="E26" s="370">
        <f>-'Corrected energy balance step 1'!BH19</f>
        <v>0</v>
      </c>
      <c r="F26" s="506"/>
      <c r="G26" s="150"/>
      <c r="H26" s="150"/>
      <c r="I26" s="506"/>
      <c r="J26" s="152"/>
      <c r="K26" s="507"/>
      <c r="L26" s="9"/>
      <c r="M26" s="9"/>
      <c r="N26" s="73"/>
    </row>
    <row r="27" spans="2:14" ht="15" customHeight="1">
      <c r="B27" s="76"/>
      <c r="C27" s="206" t="s">
        <v>196</v>
      </c>
      <c r="D27" s="370">
        <f>'Corrected energy balance step 1'!BK93*kWh_MJ_conversion</f>
        <v>0</v>
      </c>
      <c r="E27" s="370">
        <f>-'Corrected energy balance step 1'!BK19</f>
        <v>0</v>
      </c>
      <c r="F27" s="506"/>
      <c r="G27" s="150"/>
      <c r="H27" s="150"/>
      <c r="I27" s="506"/>
      <c r="J27" s="152"/>
      <c r="K27" s="507"/>
      <c r="L27" s="9"/>
      <c r="M27" s="9"/>
      <c r="N27" s="73" t="s">
        <v>389</v>
      </c>
    </row>
    <row r="28" spans="2:14" ht="15" customHeight="1" thickBot="1">
      <c r="B28" s="76"/>
      <c r="C28" s="128" t="s">
        <v>230</v>
      </c>
      <c r="D28" s="371">
        <f>SUM(D11:D27)</f>
        <v>0</v>
      </c>
      <c r="E28" s="372">
        <f>SUM(E11:E27)</f>
        <v>0</v>
      </c>
      <c r="F28" s="511"/>
      <c r="G28" s="511"/>
      <c r="H28" s="512"/>
      <c r="I28" s="511"/>
      <c r="J28" s="513"/>
      <c r="K28" s="15"/>
      <c r="L28" s="9"/>
      <c r="M28" s="9"/>
      <c r="N28" s="73"/>
    </row>
    <row r="29" spans="2:14" ht="15" customHeight="1" thickTop="1">
      <c r="B29" s="91"/>
      <c r="C29" s="114"/>
      <c r="D29" s="373"/>
      <c r="E29" s="374"/>
      <c r="F29" s="147"/>
      <c r="G29" s="148"/>
      <c r="H29" s="147"/>
      <c r="I29" s="148"/>
      <c r="J29" s="149"/>
      <c r="K29" s="16"/>
      <c r="L29" s="11"/>
      <c r="M29" s="11"/>
      <c r="N29" s="78"/>
    </row>
    <row r="30" spans="2:14" ht="15" customHeight="1">
      <c r="B30" s="112" t="s">
        <v>328</v>
      </c>
      <c r="C30" s="111"/>
      <c r="D30" s="375"/>
      <c r="E30" s="376"/>
      <c r="F30" s="150"/>
      <c r="G30" s="151"/>
      <c r="H30" s="150"/>
      <c r="I30" s="151"/>
      <c r="J30" s="152"/>
      <c r="K30" s="15"/>
      <c r="L30" s="9"/>
      <c r="M30" s="9"/>
      <c r="N30" s="73"/>
    </row>
    <row r="31" spans="2:14" ht="15" customHeight="1">
      <c r="B31" s="72"/>
      <c r="C31" s="55" t="s">
        <v>42</v>
      </c>
      <c r="D31" s="370">
        <f>SUM('Corrected energy balance step 1'!C94:H94,'Corrected energy balance step 1'!J94:S94)*kWh_MJ_conversion</f>
        <v>0</v>
      </c>
      <c r="E31" s="377">
        <f>-SUM('Corrected energy balance step 1'!C20:H20,'Corrected energy balance step 1'!J20:S20)</f>
        <v>0</v>
      </c>
      <c r="F31" s="151"/>
      <c r="G31" s="150"/>
      <c r="H31" s="150"/>
      <c r="I31" s="506"/>
      <c r="J31" s="152"/>
      <c r="K31" s="15"/>
      <c r="L31" s="9"/>
      <c r="M31" s="9"/>
      <c r="N31" s="73"/>
    </row>
    <row r="32" spans="2:14" ht="15" customHeight="1">
      <c r="B32" s="72"/>
      <c r="C32" s="55" t="s">
        <v>142</v>
      </c>
      <c r="D32" s="370">
        <f>'Corrected energy balance step 1'!I94*kWh_MJ_conversion</f>
        <v>0</v>
      </c>
      <c r="E32" s="377">
        <f>-'Corrected energy balance step 1'!I20</f>
        <v>0</v>
      </c>
      <c r="F32" s="151"/>
      <c r="G32" s="150"/>
      <c r="H32" s="150"/>
      <c r="I32" s="506"/>
      <c r="J32" s="152"/>
      <c r="K32" s="15"/>
      <c r="L32" s="9"/>
      <c r="M32" s="9"/>
      <c r="N32" s="73"/>
    </row>
    <row r="33" spans="2:14" ht="15" customHeight="1">
      <c r="B33" s="72"/>
      <c r="C33" s="55" t="s">
        <v>43</v>
      </c>
      <c r="D33" s="370">
        <f>'Corrected energy balance step 1'!T94*kWh_MJ_conversion</f>
        <v>0</v>
      </c>
      <c r="E33" s="377">
        <f>-'Corrected energy balance step 1'!T20</f>
        <v>0</v>
      </c>
      <c r="F33" s="151"/>
      <c r="G33" s="150"/>
      <c r="H33" s="150"/>
      <c r="I33" s="506"/>
      <c r="J33" s="152"/>
      <c r="K33" s="15"/>
      <c r="L33" s="9"/>
      <c r="M33" s="9"/>
      <c r="N33" s="73"/>
    </row>
    <row r="34" spans="2:14" ht="15" customHeight="1">
      <c r="B34" s="72"/>
      <c r="C34" s="55" t="s">
        <v>44</v>
      </c>
      <c r="D34" s="370">
        <f>SUM('Corrected energy balance step 1'!U94:AH94,'Corrected energy balance step 1'!AJ94:AQ94)*kWh_MJ_conversion</f>
        <v>0</v>
      </c>
      <c r="E34" s="377">
        <f>-SUM('Corrected energy balance step 1'!U20:AH20,'Corrected energy balance step 1'!AJ20:AQ20)</f>
        <v>0</v>
      </c>
      <c r="F34" s="151"/>
      <c r="G34" s="150"/>
      <c r="H34" s="150"/>
      <c r="I34" s="506"/>
      <c r="J34" s="152"/>
      <c r="K34" s="15"/>
      <c r="L34" s="9"/>
      <c r="M34" s="9"/>
      <c r="N34" s="73"/>
    </row>
    <row r="35" spans="2:14" ht="15" customHeight="1">
      <c r="B35" s="72"/>
      <c r="C35" s="55" t="s">
        <v>320</v>
      </c>
      <c r="D35" s="370">
        <f>'Corrected energy balance step 1'!AI94*kWh_MJ_conversion</f>
        <v>0</v>
      </c>
      <c r="E35" s="377">
        <f>-'Corrected energy balance step 1'!AI20</f>
        <v>0</v>
      </c>
      <c r="F35" s="151"/>
      <c r="G35" s="150"/>
      <c r="H35" s="150"/>
      <c r="I35" s="506"/>
      <c r="J35" s="152"/>
      <c r="K35" s="15"/>
      <c r="L35" s="9"/>
      <c r="M35" s="9"/>
      <c r="N35" s="73"/>
    </row>
    <row r="36" spans="2:14" ht="15" customHeight="1">
      <c r="B36" s="72"/>
      <c r="C36" s="67" t="s">
        <v>225</v>
      </c>
      <c r="D36" s="370">
        <f>'Corrected energy balance step 1'!AS94*kWh_MJ_conversion</f>
        <v>0</v>
      </c>
      <c r="E36" s="377">
        <f>-'Corrected energy balance step 1'!AS20</f>
        <v>0</v>
      </c>
      <c r="F36" s="151"/>
      <c r="G36" s="150"/>
      <c r="H36" s="150"/>
      <c r="I36" s="506"/>
      <c r="J36" s="152"/>
      <c r="K36" s="15"/>
      <c r="L36" s="9"/>
      <c r="M36" s="9"/>
      <c r="N36" s="73"/>
    </row>
    <row r="37" spans="2:14" ht="15" customHeight="1">
      <c r="B37" s="72"/>
      <c r="C37" s="67" t="s">
        <v>226</v>
      </c>
      <c r="D37" s="370">
        <f>SUM('Corrected energy balance step 1'!AR94,'Corrected energy balance step 1'!AT94)*kWh_MJ_conversion</f>
        <v>0</v>
      </c>
      <c r="E37" s="377">
        <f>-SUM('Corrected energy balance step 1'!AR20,'Corrected energy balance step 1'!AT20)</f>
        <v>0</v>
      </c>
      <c r="F37" s="151"/>
      <c r="G37" s="150"/>
      <c r="H37" s="150"/>
      <c r="I37" s="506"/>
      <c r="J37" s="152"/>
      <c r="K37" s="15"/>
      <c r="L37" s="9"/>
      <c r="M37" s="9"/>
      <c r="N37" s="73"/>
    </row>
    <row r="38" spans="2:14" ht="15" customHeight="1">
      <c r="B38" s="72"/>
      <c r="C38" s="67" t="s">
        <v>502</v>
      </c>
      <c r="D38" s="370">
        <f>'Corrected energy balance step 1'!AV94*kWh_MJ_conversion</f>
        <v>0</v>
      </c>
      <c r="E38" s="377">
        <f>-'Corrected energy balance step 1'!AV20</f>
        <v>0</v>
      </c>
      <c r="F38" s="151"/>
      <c r="G38" s="150"/>
      <c r="H38" s="150"/>
      <c r="I38" s="506"/>
      <c r="J38" s="152"/>
      <c r="K38" s="15"/>
      <c r="L38" s="9"/>
      <c r="M38" s="9"/>
      <c r="N38" s="73"/>
    </row>
    <row r="39" spans="2:14" ht="15" customHeight="1">
      <c r="B39" s="72"/>
      <c r="C39" s="240" t="s">
        <v>46</v>
      </c>
      <c r="D39" s="378">
        <f>SUM('Corrected energy balance step 1'!AW94:AY94)*kWh_MJ_conversion</f>
        <v>0</v>
      </c>
      <c r="E39" s="377">
        <f>-SUM('Corrected energy balance step 1'!AW20:AY20)</f>
        <v>0</v>
      </c>
      <c r="F39" s="506"/>
      <c r="G39" s="150"/>
      <c r="H39" s="150"/>
      <c r="I39" s="506"/>
      <c r="J39" s="152"/>
      <c r="K39" s="15"/>
      <c r="L39" s="9"/>
      <c r="M39" s="9"/>
      <c r="N39" s="73" t="s">
        <v>390</v>
      </c>
    </row>
    <row r="40" spans="2:14" ht="15" customHeight="1">
      <c r="B40" s="107"/>
      <c r="C40" s="240" t="s">
        <v>203</v>
      </c>
      <c r="D40" s="378">
        <f>SUM('Corrected energy balance step 1'!AU94,'Corrected energy balance step 1'!AZ94)*kWh_MJ_conversion</f>
        <v>0</v>
      </c>
      <c r="E40" s="377">
        <f>-SUM('Corrected energy balance step 1'!AU20,'Corrected energy balance step 1'!AZ20)</f>
        <v>0</v>
      </c>
      <c r="F40" s="506"/>
      <c r="G40" s="150"/>
      <c r="H40" s="150"/>
      <c r="I40" s="506"/>
      <c r="J40" s="152"/>
      <c r="K40" s="15"/>
      <c r="L40" s="9"/>
      <c r="M40" s="9"/>
      <c r="N40" s="73"/>
    </row>
    <row r="41" spans="2:14" ht="15" customHeight="1">
      <c r="B41" s="107"/>
      <c r="C41" s="68" t="s">
        <v>189</v>
      </c>
      <c r="D41" s="370">
        <f>'Corrected energy balance step 1'!BD94*kWh_MJ_conversion</f>
        <v>0</v>
      </c>
      <c r="E41" s="377">
        <f>-'Corrected energy balance step 1'!BD20</f>
        <v>0</v>
      </c>
      <c r="F41" s="506"/>
      <c r="G41" s="150"/>
      <c r="H41" s="150"/>
      <c r="I41" s="506"/>
      <c r="J41" s="152"/>
      <c r="K41" s="15"/>
      <c r="L41" s="9"/>
      <c r="M41" s="9"/>
      <c r="N41" s="73"/>
    </row>
    <row r="42" spans="2:14" ht="15" customHeight="1">
      <c r="B42" s="107"/>
      <c r="C42" s="206" t="s">
        <v>195</v>
      </c>
      <c r="D42" s="370">
        <f>'Corrected energy balance step 1'!BJ94*kWh_MJ_conversion</f>
        <v>0</v>
      </c>
      <c r="E42" s="377">
        <f>-'Corrected energy balance step 1'!BJ20</f>
        <v>0</v>
      </c>
      <c r="F42" s="506"/>
      <c r="G42" s="150"/>
      <c r="H42" s="150"/>
      <c r="I42" s="506"/>
      <c r="J42" s="152"/>
      <c r="K42" s="15"/>
      <c r="L42" s="9"/>
      <c r="M42" s="9"/>
      <c r="N42" s="73"/>
    </row>
    <row r="43" spans="2:14" ht="15" customHeight="1">
      <c r="B43" s="107"/>
      <c r="C43" s="68" t="s">
        <v>190</v>
      </c>
      <c r="D43" s="370">
        <f>'Corrected energy balance step 1'!BE94*kWh_MJ_conversion</f>
        <v>0</v>
      </c>
      <c r="E43" s="377">
        <f>-'Corrected energy balance step 1'!BE20</f>
        <v>0</v>
      </c>
      <c r="F43" s="506"/>
      <c r="G43" s="150"/>
      <c r="H43" s="150"/>
      <c r="I43" s="506"/>
      <c r="J43" s="152"/>
      <c r="K43" s="15"/>
      <c r="L43" s="9"/>
      <c r="M43" s="9"/>
      <c r="N43" s="73"/>
    </row>
    <row r="44" spans="2:14" ht="15" customHeight="1">
      <c r="B44" s="107"/>
      <c r="C44" s="68" t="s">
        <v>191</v>
      </c>
      <c r="D44" s="370">
        <f>'Corrected energy balance step 1'!BF94*kWh_MJ_conversion</f>
        <v>0</v>
      </c>
      <c r="E44" s="377">
        <f>-'Corrected energy balance step 1'!BF20</f>
        <v>0</v>
      </c>
      <c r="F44" s="506"/>
      <c r="G44" s="150"/>
      <c r="H44" s="150"/>
      <c r="I44" s="506"/>
      <c r="J44" s="152"/>
      <c r="K44" s="15"/>
      <c r="L44" s="9"/>
      <c r="M44" s="9"/>
      <c r="N44" s="73"/>
    </row>
    <row r="45" spans="2:14" ht="15" customHeight="1">
      <c r="B45" s="107"/>
      <c r="C45" s="68" t="s">
        <v>329</v>
      </c>
      <c r="D45" s="370">
        <f>'Corrected energy balance step 1'!BG94*kWh_MJ_conversion</f>
        <v>0</v>
      </c>
      <c r="E45" s="377">
        <f>-'Corrected energy balance step 1'!BG20</f>
        <v>0</v>
      </c>
      <c r="F45" s="506"/>
      <c r="G45" s="150"/>
      <c r="H45" s="150"/>
      <c r="I45" s="506"/>
      <c r="J45" s="152"/>
      <c r="K45" s="15"/>
      <c r="L45" s="9"/>
      <c r="M45" s="9"/>
      <c r="N45" s="73" t="s">
        <v>560</v>
      </c>
    </row>
    <row r="46" spans="2:14" ht="15" customHeight="1">
      <c r="B46" s="107"/>
      <c r="C46" s="68" t="s">
        <v>193</v>
      </c>
      <c r="D46" s="370">
        <f>'Corrected energy balance step 1'!BH94*kWh_MJ_conversion</f>
        <v>0</v>
      </c>
      <c r="E46" s="377">
        <f>-'Corrected energy balance step 1'!BH20</f>
        <v>0</v>
      </c>
      <c r="F46" s="506"/>
      <c r="G46" s="150"/>
      <c r="H46" s="150"/>
      <c r="I46" s="506"/>
      <c r="J46" s="152"/>
      <c r="K46" s="15"/>
      <c r="L46" s="9"/>
      <c r="M46" s="9"/>
      <c r="N46" s="73"/>
    </row>
    <row r="47" spans="2:14" ht="15" customHeight="1">
      <c r="B47" s="107"/>
      <c r="C47" s="206" t="s">
        <v>196</v>
      </c>
      <c r="D47" s="370">
        <f>'Corrected energy balance step 1'!BK94*kWh_MJ_conversion</f>
        <v>0</v>
      </c>
      <c r="E47" s="377">
        <f>-'Corrected energy balance step 1'!BK20</f>
        <v>0</v>
      </c>
      <c r="F47" s="506"/>
      <c r="G47" s="150"/>
      <c r="H47" s="150"/>
      <c r="I47" s="506"/>
      <c r="J47" s="152"/>
      <c r="K47" s="15"/>
      <c r="L47" s="9"/>
      <c r="M47" s="9"/>
      <c r="N47" s="73" t="s">
        <v>389</v>
      </c>
    </row>
    <row r="48" spans="2:14" ht="15" customHeight="1" thickBot="1">
      <c r="B48" s="92"/>
      <c r="C48" s="128" t="s">
        <v>230</v>
      </c>
      <c r="D48" s="371">
        <f>SUM(D31:D47)</f>
        <v>0</v>
      </c>
      <c r="E48" s="372">
        <f>SUM(E31:E47)</f>
        <v>0</v>
      </c>
      <c r="F48" s="511"/>
      <c r="G48" s="511"/>
      <c r="H48" s="512"/>
      <c r="I48" s="511"/>
      <c r="J48" s="513"/>
      <c r="K48" s="15"/>
      <c r="L48" s="9"/>
      <c r="M48" s="9"/>
      <c r="N48" s="73"/>
    </row>
    <row r="49" spans="2:14" ht="15" customHeight="1" thickTop="1">
      <c r="B49" s="115"/>
      <c r="C49" s="116"/>
      <c r="D49" s="373"/>
      <c r="E49" s="374"/>
      <c r="F49" s="147"/>
      <c r="G49" s="148"/>
      <c r="H49" s="147"/>
      <c r="I49" s="148"/>
      <c r="J49" s="149"/>
      <c r="K49" s="16"/>
      <c r="L49" s="11"/>
      <c r="M49" s="11"/>
      <c r="N49" s="78"/>
    </row>
    <row r="50" spans="2:14" ht="15" customHeight="1">
      <c r="B50" s="95" t="s">
        <v>512</v>
      </c>
      <c r="C50" s="67"/>
      <c r="D50" s="379"/>
      <c r="E50" s="377"/>
      <c r="F50" s="150"/>
      <c r="G50" s="151"/>
      <c r="H50" s="150"/>
      <c r="I50" s="151"/>
      <c r="J50" s="152"/>
      <c r="K50" s="15"/>
      <c r="L50" s="9"/>
      <c r="M50" s="9"/>
      <c r="N50" s="73"/>
    </row>
    <row r="51" spans="2:14" ht="15" customHeight="1" thickBot="1">
      <c r="B51" s="95"/>
      <c r="C51" s="207" t="s">
        <v>230</v>
      </c>
      <c r="D51" s="380">
        <f>SUM(D28,D48)</f>
        <v>0</v>
      </c>
      <c r="E51" s="372">
        <f>SUM(E28,E48)</f>
        <v>0</v>
      </c>
      <c r="F51" s="511"/>
      <c r="G51" s="511"/>
      <c r="H51" s="511"/>
      <c r="I51" s="511"/>
      <c r="J51" s="513"/>
      <c r="K51" s="15"/>
      <c r="L51" s="9"/>
      <c r="M51" s="9"/>
      <c r="N51" s="73"/>
    </row>
    <row r="52" spans="2:14" ht="15" customHeight="1" thickTop="1">
      <c r="B52" s="225"/>
      <c r="C52" s="226"/>
      <c r="D52" s="381"/>
      <c r="E52" s="382"/>
      <c r="F52" s="516"/>
      <c r="G52" s="516"/>
      <c r="H52" s="516"/>
      <c r="I52" s="516"/>
      <c r="J52" s="517"/>
      <c r="K52" s="15"/>
      <c r="L52" s="9"/>
      <c r="M52" s="9"/>
      <c r="N52" s="73"/>
    </row>
    <row r="53" spans="2:14">
      <c r="B53" s="95" t="s">
        <v>513</v>
      </c>
      <c r="C53" s="9"/>
      <c r="D53" s="353"/>
      <c r="E53" s="353"/>
      <c r="F53" s="9"/>
      <c r="G53" s="9"/>
      <c r="H53" s="9"/>
      <c r="I53" s="9"/>
      <c r="J53" s="9"/>
      <c r="K53" s="15"/>
      <c r="L53" s="9"/>
      <c r="M53" s="9"/>
      <c r="N53" s="73"/>
    </row>
    <row r="54" spans="2:14">
      <c r="B54" s="95"/>
      <c r="C54" s="55" t="s">
        <v>42</v>
      </c>
      <c r="D54" s="350">
        <f>D11+D31</f>
        <v>0</v>
      </c>
      <c r="E54" s="350">
        <f>E11+E31</f>
        <v>0</v>
      </c>
      <c r="F54" s="9"/>
      <c r="G54" s="9"/>
      <c r="H54" s="9"/>
      <c r="I54" s="9"/>
      <c r="J54" s="9"/>
      <c r="K54" s="15"/>
      <c r="L54" s="9"/>
      <c r="M54" s="9"/>
      <c r="N54" s="73"/>
    </row>
    <row r="55" spans="2:14">
      <c r="B55" s="95"/>
      <c r="C55" s="55" t="s">
        <v>142</v>
      </c>
      <c r="D55" s="350">
        <f>D12+D32</f>
        <v>0</v>
      </c>
      <c r="E55" s="350">
        <f>E12+E32</f>
        <v>0</v>
      </c>
      <c r="F55" s="9"/>
      <c r="G55" s="9"/>
      <c r="H55" s="9"/>
      <c r="I55" s="9"/>
      <c r="J55" s="9"/>
      <c r="K55" s="15"/>
      <c r="L55" s="9"/>
      <c r="M55" s="9"/>
      <c r="N55" s="73"/>
    </row>
    <row r="56" spans="2:14">
      <c r="B56" s="95"/>
      <c r="C56" s="55" t="s">
        <v>43</v>
      </c>
      <c r="D56" s="350">
        <f>D13+D33+D27+D47</f>
        <v>0</v>
      </c>
      <c r="E56" s="350">
        <f>E13+E33+E27+E47</f>
        <v>0</v>
      </c>
      <c r="F56" s="9"/>
      <c r="G56" s="9"/>
      <c r="H56" s="9"/>
      <c r="I56" s="9"/>
      <c r="J56" s="9"/>
      <c r="K56" s="15"/>
      <c r="L56" s="9"/>
      <c r="M56" s="9"/>
      <c r="N56" s="73" t="s">
        <v>391</v>
      </c>
    </row>
    <row r="57" spans="2:14">
      <c r="B57" s="95"/>
      <c r="C57" s="55" t="s">
        <v>44</v>
      </c>
      <c r="D57" s="350">
        <f t="shared" ref="D57:E61" si="0">D14+D34</f>
        <v>0</v>
      </c>
      <c r="E57" s="350">
        <f t="shared" si="0"/>
        <v>0</v>
      </c>
      <c r="F57" s="9"/>
      <c r="G57" s="9"/>
      <c r="H57" s="9"/>
      <c r="I57" s="9"/>
      <c r="J57" s="9"/>
      <c r="K57" s="15"/>
      <c r="L57" s="9"/>
      <c r="M57" s="9"/>
      <c r="N57" s="73"/>
    </row>
    <row r="58" spans="2:14">
      <c r="B58" s="95"/>
      <c r="C58" s="55" t="s">
        <v>320</v>
      </c>
      <c r="D58" s="350">
        <f t="shared" si="0"/>
        <v>0</v>
      </c>
      <c r="E58" s="350">
        <f t="shared" si="0"/>
        <v>0</v>
      </c>
      <c r="F58" s="9"/>
      <c r="G58" s="9"/>
      <c r="H58" s="9"/>
      <c r="I58" s="9"/>
      <c r="J58" s="9"/>
      <c r="K58" s="15"/>
      <c r="L58" s="9"/>
      <c r="M58" s="9"/>
      <c r="N58" s="73"/>
    </row>
    <row r="59" spans="2:14">
      <c r="B59" s="95"/>
      <c r="C59" s="67" t="s">
        <v>225</v>
      </c>
      <c r="D59" s="350">
        <f t="shared" si="0"/>
        <v>0</v>
      </c>
      <c r="E59" s="350">
        <f t="shared" si="0"/>
        <v>0</v>
      </c>
      <c r="F59" s="9"/>
      <c r="G59" s="9"/>
      <c r="H59" s="9"/>
      <c r="I59" s="9"/>
      <c r="J59" s="9"/>
      <c r="K59" s="15"/>
      <c r="L59" s="9"/>
      <c r="M59" s="9"/>
      <c r="N59" s="73"/>
    </row>
    <row r="60" spans="2:14">
      <c r="B60" s="95"/>
      <c r="C60" s="67" t="s">
        <v>226</v>
      </c>
      <c r="D60" s="350">
        <f t="shared" si="0"/>
        <v>0</v>
      </c>
      <c r="E60" s="350">
        <f t="shared" si="0"/>
        <v>0</v>
      </c>
      <c r="F60" s="9"/>
      <c r="G60" s="9"/>
      <c r="H60" s="9"/>
      <c r="I60" s="9"/>
      <c r="J60" s="9"/>
      <c r="K60" s="15"/>
      <c r="L60" s="9"/>
      <c r="M60" s="9"/>
      <c r="N60" s="73"/>
    </row>
    <row r="61" spans="2:14">
      <c r="B61" s="95"/>
      <c r="C61" s="67" t="s">
        <v>502</v>
      </c>
      <c r="D61" s="350">
        <f t="shared" si="0"/>
        <v>0</v>
      </c>
      <c r="E61" s="350">
        <f t="shared" si="0"/>
        <v>0</v>
      </c>
      <c r="F61" s="9"/>
      <c r="G61" s="9"/>
      <c r="H61" s="9"/>
      <c r="I61" s="9"/>
      <c r="J61" s="9"/>
      <c r="K61" s="15"/>
      <c r="L61" s="9"/>
      <c r="M61" s="9"/>
      <c r="N61" s="73"/>
    </row>
    <row r="62" spans="2:14">
      <c r="B62" s="72"/>
      <c r="C62" s="206" t="s">
        <v>203</v>
      </c>
      <c r="D62" s="350">
        <f>D20+D40+D19+D39</f>
        <v>0</v>
      </c>
      <c r="E62" s="350">
        <f>E20+E40+E19+E39</f>
        <v>0</v>
      </c>
      <c r="F62" s="151"/>
      <c r="G62" s="150"/>
      <c r="H62" s="150"/>
      <c r="I62" s="506"/>
      <c r="J62" s="409"/>
      <c r="K62" s="15"/>
      <c r="L62" s="9"/>
      <c r="M62" s="9"/>
      <c r="N62" s="73" t="s">
        <v>392</v>
      </c>
    </row>
    <row r="63" spans="2:14">
      <c r="B63" s="72"/>
      <c r="C63" s="206" t="s">
        <v>189</v>
      </c>
      <c r="D63" s="350">
        <f t="shared" ref="D63:E66" si="1">D21+D41</f>
        <v>0</v>
      </c>
      <c r="E63" s="350">
        <f t="shared" si="1"/>
        <v>0</v>
      </c>
      <c r="F63" s="151"/>
      <c r="G63" s="150"/>
      <c r="H63" s="150"/>
      <c r="I63" s="506"/>
      <c r="J63" s="409"/>
      <c r="K63" s="15"/>
      <c r="L63" s="9"/>
      <c r="M63" s="9"/>
      <c r="N63" s="73"/>
    </row>
    <row r="64" spans="2:14">
      <c r="B64" s="72"/>
      <c r="C64" s="206" t="s">
        <v>195</v>
      </c>
      <c r="D64" s="350">
        <f t="shared" si="1"/>
        <v>0</v>
      </c>
      <c r="E64" s="350">
        <f t="shared" si="1"/>
        <v>0</v>
      </c>
      <c r="F64" s="151"/>
      <c r="G64" s="150"/>
      <c r="H64" s="150"/>
      <c r="I64" s="506"/>
      <c r="J64" s="409"/>
      <c r="K64" s="15"/>
      <c r="L64" s="9"/>
      <c r="M64" s="9"/>
      <c r="N64" s="73"/>
    </row>
    <row r="65" spans="2:14">
      <c r="B65" s="72"/>
      <c r="C65" s="68" t="s">
        <v>190</v>
      </c>
      <c r="D65" s="350">
        <f t="shared" si="1"/>
        <v>0</v>
      </c>
      <c r="E65" s="350">
        <f t="shared" si="1"/>
        <v>0</v>
      </c>
      <c r="F65" s="151"/>
      <c r="G65" s="150"/>
      <c r="H65" s="150"/>
      <c r="I65" s="506"/>
      <c r="J65" s="409"/>
      <c r="K65" s="15"/>
      <c r="L65" s="9"/>
      <c r="M65" s="9"/>
      <c r="N65" s="73"/>
    </row>
    <row r="66" spans="2:14">
      <c r="B66" s="72"/>
      <c r="C66" s="68" t="s">
        <v>191</v>
      </c>
      <c r="D66" s="350">
        <f t="shared" si="1"/>
        <v>0</v>
      </c>
      <c r="E66" s="350">
        <f t="shared" si="1"/>
        <v>0</v>
      </c>
      <c r="F66" s="151"/>
      <c r="G66" s="150"/>
      <c r="H66" s="150"/>
      <c r="I66" s="506"/>
      <c r="J66" s="409"/>
      <c r="K66" s="15"/>
      <c r="L66" s="9"/>
      <c r="M66" s="9"/>
      <c r="N66" s="73"/>
    </row>
    <row r="67" spans="2:14">
      <c r="B67" s="72"/>
      <c r="C67" s="68" t="s">
        <v>329</v>
      </c>
      <c r="D67" s="383">
        <f>D25</f>
        <v>0</v>
      </c>
      <c r="E67" s="383">
        <f>E25</f>
        <v>0</v>
      </c>
      <c r="F67" s="151"/>
      <c r="G67" s="150"/>
      <c r="H67" s="150"/>
      <c r="I67" s="506"/>
      <c r="J67" s="409"/>
      <c r="K67" s="15"/>
      <c r="L67" s="9"/>
      <c r="M67" s="9"/>
      <c r="N67" s="73" t="s">
        <v>559</v>
      </c>
    </row>
    <row r="68" spans="2:14">
      <c r="B68" s="72"/>
      <c r="C68" s="68" t="s">
        <v>193</v>
      </c>
      <c r="D68" s="383">
        <f>D26+D46</f>
        <v>0</v>
      </c>
      <c r="E68" s="383">
        <f>E26+E46</f>
        <v>0</v>
      </c>
      <c r="F68" s="151"/>
      <c r="G68" s="150"/>
      <c r="H68" s="150"/>
      <c r="I68" s="506"/>
      <c r="J68" s="409"/>
      <c r="K68" s="15"/>
      <c r="L68" s="9"/>
      <c r="M68" s="9"/>
      <c r="N68" s="73"/>
    </row>
    <row r="69" spans="2:14" ht="17" thickBot="1">
      <c r="B69" s="72"/>
      <c r="C69" s="128" t="s">
        <v>230</v>
      </c>
      <c r="D69" s="384">
        <f>SUM(D54:D68)</f>
        <v>0</v>
      </c>
      <c r="E69" s="385">
        <f>SUM(E54:E67)</f>
        <v>0</v>
      </c>
      <c r="F69" s="511"/>
      <c r="G69" s="511"/>
      <c r="H69" s="512"/>
      <c r="I69" s="511"/>
      <c r="J69" s="521"/>
      <c r="K69" s="15"/>
      <c r="L69" s="9"/>
      <c r="M69" s="9"/>
      <c r="N69" s="73"/>
    </row>
    <row r="70" spans="2:14" ht="18" thickTop="1" thickBot="1">
      <c r="B70" s="79"/>
      <c r="C70" s="80"/>
      <c r="D70" s="80"/>
      <c r="E70" s="80"/>
      <c r="F70" s="80"/>
      <c r="G70" s="80"/>
      <c r="H70" s="80"/>
      <c r="I70" s="80"/>
      <c r="J70" s="80"/>
      <c r="K70" s="124"/>
      <c r="L70" s="80"/>
      <c r="M70" s="80"/>
      <c r="N70" s="81"/>
    </row>
  </sheetData>
  <mergeCells count="1">
    <mergeCell ref="B5:C5"/>
  </mergeCells>
  <pageMargins left="0.75" right="0.75" top="1" bottom="1" header="0.5" footer="0.5"/>
  <pageSetup paperSize="9" orientation="portrait" horizontalDpi="4294967292" verticalDpi="4294967292"/>
  <ignoredErrors>
    <ignoredError sqref="E56" formula="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6"/>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1">
      <c r="B2" s="22" t="s">
        <v>510</v>
      </c>
    </row>
    <row r="4" spans="2:14">
      <c r="B4" s="3" t="s">
        <v>39</v>
      </c>
      <c r="C4" s="5"/>
      <c r="D4" s="9"/>
      <c r="E4" s="9"/>
      <c r="F4" s="9"/>
      <c r="G4" s="9"/>
      <c r="H4" s="9"/>
      <c r="I4" s="9"/>
      <c r="J4" s="9"/>
      <c r="K4" s="9"/>
      <c r="L4" s="9"/>
    </row>
    <row r="5" spans="2:14" ht="30" customHeight="1">
      <c r="B5" s="580" t="s">
        <v>514</v>
      </c>
      <c r="C5" s="582"/>
      <c r="D5" s="407"/>
      <c r="E5" s="407"/>
      <c r="F5" s="407"/>
      <c r="G5" s="9"/>
      <c r="H5" s="9"/>
      <c r="I5" s="9"/>
      <c r="J5" s="9"/>
      <c r="K5" s="9"/>
      <c r="L5" s="9"/>
    </row>
    <row r="6" spans="2:14" ht="17" thickBot="1">
      <c r="B6" s="9"/>
      <c r="C6" s="9"/>
      <c r="D6" s="9"/>
      <c r="E6" s="9"/>
      <c r="F6" s="9"/>
      <c r="G6" s="9"/>
      <c r="H6" s="9"/>
      <c r="I6" s="9"/>
      <c r="J6" s="9"/>
      <c r="K6" s="9"/>
      <c r="L6" s="9"/>
    </row>
    <row r="7" spans="2:14">
      <c r="B7" s="69" t="s">
        <v>208</v>
      </c>
      <c r="C7" s="89"/>
      <c r="D7" s="89"/>
      <c r="E7" s="89"/>
      <c r="F7" s="89"/>
      <c r="G7" s="89"/>
      <c r="H7" s="89"/>
      <c r="I7" s="89"/>
      <c r="J7" s="89"/>
      <c r="K7" s="89"/>
      <c r="L7" s="89"/>
      <c r="M7" s="89"/>
      <c r="N7" s="71"/>
    </row>
    <row r="8" spans="2:14">
      <c r="B8" s="72"/>
      <c r="C8" s="9"/>
      <c r="D8" s="9"/>
      <c r="E8" s="9"/>
      <c r="F8" s="9"/>
      <c r="G8" s="9"/>
      <c r="H8" s="9"/>
      <c r="I8" s="9"/>
      <c r="J8" s="9"/>
      <c r="K8" s="9"/>
      <c r="L8" s="9"/>
      <c r="M8" s="9"/>
      <c r="N8" s="73"/>
    </row>
    <row r="9" spans="2:14" ht="32">
      <c r="B9" s="98" t="s">
        <v>40</v>
      </c>
      <c r="C9" s="66" t="s">
        <v>41</v>
      </c>
      <c r="D9" s="501"/>
      <c r="E9" s="28" t="s">
        <v>656</v>
      </c>
      <c r="F9" s="503"/>
      <c r="G9" s="503"/>
      <c r="H9" s="28" t="s">
        <v>657</v>
      </c>
      <c r="I9" s="503"/>
      <c r="J9" s="311" t="s">
        <v>575</v>
      </c>
      <c r="K9" s="502"/>
      <c r="L9" s="502" t="s">
        <v>29</v>
      </c>
      <c r="M9" s="502"/>
      <c r="N9" s="505"/>
    </row>
    <row r="10" spans="2:14">
      <c r="B10" s="103" t="s">
        <v>289</v>
      </c>
      <c r="C10" s="97"/>
      <c r="D10" s="64"/>
      <c r="E10" s="64"/>
      <c r="F10" s="108"/>
      <c r="G10" s="108"/>
      <c r="H10" s="64"/>
      <c r="I10" s="108"/>
      <c r="J10" s="109"/>
      <c r="K10" s="64"/>
      <c r="L10" s="64"/>
      <c r="M10" s="64"/>
      <c r="N10" s="110"/>
    </row>
    <row r="11" spans="2:14" ht="15" customHeight="1">
      <c r="B11" s="104"/>
      <c r="C11" s="55" t="s">
        <v>42</v>
      </c>
      <c r="D11" s="151"/>
      <c r="E11" s="370">
        <f>-SUM('Corrected energy balance step 1'!C23:H23,'Corrected energy balance step 1'!J23:S23)</f>
        <v>0</v>
      </c>
      <c r="F11" s="387"/>
      <c r="G11" s="387"/>
      <c r="H11" s="370">
        <f>SUM('Corrected energy balance step 1'!C100:H100,'Corrected energy balance step 1'!J100:S100)</f>
        <v>0</v>
      </c>
      <c r="I11" s="506"/>
      <c r="J11" s="312">
        <f t="shared" ref="J11:J19" si="0">IF($H$20=0,0,H11/$H$20)</f>
        <v>0</v>
      </c>
      <c r="L11" s="9"/>
      <c r="M11" s="9"/>
      <c r="N11" s="73"/>
    </row>
    <row r="12" spans="2:14" ht="15" customHeight="1">
      <c r="B12" s="104"/>
      <c r="C12" s="55" t="s">
        <v>142</v>
      </c>
      <c r="D12" s="151"/>
      <c r="E12" s="370">
        <f>-'Corrected energy balance step 1'!I23</f>
        <v>0</v>
      </c>
      <c r="F12" s="387"/>
      <c r="G12" s="387"/>
      <c r="H12" s="370">
        <f>'Corrected energy balance step 1'!I100</f>
        <v>0</v>
      </c>
      <c r="I12" s="506"/>
      <c r="J12" s="312">
        <f t="shared" si="0"/>
        <v>0</v>
      </c>
      <c r="L12" s="9"/>
      <c r="M12" s="9"/>
      <c r="N12" s="73"/>
    </row>
    <row r="13" spans="2:14" ht="15" customHeight="1">
      <c r="B13" s="105"/>
      <c r="C13" s="55" t="s">
        <v>43</v>
      </c>
      <c r="D13" s="151"/>
      <c r="E13" s="370">
        <f>-'Corrected energy balance step 1'!T23</f>
        <v>0</v>
      </c>
      <c r="F13" s="387"/>
      <c r="G13" s="387"/>
      <c r="H13" s="370">
        <f>'Corrected energy balance step 1'!T100</f>
        <v>0</v>
      </c>
      <c r="I13" s="506"/>
      <c r="J13" s="312">
        <f t="shared" si="0"/>
        <v>0</v>
      </c>
      <c r="L13" s="9"/>
      <c r="M13" s="9"/>
      <c r="N13" s="73"/>
    </row>
    <row r="14" spans="2:14" ht="15" customHeight="1">
      <c r="B14" s="74"/>
      <c r="C14" s="55" t="s">
        <v>44</v>
      </c>
      <c r="D14" s="151"/>
      <c r="E14" s="370">
        <f>-SUM('Corrected energy balance step 1'!U23:AQ23)</f>
        <v>0</v>
      </c>
      <c r="F14" s="387"/>
      <c r="G14" s="387"/>
      <c r="H14" s="370">
        <f>SUM('Corrected energy balance step 1'!U100:AQ100)</f>
        <v>0</v>
      </c>
      <c r="I14" s="506"/>
      <c r="J14" s="312">
        <f t="shared" si="0"/>
        <v>0</v>
      </c>
      <c r="L14" s="9"/>
      <c r="M14" s="9"/>
      <c r="N14" s="73"/>
    </row>
    <row r="15" spans="2:14" ht="15" customHeight="1">
      <c r="B15" s="106"/>
      <c r="C15" s="67" t="s">
        <v>225</v>
      </c>
      <c r="D15" s="151"/>
      <c r="E15" s="370">
        <f>-'Corrected energy balance step 1'!AS23</f>
        <v>0</v>
      </c>
      <c r="F15" s="387"/>
      <c r="G15" s="387"/>
      <c r="H15" s="370">
        <f>'Corrected energy balance step 1'!AS100</f>
        <v>0</v>
      </c>
      <c r="I15" s="506"/>
      <c r="J15" s="312">
        <f t="shared" si="0"/>
        <v>0</v>
      </c>
      <c r="L15" s="9"/>
      <c r="M15" s="9"/>
      <c r="N15" s="73"/>
    </row>
    <row r="16" spans="2:14" ht="15" customHeight="1">
      <c r="B16" s="106"/>
      <c r="C16" s="67" t="s">
        <v>226</v>
      </c>
      <c r="D16" s="151"/>
      <c r="E16" s="370">
        <f>-SUM('Corrected energy balance step 1'!AR23,'Corrected energy balance step 1'!AT23)</f>
        <v>0</v>
      </c>
      <c r="F16" s="387"/>
      <c r="G16" s="387"/>
      <c r="H16" s="370">
        <f>SUM('Corrected energy balance step 1'!AR100,'Corrected energy balance step 1'!AT100)</f>
        <v>0</v>
      </c>
      <c r="I16" s="506"/>
      <c r="J16" s="312">
        <f t="shared" si="0"/>
        <v>0</v>
      </c>
      <c r="L16" s="9"/>
      <c r="M16" s="9"/>
      <c r="N16" s="73"/>
    </row>
    <row r="17" spans="2:14" ht="15" customHeight="1">
      <c r="B17" s="106"/>
      <c r="C17" s="67" t="s">
        <v>502</v>
      </c>
      <c r="D17" s="151"/>
      <c r="E17" s="370">
        <f>-'Corrected energy balance step 1'!AV23</f>
        <v>0</v>
      </c>
      <c r="F17" s="536"/>
      <c r="G17" s="387"/>
      <c r="H17" s="370">
        <f>'Corrected energy balance step 1'!AV100</f>
        <v>0</v>
      </c>
      <c r="I17" s="506"/>
      <c r="J17" s="312">
        <f t="shared" si="0"/>
        <v>0</v>
      </c>
      <c r="L17" s="9"/>
      <c r="M17" s="9"/>
      <c r="N17" s="73"/>
    </row>
    <row r="18" spans="2:14" ht="15" customHeight="1">
      <c r="B18" s="76"/>
      <c r="C18" s="206" t="s">
        <v>203</v>
      </c>
      <c r="D18" s="151"/>
      <c r="E18" s="370">
        <f>-SUM('Corrected energy balance step 1'!AU23,'Corrected energy balance step 1'!AZ23)</f>
        <v>0</v>
      </c>
      <c r="F18" s="536"/>
      <c r="G18" s="387"/>
      <c r="H18" s="370">
        <f>SUM('Corrected energy balance step 1'!AU100,'Corrected energy balance step 1'!AZ100)</f>
        <v>0</v>
      </c>
      <c r="I18" s="506"/>
      <c r="J18" s="312">
        <f t="shared" si="0"/>
        <v>0</v>
      </c>
      <c r="L18" s="9"/>
      <c r="M18" s="9"/>
      <c r="N18" s="509"/>
    </row>
    <row r="19" spans="2:14" ht="15" customHeight="1">
      <c r="B19" s="76"/>
      <c r="C19" s="68" t="s">
        <v>191</v>
      </c>
      <c r="D19" s="151"/>
      <c r="E19" s="370">
        <f>-'Corrected energy balance step 1'!BF23</f>
        <v>0</v>
      </c>
      <c r="F19" s="536"/>
      <c r="G19" s="387"/>
      <c r="H19" s="370">
        <f>'Corrected energy balance step 1'!BF100</f>
        <v>0</v>
      </c>
      <c r="I19" s="506"/>
      <c r="J19" s="313">
        <f t="shared" si="0"/>
        <v>0</v>
      </c>
      <c r="L19" s="9"/>
      <c r="M19" s="9"/>
      <c r="N19" s="73"/>
    </row>
    <row r="20" spans="2:14" ht="15" customHeight="1" thickBot="1">
      <c r="B20" s="76"/>
      <c r="C20" s="128" t="s">
        <v>230</v>
      </c>
      <c r="D20" s="534"/>
      <c r="E20" s="372">
        <f>SUM(E11:E19)</f>
        <v>0</v>
      </c>
      <c r="F20" s="514"/>
      <c r="G20" s="514"/>
      <c r="H20" s="380">
        <f>SUM(H11:H19)</f>
        <v>0</v>
      </c>
      <c r="I20" s="511"/>
      <c r="J20" s="146"/>
      <c r="K20" s="15"/>
      <c r="L20" s="9"/>
      <c r="M20" s="9"/>
      <c r="N20" s="73"/>
    </row>
    <row r="21" spans="2:14" ht="15" customHeight="1" thickTop="1">
      <c r="B21" s="91"/>
      <c r="C21" s="114"/>
      <c r="D21" s="147"/>
      <c r="E21" s="374"/>
      <c r="F21" s="386"/>
      <c r="G21" s="386"/>
      <c r="H21" s="386"/>
      <c r="I21" s="148"/>
      <c r="J21" s="149"/>
      <c r="K21" s="16"/>
      <c r="L21" s="11"/>
      <c r="M21" s="11"/>
      <c r="N21" s="78"/>
    </row>
    <row r="22" spans="2:14" ht="15" customHeight="1">
      <c r="B22" s="112" t="s">
        <v>68</v>
      </c>
      <c r="C22" s="111"/>
      <c r="D22" s="150"/>
      <c r="E22" s="376"/>
      <c r="F22" s="387"/>
      <c r="G22" s="387"/>
      <c r="H22" s="387"/>
      <c r="I22" s="151"/>
      <c r="J22" s="152"/>
      <c r="K22" s="15"/>
      <c r="L22" s="9"/>
      <c r="M22" s="9"/>
      <c r="N22" s="73"/>
    </row>
    <row r="23" spans="2:14" ht="15" customHeight="1">
      <c r="B23" s="72"/>
      <c r="C23" s="55" t="s">
        <v>42</v>
      </c>
      <c r="D23" s="151"/>
      <c r="E23" s="377">
        <f>-SUM('Corrected energy balance step 1'!C24:H24,'Corrected energy balance step 1'!J24:S24)</f>
        <v>0</v>
      </c>
      <c r="F23" s="387"/>
      <c r="G23" s="387"/>
      <c r="H23" s="370">
        <f>SUM('Corrected energy balance step 1'!C101:H101,'Corrected energy balance step 1'!J101:S101)</f>
        <v>0</v>
      </c>
      <c r="I23" s="506"/>
      <c r="J23" s="145"/>
      <c r="K23" s="15"/>
      <c r="L23" s="9"/>
      <c r="M23" s="9"/>
      <c r="N23" s="73"/>
    </row>
    <row r="24" spans="2:14" ht="15" customHeight="1">
      <c r="B24" s="72"/>
      <c r="C24" s="142" t="s">
        <v>142</v>
      </c>
      <c r="D24" s="151"/>
      <c r="E24" s="377">
        <f>-'Corrected energy balance step 1'!I24</f>
        <v>0</v>
      </c>
      <c r="F24" s="387"/>
      <c r="G24" s="387"/>
      <c r="H24" s="370">
        <f>'Corrected energy balance step 1'!I101</f>
        <v>0</v>
      </c>
      <c r="I24" s="506"/>
      <c r="J24" s="145"/>
      <c r="K24" s="15"/>
      <c r="L24" s="9"/>
      <c r="M24" s="9"/>
      <c r="N24" s="73"/>
    </row>
    <row r="25" spans="2:14" ht="15" customHeight="1">
      <c r="B25" s="72"/>
      <c r="C25" s="55" t="s">
        <v>43</v>
      </c>
      <c r="D25" s="151"/>
      <c r="E25" s="377">
        <f>-'Corrected energy balance step 1'!T24</f>
        <v>0</v>
      </c>
      <c r="F25" s="387"/>
      <c r="G25" s="387"/>
      <c r="H25" s="370">
        <f>'Corrected energy balance step 1'!T101</f>
        <v>0</v>
      </c>
      <c r="I25" s="506"/>
      <c r="J25" s="145"/>
      <c r="K25" s="15"/>
      <c r="L25" s="9"/>
      <c r="M25" s="9"/>
      <c r="N25" s="73"/>
    </row>
    <row r="26" spans="2:14" ht="15" customHeight="1">
      <c r="B26" s="72"/>
      <c r="C26" s="55" t="s">
        <v>44</v>
      </c>
      <c r="D26" s="151"/>
      <c r="E26" s="377">
        <f>-SUM('Corrected energy balance step 1'!U24:AQ24)</f>
        <v>0</v>
      </c>
      <c r="F26" s="387"/>
      <c r="G26" s="387"/>
      <c r="H26" s="370">
        <f>SUM('Corrected energy balance step 1'!U101:AQ101)</f>
        <v>0</v>
      </c>
      <c r="I26" s="506"/>
      <c r="J26" s="145"/>
      <c r="K26" s="15"/>
      <c r="L26" s="9"/>
      <c r="M26" s="9"/>
      <c r="N26" s="73"/>
    </row>
    <row r="27" spans="2:14" ht="15" customHeight="1">
      <c r="B27" s="72"/>
      <c r="C27" s="67" t="s">
        <v>225</v>
      </c>
      <c r="D27" s="151"/>
      <c r="E27" s="377">
        <f>-'Corrected energy balance step 1'!AS24</f>
        <v>0</v>
      </c>
      <c r="F27" s="387"/>
      <c r="G27" s="387"/>
      <c r="H27" s="370">
        <f>'Corrected energy balance step 1'!AS101</f>
        <v>0</v>
      </c>
      <c r="I27" s="506"/>
      <c r="J27" s="145"/>
      <c r="K27" s="15"/>
      <c r="L27" s="9"/>
      <c r="M27" s="9"/>
      <c r="N27" s="73"/>
    </row>
    <row r="28" spans="2:14" ht="15" customHeight="1">
      <c r="B28" s="72"/>
      <c r="C28" s="67" t="s">
        <v>226</v>
      </c>
      <c r="D28" s="151"/>
      <c r="E28" s="377">
        <f>-SUM('Corrected energy balance step 1'!AR24,'Corrected energy balance step 1'!AT24)</f>
        <v>0</v>
      </c>
      <c r="F28" s="387"/>
      <c r="G28" s="387"/>
      <c r="H28" s="370">
        <f>SUM('Corrected energy balance step 1'!AR101,'Corrected energy balance step 1'!AT101)</f>
        <v>0</v>
      </c>
      <c r="I28" s="506"/>
      <c r="J28" s="145"/>
      <c r="K28" s="15"/>
      <c r="L28" s="9"/>
      <c r="M28" s="9"/>
      <c r="N28" s="73"/>
    </row>
    <row r="29" spans="2:14" ht="15" customHeight="1">
      <c r="B29" s="72"/>
      <c r="C29" s="67" t="s">
        <v>502</v>
      </c>
      <c r="D29" s="151"/>
      <c r="E29" s="377">
        <f>-'Corrected energy balance step 1'!AV24</f>
        <v>0</v>
      </c>
      <c r="F29" s="536"/>
      <c r="G29" s="387"/>
      <c r="H29" s="370">
        <f>'Corrected energy balance step 1'!AV101</f>
        <v>0</v>
      </c>
      <c r="I29" s="506"/>
      <c r="J29" s="145"/>
      <c r="K29" s="15"/>
      <c r="L29" s="9"/>
      <c r="M29" s="9"/>
      <c r="N29" s="73"/>
    </row>
    <row r="30" spans="2:14" ht="15" customHeight="1">
      <c r="B30" s="107"/>
      <c r="C30" s="206" t="s">
        <v>203</v>
      </c>
      <c r="D30" s="151"/>
      <c r="E30" s="377">
        <f>-SUM('Corrected energy balance step 1'!AU24,'Corrected energy balance step 1'!AZ24)</f>
        <v>0</v>
      </c>
      <c r="F30" s="536"/>
      <c r="G30" s="387"/>
      <c r="H30" s="370">
        <f>SUM('Corrected energy balance step 1'!AU101,'Corrected energy balance step 1'!AZ101)</f>
        <v>0</v>
      </c>
      <c r="I30" s="506"/>
      <c r="J30" s="145"/>
      <c r="K30" s="15"/>
      <c r="L30" s="9"/>
      <c r="M30" s="9"/>
      <c r="N30" s="73"/>
    </row>
    <row r="31" spans="2:14" ht="15" customHeight="1">
      <c r="B31" s="107"/>
      <c r="C31" s="68" t="s">
        <v>191</v>
      </c>
      <c r="D31" s="151"/>
      <c r="E31" s="377">
        <f>-'Corrected energy balance step 1'!BF24</f>
        <v>0</v>
      </c>
      <c r="F31" s="536"/>
      <c r="G31" s="387"/>
      <c r="H31" s="370">
        <f>'Corrected energy balance step 1'!BF101</f>
        <v>0</v>
      </c>
      <c r="I31" s="506"/>
      <c r="J31" s="145"/>
      <c r="K31" s="15"/>
      <c r="L31" s="9"/>
      <c r="M31" s="9"/>
      <c r="N31" s="73"/>
    </row>
    <row r="32" spans="2:14" ht="15" customHeight="1" thickBot="1">
      <c r="B32" s="92"/>
      <c r="C32" s="128" t="s">
        <v>230</v>
      </c>
      <c r="D32" s="534"/>
      <c r="E32" s="372">
        <f>SUM(E23:E31)</f>
        <v>0</v>
      </c>
      <c r="F32" s="514"/>
      <c r="G32" s="514"/>
      <c r="H32" s="380">
        <f>SUM(H23:H31)</f>
        <v>0</v>
      </c>
      <c r="I32" s="511"/>
      <c r="J32" s="146"/>
      <c r="K32" s="15"/>
      <c r="L32" s="9"/>
      <c r="M32" s="9"/>
      <c r="N32" s="73"/>
    </row>
    <row r="33" spans="2:14" ht="15" customHeight="1" thickTop="1">
      <c r="B33" s="115"/>
      <c r="C33" s="116"/>
      <c r="D33" s="147"/>
      <c r="E33" s="374"/>
      <c r="F33" s="386"/>
      <c r="G33" s="386"/>
      <c r="H33" s="386"/>
      <c r="I33" s="148"/>
      <c r="J33" s="149"/>
      <c r="K33" s="16"/>
      <c r="L33" s="11"/>
      <c r="M33" s="11"/>
      <c r="N33" s="78"/>
    </row>
    <row r="34" spans="2:14" ht="15" customHeight="1">
      <c r="B34" s="95" t="s">
        <v>509</v>
      </c>
      <c r="C34" s="67"/>
      <c r="D34" s="150"/>
      <c r="E34" s="377"/>
      <c r="F34" s="387"/>
      <c r="G34" s="387"/>
      <c r="H34" s="370"/>
      <c r="I34" s="151"/>
      <c r="J34" s="145"/>
      <c r="K34" s="15"/>
      <c r="L34" s="9"/>
      <c r="M34" s="9"/>
      <c r="N34" s="73"/>
    </row>
    <row r="35" spans="2:14" ht="15" customHeight="1" thickBot="1">
      <c r="B35" s="95"/>
      <c r="C35" s="207" t="s">
        <v>230</v>
      </c>
      <c r="D35" s="511"/>
      <c r="E35" s="372">
        <f>E20+E32</f>
        <v>0</v>
      </c>
      <c r="F35" s="514"/>
      <c r="G35" s="514"/>
      <c r="H35" s="380">
        <f>H20+H32</f>
        <v>0</v>
      </c>
      <c r="I35" s="511"/>
      <c r="J35" s="146"/>
      <c r="K35" s="15"/>
      <c r="L35" s="9"/>
      <c r="M35" s="9"/>
      <c r="N35" s="73"/>
    </row>
    <row r="36" spans="2:14" ht="15" customHeight="1" thickTop="1">
      <c r="B36" s="225"/>
      <c r="C36" s="226"/>
      <c r="D36" s="516"/>
      <c r="E36" s="382"/>
      <c r="F36" s="515"/>
      <c r="G36" s="515"/>
      <c r="H36" s="381"/>
      <c r="I36" s="516"/>
      <c r="J36" s="227"/>
      <c r="K36" s="15"/>
      <c r="L36" s="9"/>
      <c r="M36" s="9"/>
      <c r="N36" s="73"/>
    </row>
    <row r="37" spans="2:14" ht="15" customHeight="1">
      <c r="B37" s="95" t="s">
        <v>300</v>
      </c>
      <c r="C37" s="508"/>
      <c r="D37" s="151"/>
      <c r="E37" s="376"/>
      <c r="F37" s="387"/>
      <c r="G37" s="387"/>
      <c r="H37" s="387"/>
      <c r="I37" s="151"/>
      <c r="J37" s="152"/>
      <c r="K37" s="15"/>
      <c r="L37" s="9"/>
      <c r="M37" s="9"/>
      <c r="N37" s="73"/>
    </row>
    <row r="38" spans="2:14" ht="15" customHeight="1">
      <c r="B38" s="95"/>
      <c r="C38" s="67" t="s">
        <v>230</v>
      </c>
      <c r="D38" s="151"/>
      <c r="E38" s="377"/>
      <c r="F38" s="387"/>
      <c r="G38" s="387"/>
      <c r="H38" s="388">
        <f>Dashboard!E14</f>
        <v>0</v>
      </c>
      <c r="I38" s="151"/>
      <c r="J38" s="145"/>
      <c r="K38" s="15"/>
      <c r="L38" s="9" t="s">
        <v>453</v>
      </c>
      <c r="M38" s="9"/>
      <c r="N38" s="509" t="s">
        <v>301</v>
      </c>
    </row>
    <row r="39" spans="2:14" ht="15" customHeight="1" thickBot="1">
      <c r="B39" s="209"/>
      <c r="C39" s="543"/>
      <c r="D39" s="535"/>
      <c r="E39" s="544"/>
      <c r="F39" s="489"/>
      <c r="G39" s="537"/>
      <c r="H39" s="489"/>
      <c r="I39" s="539"/>
      <c r="J39" s="545"/>
      <c r="K39" s="540"/>
      <c r="L39" s="541"/>
      <c r="M39" s="541"/>
      <c r="N39" s="542"/>
    </row>
    <row r="40" spans="2:14" ht="17" thickTop="1">
      <c r="B40" s="95" t="s">
        <v>513</v>
      </c>
      <c r="C40" s="9"/>
      <c r="D40" s="9"/>
      <c r="E40" s="353"/>
      <c r="F40" s="353"/>
      <c r="G40" s="353"/>
      <c r="H40" s="353"/>
      <c r="I40" s="9"/>
      <c r="J40" s="9"/>
      <c r="K40" s="15"/>
      <c r="L40" s="9"/>
      <c r="M40" s="9"/>
      <c r="N40" s="73"/>
    </row>
    <row r="41" spans="2:14">
      <c r="B41" s="72"/>
      <c r="C41" s="55" t="s">
        <v>42</v>
      </c>
      <c r="D41" s="151"/>
      <c r="E41" s="383">
        <f t="shared" ref="E41:E49" si="1">IF(H41=0,(E11+E23),((H41/(H11+H23))*(E11+E23)))</f>
        <v>0</v>
      </c>
      <c r="F41" s="519"/>
      <c r="G41" s="519"/>
      <c r="H41" s="383">
        <f t="shared" ref="H41:H49" si="2">H11+H23+(J11*$H$38)</f>
        <v>0</v>
      </c>
      <c r="I41" s="506"/>
      <c r="J41" s="153"/>
      <c r="K41" s="15"/>
      <c r="L41" s="9"/>
      <c r="M41" s="9"/>
      <c r="N41" s="73"/>
    </row>
    <row r="42" spans="2:14">
      <c r="B42" s="72"/>
      <c r="C42" s="55" t="s">
        <v>142</v>
      </c>
      <c r="D42" s="151"/>
      <c r="E42" s="383">
        <f t="shared" si="1"/>
        <v>0</v>
      </c>
      <c r="F42" s="519"/>
      <c r="G42" s="519"/>
      <c r="H42" s="383">
        <f t="shared" si="2"/>
        <v>0</v>
      </c>
      <c r="I42" s="506"/>
      <c r="J42" s="153"/>
      <c r="K42" s="15"/>
      <c r="L42" s="9"/>
      <c r="M42" s="9"/>
      <c r="N42" s="73"/>
    </row>
    <row r="43" spans="2:14">
      <c r="B43" s="72"/>
      <c r="C43" s="55" t="s">
        <v>43</v>
      </c>
      <c r="D43" s="151"/>
      <c r="E43" s="383">
        <f t="shared" si="1"/>
        <v>0</v>
      </c>
      <c r="F43" s="519"/>
      <c r="G43" s="519"/>
      <c r="H43" s="383">
        <f t="shared" si="2"/>
        <v>0</v>
      </c>
      <c r="I43" s="506"/>
      <c r="J43" s="153"/>
      <c r="K43" s="15"/>
      <c r="L43" s="9"/>
      <c r="M43" s="9"/>
      <c r="N43" s="73"/>
    </row>
    <row r="44" spans="2:14">
      <c r="B44" s="72"/>
      <c r="C44" s="55" t="s">
        <v>44</v>
      </c>
      <c r="D44" s="151"/>
      <c r="E44" s="383">
        <f t="shared" si="1"/>
        <v>0</v>
      </c>
      <c r="F44" s="519"/>
      <c r="G44" s="519"/>
      <c r="H44" s="383">
        <f t="shared" si="2"/>
        <v>0</v>
      </c>
      <c r="I44" s="506"/>
      <c r="J44" s="153"/>
      <c r="K44" s="15"/>
      <c r="L44" s="9"/>
      <c r="M44" s="9"/>
      <c r="N44" s="73"/>
    </row>
    <row r="45" spans="2:14">
      <c r="B45" s="72"/>
      <c r="C45" s="67" t="s">
        <v>225</v>
      </c>
      <c r="D45" s="151"/>
      <c r="E45" s="383">
        <f t="shared" si="1"/>
        <v>0</v>
      </c>
      <c r="F45" s="519"/>
      <c r="G45" s="519"/>
      <c r="H45" s="383">
        <f t="shared" si="2"/>
        <v>0</v>
      </c>
      <c r="I45" s="506"/>
      <c r="J45" s="153"/>
      <c r="K45" s="15"/>
      <c r="L45" s="9"/>
      <c r="M45" s="9"/>
      <c r="N45" s="73"/>
    </row>
    <row r="46" spans="2:14">
      <c r="B46" s="72"/>
      <c r="C46" s="67" t="s">
        <v>226</v>
      </c>
      <c r="D46" s="151"/>
      <c r="E46" s="383">
        <f t="shared" si="1"/>
        <v>0</v>
      </c>
      <c r="F46" s="519"/>
      <c r="G46" s="519"/>
      <c r="H46" s="383">
        <f t="shared" si="2"/>
        <v>0</v>
      </c>
      <c r="I46" s="506"/>
      <c r="J46" s="153"/>
      <c r="K46" s="15"/>
      <c r="L46" s="9"/>
      <c r="M46" s="9"/>
      <c r="N46" s="73"/>
    </row>
    <row r="47" spans="2:14">
      <c r="B47" s="72"/>
      <c r="C47" s="67" t="s">
        <v>502</v>
      </c>
      <c r="D47" s="151"/>
      <c r="E47" s="383">
        <f t="shared" si="1"/>
        <v>0</v>
      </c>
      <c r="F47" s="538"/>
      <c r="G47" s="519"/>
      <c r="H47" s="383">
        <f t="shared" si="2"/>
        <v>0</v>
      </c>
      <c r="I47" s="506"/>
      <c r="J47" s="153"/>
      <c r="K47" s="15"/>
      <c r="L47" s="9"/>
      <c r="M47" s="9"/>
      <c r="N47" s="73"/>
    </row>
    <row r="48" spans="2:14">
      <c r="B48" s="72"/>
      <c r="C48" s="206" t="s">
        <v>203</v>
      </c>
      <c r="D48" s="151"/>
      <c r="E48" s="383">
        <f t="shared" si="1"/>
        <v>0</v>
      </c>
      <c r="F48" s="538"/>
      <c r="G48" s="519"/>
      <c r="H48" s="383">
        <f t="shared" si="2"/>
        <v>0</v>
      </c>
      <c r="I48" s="506"/>
      <c r="J48" s="153"/>
      <c r="K48" s="15"/>
      <c r="L48" s="9"/>
      <c r="M48" s="9"/>
      <c r="N48" s="73"/>
    </row>
    <row r="49" spans="2:14">
      <c r="B49" s="72"/>
      <c r="C49" s="68" t="s">
        <v>191</v>
      </c>
      <c r="D49" s="151"/>
      <c r="E49" s="383">
        <f t="shared" si="1"/>
        <v>0</v>
      </c>
      <c r="F49" s="538"/>
      <c r="G49" s="519"/>
      <c r="H49" s="383">
        <f t="shared" si="2"/>
        <v>0</v>
      </c>
      <c r="I49" s="506"/>
      <c r="J49" s="153"/>
      <c r="K49" s="15"/>
      <c r="L49" s="9"/>
      <c r="M49" s="9"/>
      <c r="N49" s="73"/>
    </row>
    <row r="50" spans="2:14" ht="17" thickBot="1">
      <c r="B50" s="72"/>
      <c r="C50" s="128" t="s">
        <v>230</v>
      </c>
      <c r="D50" s="534"/>
      <c r="E50" s="389">
        <f>SUM(E41:E49)</f>
        <v>0</v>
      </c>
      <c r="F50" s="520"/>
      <c r="G50" s="520"/>
      <c r="H50" s="385">
        <f>SUM(H41:H49)</f>
        <v>0</v>
      </c>
      <c r="I50" s="511"/>
      <c r="J50" s="158"/>
      <c r="K50" s="15"/>
      <c r="L50" s="9"/>
      <c r="M50" s="9"/>
      <c r="N50" s="73"/>
    </row>
    <row r="51" spans="2:14" ht="18" thickTop="1" thickBot="1">
      <c r="B51" s="79"/>
      <c r="C51" s="80"/>
      <c r="D51" s="80"/>
      <c r="E51" s="80"/>
      <c r="F51" s="80"/>
      <c r="G51" s="80"/>
      <c r="H51" s="80"/>
      <c r="I51" s="80"/>
      <c r="J51" s="80"/>
      <c r="K51" s="124"/>
      <c r="L51" s="80"/>
      <c r="M51" s="80"/>
      <c r="N51" s="8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2:DA106"/>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6"/>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1">
      <c r="B2" s="22" t="s">
        <v>645</v>
      </c>
    </row>
    <row r="4" spans="1:105">
      <c r="B4" s="3" t="s">
        <v>39</v>
      </c>
      <c r="C4" s="4"/>
      <c r="D4" s="4"/>
      <c r="E4" s="4"/>
      <c r="F4" s="5"/>
      <c r="G4" s="9"/>
      <c r="H4" s="9"/>
      <c r="I4" s="9"/>
      <c r="J4" s="9"/>
      <c r="K4" s="9"/>
    </row>
    <row r="5" spans="1:105" ht="45" customHeight="1">
      <c r="B5" s="586" t="s">
        <v>646</v>
      </c>
      <c r="C5" s="587"/>
      <c r="D5" s="587"/>
      <c r="E5" s="587"/>
      <c r="F5" s="588"/>
      <c r="G5" s="9"/>
      <c r="H5" s="9"/>
      <c r="I5" s="9"/>
      <c r="J5" s="9"/>
      <c r="K5" s="9"/>
    </row>
    <row r="6" spans="1:105">
      <c r="B6" s="9"/>
      <c r="C6" s="9"/>
      <c r="D6" s="9"/>
      <c r="E6" s="9"/>
      <c r="F6" s="9"/>
      <c r="G6" s="9"/>
      <c r="H6" s="9"/>
      <c r="I6" s="9"/>
      <c r="J6" s="9"/>
      <c r="K6" s="9"/>
    </row>
    <row r="8" spans="1:105">
      <c r="C8" s="1" t="s">
        <v>647</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6" t="s">
        <v>648</v>
      </c>
      <c r="BO9" s="11" t="s">
        <v>649</v>
      </c>
      <c r="BP9" s="16"/>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650</v>
      </c>
      <c r="B10" s="2" t="s">
        <v>42</v>
      </c>
      <c r="C10" s="314">
        <v>1</v>
      </c>
      <c r="D10" s="314">
        <v>1</v>
      </c>
      <c r="E10" s="314">
        <v>1</v>
      </c>
      <c r="F10" s="314">
        <v>1</v>
      </c>
      <c r="G10" s="314">
        <v>1</v>
      </c>
      <c r="H10" s="314">
        <v>1</v>
      </c>
      <c r="I10" s="314"/>
      <c r="J10" s="314">
        <v>1</v>
      </c>
      <c r="K10" s="314">
        <v>1</v>
      </c>
      <c r="L10" s="314">
        <v>1</v>
      </c>
      <c r="M10" s="314">
        <v>1</v>
      </c>
      <c r="N10" s="314">
        <v>1</v>
      </c>
      <c r="O10" s="314">
        <v>1</v>
      </c>
      <c r="P10" s="314">
        <v>1</v>
      </c>
      <c r="Q10" s="314">
        <v>1</v>
      </c>
      <c r="R10" s="314">
        <v>1</v>
      </c>
      <c r="S10" s="314">
        <v>1</v>
      </c>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15">
        <f>SUM(C10:BM10)</f>
        <v>16</v>
      </c>
      <c r="BO10" s="2">
        <v>7176</v>
      </c>
      <c r="BP10" s="15"/>
    </row>
    <row r="11" spans="1:105" ht="15" customHeight="1">
      <c r="B11" s="2" t="s">
        <v>142</v>
      </c>
      <c r="C11" s="314"/>
      <c r="D11" s="314"/>
      <c r="E11" s="314"/>
      <c r="F11" s="314"/>
      <c r="G11" s="314"/>
      <c r="H11" s="314"/>
      <c r="I11" s="314">
        <v>1</v>
      </c>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15">
        <f t="shared" ref="BN11:BN25" si="0">SUM(C11:BM11)</f>
        <v>1</v>
      </c>
    </row>
    <row r="12" spans="1:105" ht="15" customHeight="1">
      <c r="B12" s="2" t="s">
        <v>43</v>
      </c>
      <c r="C12" s="314"/>
      <c r="D12" s="314"/>
      <c r="E12" s="314"/>
      <c r="F12" s="314"/>
      <c r="G12" s="314"/>
      <c r="H12" s="314"/>
      <c r="I12" s="314"/>
      <c r="J12" s="314"/>
      <c r="K12" s="314"/>
      <c r="L12" s="314"/>
      <c r="M12" s="314"/>
      <c r="N12" s="314"/>
      <c r="O12" s="314"/>
      <c r="P12" s="314"/>
      <c r="Q12" s="314"/>
      <c r="R12" s="314"/>
      <c r="S12" s="314"/>
      <c r="T12" s="314">
        <v>1</v>
      </c>
      <c r="U12" s="314">
        <v>1</v>
      </c>
      <c r="V12" s="314">
        <v>1</v>
      </c>
      <c r="W12" s="314">
        <v>1</v>
      </c>
      <c r="X12" s="314">
        <v>1</v>
      </c>
      <c r="Y12" s="314">
        <v>1</v>
      </c>
      <c r="Z12" s="314">
        <v>1</v>
      </c>
      <c r="AA12" s="314">
        <v>1</v>
      </c>
      <c r="AB12" s="314">
        <v>1</v>
      </c>
      <c r="AC12" s="314">
        <v>1</v>
      </c>
      <c r="AD12" s="314">
        <v>1</v>
      </c>
      <c r="AE12" s="314">
        <v>1</v>
      </c>
      <c r="AF12" s="314">
        <v>1</v>
      </c>
      <c r="AG12" s="314">
        <v>1</v>
      </c>
      <c r="AH12" s="314">
        <v>1</v>
      </c>
      <c r="AI12" s="314">
        <v>1</v>
      </c>
      <c r="AJ12" s="314">
        <v>1</v>
      </c>
      <c r="AK12" s="314">
        <v>1</v>
      </c>
      <c r="AL12" s="314">
        <v>1</v>
      </c>
      <c r="AM12" s="314">
        <v>1</v>
      </c>
      <c r="AN12" s="314">
        <v>1</v>
      </c>
      <c r="AO12" s="314">
        <v>1</v>
      </c>
      <c r="AP12" s="314">
        <v>1</v>
      </c>
      <c r="AQ12" s="314">
        <v>1</v>
      </c>
      <c r="AR12" s="314"/>
      <c r="AS12" s="314"/>
      <c r="AT12" s="314"/>
      <c r="AU12" s="314"/>
      <c r="AV12" s="314"/>
      <c r="AW12" s="314"/>
      <c r="AX12" s="314"/>
      <c r="AY12" s="314"/>
      <c r="AZ12" s="314"/>
      <c r="BA12" s="314"/>
      <c r="BB12" s="314"/>
      <c r="BC12" s="314"/>
      <c r="BD12" s="314"/>
      <c r="BE12" s="314"/>
      <c r="BF12" s="314"/>
      <c r="BG12" s="314"/>
      <c r="BH12" s="314"/>
      <c r="BI12" s="314"/>
      <c r="BJ12" s="314"/>
      <c r="BK12" s="314"/>
      <c r="BL12" s="314"/>
      <c r="BM12" s="314"/>
      <c r="BN12" s="15">
        <f t="shared" si="0"/>
        <v>24</v>
      </c>
    </row>
    <row r="13" spans="1:105" ht="15" customHeight="1">
      <c r="B13" s="2" t="s">
        <v>44</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c r="BD13" s="314"/>
      <c r="BE13" s="314"/>
      <c r="BF13" s="314"/>
      <c r="BG13" s="314"/>
      <c r="BH13" s="314"/>
      <c r="BI13" s="314"/>
      <c r="BJ13" s="314"/>
      <c r="BK13" s="314"/>
      <c r="BL13" s="314"/>
      <c r="BM13" s="314"/>
      <c r="BN13" s="15">
        <f t="shared" si="0"/>
        <v>0</v>
      </c>
    </row>
    <row r="14" spans="1:105" ht="15" customHeight="1">
      <c r="B14" s="2" t="s">
        <v>470</v>
      </c>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4"/>
      <c r="BE14" s="314"/>
      <c r="BF14" s="314"/>
      <c r="BG14" s="314"/>
      <c r="BH14" s="314"/>
      <c r="BI14" s="314"/>
      <c r="BJ14" s="314"/>
      <c r="BK14" s="314"/>
      <c r="BL14" s="314"/>
      <c r="BM14" s="314"/>
      <c r="BN14" s="15">
        <f t="shared" si="0"/>
        <v>0</v>
      </c>
    </row>
    <row r="15" spans="1:105" ht="15" customHeight="1">
      <c r="B15" s="2" t="s">
        <v>225</v>
      </c>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14"/>
      <c r="AO15" s="314"/>
      <c r="AP15" s="314"/>
      <c r="AQ15" s="314"/>
      <c r="AR15" s="314"/>
      <c r="AS15" s="314">
        <v>1</v>
      </c>
      <c r="AT15" s="314"/>
      <c r="AU15" s="314"/>
      <c r="AV15" s="314"/>
      <c r="AW15" s="314"/>
      <c r="AX15" s="314"/>
      <c r="AY15" s="314"/>
      <c r="AZ15" s="314"/>
      <c r="BA15" s="314"/>
      <c r="BB15" s="314"/>
      <c r="BC15" s="314"/>
      <c r="BD15" s="314"/>
      <c r="BE15" s="314"/>
      <c r="BF15" s="314"/>
      <c r="BG15" s="314"/>
      <c r="BH15" s="314"/>
      <c r="BI15" s="314"/>
      <c r="BJ15" s="314"/>
      <c r="BK15" s="314"/>
      <c r="BL15" s="314"/>
      <c r="BM15" s="314"/>
      <c r="BN15" s="15">
        <f t="shared" si="0"/>
        <v>1</v>
      </c>
    </row>
    <row r="16" spans="1:105" ht="15" customHeight="1">
      <c r="B16" s="2" t="s">
        <v>226</v>
      </c>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4">
        <v>1</v>
      </c>
      <c r="AS16" s="314"/>
      <c r="AT16" s="314">
        <v>1</v>
      </c>
      <c r="AU16" s="314"/>
      <c r="AV16" s="314"/>
      <c r="AW16" s="314"/>
      <c r="AX16" s="314"/>
      <c r="AY16" s="314"/>
      <c r="AZ16" s="314"/>
      <c r="BA16" s="314"/>
      <c r="BB16" s="314"/>
      <c r="BC16" s="314"/>
      <c r="BD16" s="314"/>
      <c r="BE16" s="314"/>
      <c r="BF16" s="314"/>
      <c r="BG16" s="314"/>
      <c r="BH16" s="314"/>
      <c r="BI16" s="314"/>
      <c r="BJ16" s="314"/>
      <c r="BK16" s="314"/>
      <c r="BL16" s="314"/>
      <c r="BM16" s="314"/>
      <c r="BN16" s="15">
        <f t="shared" si="0"/>
        <v>2</v>
      </c>
    </row>
    <row r="17" spans="1:66" ht="15" customHeight="1">
      <c r="B17" s="2" t="s">
        <v>499</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4"/>
      <c r="AS17" s="314"/>
      <c r="AT17" s="314"/>
      <c r="AU17" s="314"/>
      <c r="AV17" s="314">
        <v>1</v>
      </c>
      <c r="AW17" s="314"/>
      <c r="AX17" s="314"/>
      <c r="AY17" s="314"/>
      <c r="AZ17" s="314"/>
      <c r="BA17" s="314"/>
      <c r="BB17" s="314"/>
      <c r="BC17" s="314"/>
      <c r="BD17" s="314"/>
      <c r="BE17" s="314"/>
      <c r="BF17" s="314"/>
      <c r="BG17" s="314"/>
      <c r="BH17" s="314"/>
      <c r="BI17" s="314"/>
      <c r="BJ17" s="314"/>
      <c r="BK17" s="314"/>
      <c r="BL17" s="314"/>
      <c r="BM17" s="314"/>
      <c r="BN17" s="15">
        <f t="shared" si="0"/>
        <v>1</v>
      </c>
    </row>
    <row r="18" spans="1:66" ht="15" customHeight="1">
      <c r="B18" s="2" t="s">
        <v>46</v>
      </c>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v>1</v>
      </c>
      <c r="AX18" s="314">
        <v>1</v>
      </c>
      <c r="AY18" s="314">
        <v>1</v>
      </c>
      <c r="AZ18" s="314"/>
      <c r="BA18" s="314"/>
      <c r="BB18" s="314"/>
      <c r="BC18" s="314"/>
      <c r="BD18" s="314"/>
      <c r="BE18" s="314"/>
      <c r="BF18" s="314"/>
      <c r="BG18" s="314"/>
      <c r="BH18" s="314"/>
      <c r="BI18" s="314"/>
      <c r="BJ18" s="314"/>
      <c r="BK18" s="314"/>
      <c r="BL18" s="314"/>
      <c r="BM18" s="314"/>
      <c r="BN18" s="15">
        <f t="shared" si="0"/>
        <v>3</v>
      </c>
    </row>
    <row r="19" spans="1:66" ht="15" customHeight="1">
      <c r="B19" s="2" t="s">
        <v>203</v>
      </c>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4"/>
      <c r="AS19" s="314"/>
      <c r="AT19" s="314"/>
      <c r="AU19" s="314">
        <v>1</v>
      </c>
      <c r="AV19" s="314"/>
      <c r="AW19" s="314"/>
      <c r="AX19" s="314"/>
      <c r="AY19" s="314"/>
      <c r="AZ19" s="314">
        <v>1</v>
      </c>
      <c r="BA19" s="314"/>
      <c r="BB19" s="314"/>
      <c r="BC19" s="314"/>
      <c r="BD19" s="314"/>
      <c r="BE19" s="314"/>
      <c r="BF19" s="314"/>
      <c r="BG19" s="314"/>
      <c r="BH19" s="314"/>
      <c r="BI19" s="314"/>
      <c r="BJ19" s="314"/>
      <c r="BK19" s="314"/>
      <c r="BL19" s="314"/>
      <c r="BM19" s="314"/>
      <c r="BN19" s="15">
        <f t="shared" si="0"/>
        <v>2</v>
      </c>
    </row>
    <row r="20" spans="1:66" ht="15" customHeight="1">
      <c r="B20" s="2" t="s">
        <v>189</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4">
        <v>1</v>
      </c>
      <c r="BE20" s="314"/>
      <c r="BF20" s="314"/>
      <c r="BG20" s="314"/>
      <c r="BH20" s="314"/>
      <c r="BI20" s="314"/>
      <c r="BJ20" s="314"/>
      <c r="BK20" s="314"/>
      <c r="BL20" s="314"/>
      <c r="BM20" s="314"/>
      <c r="BN20" s="15">
        <f t="shared" si="0"/>
        <v>1</v>
      </c>
    </row>
    <row r="21" spans="1:66" ht="15" customHeight="1">
      <c r="B21" s="2" t="s">
        <v>195</v>
      </c>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c r="BC21" s="314"/>
      <c r="BD21" s="314"/>
      <c r="BE21" s="314"/>
      <c r="BF21" s="314"/>
      <c r="BG21" s="314"/>
      <c r="BH21" s="314"/>
      <c r="BI21" s="314"/>
      <c r="BJ21" s="314">
        <v>1</v>
      </c>
      <c r="BK21" s="314"/>
      <c r="BL21" s="314"/>
      <c r="BM21" s="314"/>
      <c r="BN21" s="15">
        <f t="shared" si="0"/>
        <v>1</v>
      </c>
    </row>
    <row r="22" spans="1:66" ht="15" customHeight="1">
      <c r="B22" s="2" t="s">
        <v>190</v>
      </c>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c r="BC22" s="314"/>
      <c r="BD22" s="314"/>
      <c r="BE22" s="314">
        <v>1</v>
      </c>
      <c r="BF22" s="314"/>
      <c r="BG22" s="314"/>
      <c r="BH22" s="314"/>
      <c r="BI22" s="314"/>
      <c r="BJ22" s="314"/>
      <c r="BK22" s="314"/>
      <c r="BL22" s="314"/>
      <c r="BM22" s="314"/>
      <c r="BN22" s="15">
        <f t="shared" si="0"/>
        <v>1</v>
      </c>
    </row>
    <row r="23" spans="1:66" ht="15" customHeight="1">
      <c r="B23" s="2" t="s">
        <v>191</v>
      </c>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c r="BC23" s="314"/>
      <c r="BD23" s="314"/>
      <c r="BE23" s="314"/>
      <c r="BF23" s="314">
        <v>1</v>
      </c>
      <c r="BG23" s="314"/>
      <c r="BH23" s="314"/>
      <c r="BI23" s="314"/>
      <c r="BJ23" s="314"/>
      <c r="BK23" s="314"/>
      <c r="BL23" s="314"/>
      <c r="BM23" s="314"/>
      <c r="BN23" s="15">
        <f t="shared" si="0"/>
        <v>1</v>
      </c>
    </row>
    <row r="24" spans="1:66" ht="15" customHeight="1">
      <c r="B24" s="2" t="s">
        <v>329</v>
      </c>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14"/>
      <c r="BF24" s="314"/>
      <c r="BG24" s="314">
        <v>1</v>
      </c>
      <c r="BH24" s="314"/>
      <c r="BI24" s="314"/>
      <c r="BJ24" s="314"/>
      <c r="BK24" s="314"/>
      <c r="BL24" s="314"/>
      <c r="BM24" s="314"/>
      <c r="BN24" s="15">
        <f t="shared" si="0"/>
        <v>1</v>
      </c>
    </row>
    <row r="25" spans="1:66" ht="15" customHeight="1">
      <c r="B25" s="2" t="s">
        <v>446</v>
      </c>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c r="BC25" s="314"/>
      <c r="BD25" s="314"/>
      <c r="BE25" s="314"/>
      <c r="BF25" s="314"/>
      <c r="BG25" s="314"/>
      <c r="BH25" s="314">
        <v>1</v>
      </c>
      <c r="BI25" s="314"/>
      <c r="BJ25" s="314"/>
      <c r="BK25" s="314"/>
      <c r="BL25" s="314"/>
      <c r="BM25" s="314"/>
      <c r="BN25" s="15">
        <f t="shared" si="0"/>
        <v>1</v>
      </c>
    </row>
    <row r="26" spans="1:66" ht="15" customHeight="1">
      <c r="BN26" s="15"/>
    </row>
    <row r="27" spans="1:66" ht="15" customHeight="1">
      <c r="A27" s="2" t="s">
        <v>651</v>
      </c>
      <c r="C27" s="334">
        <f>SUM(C10:C25)</f>
        <v>1</v>
      </c>
      <c r="D27" s="334">
        <f t="shared" ref="D27:BM27" si="1">SUM(D10:D25)</f>
        <v>1</v>
      </c>
      <c r="E27" s="334">
        <f t="shared" si="1"/>
        <v>1</v>
      </c>
      <c r="F27" s="334">
        <f t="shared" si="1"/>
        <v>1</v>
      </c>
      <c r="G27" s="334">
        <f t="shared" si="1"/>
        <v>1</v>
      </c>
      <c r="H27" s="334">
        <f t="shared" si="1"/>
        <v>1</v>
      </c>
      <c r="I27" s="334">
        <f t="shared" si="1"/>
        <v>1</v>
      </c>
      <c r="J27" s="334">
        <f t="shared" si="1"/>
        <v>1</v>
      </c>
      <c r="K27" s="334">
        <f t="shared" si="1"/>
        <v>1</v>
      </c>
      <c r="L27" s="334">
        <f t="shared" si="1"/>
        <v>1</v>
      </c>
      <c r="M27" s="334">
        <f t="shared" si="1"/>
        <v>1</v>
      </c>
      <c r="N27" s="334">
        <f t="shared" si="1"/>
        <v>1</v>
      </c>
      <c r="O27" s="334">
        <f t="shared" si="1"/>
        <v>1</v>
      </c>
      <c r="P27" s="334">
        <f t="shared" si="1"/>
        <v>1</v>
      </c>
      <c r="Q27" s="334">
        <f t="shared" si="1"/>
        <v>1</v>
      </c>
      <c r="R27" s="334">
        <f t="shared" si="1"/>
        <v>1</v>
      </c>
      <c r="S27" s="334">
        <f t="shared" si="1"/>
        <v>1</v>
      </c>
      <c r="T27" s="334">
        <f t="shared" si="1"/>
        <v>1</v>
      </c>
      <c r="U27" s="334">
        <f t="shared" si="1"/>
        <v>1</v>
      </c>
      <c r="V27" s="334">
        <f t="shared" si="1"/>
        <v>1</v>
      </c>
      <c r="W27" s="334">
        <f t="shared" si="1"/>
        <v>1</v>
      </c>
      <c r="X27" s="334">
        <f t="shared" si="1"/>
        <v>1</v>
      </c>
      <c r="Y27" s="334">
        <f t="shared" si="1"/>
        <v>1</v>
      </c>
      <c r="Z27" s="334">
        <f t="shared" si="1"/>
        <v>1</v>
      </c>
      <c r="AA27" s="334">
        <f t="shared" si="1"/>
        <v>1</v>
      </c>
      <c r="AB27" s="334">
        <f t="shared" si="1"/>
        <v>1</v>
      </c>
      <c r="AC27" s="334">
        <f t="shared" si="1"/>
        <v>1</v>
      </c>
      <c r="AD27" s="334">
        <f t="shared" si="1"/>
        <v>1</v>
      </c>
      <c r="AE27" s="334">
        <f t="shared" si="1"/>
        <v>1</v>
      </c>
      <c r="AF27" s="334">
        <f t="shared" si="1"/>
        <v>1</v>
      </c>
      <c r="AG27" s="334">
        <f t="shared" si="1"/>
        <v>1</v>
      </c>
      <c r="AH27" s="334">
        <f t="shared" si="1"/>
        <v>1</v>
      </c>
      <c r="AI27" s="334">
        <f t="shared" si="1"/>
        <v>1</v>
      </c>
      <c r="AJ27" s="334">
        <f t="shared" si="1"/>
        <v>1</v>
      </c>
      <c r="AK27" s="334">
        <f t="shared" si="1"/>
        <v>1</v>
      </c>
      <c r="AL27" s="334">
        <f t="shared" si="1"/>
        <v>1</v>
      </c>
      <c r="AM27" s="334">
        <f t="shared" si="1"/>
        <v>1</v>
      </c>
      <c r="AN27" s="334">
        <f t="shared" si="1"/>
        <v>1</v>
      </c>
      <c r="AO27" s="334">
        <f t="shared" si="1"/>
        <v>1</v>
      </c>
      <c r="AP27" s="334">
        <f t="shared" si="1"/>
        <v>1</v>
      </c>
      <c r="AQ27" s="334">
        <f t="shared" si="1"/>
        <v>1</v>
      </c>
      <c r="AR27" s="334">
        <f t="shared" si="1"/>
        <v>1</v>
      </c>
      <c r="AS27" s="334">
        <f t="shared" si="1"/>
        <v>1</v>
      </c>
      <c r="AT27" s="334">
        <f t="shared" si="1"/>
        <v>1</v>
      </c>
      <c r="AU27" s="334">
        <f t="shared" si="1"/>
        <v>1</v>
      </c>
      <c r="AV27" s="334">
        <f t="shared" si="1"/>
        <v>1</v>
      </c>
      <c r="AW27" s="334">
        <f t="shared" si="1"/>
        <v>1</v>
      </c>
      <c r="AX27" s="334">
        <f t="shared" si="1"/>
        <v>1</v>
      </c>
      <c r="AY27" s="334">
        <f t="shared" si="1"/>
        <v>1</v>
      </c>
      <c r="AZ27" s="334">
        <f t="shared" si="1"/>
        <v>1</v>
      </c>
      <c r="BA27" s="334">
        <f t="shared" si="1"/>
        <v>0</v>
      </c>
      <c r="BB27" s="334">
        <f t="shared" si="1"/>
        <v>0</v>
      </c>
      <c r="BC27" s="334">
        <f t="shared" si="1"/>
        <v>0</v>
      </c>
      <c r="BD27" s="334">
        <f t="shared" si="1"/>
        <v>1</v>
      </c>
      <c r="BE27" s="334">
        <f t="shared" si="1"/>
        <v>1</v>
      </c>
      <c r="BF27" s="334">
        <f t="shared" si="1"/>
        <v>1</v>
      </c>
      <c r="BG27" s="334">
        <f t="shared" si="1"/>
        <v>1</v>
      </c>
      <c r="BH27" s="334">
        <f t="shared" si="1"/>
        <v>1</v>
      </c>
      <c r="BI27" s="334">
        <f t="shared" si="1"/>
        <v>0</v>
      </c>
      <c r="BJ27" s="334">
        <f t="shared" si="1"/>
        <v>1</v>
      </c>
      <c r="BK27" s="334">
        <f t="shared" si="1"/>
        <v>0</v>
      </c>
      <c r="BL27" s="334">
        <f t="shared" si="1"/>
        <v>0</v>
      </c>
      <c r="BM27" s="334">
        <f t="shared" si="1"/>
        <v>0</v>
      </c>
      <c r="BN27" s="15"/>
    </row>
    <row r="28" spans="1:66" ht="15" customHeight="1">
      <c r="BN28" s="15"/>
    </row>
    <row r="29" spans="1:66" ht="15" customHeight="1"/>
    <row r="30" spans="1:66" ht="15" customHeight="1" thickBot="1"/>
    <row r="31" spans="1:66" ht="15" customHeight="1">
      <c r="A31" s="233" t="s">
        <v>223</v>
      </c>
      <c r="B31" s="234"/>
    </row>
    <row r="32" spans="1:66" ht="15" customHeight="1">
      <c r="A32" s="235"/>
      <c r="B32" s="236"/>
    </row>
    <row r="33" spans="1:2" ht="15" customHeight="1">
      <c r="A33" s="278" t="s">
        <v>459</v>
      </c>
      <c r="B33" s="295" t="s">
        <v>224</v>
      </c>
    </row>
    <row r="34" spans="1:2" ht="15" customHeight="1">
      <c r="A34" s="283" t="s">
        <v>42</v>
      </c>
      <c r="B34" s="117" t="s">
        <v>136</v>
      </c>
    </row>
    <row r="35" spans="1:2" ht="15" customHeight="1">
      <c r="A35" s="235"/>
      <c r="B35" s="117" t="s">
        <v>137</v>
      </c>
    </row>
    <row r="36" spans="1:2" ht="15" customHeight="1">
      <c r="A36" s="235"/>
      <c r="B36" s="117" t="s">
        <v>138</v>
      </c>
    </row>
    <row r="37" spans="1:2" ht="15" customHeight="1">
      <c r="A37" s="235"/>
      <c r="B37" s="117" t="s">
        <v>139</v>
      </c>
    </row>
    <row r="38" spans="1:2" ht="15" customHeight="1">
      <c r="A38" s="235"/>
      <c r="B38" s="117" t="s">
        <v>140</v>
      </c>
    </row>
    <row r="39" spans="1:2" ht="15" customHeight="1">
      <c r="A39" s="235"/>
      <c r="B39" s="117" t="s">
        <v>141</v>
      </c>
    </row>
    <row r="40" spans="1:2" ht="15" customHeight="1">
      <c r="A40" s="235"/>
      <c r="B40" s="117" t="s">
        <v>152</v>
      </c>
    </row>
    <row r="41" spans="1:2" ht="15" customHeight="1">
      <c r="A41" s="235"/>
      <c r="B41" s="117" t="s">
        <v>143</v>
      </c>
    </row>
    <row r="42" spans="1:2" ht="15" customHeight="1">
      <c r="A42" s="235"/>
      <c r="B42" s="117" t="s">
        <v>144</v>
      </c>
    </row>
    <row r="43" spans="1:2" ht="15" customHeight="1">
      <c r="A43" s="235"/>
      <c r="B43" s="117" t="s">
        <v>145</v>
      </c>
    </row>
    <row r="44" spans="1:2" ht="15" customHeight="1">
      <c r="A44" s="235"/>
      <c r="B44" s="117" t="s">
        <v>146</v>
      </c>
    </row>
    <row r="45" spans="1:2" ht="15" customHeight="1">
      <c r="A45" s="235"/>
      <c r="B45" s="117" t="s">
        <v>147</v>
      </c>
    </row>
    <row r="46" spans="1:2" ht="15" customHeight="1">
      <c r="A46" s="235"/>
      <c r="B46" s="117" t="s">
        <v>148</v>
      </c>
    </row>
    <row r="47" spans="1:2" ht="15" customHeight="1">
      <c r="A47" s="235"/>
      <c r="B47" s="117" t="s">
        <v>149</v>
      </c>
    </row>
    <row r="48" spans="1:2" ht="15" customHeight="1">
      <c r="A48" s="235"/>
      <c r="B48" s="117" t="s">
        <v>150</v>
      </c>
    </row>
    <row r="49" spans="1:2" ht="15" customHeight="1">
      <c r="A49" s="235"/>
      <c r="B49" s="117" t="s">
        <v>151</v>
      </c>
    </row>
    <row r="50" spans="1:2">
      <c r="A50" s="293"/>
      <c r="B50" s="245"/>
    </row>
    <row r="51" spans="1:2">
      <c r="A51" s="283" t="s">
        <v>142</v>
      </c>
      <c r="B51" s="117" t="s">
        <v>142</v>
      </c>
    </row>
    <row r="52" spans="1:2">
      <c r="A52" s="296"/>
      <c r="B52" s="245"/>
    </row>
    <row r="53" spans="1:2">
      <c r="A53" s="283" t="s">
        <v>43</v>
      </c>
      <c r="B53" s="117" t="s">
        <v>43</v>
      </c>
    </row>
    <row r="54" spans="1:2">
      <c r="A54" s="296"/>
      <c r="B54" s="245"/>
    </row>
    <row r="55" spans="1:2">
      <c r="A55" s="283" t="s">
        <v>44</v>
      </c>
      <c r="B55" s="117" t="s">
        <v>154</v>
      </c>
    </row>
    <row r="56" spans="1:2">
      <c r="A56" s="283"/>
      <c r="B56" s="117" t="s">
        <v>155</v>
      </c>
    </row>
    <row r="57" spans="1:2">
      <c r="A57" s="235"/>
      <c r="B57" s="117" t="s">
        <v>156</v>
      </c>
    </row>
    <row r="58" spans="1:2">
      <c r="A58" s="235"/>
      <c r="B58" s="117" t="s">
        <v>157</v>
      </c>
    </row>
    <row r="59" spans="1:2">
      <c r="A59" s="235"/>
      <c r="B59" s="117" t="s">
        <v>158</v>
      </c>
    </row>
    <row r="60" spans="1:2">
      <c r="A60" s="235"/>
      <c r="B60" s="117" t="s">
        <v>159</v>
      </c>
    </row>
    <row r="61" spans="1:2">
      <c r="A61" s="235"/>
      <c r="B61" s="117" t="s">
        <v>160</v>
      </c>
    </row>
    <row r="62" spans="1:2">
      <c r="A62" s="235"/>
      <c r="B62" s="117" t="s">
        <v>161</v>
      </c>
    </row>
    <row r="63" spans="1:2">
      <c r="A63" s="235"/>
      <c r="B63" s="117" t="s">
        <v>162</v>
      </c>
    </row>
    <row r="64" spans="1:2">
      <c r="A64" s="235"/>
      <c r="B64" s="117" t="s">
        <v>163</v>
      </c>
    </row>
    <row r="65" spans="1:2">
      <c r="A65" s="235"/>
      <c r="B65" s="117" t="s">
        <v>164</v>
      </c>
    </row>
    <row r="66" spans="1:2">
      <c r="A66" s="235"/>
      <c r="B66" s="117" t="s">
        <v>165</v>
      </c>
    </row>
    <row r="67" spans="1:2">
      <c r="A67" s="235"/>
      <c r="B67" s="117" t="s">
        <v>166</v>
      </c>
    </row>
    <row r="68" spans="1:2">
      <c r="A68" s="235"/>
      <c r="B68" s="117" t="s">
        <v>167</v>
      </c>
    </row>
    <row r="69" spans="1:2">
      <c r="A69" s="235" t="s">
        <v>469</v>
      </c>
      <c r="B69" s="117" t="s">
        <v>168</v>
      </c>
    </row>
    <row r="70" spans="1:2">
      <c r="A70" s="235"/>
      <c r="B70" s="117" t="s">
        <v>169</v>
      </c>
    </row>
    <row r="71" spans="1:2">
      <c r="A71" s="235"/>
      <c r="B71" s="117" t="s">
        <v>170</v>
      </c>
    </row>
    <row r="72" spans="1:2">
      <c r="A72" s="235"/>
      <c r="B72" s="117" t="s">
        <v>171</v>
      </c>
    </row>
    <row r="73" spans="1:2">
      <c r="A73" s="235"/>
      <c r="B73" s="117" t="s">
        <v>172</v>
      </c>
    </row>
    <row r="74" spans="1:2">
      <c r="A74" s="235"/>
      <c r="B74" s="117" t="s">
        <v>173</v>
      </c>
    </row>
    <row r="75" spans="1:2">
      <c r="A75" s="235"/>
      <c r="B75" s="117" t="s">
        <v>174</v>
      </c>
    </row>
    <row r="76" spans="1:2">
      <c r="A76" s="235"/>
      <c r="B76" s="117" t="s">
        <v>175</v>
      </c>
    </row>
    <row r="77" spans="1:2">
      <c r="A77" s="235"/>
      <c r="B77" s="117" t="s">
        <v>176</v>
      </c>
    </row>
    <row r="78" spans="1:2">
      <c r="A78" s="293"/>
      <c r="B78" s="245"/>
    </row>
    <row r="79" spans="1:2">
      <c r="A79" s="235" t="s">
        <v>470</v>
      </c>
      <c r="B79" s="117" t="s">
        <v>168</v>
      </c>
    </row>
    <row r="80" spans="1:2">
      <c r="A80" s="293"/>
      <c r="B80" s="245"/>
    </row>
    <row r="81" spans="1:2">
      <c r="A81" s="283" t="s">
        <v>225</v>
      </c>
      <c r="B81" s="117" t="s">
        <v>178</v>
      </c>
    </row>
    <row r="82" spans="1:2">
      <c r="A82" s="296"/>
      <c r="B82" s="245"/>
    </row>
    <row r="83" spans="1:2">
      <c r="A83" s="283" t="s">
        <v>226</v>
      </c>
      <c r="B83" s="117" t="s">
        <v>177</v>
      </c>
    </row>
    <row r="84" spans="1:2">
      <c r="A84" s="283"/>
      <c r="B84" s="117" t="s">
        <v>179</v>
      </c>
    </row>
    <row r="85" spans="1:2">
      <c r="A85" s="296"/>
      <c r="B85" s="245"/>
    </row>
    <row r="86" spans="1:2">
      <c r="A86" s="283" t="s">
        <v>499</v>
      </c>
      <c r="B86" s="117" t="s">
        <v>181</v>
      </c>
    </row>
    <row r="87" spans="1:2">
      <c r="A87" s="296"/>
      <c r="B87" s="245"/>
    </row>
    <row r="88" spans="1:2">
      <c r="A88" s="283" t="s">
        <v>46</v>
      </c>
      <c r="B88" s="117" t="s">
        <v>182</v>
      </c>
    </row>
    <row r="89" spans="1:2">
      <c r="A89" s="283"/>
      <c r="B89" s="117" t="s">
        <v>183</v>
      </c>
    </row>
    <row r="90" spans="1:2">
      <c r="A90" s="283"/>
      <c r="B90" s="117" t="s">
        <v>184</v>
      </c>
    </row>
    <row r="91" spans="1:2">
      <c r="A91" s="296"/>
      <c r="B91" s="245"/>
    </row>
    <row r="92" spans="1:2">
      <c r="A92" s="283" t="s">
        <v>203</v>
      </c>
      <c r="B92" s="117" t="s">
        <v>180</v>
      </c>
    </row>
    <row r="93" spans="1:2">
      <c r="A93" s="283"/>
      <c r="B93" s="117" t="s">
        <v>185</v>
      </c>
    </row>
    <row r="94" spans="1:2">
      <c r="A94" s="296"/>
      <c r="B94" s="245"/>
    </row>
    <row r="95" spans="1:2">
      <c r="A95" s="283" t="s">
        <v>189</v>
      </c>
      <c r="B95" s="117" t="s">
        <v>189</v>
      </c>
    </row>
    <row r="96" spans="1:2">
      <c r="A96" s="296"/>
      <c r="B96" s="245"/>
    </row>
    <row r="97" spans="1:2">
      <c r="A97" s="283" t="s">
        <v>195</v>
      </c>
      <c r="B97" s="117" t="s">
        <v>195</v>
      </c>
    </row>
    <row r="98" spans="1:2">
      <c r="A98" s="296"/>
      <c r="B98" s="245"/>
    </row>
    <row r="99" spans="1:2">
      <c r="A99" s="283" t="s">
        <v>190</v>
      </c>
      <c r="B99" s="117" t="s">
        <v>190</v>
      </c>
    </row>
    <row r="100" spans="1:2">
      <c r="A100" s="296"/>
      <c r="B100" s="245"/>
    </row>
    <row r="101" spans="1:2">
      <c r="A101" s="283" t="s">
        <v>191</v>
      </c>
      <c r="B101" s="117" t="s">
        <v>191</v>
      </c>
    </row>
    <row r="102" spans="1:2">
      <c r="A102" s="296"/>
      <c r="B102" s="245"/>
    </row>
    <row r="103" spans="1:2">
      <c r="A103" s="283" t="s">
        <v>329</v>
      </c>
      <c r="B103" s="117" t="s">
        <v>192</v>
      </c>
    </row>
    <row r="104" spans="1:2">
      <c r="A104" s="296"/>
      <c r="B104" s="245"/>
    </row>
    <row r="105" spans="1:2">
      <c r="A105" s="283" t="s">
        <v>446</v>
      </c>
      <c r="B105" s="117" t="s">
        <v>193</v>
      </c>
    </row>
    <row r="106" spans="1:2" ht="17" thickBot="1">
      <c r="A106" s="237"/>
      <c r="B106" s="238"/>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count="1">
    <dataValidation type="whole" operator="equal" allowBlank="1" showInputMessage="1" showErrorMessage="1" sqref="C10:BM24" xr:uid="{00000000-0002-0000-1600-000000000000}">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N96"/>
  <sheetViews>
    <sheetView workbookViewId="0"/>
  </sheetViews>
  <sheetFormatPr baseColWidth="10" defaultRowHeight="16"/>
  <cols>
    <col min="1" max="1" width="33.33203125" customWidth="1"/>
    <col min="4" max="4" width="11.83203125" bestFit="1" customWidth="1"/>
  </cols>
  <sheetData>
    <row r="1" spans="1:66">
      <c r="A1" t="s">
        <v>641</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25">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t="e">
        <f>'Corrected energy balance step 2'!BH15</f>
        <v>#DIV/0!</v>
      </c>
      <c r="BH10">
        <f>'Corrected energy balance step 2'!BI15</f>
        <v>0</v>
      </c>
      <c r="BI10">
        <f>'Corrected energy balance step 2'!BJ15</f>
        <v>0</v>
      </c>
      <c r="BJ10">
        <f>'Corrected energy balance step 2'!BK15</f>
        <v>0</v>
      </c>
      <c r="BK10">
        <f>'Corrected energy balance step 2'!BL15</f>
        <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t="e">
        <f>'Corrected energy balance step 2'!BH18</f>
        <v>#DIV/0!</v>
      </c>
      <c r="BH13">
        <f>'Corrected energy balance step 2'!BI18</f>
        <v>0</v>
      </c>
      <c r="BI13">
        <f>'Corrected energy balance step 2'!BJ18</f>
        <v>0</v>
      </c>
      <c r="BJ13">
        <f>'Corrected energy balance step 2'!BK18</f>
        <v>0</v>
      </c>
      <c r="BK13">
        <f>'Corrected energy balance step 2'!BL18</f>
        <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t="e">
        <f>'Corrected energy balance step 2'!BH19</f>
        <v>#DIV/0!</v>
      </c>
      <c r="BH14">
        <f>'Corrected energy balance step 2'!BI19</f>
        <v>0</v>
      </c>
      <c r="BI14">
        <f>'Corrected energy balance step 2'!BJ19</f>
        <v>0</v>
      </c>
      <c r="BJ14">
        <f>'Corrected energy balance step 2'!BK19</f>
        <v>0</v>
      </c>
      <c r="BK14">
        <f>'Corrected energy balance step 2'!BL19</f>
        <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03" t="s">
        <v>531</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44" t="s">
        <v>517</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44" t="s">
        <v>518</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44" t="s">
        <v>519</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44" t="s">
        <v>520</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44" t="s">
        <v>521</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44" t="s">
        <v>522</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44" t="s">
        <v>523</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03" t="s">
        <v>516</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44" t="s">
        <v>524</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44" t="s">
        <v>525</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44" t="s">
        <v>526</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44" t="s">
        <v>527</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44" t="s">
        <v>528</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44" t="s">
        <v>529</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44" t="s">
        <v>530</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H64"/>
  <sheetViews>
    <sheetView tabSelected="1" topLeftCell="A32" workbookViewId="0">
      <selection activeCell="C65" sqref="C65"/>
    </sheetView>
  </sheetViews>
  <sheetFormatPr baseColWidth="10" defaultRowHeight="16"/>
  <cols>
    <col min="1" max="1" width="51.5" customWidth="1"/>
    <col min="3" max="3" width="15.33203125" customWidth="1"/>
  </cols>
  <sheetData>
    <row r="1" spans="1:3">
      <c r="A1" t="s">
        <v>642</v>
      </c>
    </row>
    <row r="2" spans="1:3">
      <c r="A2" t="s">
        <v>330</v>
      </c>
      <c r="B2" t="s">
        <v>206</v>
      </c>
      <c r="C2" s="246" t="s">
        <v>274</v>
      </c>
    </row>
    <row r="3" spans="1:3">
      <c r="A3" s="60" t="s">
        <v>332</v>
      </c>
      <c r="B3" s="393" t="e">
        <f>'Results by machine'!E50</f>
        <v>#DIV/0!</v>
      </c>
      <c r="C3">
        <f>'Results by machine'!L50</f>
        <v>3672</v>
      </c>
    </row>
    <row r="4" spans="1:3">
      <c r="A4" s="60" t="s">
        <v>331</v>
      </c>
      <c r="B4" s="393" t="e">
        <f>'Results by machine'!E49</f>
        <v>#DIV/0!</v>
      </c>
      <c r="C4">
        <f>'Results by machine'!L49</f>
        <v>2190</v>
      </c>
    </row>
    <row r="5" spans="1:3">
      <c r="A5" s="60" t="s">
        <v>211</v>
      </c>
      <c r="B5" s="393" t="e">
        <f>'Results by machine'!E44</f>
        <v>#DIV/0!</v>
      </c>
      <c r="C5">
        <f>'Results by machine'!L44</f>
        <v>2190</v>
      </c>
    </row>
    <row r="6" spans="1:3">
      <c r="A6" s="60" t="s">
        <v>333</v>
      </c>
      <c r="B6" s="393" t="e">
        <f>'Results by machine'!E45</f>
        <v>#DIV/0!</v>
      </c>
      <c r="C6">
        <f>'Results by machine'!L45</f>
        <v>2190</v>
      </c>
    </row>
    <row r="7" spans="1:3">
      <c r="A7" s="60" t="s">
        <v>334</v>
      </c>
      <c r="B7" s="393" t="e">
        <f>'Results by machine'!E47</f>
        <v>#DIV/0!</v>
      </c>
      <c r="C7">
        <f>'Results by machine'!L47</f>
        <v>2190</v>
      </c>
    </row>
    <row r="8" spans="1:3">
      <c r="A8" s="60" t="s">
        <v>212</v>
      </c>
      <c r="B8" s="393" t="e">
        <f>'Results by machine'!E46</f>
        <v>#DIV/0!</v>
      </c>
      <c r="C8">
        <f>'Results by machine'!L46</f>
        <v>2190</v>
      </c>
    </row>
    <row r="9" spans="1:3">
      <c r="A9" s="60" t="s">
        <v>335</v>
      </c>
      <c r="B9" s="393" t="e">
        <f>'Results by machine'!E48</f>
        <v>#DIV/0!</v>
      </c>
      <c r="C9">
        <f>'Results by machine'!L48</f>
        <v>2190</v>
      </c>
    </row>
    <row r="10" spans="1:3">
      <c r="A10" s="60" t="s">
        <v>337</v>
      </c>
      <c r="B10" s="393" t="e">
        <f>'Results by machine'!E12</f>
        <v>#DIV/0!</v>
      </c>
      <c r="C10">
        <f>'Results by machine'!L12</f>
        <v>0</v>
      </c>
    </row>
    <row r="11" spans="1:3">
      <c r="A11" s="60" t="s">
        <v>661</v>
      </c>
      <c r="B11" s="393" t="e">
        <f>'Results by machine'!E13</f>
        <v>#DIV/0!</v>
      </c>
      <c r="C11">
        <f>'Results by machine'!L13</f>
        <v>0</v>
      </c>
    </row>
    <row r="12" spans="1:3">
      <c r="A12" s="60" t="s">
        <v>338</v>
      </c>
      <c r="B12" s="393" t="e">
        <f>'Results by machine'!E14</f>
        <v>#DIV/0!</v>
      </c>
      <c r="C12">
        <f>'Results by machine'!L14</f>
        <v>0</v>
      </c>
    </row>
    <row r="13" spans="1:3">
      <c r="A13" s="60" t="s">
        <v>662</v>
      </c>
      <c r="B13" s="393" t="e">
        <f>'Results by machine'!E11</f>
        <v>#DIV/0!</v>
      </c>
      <c r="C13">
        <f>'Results by machine'!L11</f>
        <v>0</v>
      </c>
    </row>
    <row r="14" spans="1:3">
      <c r="A14" s="60" t="s">
        <v>341</v>
      </c>
      <c r="B14" s="393" t="e">
        <f>'Results by machine'!E15</f>
        <v>#DIV/0!</v>
      </c>
      <c r="C14">
        <f>'Results by machine'!L15</f>
        <v>0</v>
      </c>
    </row>
    <row r="15" spans="1:3">
      <c r="A15" s="60" t="s">
        <v>340</v>
      </c>
      <c r="B15" s="393" t="e">
        <f>'Results by machine'!E16</f>
        <v>#DIV/0!</v>
      </c>
      <c r="C15">
        <f>'Results by machine'!L16</f>
        <v>0</v>
      </c>
    </row>
    <row r="16" spans="1:3">
      <c r="A16" s="60" t="s">
        <v>339</v>
      </c>
      <c r="B16" s="393" t="e">
        <f>'Results by machine'!E17</f>
        <v>#DIV/0!</v>
      </c>
      <c r="C16">
        <f>'Results by machine'!L17</f>
        <v>0</v>
      </c>
    </row>
    <row r="17" spans="1:3">
      <c r="A17" s="60" t="s">
        <v>336</v>
      </c>
      <c r="B17" s="393" t="e">
        <f>'Results by machine'!E18</f>
        <v>#DIV/0!</v>
      </c>
      <c r="C17">
        <f>'Results by machine'!L18</f>
        <v>0</v>
      </c>
    </row>
    <row r="18" spans="1:3">
      <c r="A18" s="60" t="s">
        <v>353</v>
      </c>
      <c r="B18" s="393" t="e">
        <f>'Results by machine'!E20</f>
        <v>#DIV/0!</v>
      </c>
      <c r="C18">
        <f>'Results by machine'!L20</f>
        <v>0</v>
      </c>
    </row>
    <row r="19" spans="1:3">
      <c r="A19" s="60" t="s">
        <v>352</v>
      </c>
      <c r="B19" s="393" t="e">
        <f>'Results by machine'!E21</f>
        <v>#DIV/0!</v>
      </c>
      <c r="C19">
        <f>'Results by machine'!L21</f>
        <v>0</v>
      </c>
    </row>
    <row r="20" spans="1:3">
      <c r="A20" s="60" t="s">
        <v>351</v>
      </c>
      <c r="B20" s="393" t="e">
        <f>'Results by machine'!E22</f>
        <v>#DIV/0!</v>
      </c>
      <c r="C20">
        <f>'Results by machine'!L22</f>
        <v>0</v>
      </c>
    </row>
    <row r="21" spans="1:3">
      <c r="A21" s="60" t="s">
        <v>354</v>
      </c>
      <c r="B21" s="393" t="e">
        <f>'Results by machine'!E23</f>
        <v>#DIV/0!</v>
      </c>
      <c r="C21">
        <f>'Results by machine'!L23</f>
        <v>0</v>
      </c>
    </row>
    <row r="22" spans="1:3">
      <c r="A22" s="60" t="s">
        <v>347</v>
      </c>
      <c r="B22" s="393" t="e">
        <f>'Results by machine'!E24</f>
        <v>#DIV/0!</v>
      </c>
      <c r="C22">
        <f>'Results by machine'!L24</f>
        <v>0</v>
      </c>
    </row>
    <row r="23" spans="1:3">
      <c r="A23" s="60" t="s">
        <v>348</v>
      </c>
      <c r="B23" s="393" t="e">
        <f>'Results by machine'!E25</f>
        <v>#DIV/0!</v>
      </c>
      <c r="C23">
        <f>'Results by machine'!L25</f>
        <v>0</v>
      </c>
    </row>
    <row r="24" spans="1:3">
      <c r="A24" s="60" t="s">
        <v>753</v>
      </c>
      <c r="B24" s="393" t="e">
        <f>'Results by machine'!E19</f>
        <v>#DIV/0!</v>
      </c>
      <c r="C24" s="393">
        <f>'Results by machine'!L19</f>
        <v>0</v>
      </c>
    </row>
    <row r="25" spans="1:3">
      <c r="A25" s="60" t="s">
        <v>355</v>
      </c>
      <c r="B25" s="393" t="e">
        <f>'Results by machine'!E26</f>
        <v>#DIV/0!</v>
      </c>
      <c r="C25">
        <f>'Results by machine'!L26</f>
        <v>0</v>
      </c>
    </row>
    <row r="26" spans="1:3">
      <c r="A26" s="60" t="s">
        <v>349</v>
      </c>
      <c r="B26" s="393" t="e">
        <f>'Results by machine'!E27</f>
        <v>#DIV/0!</v>
      </c>
      <c r="C26">
        <f>'Results by machine'!L27</f>
        <v>0</v>
      </c>
    </row>
    <row r="27" spans="1:3">
      <c r="A27" s="60" t="s">
        <v>350</v>
      </c>
      <c r="B27" s="393" t="e">
        <f>'Results by machine'!E28</f>
        <v>#DIV/0!</v>
      </c>
      <c r="C27">
        <f>'Results by machine'!L28</f>
        <v>0</v>
      </c>
    </row>
    <row r="28" spans="1:3">
      <c r="A28" s="60" t="s">
        <v>346</v>
      </c>
      <c r="B28" s="393" t="e">
        <f>'Results by machine'!E29</f>
        <v>#DIV/0!</v>
      </c>
      <c r="C28">
        <f>'Results by machine'!L29</f>
        <v>0</v>
      </c>
    </row>
    <row r="29" spans="1:3">
      <c r="A29" s="60" t="s">
        <v>342</v>
      </c>
      <c r="B29" s="393" t="e">
        <f>'Results by machine'!E30</f>
        <v>#DIV/0!</v>
      </c>
      <c r="C29">
        <f>'Results by machine'!L30</f>
        <v>0</v>
      </c>
    </row>
    <row r="30" spans="1:3">
      <c r="A30" s="60" t="s">
        <v>384</v>
      </c>
      <c r="B30" s="393" t="e">
        <f>'Results by machine'!E31</f>
        <v>#DIV/0!</v>
      </c>
      <c r="C30">
        <f>'Results by machine'!L31</f>
        <v>0</v>
      </c>
    </row>
    <row r="31" spans="1:3">
      <c r="A31" s="60" t="s">
        <v>383</v>
      </c>
      <c r="B31" s="393" t="e">
        <f>'Results by machine'!E32</f>
        <v>#DIV/0!</v>
      </c>
      <c r="C31">
        <f>'Results by machine'!L32</f>
        <v>0</v>
      </c>
    </row>
    <row r="32" spans="1:3">
      <c r="A32" s="60" t="s">
        <v>450</v>
      </c>
      <c r="B32" s="393" t="e">
        <f>'Results by machine'!E33</f>
        <v>#DIV/0!</v>
      </c>
      <c r="C32">
        <f>'Results by machine'!L33</f>
        <v>0</v>
      </c>
    </row>
    <row r="33" spans="1:8">
      <c r="A33" s="60" t="s">
        <v>343</v>
      </c>
      <c r="B33" s="393" t="e">
        <f>'Results by machine'!E34</f>
        <v>#DIV/0!</v>
      </c>
      <c r="C33">
        <f>'Results by machine'!L34</f>
        <v>0</v>
      </c>
    </row>
    <row r="34" spans="1:8">
      <c r="A34" s="60" t="s">
        <v>344</v>
      </c>
      <c r="B34" s="393" t="e">
        <f>'Results by machine'!E35</f>
        <v>#DIV/0!</v>
      </c>
      <c r="C34">
        <f>'Results by machine'!L35</f>
        <v>0</v>
      </c>
    </row>
    <row r="35" spans="1:8">
      <c r="A35" s="60" t="s">
        <v>345</v>
      </c>
      <c r="B35" s="393" t="e">
        <f>'Results by machine'!E36</f>
        <v>#DIV/0!</v>
      </c>
      <c r="C35">
        <f>'Results by machine'!L36</f>
        <v>0</v>
      </c>
    </row>
    <row r="36" spans="1:8">
      <c r="A36" s="60" t="s">
        <v>540</v>
      </c>
      <c r="B36" s="393" t="e">
        <f>'PV solar'!D18</f>
        <v>#DIV/0!</v>
      </c>
      <c r="C36">
        <f>Dashboard!E85</f>
        <v>0</v>
      </c>
    </row>
    <row r="37" spans="1:8">
      <c r="A37" s="60" t="s">
        <v>541</v>
      </c>
      <c r="B37" s="393" t="e">
        <f>'PV solar'!D15</f>
        <v>#DIV/0!</v>
      </c>
      <c r="C37">
        <f>Dashboard!E84</f>
        <v>0</v>
      </c>
    </row>
    <row r="38" spans="1:8">
      <c r="A38" s="246" t="s">
        <v>416</v>
      </c>
      <c r="B38" s="304">
        <f>'Production table step 1'!B2</f>
        <v>0</v>
      </c>
      <c r="C38" s="304">
        <f>'Production table step 1'!C2</f>
        <v>0</v>
      </c>
      <c r="F38" s="329"/>
      <c r="G38" s="330"/>
      <c r="H38" s="329"/>
    </row>
    <row r="39" spans="1:8">
      <c r="A39" s="246" t="s">
        <v>417</v>
      </c>
      <c r="B39" s="304">
        <f>'Production table step 1'!B3</f>
        <v>0</v>
      </c>
      <c r="C39" s="304">
        <f>'Production table step 1'!C3</f>
        <v>0</v>
      </c>
      <c r="F39" s="329"/>
      <c r="G39" s="330"/>
      <c r="H39" s="329"/>
    </row>
    <row r="40" spans="1:8">
      <c r="A40" s="246" t="s">
        <v>418</v>
      </c>
      <c r="B40" s="304">
        <f>'Production table step 1'!B4</f>
        <v>0</v>
      </c>
      <c r="C40" s="304">
        <f>'Production table step 1'!C4</f>
        <v>0</v>
      </c>
      <c r="F40" s="329"/>
      <c r="G40" s="330"/>
      <c r="H40" s="329"/>
    </row>
    <row r="41" spans="1:8">
      <c r="A41" s="246" t="s">
        <v>419</v>
      </c>
      <c r="B41" s="304">
        <f>'Production table step 1'!B5</f>
        <v>0</v>
      </c>
      <c r="C41" s="304">
        <f>'Production table step 1'!C5</f>
        <v>0</v>
      </c>
      <c r="F41" s="329"/>
      <c r="G41" s="330"/>
      <c r="H41" s="329"/>
    </row>
    <row r="42" spans="1:8">
      <c r="A42" s="246" t="s">
        <v>420</v>
      </c>
      <c r="B42" s="304">
        <f>'Production table step 1'!B6</f>
        <v>0</v>
      </c>
      <c r="C42" s="304">
        <f>'Production table step 1'!C6</f>
        <v>0</v>
      </c>
      <c r="F42" s="329"/>
      <c r="G42" s="330"/>
      <c r="H42" s="329"/>
    </row>
    <row r="43" spans="1:8">
      <c r="A43" s="246" t="s">
        <v>421</v>
      </c>
      <c r="B43" s="304">
        <f>'Production table step 1'!B7</f>
        <v>0</v>
      </c>
      <c r="C43" s="304">
        <f>'Production table step 1'!C7</f>
        <v>0</v>
      </c>
      <c r="F43" s="329"/>
      <c r="G43" s="330"/>
      <c r="H43" s="329"/>
    </row>
    <row r="44" spans="1:8">
      <c r="A44" s="246" t="s">
        <v>422</v>
      </c>
      <c r="B44" s="304">
        <f>'Production table step 1'!B8</f>
        <v>0</v>
      </c>
      <c r="C44" s="304">
        <f>'Production table step 1'!C8</f>
        <v>0</v>
      </c>
      <c r="F44" s="246"/>
      <c r="G44" s="330"/>
      <c r="H44" s="329"/>
    </row>
    <row r="45" spans="1:8">
      <c r="A45" t="s">
        <v>633</v>
      </c>
      <c r="B45" s="304">
        <f>'Production table step 1'!B9</f>
        <v>0</v>
      </c>
      <c r="C45" s="304">
        <f>'Production table step 1'!C9</f>
        <v>0</v>
      </c>
      <c r="F45" s="329"/>
      <c r="G45" s="330"/>
      <c r="H45" s="329"/>
    </row>
    <row r="46" spans="1:8">
      <c r="A46" s="246" t="s">
        <v>423</v>
      </c>
      <c r="B46" s="304">
        <f>'Production table step 1'!B10</f>
        <v>0</v>
      </c>
      <c r="C46" s="304">
        <f>'Production table step 1'!C10</f>
        <v>0</v>
      </c>
      <c r="F46" s="246"/>
      <c r="G46" s="330"/>
      <c r="H46" s="329"/>
    </row>
    <row r="47" spans="1:8">
      <c r="A47" s="246" t="s">
        <v>424</v>
      </c>
      <c r="B47" s="304">
        <f>'Production table step 1'!B11</f>
        <v>0</v>
      </c>
      <c r="C47" s="304">
        <f>'Production table step 1'!C11</f>
        <v>0</v>
      </c>
      <c r="F47" s="60"/>
      <c r="G47" s="330"/>
      <c r="H47" s="329"/>
    </row>
    <row r="48" spans="1:8">
      <c r="A48" s="246" t="s">
        <v>425</v>
      </c>
      <c r="B48" s="304">
        <f>'Production table step 1'!B12</f>
        <v>0</v>
      </c>
      <c r="C48" s="304">
        <f>'Production table step 1'!C12</f>
        <v>0</v>
      </c>
      <c r="F48" s="60"/>
      <c r="G48" s="330"/>
      <c r="H48" s="329"/>
    </row>
    <row r="49" spans="1:8">
      <c r="A49" s="246" t="s">
        <v>426</v>
      </c>
      <c r="B49" s="304">
        <f>'Production table step 1'!B13</f>
        <v>0</v>
      </c>
      <c r="C49" s="304">
        <f>'Production table step 1'!C13</f>
        <v>0</v>
      </c>
      <c r="F49" s="60"/>
      <c r="G49" s="330"/>
      <c r="H49" s="329"/>
    </row>
    <row r="50" spans="1:8">
      <c r="A50" s="246" t="s">
        <v>427</v>
      </c>
      <c r="B50" s="304">
        <f>'Production table step 1'!B14</f>
        <v>0</v>
      </c>
      <c r="C50" s="304">
        <f>'Production table step 1'!C14</f>
        <v>0</v>
      </c>
      <c r="F50" s="60"/>
      <c r="G50" s="330"/>
      <c r="H50" s="329"/>
    </row>
    <row r="51" spans="1:8">
      <c r="A51" s="246" t="s">
        <v>428</v>
      </c>
      <c r="B51" s="304">
        <f>'Production table step 1'!B15</f>
        <v>0</v>
      </c>
      <c r="C51" s="304">
        <f>'Production table step 1'!C15</f>
        <v>0</v>
      </c>
      <c r="F51" s="60"/>
      <c r="G51" s="330"/>
      <c r="H51" s="329"/>
    </row>
    <row r="52" spans="1:8">
      <c r="A52" s="246" t="s">
        <v>659</v>
      </c>
      <c r="B52" s="304">
        <f>'Production table step 1'!B16</f>
        <v>0</v>
      </c>
      <c r="C52" s="304">
        <f>'Production table step 1'!C16</f>
        <v>0</v>
      </c>
      <c r="F52" s="60"/>
      <c r="G52" s="330"/>
      <c r="H52" s="329"/>
    </row>
    <row r="53" spans="1:8">
      <c r="A53" s="246" t="s">
        <v>660</v>
      </c>
      <c r="B53" s="304">
        <f>'Production table step 1'!B17</f>
        <v>0</v>
      </c>
      <c r="C53" s="304">
        <f>'Production table step 1'!C17</f>
        <v>0</v>
      </c>
      <c r="F53" s="60"/>
      <c r="G53" s="330"/>
      <c r="H53" s="329"/>
    </row>
    <row r="54" spans="1:8">
      <c r="A54" s="246" t="s">
        <v>429</v>
      </c>
      <c r="B54" s="304">
        <f>'Production table step 1'!B18</f>
        <v>0</v>
      </c>
      <c r="C54" s="304">
        <f>'Production table step 1'!C18</f>
        <v>0</v>
      </c>
      <c r="F54" s="60"/>
      <c r="G54" s="330"/>
      <c r="H54" s="329"/>
    </row>
    <row r="55" spans="1:8">
      <c r="A55" s="246" t="s">
        <v>430</v>
      </c>
      <c r="B55" s="304">
        <f>'Production table step 1'!B19</f>
        <v>0</v>
      </c>
      <c r="C55" s="304">
        <f>'Production table step 1'!C19</f>
        <v>0</v>
      </c>
      <c r="F55" s="60"/>
      <c r="G55" s="330"/>
      <c r="H55" s="329"/>
    </row>
    <row r="56" spans="1:8">
      <c r="A56" s="246" t="s">
        <v>790</v>
      </c>
      <c r="B56" s="304">
        <f>Dashboard!E98</f>
        <v>0</v>
      </c>
      <c r="C56" s="304">
        <f>Dashboard!E97</f>
        <v>0</v>
      </c>
      <c r="F56" s="60"/>
      <c r="G56" s="330"/>
      <c r="H56" s="329"/>
    </row>
    <row r="57" spans="1:8">
      <c r="A57" t="s">
        <v>779</v>
      </c>
      <c r="B57">
        <f>Dashboard!E123</f>
        <v>0</v>
      </c>
      <c r="C57">
        <f>Dashboard!E125</f>
        <v>0</v>
      </c>
    </row>
    <row r="58" spans="1:8">
      <c r="A58" t="s">
        <v>778</v>
      </c>
      <c r="B58">
        <f>Dashboard!E124</f>
        <v>0</v>
      </c>
      <c r="C58">
        <f>Dashboard!E126</f>
        <v>0</v>
      </c>
    </row>
    <row r="59" spans="1:8">
      <c r="A59" t="s">
        <v>780</v>
      </c>
      <c r="B59">
        <f>Dashboard!E129</f>
        <v>0</v>
      </c>
      <c r="C59">
        <f>Dashboard!E131</f>
        <v>0</v>
      </c>
    </row>
    <row r="60" spans="1:8">
      <c r="A60" t="s">
        <v>777</v>
      </c>
      <c r="B60">
        <f>Dashboard!E130</f>
        <v>0</v>
      </c>
      <c r="C60">
        <f>Dashboard!E132</f>
        <v>0</v>
      </c>
    </row>
    <row r="61" spans="1:8">
      <c r="A61" t="s">
        <v>819</v>
      </c>
      <c r="B61">
        <f>Dashboard!E111</f>
        <v>0</v>
      </c>
      <c r="C61">
        <f>Dashboard!E113</f>
        <v>0</v>
      </c>
    </row>
    <row r="62" spans="1:8">
      <c r="A62" t="s">
        <v>820</v>
      </c>
      <c r="B62">
        <f>Dashboard!E112</f>
        <v>0</v>
      </c>
      <c r="C62">
        <f>Dashboard!E114</f>
        <v>0</v>
      </c>
    </row>
    <row r="63" spans="1:8">
      <c r="A63" t="s">
        <v>822</v>
      </c>
      <c r="B63">
        <f>Dashboard!E117</f>
        <v>0</v>
      </c>
      <c r="C63">
        <f>Dashboard!E119</f>
        <v>0</v>
      </c>
    </row>
    <row r="64" spans="1:8">
      <c r="A64" t="s">
        <v>821</v>
      </c>
      <c r="B64">
        <f>Dashboard!E118</f>
        <v>0</v>
      </c>
      <c r="C64">
        <f>Dashboard!E120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517F-C1D9-5B4F-A6EC-DA620B339D5A}">
  <sheetPr>
    <tabColor theme="7" tint="0.39997558519241921"/>
  </sheetPr>
  <dimension ref="A1:B5"/>
  <sheetViews>
    <sheetView workbookViewId="0">
      <selection activeCell="A3" sqref="A3"/>
    </sheetView>
  </sheetViews>
  <sheetFormatPr baseColWidth="10" defaultRowHeight="16"/>
  <cols>
    <col min="1" max="1" width="45" customWidth="1"/>
  </cols>
  <sheetData>
    <row r="1" spans="1:2">
      <c r="A1" t="s">
        <v>788</v>
      </c>
    </row>
    <row r="2" spans="1:2">
      <c r="A2" t="s">
        <v>330</v>
      </c>
      <c r="B2" t="s">
        <v>787</v>
      </c>
    </row>
    <row r="3" spans="1:2">
      <c r="A3" t="s">
        <v>777</v>
      </c>
      <c r="B3" s="571">
        <f>Dashboard!E134</f>
        <v>0</v>
      </c>
    </row>
    <row r="4" spans="1:2">
      <c r="A4" t="s">
        <v>789</v>
      </c>
      <c r="B4" s="571">
        <f>Dashboard!E135</f>
        <v>1</v>
      </c>
    </row>
    <row r="5" spans="1:2">
      <c r="A5" s="329"/>
      <c r="B5" s="5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29"/>
  <sheetViews>
    <sheetView workbookViewId="0"/>
  </sheetViews>
  <sheetFormatPr baseColWidth="10" defaultRowHeight="16"/>
  <cols>
    <col min="1" max="1" width="10.83203125" style="2" customWidth="1"/>
    <col min="2" max="2" width="35.83203125" style="2" customWidth="1"/>
    <col min="3" max="3" width="90.83203125" style="2" customWidth="1"/>
    <col min="4" max="16384" width="10.83203125" style="2"/>
  </cols>
  <sheetData>
    <row r="2" spans="2:3" ht="21">
      <c r="B2" s="22" t="s">
        <v>23</v>
      </c>
    </row>
    <row r="4" spans="2:3">
      <c r="B4" s="3" t="s">
        <v>266</v>
      </c>
      <c r="C4" s="14" t="s">
        <v>24</v>
      </c>
    </row>
    <row r="5" spans="2:3">
      <c r="B5" s="20"/>
      <c r="C5" s="21"/>
    </row>
    <row r="6" spans="2:3" ht="30" customHeight="1">
      <c r="B6" s="341" t="s">
        <v>233</v>
      </c>
      <c r="C6" s="495" t="s">
        <v>267</v>
      </c>
    </row>
    <row r="7" spans="2:3" ht="30" customHeight="1">
      <c r="B7" s="342" t="s">
        <v>0</v>
      </c>
      <c r="C7" s="496" t="s">
        <v>256</v>
      </c>
    </row>
    <row r="8" spans="2:3" ht="30" customHeight="1">
      <c r="B8" s="342" t="s">
        <v>23</v>
      </c>
      <c r="C8" s="496" t="s">
        <v>474</v>
      </c>
    </row>
    <row r="9" spans="2:3" ht="30" customHeight="1">
      <c r="B9" s="342" t="s">
        <v>20</v>
      </c>
      <c r="C9" s="496" t="s">
        <v>433</v>
      </c>
    </row>
    <row r="10" spans="2:3" ht="30" customHeight="1">
      <c r="B10" s="342" t="s">
        <v>237</v>
      </c>
      <c r="C10" s="497" t="s">
        <v>445</v>
      </c>
    </row>
    <row r="11" spans="2:3" ht="30" customHeight="1">
      <c r="B11" s="342" t="s">
        <v>25</v>
      </c>
      <c r="C11" s="496" t="s">
        <v>215</v>
      </c>
    </row>
    <row r="12" spans="2:3" ht="30" customHeight="1">
      <c r="B12" s="343" t="s">
        <v>30</v>
      </c>
      <c r="C12" s="496" t="s">
        <v>216</v>
      </c>
    </row>
    <row r="13" spans="2:3" ht="30" customHeight="1">
      <c r="B13" s="344" t="s">
        <v>643</v>
      </c>
      <c r="C13" s="496" t="s">
        <v>434</v>
      </c>
    </row>
    <row r="14" spans="2:3" ht="30" customHeight="1">
      <c r="B14" s="344" t="s">
        <v>569</v>
      </c>
      <c r="C14" s="496" t="s">
        <v>570</v>
      </c>
    </row>
    <row r="15" spans="2:3" ht="30" customHeight="1">
      <c r="B15" s="344" t="s">
        <v>536</v>
      </c>
      <c r="C15" s="496" t="s">
        <v>537</v>
      </c>
    </row>
    <row r="16" spans="2:3" ht="30" customHeight="1">
      <c r="B16" s="344" t="s">
        <v>278</v>
      </c>
      <c r="C16" s="496" t="s">
        <v>571</v>
      </c>
    </row>
    <row r="17" spans="2:3" ht="30" customHeight="1">
      <c r="B17" s="345" t="s">
        <v>271</v>
      </c>
      <c r="C17" s="497" t="s">
        <v>435</v>
      </c>
    </row>
    <row r="18" spans="2:3" ht="30" customHeight="1">
      <c r="B18" s="345" t="s">
        <v>272</v>
      </c>
      <c r="C18" s="497" t="s">
        <v>436</v>
      </c>
    </row>
    <row r="19" spans="2:3" ht="30" customHeight="1">
      <c r="B19" s="345" t="s">
        <v>210</v>
      </c>
      <c r="C19" s="497" t="s">
        <v>539</v>
      </c>
    </row>
    <row r="20" spans="2:3" ht="30" customHeight="1">
      <c r="B20" s="345" t="s">
        <v>538</v>
      </c>
      <c r="C20" s="497" t="s">
        <v>477</v>
      </c>
    </row>
    <row r="21" spans="2:3" ht="30" customHeight="1">
      <c r="B21" s="346" t="s">
        <v>209</v>
      </c>
      <c r="C21" s="497" t="s">
        <v>442</v>
      </c>
    </row>
    <row r="22" spans="2:3" ht="30" customHeight="1">
      <c r="B22" s="347" t="s">
        <v>327</v>
      </c>
      <c r="C22" s="497" t="s">
        <v>441</v>
      </c>
    </row>
    <row r="23" spans="2:3" ht="30" customHeight="1">
      <c r="B23" s="347" t="s">
        <v>289</v>
      </c>
      <c r="C23" s="497" t="s">
        <v>440</v>
      </c>
    </row>
    <row r="24" spans="2:3" ht="30" customHeight="1">
      <c r="B24" s="347" t="s">
        <v>264</v>
      </c>
      <c r="C24" s="497" t="s">
        <v>439</v>
      </c>
    </row>
    <row r="25" spans="2:3" ht="30" customHeight="1">
      <c r="B25" s="347" t="s">
        <v>561</v>
      </c>
      <c r="C25" s="497" t="s">
        <v>572</v>
      </c>
    </row>
    <row r="26" spans="2:3" ht="30" customHeight="1">
      <c r="B26" s="347" t="s">
        <v>432</v>
      </c>
      <c r="C26" s="497" t="s">
        <v>438</v>
      </c>
    </row>
    <row r="27" spans="2:3" ht="30" customHeight="1">
      <c r="B27" s="347" t="s">
        <v>431</v>
      </c>
      <c r="C27" s="497" t="s">
        <v>437</v>
      </c>
    </row>
    <row r="28" spans="2:3" ht="30" customHeight="1">
      <c r="B28" s="348" t="s">
        <v>573</v>
      </c>
      <c r="C28" s="497" t="s">
        <v>504</v>
      </c>
    </row>
    <row r="29" spans="2:3" ht="30" customHeight="1">
      <c r="B29" s="348" t="s">
        <v>574</v>
      </c>
      <c r="C29" s="497" t="s">
        <v>503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D32"/>
  <sheetViews>
    <sheetView workbookViewId="0"/>
  </sheetViews>
  <sheetFormatPr baseColWidth="10" defaultRowHeight="16"/>
  <cols>
    <col min="1" max="1" width="10.83203125" style="2" customWidth="1"/>
    <col min="2" max="2" width="150.83203125" style="2" customWidth="1"/>
    <col min="3" max="3" width="2.6640625" style="2" customWidth="1"/>
    <col min="4" max="4" width="20.33203125" style="2" customWidth="1"/>
    <col min="5" max="16384" width="10.83203125" style="2"/>
  </cols>
  <sheetData>
    <row r="2" spans="2:4" ht="21">
      <c r="B2" s="22" t="s">
        <v>20</v>
      </c>
    </row>
    <row r="4" spans="2:4">
      <c r="B4" s="50" t="s">
        <v>22</v>
      </c>
      <c r="C4" s="5"/>
      <c r="D4" s="9"/>
    </row>
    <row r="5" spans="2:4">
      <c r="B5" s="263"/>
      <c r="C5" s="8"/>
      <c r="D5" s="9"/>
    </row>
    <row r="6" spans="2:4" ht="176">
      <c r="B6" s="264" t="s">
        <v>748</v>
      </c>
      <c r="C6" s="12"/>
      <c r="D6" s="9"/>
    </row>
    <row r="7" spans="2:4" ht="15" customHeight="1">
      <c r="B7" s="265"/>
      <c r="C7" s="9"/>
      <c r="D7" s="9"/>
    </row>
    <row r="8" spans="2:4" ht="15" customHeight="1">
      <c r="B8" s="50" t="s">
        <v>255</v>
      </c>
      <c r="C8" s="5"/>
      <c r="D8" s="9"/>
    </row>
    <row r="9" spans="2:4" ht="15" customHeight="1">
      <c r="B9" s="263"/>
      <c r="C9" s="8"/>
      <c r="D9" s="9"/>
    </row>
    <row r="10" spans="2:4" ht="15" customHeight="1">
      <c r="B10" s="266" t="s">
        <v>738</v>
      </c>
      <c r="C10" s="8"/>
      <c r="D10" s="9"/>
    </row>
    <row r="11" spans="2:4" ht="15" customHeight="1">
      <c r="B11" s="266" t="s">
        <v>736</v>
      </c>
      <c r="C11" s="8"/>
      <c r="D11" s="9"/>
    </row>
    <row r="12" spans="2:4" ht="15" customHeight="1">
      <c r="B12" s="266" t="s">
        <v>737</v>
      </c>
      <c r="C12" s="8"/>
      <c r="D12" s="9"/>
    </row>
    <row r="13" spans="2:4" ht="15" customHeight="1">
      <c r="B13" s="266" t="s">
        <v>634</v>
      </c>
      <c r="C13" s="8"/>
      <c r="D13" s="9"/>
    </row>
    <row r="14" spans="2:4" ht="15" customHeight="1">
      <c r="B14" s="266" t="s">
        <v>257</v>
      </c>
      <c r="C14" s="8"/>
      <c r="D14" s="9"/>
    </row>
    <row r="15" spans="2:4" ht="15" customHeight="1">
      <c r="B15" s="266" t="s">
        <v>749</v>
      </c>
      <c r="C15" s="8"/>
      <c r="D15" s="9"/>
    </row>
    <row r="16" spans="2:4" ht="15" customHeight="1">
      <c r="B16" s="267" t="s">
        <v>739</v>
      </c>
      <c r="C16" s="8"/>
      <c r="D16" s="9"/>
    </row>
    <row r="17" spans="2:4" ht="15" customHeight="1">
      <c r="B17" s="266" t="s">
        <v>279</v>
      </c>
      <c r="C17" s="8"/>
      <c r="D17" s="9"/>
    </row>
    <row r="18" spans="2:4" ht="15" customHeight="1">
      <c r="B18" s="195"/>
      <c r="C18" s="12"/>
      <c r="D18" s="9"/>
    </row>
    <row r="19" spans="2:4">
      <c r="B19" s="261"/>
    </row>
    <row r="20" spans="2:4">
      <c r="B20" s="50" t="s">
        <v>21</v>
      </c>
      <c r="C20" s="5"/>
    </row>
    <row r="21" spans="2:4">
      <c r="B21" s="263"/>
      <c r="C21" s="8"/>
    </row>
    <row r="22" spans="2:4" ht="128">
      <c r="B22" s="321" t="s">
        <v>443</v>
      </c>
      <c r="C22" s="12"/>
    </row>
    <row r="23" spans="2:4">
      <c r="B23" s="261"/>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BZ9"/>
  <sheetViews>
    <sheetView workbookViewId="0"/>
  </sheetViews>
  <sheetFormatPr baseColWidth="10" defaultColWidth="2.83203125" defaultRowHeight="16"/>
  <cols>
    <col min="1" max="1" width="10.83203125" style="2" customWidth="1"/>
    <col min="2" max="16384" width="2.83203125" style="2"/>
  </cols>
  <sheetData>
    <row r="2" spans="2:78" ht="21" customHeight="1">
      <c r="B2" s="134" t="s">
        <v>535</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row>
    <row r="3" spans="2:78" ht="15" customHeight="1">
      <c r="B3" s="134"/>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row>
    <row r="4" spans="2:78" ht="15" customHeight="1">
      <c r="B4" s="136" t="s">
        <v>39</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8"/>
      <c r="AV4" s="129"/>
      <c r="AW4" s="129"/>
      <c r="AX4" s="129"/>
      <c r="AY4" s="129"/>
      <c r="AZ4" s="129"/>
      <c r="BA4" s="129"/>
      <c r="BB4" s="129"/>
      <c r="BC4" s="129"/>
      <c r="BD4" s="129"/>
      <c r="BE4" s="129"/>
      <c r="BF4" s="129"/>
      <c r="BG4" s="129"/>
      <c r="BH4" s="129"/>
      <c r="BI4" s="129"/>
      <c r="BJ4" s="129"/>
    </row>
    <row r="5" spans="2:78" ht="35" customHeight="1">
      <c r="B5" s="268" t="s">
        <v>444</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8"/>
      <c r="AV5" s="129"/>
      <c r="AW5" s="129"/>
      <c r="AX5" s="129"/>
      <c r="AY5" s="129"/>
      <c r="AZ5" s="129"/>
      <c r="BA5" s="129"/>
      <c r="BB5" s="129"/>
      <c r="BC5" s="129"/>
      <c r="BD5" s="129"/>
      <c r="BE5" s="129"/>
      <c r="BF5" s="129"/>
      <c r="BG5" s="129"/>
      <c r="BH5" s="129"/>
      <c r="BI5" s="129"/>
      <c r="BJ5" s="129"/>
    </row>
    <row r="6" spans="2:78" ht="15" customHeight="1">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row>
    <row r="7" spans="2:78" ht="19" customHeight="1">
      <c r="B7" s="130"/>
      <c r="D7" s="130"/>
      <c r="E7" s="130"/>
      <c r="F7" s="130"/>
      <c r="G7" s="130"/>
      <c r="H7" s="131" t="s">
        <v>234</v>
      </c>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1" t="s">
        <v>235</v>
      </c>
      <c r="AI7" s="132"/>
      <c r="AJ7" s="132"/>
      <c r="AK7" s="132"/>
      <c r="AM7" s="133"/>
      <c r="AN7" s="132"/>
      <c r="AO7" s="132"/>
      <c r="AP7" s="132"/>
      <c r="AQ7" s="132"/>
      <c r="AR7" s="132"/>
      <c r="AS7" s="132"/>
      <c r="AT7" s="132"/>
      <c r="AU7" s="132"/>
      <c r="AV7" s="132"/>
      <c r="AW7" s="132"/>
      <c r="AX7" s="132"/>
      <c r="AY7" s="132"/>
      <c r="AZ7" s="132"/>
      <c r="BA7" s="132"/>
      <c r="BB7" s="132"/>
      <c r="BC7" s="132"/>
      <c r="BD7" s="132"/>
      <c r="BE7" s="133"/>
      <c r="BF7" s="132"/>
      <c r="BG7" s="132"/>
      <c r="BH7" s="132"/>
      <c r="BI7" s="133"/>
      <c r="BJ7" s="131" t="s">
        <v>236</v>
      </c>
      <c r="BK7" s="133"/>
      <c r="BL7" s="133"/>
      <c r="BM7" s="133"/>
      <c r="BN7" s="133"/>
      <c r="BO7" s="133"/>
      <c r="BP7" s="133"/>
      <c r="BQ7" s="133"/>
      <c r="BR7" s="133"/>
      <c r="BS7" s="133"/>
      <c r="BT7" s="133"/>
      <c r="BU7" s="133"/>
      <c r="BV7" s="133"/>
      <c r="BW7" s="133"/>
      <c r="BX7" s="133"/>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A2:F126"/>
  <sheetViews>
    <sheetView workbookViewId="0"/>
  </sheetViews>
  <sheetFormatPr baseColWidth="10" defaultRowHeight="16"/>
  <cols>
    <col min="1" max="1" width="10.83203125" style="2" customWidth="1"/>
    <col min="2" max="2" width="28" style="2" customWidth="1"/>
    <col min="3" max="3" width="78.5" style="2" customWidth="1"/>
    <col min="4" max="4" width="90.83203125" style="2" customWidth="1"/>
    <col min="5" max="16384" width="10.83203125" style="2"/>
  </cols>
  <sheetData>
    <row r="2" spans="1:6" ht="21">
      <c r="B2" s="22" t="s">
        <v>25</v>
      </c>
      <c r="C2" s="22"/>
    </row>
    <row r="3" spans="1:6">
      <c r="A3" s="261"/>
      <c r="B3" s="261"/>
      <c r="C3" s="261"/>
      <c r="D3" s="261"/>
    </row>
    <row r="4" spans="1:6">
      <c r="A4" s="261"/>
      <c r="B4" s="50" t="s">
        <v>39</v>
      </c>
      <c r="C4" s="274"/>
      <c r="D4" s="261"/>
    </row>
    <row r="5" spans="1:6" ht="79" customHeight="1">
      <c r="A5" s="261"/>
      <c r="B5" s="572" t="s">
        <v>261</v>
      </c>
      <c r="C5" s="573"/>
      <c r="D5" s="261"/>
    </row>
    <row r="6" spans="1:6" ht="17" thickBot="1">
      <c r="A6" s="261"/>
      <c r="B6" s="261"/>
      <c r="C6" s="261"/>
      <c r="D6" s="261"/>
    </row>
    <row r="7" spans="1:6">
      <c r="A7" s="261"/>
      <c r="B7" s="233" t="s">
        <v>26</v>
      </c>
      <c r="C7" s="276"/>
      <c r="D7" s="234"/>
    </row>
    <row r="8" spans="1:6">
      <c r="A8" s="261"/>
      <c r="B8" s="235"/>
      <c r="C8" s="277"/>
      <c r="D8" s="236"/>
      <c r="F8" s="99"/>
    </row>
    <row r="9" spans="1:6">
      <c r="A9" s="261"/>
      <c r="B9" s="278" t="s">
        <v>40</v>
      </c>
      <c r="C9" s="279" t="s">
        <v>28</v>
      </c>
      <c r="D9" s="280" t="s">
        <v>246</v>
      </c>
    </row>
    <row r="10" spans="1:6">
      <c r="A10" s="261"/>
      <c r="B10" s="283" t="s">
        <v>48</v>
      </c>
      <c r="C10" s="281"/>
      <c r="D10" s="282"/>
    </row>
    <row r="11" spans="1:6" ht="31" customHeight="1">
      <c r="A11" s="261"/>
      <c r="B11" s="284"/>
      <c r="C11" s="285" t="s">
        <v>454</v>
      </c>
      <c r="D11" s="287" t="s">
        <v>478</v>
      </c>
    </row>
    <row r="12" spans="1:6" ht="31" customHeight="1">
      <c r="B12" s="284"/>
      <c r="C12" s="298" t="s">
        <v>583</v>
      </c>
      <c r="D12" s="37"/>
    </row>
    <row r="13" spans="1:6" ht="31" customHeight="1">
      <c r="B13" s="96"/>
      <c r="C13" s="288" t="s">
        <v>584</v>
      </c>
      <c r="D13" s="287" t="s">
        <v>479</v>
      </c>
    </row>
    <row r="14" spans="1:6" ht="31" customHeight="1">
      <c r="B14" s="96"/>
      <c r="C14" s="285" t="s">
        <v>467</v>
      </c>
      <c r="D14" s="88"/>
      <c r="F14" s="189"/>
    </row>
    <row r="15" spans="1:6" ht="31" customHeight="1">
      <c r="B15" s="96"/>
      <c r="C15" s="285" t="s">
        <v>501</v>
      </c>
      <c r="D15" s="88"/>
      <c r="F15" s="189"/>
    </row>
    <row r="16" spans="1:6" ht="15" customHeight="1">
      <c r="B16" s="200"/>
      <c r="C16" s="201"/>
      <c r="D16" s="202"/>
    </row>
    <row r="17" spans="2:4">
      <c r="B17" s="283" t="s">
        <v>327</v>
      </c>
      <c r="C17" s="165"/>
      <c r="D17" s="88"/>
    </row>
    <row r="18" spans="2:4" ht="48">
      <c r="B18" s="199"/>
      <c r="C18" s="297" t="s">
        <v>460</v>
      </c>
      <c r="D18" s="287" t="s">
        <v>480</v>
      </c>
    </row>
    <row r="19" spans="2:4" ht="32">
      <c r="B19" s="199"/>
      <c r="C19" s="285" t="s">
        <v>462</v>
      </c>
      <c r="D19" s="301" t="s">
        <v>481</v>
      </c>
    </row>
    <row r="20" spans="2:4">
      <c r="B20" s="199"/>
      <c r="C20" s="285" t="s">
        <v>464</v>
      </c>
      <c r="D20" s="292" t="s">
        <v>482</v>
      </c>
    </row>
    <row r="21" spans="2:4">
      <c r="B21" s="199"/>
      <c r="C21" s="285" t="s">
        <v>465</v>
      </c>
      <c r="D21" s="292"/>
    </row>
    <row r="22" spans="2:4" ht="32">
      <c r="B22" s="199"/>
      <c r="C22" s="285" t="s">
        <v>505</v>
      </c>
      <c r="D22" s="292"/>
    </row>
    <row r="23" spans="2:4">
      <c r="B23" s="200"/>
      <c r="C23" s="203"/>
      <c r="D23" s="83"/>
    </row>
    <row r="24" spans="2:4">
      <c r="B24" s="283" t="s">
        <v>289</v>
      </c>
      <c r="C24" s="165"/>
      <c r="D24" s="88"/>
    </row>
    <row r="25" spans="2:4">
      <c r="B25" s="283"/>
      <c r="C25" s="192" t="s">
        <v>496</v>
      </c>
      <c r="D25" s="117" t="s">
        <v>497</v>
      </c>
    </row>
    <row r="26" spans="2:4" ht="32">
      <c r="B26" s="283"/>
      <c r="C26" s="285" t="s">
        <v>468</v>
      </c>
      <c r="D26" s="88"/>
    </row>
    <row r="27" spans="2:4" ht="32">
      <c r="B27" s="199"/>
      <c r="C27" s="297" t="s">
        <v>461</v>
      </c>
      <c r="D27" s="287" t="s">
        <v>483</v>
      </c>
    </row>
    <row r="28" spans="2:4" ht="32">
      <c r="B28" s="199"/>
      <c r="C28" s="285" t="s">
        <v>463</v>
      </c>
      <c r="D28" s="292" t="s">
        <v>484</v>
      </c>
    </row>
    <row r="29" spans="2:4">
      <c r="B29" s="199"/>
      <c r="C29" s="192" t="s">
        <v>727</v>
      </c>
      <c r="D29" s="88"/>
    </row>
    <row r="30" spans="2:4" ht="17" thickBot="1">
      <c r="B30" s="204"/>
      <c r="C30" s="205"/>
      <c r="D30" s="84"/>
    </row>
    <row r="31" spans="2:4" ht="17" thickBot="1">
      <c r="B31" s="261"/>
      <c r="C31" s="261"/>
      <c r="D31" s="261"/>
    </row>
    <row r="32" spans="2:4">
      <c r="B32" s="233" t="s">
        <v>27</v>
      </c>
      <c r="C32" s="276"/>
      <c r="D32" s="234"/>
    </row>
    <row r="33" spans="2:4">
      <c r="B33" s="235"/>
      <c r="C33" s="277"/>
      <c r="D33" s="236"/>
    </row>
    <row r="34" spans="2:4">
      <c r="B34" s="278" t="s">
        <v>40</v>
      </c>
      <c r="C34" s="279" t="s">
        <v>28</v>
      </c>
      <c r="D34" s="280" t="s">
        <v>260</v>
      </c>
    </row>
    <row r="35" spans="2:4">
      <c r="B35" s="283" t="s">
        <v>48</v>
      </c>
      <c r="C35" s="281"/>
      <c r="D35" s="282"/>
    </row>
    <row r="36" spans="2:4">
      <c r="B36" s="284"/>
      <c r="C36" s="288" t="s">
        <v>455</v>
      </c>
      <c r="D36" s="286" t="s">
        <v>485</v>
      </c>
    </row>
    <row r="37" spans="2:4">
      <c r="B37" s="284"/>
      <c r="C37" s="288"/>
      <c r="D37" s="286"/>
    </row>
    <row r="38" spans="2:4">
      <c r="B38" s="289" t="s">
        <v>327</v>
      </c>
      <c r="C38" s="290"/>
      <c r="D38" s="291"/>
    </row>
    <row r="39" spans="2:4" ht="48">
      <c r="B39" s="235"/>
      <c r="C39" s="285" t="s">
        <v>486</v>
      </c>
      <c r="D39" s="292" t="s">
        <v>456</v>
      </c>
    </row>
    <row r="40" spans="2:4">
      <c r="B40" s="235"/>
      <c r="C40" s="192" t="s">
        <v>457</v>
      </c>
      <c r="D40" s="292" t="s">
        <v>487</v>
      </c>
    </row>
    <row r="41" spans="2:4">
      <c r="B41" s="293"/>
      <c r="C41" s="193"/>
      <c r="D41" s="245"/>
    </row>
    <row r="42" spans="2:4">
      <c r="B42" s="283" t="s">
        <v>289</v>
      </c>
      <c r="C42" s="192"/>
      <c r="D42" s="117"/>
    </row>
    <row r="43" spans="2:4">
      <c r="B43" s="283"/>
      <c r="C43" s="192" t="s">
        <v>458</v>
      </c>
      <c r="D43" s="292" t="s">
        <v>456</v>
      </c>
    </row>
    <row r="44" spans="2:4" ht="17" thickBot="1">
      <c r="B44" s="237"/>
      <c r="C44" s="294"/>
      <c r="D44" s="238"/>
    </row>
    <row r="45" spans="2:4" ht="17" thickBot="1">
      <c r="B45" s="261"/>
      <c r="C45" s="261"/>
      <c r="D45" s="261"/>
    </row>
    <row r="46" spans="2:4">
      <c r="B46" s="233" t="s">
        <v>223</v>
      </c>
      <c r="C46" s="234"/>
      <c r="D46" s="196"/>
    </row>
    <row r="47" spans="2:4">
      <c r="B47" s="235"/>
      <c r="C47" s="236"/>
      <c r="D47" s="196"/>
    </row>
    <row r="48" spans="2:4">
      <c r="B48" s="278" t="s">
        <v>459</v>
      </c>
      <c r="C48" s="295" t="s">
        <v>224</v>
      </c>
      <c r="D48" s="196"/>
    </row>
    <row r="49" spans="2:4">
      <c r="B49" s="283" t="s">
        <v>42</v>
      </c>
      <c r="C49" s="117" t="s">
        <v>136</v>
      </c>
      <c r="D49" s="196"/>
    </row>
    <row r="50" spans="2:4">
      <c r="B50" s="235"/>
      <c r="C50" s="117" t="s">
        <v>137</v>
      </c>
      <c r="D50" s="196"/>
    </row>
    <row r="51" spans="2:4">
      <c r="B51" s="235"/>
      <c r="C51" s="117" t="s">
        <v>138</v>
      </c>
      <c r="D51" s="196"/>
    </row>
    <row r="52" spans="2:4">
      <c r="B52" s="235"/>
      <c r="C52" s="117" t="s">
        <v>139</v>
      </c>
      <c r="D52" s="196"/>
    </row>
    <row r="53" spans="2:4">
      <c r="B53" s="235"/>
      <c r="C53" s="117" t="s">
        <v>140</v>
      </c>
      <c r="D53" s="196"/>
    </row>
    <row r="54" spans="2:4">
      <c r="B54" s="235"/>
      <c r="C54" s="117" t="s">
        <v>141</v>
      </c>
      <c r="D54" s="196"/>
    </row>
    <row r="55" spans="2:4">
      <c r="B55" s="235"/>
      <c r="C55" s="117" t="s">
        <v>152</v>
      </c>
      <c r="D55" s="196"/>
    </row>
    <row r="56" spans="2:4">
      <c r="B56" s="235"/>
      <c r="C56" s="117" t="s">
        <v>143</v>
      </c>
      <c r="D56" s="196"/>
    </row>
    <row r="57" spans="2:4">
      <c r="B57" s="235"/>
      <c r="C57" s="117" t="s">
        <v>144</v>
      </c>
      <c r="D57" s="196"/>
    </row>
    <row r="58" spans="2:4">
      <c r="B58" s="235"/>
      <c r="C58" s="117" t="s">
        <v>145</v>
      </c>
      <c r="D58" s="196"/>
    </row>
    <row r="59" spans="2:4">
      <c r="B59" s="235"/>
      <c r="C59" s="117" t="s">
        <v>146</v>
      </c>
      <c r="D59" s="196"/>
    </row>
    <row r="60" spans="2:4">
      <c r="B60" s="235"/>
      <c r="C60" s="117" t="s">
        <v>147</v>
      </c>
      <c r="D60" s="196"/>
    </row>
    <row r="61" spans="2:4">
      <c r="B61" s="235"/>
      <c r="C61" s="117" t="s">
        <v>148</v>
      </c>
      <c r="D61" s="196"/>
    </row>
    <row r="62" spans="2:4">
      <c r="B62" s="235"/>
      <c r="C62" s="117" t="s">
        <v>149</v>
      </c>
      <c r="D62" s="196"/>
    </row>
    <row r="63" spans="2:4">
      <c r="B63" s="235"/>
      <c r="C63" s="117" t="s">
        <v>150</v>
      </c>
      <c r="D63" s="196"/>
    </row>
    <row r="64" spans="2:4">
      <c r="B64" s="235"/>
      <c r="C64" s="117" t="s">
        <v>151</v>
      </c>
      <c r="D64" s="196"/>
    </row>
    <row r="65" spans="2:4">
      <c r="B65" s="293"/>
      <c r="C65" s="245"/>
      <c r="D65" s="196"/>
    </row>
    <row r="66" spans="2:4">
      <c r="B66" s="283" t="s">
        <v>142</v>
      </c>
      <c r="C66" s="117" t="s">
        <v>142</v>
      </c>
      <c r="D66" s="196"/>
    </row>
    <row r="67" spans="2:4">
      <c r="B67" s="296"/>
      <c r="C67" s="245"/>
      <c r="D67" s="196"/>
    </row>
    <row r="68" spans="2:4">
      <c r="B68" s="283" t="s">
        <v>43</v>
      </c>
      <c r="C68" s="117" t="s">
        <v>43</v>
      </c>
      <c r="D68" s="196"/>
    </row>
    <row r="69" spans="2:4">
      <c r="B69" s="296"/>
      <c r="C69" s="245"/>
      <c r="D69" s="196"/>
    </row>
    <row r="70" spans="2:4">
      <c r="B70" s="283" t="s">
        <v>44</v>
      </c>
      <c r="C70" s="117" t="s">
        <v>154</v>
      </c>
      <c r="D70" s="196"/>
    </row>
    <row r="71" spans="2:4">
      <c r="B71" s="283"/>
      <c r="C71" s="117" t="s">
        <v>155</v>
      </c>
      <c r="D71" s="196"/>
    </row>
    <row r="72" spans="2:4">
      <c r="B72" s="235"/>
      <c r="C72" s="117" t="s">
        <v>156</v>
      </c>
      <c r="D72" s="196"/>
    </row>
    <row r="73" spans="2:4">
      <c r="B73" s="235"/>
      <c r="C73" s="117" t="s">
        <v>157</v>
      </c>
      <c r="D73" s="196"/>
    </row>
    <row r="74" spans="2:4">
      <c r="B74" s="235"/>
      <c r="C74" s="117" t="s">
        <v>158</v>
      </c>
      <c r="D74" s="196"/>
    </row>
    <row r="75" spans="2:4">
      <c r="B75" s="235"/>
      <c r="C75" s="117" t="s">
        <v>159</v>
      </c>
      <c r="D75" s="196"/>
    </row>
    <row r="76" spans="2:4">
      <c r="B76" s="235"/>
      <c r="C76" s="117" t="s">
        <v>160</v>
      </c>
      <c r="D76" s="196"/>
    </row>
    <row r="77" spans="2:4">
      <c r="B77" s="235"/>
      <c r="C77" s="117" t="s">
        <v>161</v>
      </c>
      <c r="D77" s="196"/>
    </row>
    <row r="78" spans="2:4">
      <c r="B78" s="235"/>
      <c r="C78" s="117" t="s">
        <v>162</v>
      </c>
      <c r="D78" s="196"/>
    </row>
    <row r="79" spans="2:4">
      <c r="B79" s="235"/>
      <c r="C79" s="117" t="s">
        <v>163</v>
      </c>
      <c r="D79" s="196"/>
    </row>
    <row r="80" spans="2:4">
      <c r="B80" s="235"/>
      <c r="C80" s="117" t="s">
        <v>164</v>
      </c>
      <c r="D80" s="196"/>
    </row>
    <row r="81" spans="2:4">
      <c r="B81" s="235"/>
      <c r="C81" s="117" t="s">
        <v>165</v>
      </c>
      <c r="D81" s="196"/>
    </row>
    <row r="82" spans="2:4">
      <c r="B82" s="235"/>
      <c r="C82" s="117" t="s">
        <v>166</v>
      </c>
      <c r="D82" s="196"/>
    </row>
    <row r="83" spans="2:4">
      <c r="B83" s="235"/>
      <c r="C83" s="117" t="s">
        <v>167</v>
      </c>
      <c r="D83" s="196"/>
    </row>
    <row r="84" spans="2:4">
      <c r="B84" s="235" t="s">
        <v>469</v>
      </c>
      <c r="C84" s="117" t="s">
        <v>168</v>
      </c>
      <c r="D84" s="196"/>
    </row>
    <row r="85" spans="2:4">
      <c r="B85" s="235"/>
      <c r="C85" s="117" t="s">
        <v>169</v>
      </c>
      <c r="D85" s="196"/>
    </row>
    <row r="86" spans="2:4">
      <c r="B86" s="235"/>
      <c r="C86" s="117" t="s">
        <v>170</v>
      </c>
      <c r="D86" s="196"/>
    </row>
    <row r="87" spans="2:4">
      <c r="B87" s="235"/>
      <c r="C87" s="117" t="s">
        <v>171</v>
      </c>
      <c r="D87" s="196"/>
    </row>
    <row r="88" spans="2:4">
      <c r="B88" s="235"/>
      <c r="C88" s="117" t="s">
        <v>172</v>
      </c>
      <c r="D88" s="196"/>
    </row>
    <row r="89" spans="2:4">
      <c r="B89" s="235"/>
      <c r="C89" s="117" t="s">
        <v>173</v>
      </c>
      <c r="D89" s="196"/>
    </row>
    <row r="90" spans="2:4">
      <c r="B90" s="235"/>
      <c r="C90" s="117" t="s">
        <v>174</v>
      </c>
      <c r="D90" s="196"/>
    </row>
    <row r="91" spans="2:4">
      <c r="B91" s="235"/>
      <c r="C91" s="117" t="s">
        <v>175</v>
      </c>
      <c r="D91" s="196"/>
    </row>
    <row r="92" spans="2:4">
      <c r="B92" s="235"/>
      <c r="C92" s="117" t="s">
        <v>176</v>
      </c>
      <c r="D92" s="196"/>
    </row>
    <row r="93" spans="2:4">
      <c r="B93" s="293"/>
      <c r="C93" s="245"/>
      <c r="D93" s="196"/>
    </row>
    <row r="94" spans="2:4">
      <c r="B94" s="235" t="s">
        <v>470</v>
      </c>
      <c r="C94" s="117" t="s">
        <v>168</v>
      </c>
      <c r="D94" s="196"/>
    </row>
    <row r="95" spans="2:4">
      <c r="B95" s="293"/>
      <c r="C95" s="245"/>
      <c r="D95" s="196"/>
    </row>
    <row r="96" spans="2:4">
      <c r="B96" s="283" t="s">
        <v>225</v>
      </c>
      <c r="C96" s="117" t="s">
        <v>178</v>
      </c>
      <c r="D96" s="196"/>
    </row>
    <row r="97" spans="2:4">
      <c r="B97" s="296"/>
      <c r="C97" s="245"/>
      <c r="D97" s="196"/>
    </row>
    <row r="98" spans="2:4">
      <c r="B98" s="283" t="s">
        <v>226</v>
      </c>
      <c r="C98" s="117" t="s">
        <v>177</v>
      </c>
      <c r="D98" s="196"/>
    </row>
    <row r="99" spans="2:4">
      <c r="B99" s="283"/>
      <c r="C99" s="117" t="s">
        <v>179</v>
      </c>
      <c r="D99" s="196"/>
    </row>
    <row r="100" spans="2:4">
      <c r="B100" s="296"/>
      <c r="C100" s="245"/>
      <c r="D100" s="196"/>
    </row>
    <row r="101" spans="2:4">
      <c r="B101" s="283" t="s">
        <v>499</v>
      </c>
      <c r="C101" s="117" t="s">
        <v>181</v>
      </c>
      <c r="D101" s="196"/>
    </row>
    <row r="102" spans="2:4">
      <c r="B102" s="296"/>
      <c r="C102" s="245"/>
      <c r="D102" s="196"/>
    </row>
    <row r="103" spans="2:4">
      <c r="B103" s="283" t="s">
        <v>46</v>
      </c>
      <c r="C103" s="117" t="s">
        <v>182</v>
      </c>
      <c r="D103" s="196"/>
    </row>
    <row r="104" spans="2:4">
      <c r="B104" s="283"/>
      <c r="C104" s="117" t="s">
        <v>183</v>
      </c>
      <c r="D104" s="196"/>
    </row>
    <row r="105" spans="2:4">
      <c r="B105" s="283"/>
      <c r="C105" s="117" t="s">
        <v>184</v>
      </c>
      <c r="D105" s="196"/>
    </row>
    <row r="106" spans="2:4">
      <c r="B106" s="296"/>
      <c r="C106" s="245"/>
      <c r="D106" s="196"/>
    </row>
    <row r="107" spans="2:4">
      <c r="B107" s="283" t="s">
        <v>203</v>
      </c>
      <c r="C107" s="117" t="s">
        <v>180</v>
      </c>
      <c r="D107" s="196"/>
    </row>
    <row r="108" spans="2:4">
      <c r="B108" s="283"/>
      <c r="C108" s="117" t="s">
        <v>185</v>
      </c>
      <c r="D108" s="196"/>
    </row>
    <row r="109" spans="2:4">
      <c r="B109" s="296"/>
      <c r="C109" s="245"/>
      <c r="D109" s="196"/>
    </row>
    <row r="110" spans="2:4">
      <c r="B110" s="283" t="s">
        <v>189</v>
      </c>
      <c r="C110" s="117" t="s">
        <v>189</v>
      </c>
      <c r="D110" s="196"/>
    </row>
    <row r="111" spans="2:4">
      <c r="B111" s="296"/>
      <c r="C111" s="245"/>
      <c r="D111" s="196"/>
    </row>
    <row r="112" spans="2:4">
      <c r="B112" s="283" t="s">
        <v>195</v>
      </c>
      <c r="C112" s="117" t="s">
        <v>195</v>
      </c>
      <c r="D112" s="196"/>
    </row>
    <row r="113" spans="2:4">
      <c r="B113" s="296"/>
      <c r="C113" s="245"/>
      <c r="D113" s="196"/>
    </row>
    <row r="114" spans="2:4">
      <c r="B114" s="283" t="s">
        <v>190</v>
      </c>
      <c r="C114" s="117" t="s">
        <v>190</v>
      </c>
      <c r="D114" s="196"/>
    </row>
    <row r="115" spans="2:4">
      <c r="B115" s="296"/>
      <c r="C115" s="245"/>
      <c r="D115" s="196"/>
    </row>
    <row r="116" spans="2:4">
      <c r="B116" s="283" t="s">
        <v>191</v>
      </c>
      <c r="C116" s="117" t="s">
        <v>191</v>
      </c>
      <c r="D116" s="196"/>
    </row>
    <row r="117" spans="2:4">
      <c r="B117" s="296"/>
      <c r="C117" s="245"/>
      <c r="D117" s="196"/>
    </row>
    <row r="118" spans="2:4">
      <c r="B118" s="283" t="s">
        <v>329</v>
      </c>
      <c r="C118" s="117" t="s">
        <v>192</v>
      </c>
      <c r="D118" s="196"/>
    </row>
    <row r="119" spans="2:4">
      <c r="B119" s="296"/>
      <c r="C119" s="245"/>
      <c r="D119" s="196"/>
    </row>
    <row r="120" spans="2:4">
      <c r="B120" s="283" t="s">
        <v>446</v>
      </c>
      <c r="C120" s="117" t="s">
        <v>193</v>
      </c>
      <c r="D120" s="196"/>
    </row>
    <row r="121" spans="2:4" ht="17" thickBot="1">
      <c r="B121" s="237"/>
      <c r="C121" s="238"/>
      <c r="D121" s="196"/>
    </row>
    <row r="122" spans="2:4" ht="17" thickBot="1">
      <c r="B122" s="196"/>
      <c r="C122" s="196"/>
      <c r="D122" s="196"/>
    </row>
    <row r="123" spans="2:4">
      <c r="B123" s="233" t="s">
        <v>227</v>
      </c>
      <c r="C123" s="234"/>
      <c r="D123" s="196"/>
    </row>
    <row r="124" spans="2:4">
      <c r="B124" s="235"/>
      <c r="C124" s="236"/>
      <c r="D124" s="196"/>
    </row>
    <row r="125" spans="2:4">
      <c r="B125" s="235" t="s">
        <v>231</v>
      </c>
      <c r="C125" s="117">
        <v>3.6</v>
      </c>
      <c r="D125" s="323" t="s">
        <v>582</v>
      </c>
    </row>
    <row r="126" spans="2:4" ht="17" thickBot="1">
      <c r="B126" s="237"/>
      <c r="C126" s="238"/>
      <c r="D126" s="196"/>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6"/>
  <cols>
    <col min="1" max="1" width="3.83203125" style="2" customWidth="1"/>
    <col min="2" max="2" width="42.83203125" style="2" customWidth="1"/>
    <col min="3" max="67" width="13.6640625" style="2" customWidth="1"/>
    <col min="68" max="16384" width="10.83203125" style="2"/>
  </cols>
  <sheetData>
    <row r="2" spans="2:67" ht="21">
      <c r="B2" s="22" t="s">
        <v>643</v>
      </c>
      <c r="C2" s="261"/>
      <c r="D2" s="261"/>
      <c r="E2" s="261"/>
      <c r="F2" s="261"/>
      <c r="G2" s="261"/>
      <c r="H2" s="261"/>
    </row>
    <row r="3" spans="2:67" ht="15" customHeight="1">
      <c r="B3" s="272"/>
      <c r="C3" s="261"/>
      <c r="D3" s="261"/>
      <c r="E3" s="261"/>
      <c r="F3" s="261"/>
      <c r="G3" s="261"/>
      <c r="H3" s="261"/>
      <c r="J3" s="9"/>
      <c r="K3" s="9"/>
    </row>
    <row r="4" spans="2:67" ht="15" customHeight="1">
      <c r="B4" s="499" t="s">
        <v>39</v>
      </c>
      <c r="C4" s="277"/>
      <c r="D4" s="277"/>
      <c r="E4" s="277"/>
      <c r="F4" s="277"/>
      <c r="G4" s="277"/>
      <c r="H4" s="277"/>
    </row>
    <row r="5" spans="2:67" ht="48">
      <c r="B5" s="500" t="s">
        <v>767</v>
      </c>
      <c r="C5" s="498"/>
      <c r="D5" s="498"/>
      <c r="E5" s="498"/>
      <c r="F5" s="498"/>
      <c r="G5" s="498"/>
      <c r="H5" s="498"/>
    </row>
    <row r="6" spans="2:67" ht="15" customHeight="1" thickBot="1"/>
    <row r="7" spans="2:67" ht="30" customHeight="1">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35" t="s">
        <v>200</v>
      </c>
    </row>
    <row r="8" spans="2:67">
      <c r="B8" s="41" t="s">
        <v>532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43"/>
    </row>
    <row r="9" spans="2:67">
      <c r="B9" s="36" t="s">
        <v>53</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54"/>
      <c r="BO9" s="37"/>
    </row>
    <row r="10" spans="2:67">
      <c r="B10" s="36" t="s">
        <v>54</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54"/>
      <c r="BO10" s="37"/>
    </row>
    <row r="11" spans="2:67">
      <c r="B11" s="36" t="s">
        <v>55</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54"/>
      <c r="BO11" s="37"/>
    </row>
    <row r="12" spans="2:67">
      <c r="B12" s="36" t="s">
        <v>56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54"/>
      <c r="BO12" s="37"/>
    </row>
    <row r="13" spans="2:67">
      <c r="B13" s="36" t="s">
        <v>57</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54"/>
      <c r="BO13" s="37"/>
    </row>
    <row r="14" spans="2:67" ht="17" thickBot="1">
      <c r="B14" s="36" t="s">
        <v>58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54"/>
      <c r="BO14" s="37"/>
    </row>
    <row r="15" spans="2:67" ht="17" thickBot="1">
      <c r="B15" s="44" t="s">
        <v>59</v>
      </c>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62"/>
      <c r="BO15" s="46"/>
    </row>
    <row r="16" spans="2:67">
      <c r="B16" s="36" t="s">
        <v>60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54"/>
      <c r="BO16" s="37"/>
    </row>
    <row r="17" spans="2:67" ht="17" thickBot="1">
      <c r="B17" s="36" t="s">
        <v>61</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54"/>
      <c r="BO17" s="37"/>
    </row>
    <row r="18" spans="2:67" ht="17" thickBot="1">
      <c r="B18" s="44" t="s">
        <v>62</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62"/>
      <c r="BO18" s="46"/>
    </row>
    <row r="19" spans="2:67">
      <c r="B19" s="36" t="s">
        <v>63</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54"/>
      <c r="BO19" s="37"/>
    </row>
    <row r="20" spans="2:67">
      <c r="B20" s="36" t="s">
        <v>64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54"/>
      <c r="BO20" s="37"/>
    </row>
    <row r="21" spans="2:67">
      <c r="B21" s="36" t="s">
        <v>65</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54"/>
      <c r="BO21" s="37"/>
    </row>
    <row r="22" spans="2:67">
      <c r="B22" s="36" t="s">
        <v>66</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54"/>
      <c r="BO22" s="37"/>
    </row>
    <row r="23" spans="2:67">
      <c r="B23" s="36" t="s">
        <v>67</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54"/>
      <c r="BO23" s="37"/>
    </row>
    <row r="24" spans="2:67">
      <c r="B24" s="47" t="s">
        <v>68</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52"/>
      <c r="BO24" s="49"/>
    </row>
    <row r="25" spans="2:67">
      <c r="B25" s="36" t="s">
        <v>69</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54"/>
      <c r="BO25" s="37"/>
    </row>
    <row r="26" spans="2:67">
      <c r="B26" s="36" t="s">
        <v>70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54"/>
      <c r="BO26" s="37"/>
    </row>
    <row r="27" spans="2:67">
      <c r="B27" s="36" t="s">
        <v>71</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54"/>
      <c r="BO27" s="37"/>
    </row>
    <row r="28" spans="2:67">
      <c r="B28" s="36" t="s">
        <v>72</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54"/>
      <c r="BO28" s="37"/>
    </row>
    <row r="29" spans="2:67">
      <c r="B29" s="36" t="s">
        <v>73</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54"/>
      <c r="BO29" s="37"/>
    </row>
    <row r="30" spans="2:67">
      <c r="B30" s="36" t="s">
        <v>74</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54"/>
      <c r="BO30" s="37"/>
    </row>
    <row r="31" spans="2:67">
      <c r="B31" s="36" t="s">
        <v>75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54"/>
      <c r="BO31" s="37"/>
    </row>
    <row r="32" spans="2:67">
      <c r="B32" s="36" t="s">
        <v>76</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54"/>
      <c r="BO32" s="37"/>
    </row>
    <row r="33" spans="2:67">
      <c r="B33" s="36" t="s">
        <v>77</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54"/>
      <c r="BO33" s="37"/>
    </row>
    <row r="34" spans="2:67">
      <c r="B34" s="36" t="s">
        <v>78</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54"/>
      <c r="BO34" s="37"/>
    </row>
    <row r="35" spans="2:67">
      <c r="B35" s="36" t="s">
        <v>79</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54"/>
      <c r="BO35" s="37"/>
    </row>
    <row r="36" spans="2:67">
      <c r="B36" s="36" t="s">
        <v>80</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54"/>
      <c r="BO36" s="37"/>
    </row>
    <row r="37" spans="2:67">
      <c r="B37" s="36" t="s">
        <v>81</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54"/>
      <c r="BO37" s="37"/>
    </row>
    <row r="38" spans="2:67">
      <c r="B38" s="36" t="s">
        <v>82</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54"/>
      <c r="BO38" s="37"/>
    </row>
    <row r="39" spans="2:67" ht="17" thickBot="1">
      <c r="B39" s="36" t="s">
        <v>83</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54"/>
      <c r="BO39" s="37"/>
    </row>
    <row r="40" spans="2:67" ht="17" thickBot="1">
      <c r="B40" s="44" t="s">
        <v>84</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62"/>
      <c r="BO40" s="46"/>
    </row>
    <row r="41" spans="2:67">
      <c r="B41" s="36" t="s">
        <v>85</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54"/>
      <c r="BO41" s="37"/>
    </row>
    <row r="42" spans="2:67">
      <c r="B42" s="36" t="s">
        <v>86</v>
      </c>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54"/>
      <c r="BO42" s="37"/>
    </row>
    <row r="43" spans="2:67">
      <c r="B43" s="36" t="s">
        <v>72</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54"/>
      <c r="BO43" s="37"/>
    </row>
    <row r="44" spans="2:67">
      <c r="B44" s="36" t="s">
        <v>73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54"/>
      <c r="BO44" s="37"/>
    </row>
    <row r="45" spans="2:67">
      <c r="B45" s="36" t="s">
        <v>87</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54"/>
      <c r="BO45" s="37"/>
    </row>
    <row r="46" spans="2:67">
      <c r="B46" s="36" t="s">
        <v>74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54"/>
      <c r="BO46" s="37"/>
    </row>
    <row r="47" spans="2:67">
      <c r="B47" s="36" t="s">
        <v>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54"/>
      <c r="BO47" s="37"/>
    </row>
    <row r="48" spans="2:67">
      <c r="B48" s="36" t="s">
        <v>76</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54"/>
      <c r="BO48" s="37"/>
    </row>
    <row r="49" spans="2:67">
      <c r="B49" s="36" t="s">
        <v>77</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54"/>
      <c r="BO49" s="37"/>
    </row>
    <row r="50" spans="2:67">
      <c r="B50" s="36" t="s">
        <v>79</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54"/>
      <c r="BO50" s="37"/>
    </row>
    <row r="51" spans="2:67">
      <c r="B51" s="36" t="s">
        <v>88</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54"/>
      <c r="BO51" s="37"/>
    </row>
    <row r="52" spans="2:67">
      <c r="B52" s="36" t="s">
        <v>80</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54"/>
      <c r="BO52" s="37"/>
    </row>
    <row r="53" spans="2:67">
      <c r="B53" s="36" t="s">
        <v>89</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54"/>
      <c r="BO53" s="37"/>
    </row>
    <row r="54" spans="2:67">
      <c r="B54" s="36" t="s">
        <v>90</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54"/>
      <c r="BO54" s="37"/>
    </row>
    <row r="55" spans="2:67">
      <c r="B55" s="36" t="s">
        <v>91</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54"/>
      <c r="BO55" s="37"/>
    </row>
    <row r="56" spans="2:67">
      <c r="B56" s="36" t="s">
        <v>82</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54"/>
      <c r="BO56" s="37"/>
    </row>
    <row r="57" spans="2:67">
      <c r="B57" s="36" t="s">
        <v>92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54"/>
      <c r="BO57" s="37"/>
    </row>
    <row r="58" spans="2:67" ht="17" thickBot="1">
      <c r="B58" s="36" t="s">
        <v>93</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54"/>
      <c r="BO58" s="37"/>
    </row>
    <row r="59" spans="2:67" ht="17" thickBot="1">
      <c r="B59" s="44" t="s">
        <v>94</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62"/>
      <c r="BO59" s="46"/>
    </row>
    <row r="60" spans="2:67" ht="17" thickBot="1">
      <c r="B60" s="44" t="s">
        <v>50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62"/>
      <c r="BO60" s="46"/>
    </row>
    <row r="61" spans="2:67">
      <c r="B61" s="36" t="s">
        <v>95</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54"/>
      <c r="BO61" s="37"/>
    </row>
    <row r="62" spans="2:67">
      <c r="B62" s="36" t="s">
        <v>96</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54"/>
      <c r="BO62" s="37"/>
    </row>
    <row r="63" spans="2:67">
      <c r="B63" s="36" t="s">
        <v>97</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54"/>
      <c r="BO63" s="37"/>
    </row>
    <row r="64" spans="2:67">
      <c r="B64" s="36" t="s">
        <v>98</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54"/>
      <c r="BO64" s="37"/>
    </row>
    <row r="65" spans="2:67">
      <c r="B65" s="36" t="s">
        <v>99</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54"/>
      <c r="BO65" s="37"/>
    </row>
    <row r="66" spans="2:67">
      <c r="B66" s="36" t="s">
        <v>100</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54"/>
      <c r="BO66" s="37"/>
    </row>
    <row r="67" spans="2:67">
      <c r="B67" s="36" t="s">
        <v>101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54"/>
      <c r="BO67" s="37"/>
    </row>
    <row r="68" spans="2:67">
      <c r="B68" s="36" t="s">
        <v>102</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54"/>
      <c r="BO68" s="37"/>
    </row>
    <row r="69" spans="2:67">
      <c r="B69" s="36" t="s">
        <v>103</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54"/>
      <c r="BO69" s="37"/>
    </row>
    <row r="70" spans="2:67">
      <c r="B70" s="36" t="s">
        <v>104</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54"/>
      <c r="BO70" s="37"/>
    </row>
    <row r="71" spans="2:67">
      <c r="B71" s="36" t="s">
        <v>105</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54"/>
      <c r="BO71" s="37"/>
    </row>
    <row r="72" spans="2:67">
      <c r="B72" s="36" t="s">
        <v>106</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54"/>
      <c r="BO72" s="37"/>
    </row>
    <row r="73" spans="2:67" ht="17" thickBot="1">
      <c r="B73" s="36" t="s">
        <v>107</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54"/>
      <c r="BO73" s="37"/>
    </row>
    <row r="74" spans="2:67" ht="17" thickBot="1">
      <c r="B74" s="44" t="s">
        <v>108</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62"/>
      <c r="BO74" s="46"/>
    </row>
    <row r="75" spans="2:67">
      <c r="B75" s="36" t="s">
        <v>109</v>
      </c>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54"/>
      <c r="BO75" s="37"/>
    </row>
    <row r="76" spans="2:67">
      <c r="B76" s="36" t="s">
        <v>110</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54"/>
      <c r="BO76" s="37"/>
    </row>
    <row r="77" spans="2:67">
      <c r="B77" s="36" t="s">
        <v>111</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54"/>
      <c r="BO77" s="37"/>
    </row>
    <row r="78" spans="2:67">
      <c r="B78" s="36" t="s">
        <v>112</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54"/>
      <c r="BO78" s="37"/>
    </row>
    <row r="79" spans="2:67">
      <c r="B79" s="36" t="s">
        <v>113</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54"/>
      <c r="BO79" s="37"/>
    </row>
    <row r="80" spans="2:67" ht="17" thickBot="1">
      <c r="B80" s="36" t="s">
        <v>114</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54"/>
      <c r="BO80" s="37"/>
    </row>
    <row r="81" spans="2:67" ht="17" thickBot="1">
      <c r="B81" s="44" t="s">
        <v>115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62"/>
      <c r="BO81" s="46"/>
    </row>
    <row r="82" spans="2:67">
      <c r="B82" s="36" t="s">
        <v>116</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54"/>
      <c r="BO82" s="37"/>
    </row>
    <row r="83" spans="2:67">
      <c r="B83" s="36" t="s">
        <v>117</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54"/>
      <c r="BO83" s="37"/>
    </row>
    <row r="84" spans="2:67">
      <c r="B84" s="36" t="s">
        <v>118</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54"/>
      <c r="BO84" s="37"/>
    </row>
    <row r="85" spans="2:67">
      <c r="B85" s="36" t="s">
        <v>119</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54"/>
      <c r="BO85" s="37"/>
    </row>
    <row r="86" spans="2:67" ht="17" thickBot="1">
      <c r="B86" s="36" t="s">
        <v>120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54"/>
      <c r="BO86" s="37"/>
    </row>
    <row r="87" spans="2:67" ht="17" thickBot="1">
      <c r="B87" s="44" t="s">
        <v>121</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62"/>
      <c r="BO87" s="46"/>
    </row>
    <row r="88" spans="2:67">
      <c r="B88" s="36" t="s">
        <v>122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54"/>
      <c r="BO88" s="37"/>
    </row>
    <row r="89" spans="2:67">
      <c r="B89" s="36" t="s">
        <v>123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54"/>
      <c r="BO89" s="37"/>
    </row>
    <row r="90" spans="2:67">
      <c r="B90" s="36" t="s">
        <v>124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54"/>
      <c r="BO90" s="37"/>
    </row>
    <row r="91" spans="2:67" ht="17" thickBot="1">
      <c r="B91" s="36" t="s">
        <v>125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54"/>
      <c r="BO91" s="37"/>
    </row>
    <row r="92" spans="2:67" ht="17" thickBot="1">
      <c r="B92" s="44" t="s">
        <v>126</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62"/>
      <c r="BO92" s="46"/>
    </row>
    <row r="93" spans="2:67">
      <c r="B93" s="36" t="s">
        <v>127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54"/>
      <c r="BO93" s="37"/>
    </row>
    <row r="94" spans="2:67">
      <c r="B94" s="36" t="s">
        <v>128</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54"/>
      <c r="BO94" s="37"/>
    </row>
    <row r="95" spans="2:67">
      <c r="B95" s="36" t="s">
        <v>129</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54"/>
      <c r="BO95" s="37"/>
    </row>
    <row r="96" spans="2:67" ht="17" thickBot="1">
      <c r="B96" s="36" t="s">
        <v>130</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54"/>
      <c r="BO96" s="37"/>
    </row>
    <row r="97" spans="2:67" ht="17" thickBot="1">
      <c r="B97" s="44" t="s">
        <v>131</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62"/>
      <c r="BO97" s="46"/>
    </row>
    <row r="98" spans="2:67">
      <c r="B98" s="36" t="s">
        <v>132</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54"/>
      <c r="BO98" s="37"/>
    </row>
    <row r="99" spans="2:67">
      <c r="B99" s="36" t="s">
        <v>133</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54"/>
      <c r="BO99" s="37"/>
    </row>
    <row r="100" spans="2:67">
      <c r="B100" s="36" t="s">
        <v>134</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54"/>
      <c r="BO100" s="37"/>
    </row>
    <row r="101" spans="2:67" ht="17" thickBot="1">
      <c r="B101" s="38" t="s">
        <v>135</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63"/>
      <c r="BO101" s="40"/>
    </row>
  </sheetData>
  <conditionalFormatting sqref="C9:BO101">
    <cfRule type="cellIs" dxfId="53" priority="2" operator="notBetween">
      <formula>-999999999999999</formula>
      <formula>999999999999999</formula>
    </cfRule>
  </conditionalFormatting>
  <conditionalFormatting sqref="C59:BM91">
    <cfRule type="cellIs" dxfId="5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46"/>
  <sheetViews>
    <sheetView topLeftCell="A97" workbookViewId="0">
      <selection activeCell="O117" sqref="O117:O120"/>
    </sheetView>
  </sheetViews>
  <sheetFormatPr baseColWidth="10" defaultRowHeight="16"/>
  <cols>
    <col min="1" max="1" width="3.83203125" style="2" customWidth="1"/>
    <col min="2" max="2" width="13.83203125" style="2" customWidth="1"/>
    <col min="3" max="3" width="73.33203125" style="2" customWidth="1"/>
    <col min="4" max="4" width="8.5" style="475"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462" customWidth="1"/>
    <col min="14" max="14" width="5.1640625" style="2" customWidth="1"/>
    <col min="15" max="15" width="29.33203125" style="2" customWidth="1"/>
    <col min="16" max="16" width="7.33203125" style="2" customWidth="1"/>
    <col min="17" max="16384" width="10.83203125" style="2"/>
  </cols>
  <sheetData>
    <row r="2" spans="2:17" ht="21">
      <c r="B2" s="22" t="s">
        <v>30</v>
      </c>
      <c r="L2" s="9"/>
      <c r="M2" s="458"/>
      <c r="N2" s="9"/>
    </row>
    <row r="3" spans="2:17" ht="15" customHeight="1">
      <c r="B3" s="272"/>
      <c r="C3" s="261"/>
      <c r="D3" s="476"/>
      <c r="E3" s="261"/>
      <c r="F3" s="261"/>
      <c r="G3" s="261"/>
      <c r="H3" s="261"/>
      <c r="I3" s="261"/>
      <c r="J3" s="261"/>
      <c r="K3" s="261"/>
      <c r="L3" s="326" t="s">
        <v>637</v>
      </c>
      <c r="M3" s="459"/>
      <c r="N3" s="9"/>
    </row>
    <row r="4" spans="2:17" ht="15" customHeight="1">
      <c r="B4" s="300" t="s">
        <v>39</v>
      </c>
      <c r="C4" s="273"/>
      <c r="D4" s="477"/>
      <c r="E4" s="273"/>
      <c r="F4" s="273"/>
      <c r="G4" s="273"/>
      <c r="H4" s="273"/>
      <c r="I4" s="274"/>
      <c r="J4" s="261"/>
      <c r="K4" s="261"/>
      <c r="L4" s="15"/>
      <c r="M4" s="460"/>
      <c r="N4" s="9"/>
    </row>
    <row r="5" spans="2:17" ht="109" customHeight="1">
      <c r="B5" s="572" t="s">
        <v>740</v>
      </c>
      <c r="C5" s="574"/>
      <c r="D5" s="574"/>
      <c r="E5" s="574"/>
      <c r="F5" s="574"/>
      <c r="G5" s="574"/>
      <c r="H5" s="574"/>
      <c r="I5" s="573"/>
      <c r="J5" s="261"/>
      <c r="K5" s="261"/>
      <c r="L5" s="331"/>
      <c r="M5" s="461"/>
      <c r="N5" s="9"/>
    </row>
    <row r="6" spans="2:17" ht="15" customHeight="1" thickBot="1"/>
    <row r="7" spans="2:17">
      <c r="B7" s="69" t="s">
        <v>25</v>
      </c>
      <c r="C7" s="89"/>
      <c r="D7" s="478"/>
      <c r="E7" s="89"/>
      <c r="F7" s="89"/>
      <c r="G7" s="89"/>
      <c r="H7" s="89"/>
      <c r="I7" s="89"/>
      <c r="J7" s="89"/>
      <c r="K7" s="70" t="s">
        <v>34</v>
      </c>
      <c r="L7" s="89"/>
      <c r="M7" s="463"/>
      <c r="N7" s="9"/>
      <c r="O7" s="9"/>
      <c r="P7" s="9"/>
      <c r="Q7" s="9"/>
    </row>
    <row r="8" spans="2:17">
      <c r="B8" s="72"/>
      <c r="C8" s="9"/>
      <c r="D8" s="479"/>
      <c r="E8" s="9"/>
      <c r="F8" s="9"/>
      <c r="G8" s="9"/>
      <c r="H8" s="9"/>
      <c r="I8" s="9"/>
      <c r="J8" s="9"/>
      <c r="K8" s="9"/>
      <c r="L8" s="9"/>
      <c r="M8" s="464"/>
      <c r="N8" s="9"/>
      <c r="O8" s="9"/>
      <c r="P8" s="9"/>
      <c r="Q8" s="9"/>
    </row>
    <row r="9" spans="2:17">
      <c r="B9" s="90" t="s">
        <v>31</v>
      </c>
      <c r="C9" s="332" t="s">
        <v>28</v>
      </c>
      <c r="D9" s="480" t="s">
        <v>33</v>
      </c>
      <c r="E9" s="332" t="s">
        <v>32</v>
      </c>
      <c r="F9" s="332"/>
      <c r="G9" s="332" t="s">
        <v>585</v>
      </c>
      <c r="H9" s="332"/>
      <c r="I9" s="332" t="s">
        <v>29</v>
      </c>
      <c r="J9" s="332"/>
      <c r="K9" s="434" t="s">
        <v>35</v>
      </c>
      <c r="L9" s="191" t="s">
        <v>47</v>
      </c>
      <c r="M9" s="465" t="s">
        <v>277</v>
      </c>
      <c r="N9" s="18"/>
      <c r="O9" s="31" t="s">
        <v>586</v>
      </c>
      <c r="P9" s="9" t="s">
        <v>667</v>
      </c>
      <c r="Q9" s="9"/>
    </row>
    <row r="10" spans="2:17">
      <c r="B10" s="112" t="s">
        <v>48</v>
      </c>
      <c r="C10" s="18"/>
      <c r="D10" s="481"/>
      <c r="E10" s="18"/>
      <c r="F10" s="18"/>
      <c r="G10" s="18"/>
      <c r="H10" s="18"/>
      <c r="I10" s="18"/>
      <c r="J10" s="18"/>
      <c r="K10" s="20" t="s">
        <v>273</v>
      </c>
      <c r="L10" s="402" t="b">
        <f>IF(COUNTIF(P:P,0)+COUNTIF(P:P,FALSE)=0,TRUE,FALSE)</f>
        <v>0</v>
      </c>
      <c r="M10" s="464" t="str">
        <f>IF(L10=TRUE," ","Please address all critical checks (red) before continuing")</f>
        <v>Please address all critical checks (red) before continuing</v>
      </c>
      <c r="N10" s="9"/>
      <c r="O10" s="324"/>
      <c r="P10" s="9"/>
      <c r="Q10" s="9"/>
    </row>
    <row r="11" spans="2:17">
      <c r="B11" s="76"/>
      <c r="C11" s="18"/>
      <c r="D11" s="481"/>
      <c r="E11" s="18"/>
      <c r="F11" s="18"/>
      <c r="G11" s="18"/>
      <c r="H11" s="18"/>
      <c r="I11" s="18"/>
      <c r="J11" s="18"/>
      <c r="K11" s="15"/>
      <c r="L11" s="269"/>
      <c r="M11" s="464"/>
      <c r="N11" s="9"/>
      <c r="O11" s="17"/>
      <c r="P11" s="9"/>
      <c r="Q11" s="9"/>
    </row>
    <row r="12" spans="2:17">
      <c r="B12" s="76"/>
      <c r="C12" s="400" t="s">
        <v>275</v>
      </c>
      <c r="D12" s="481"/>
      <c r="E12" s="400" t="s">
        <v>803</v>
      </c>
      <c r="F12" s="400"/>
      <c r="G12" s="17" t="s">
        <v>587</v>
      </c>
      <c r="H12" s="400"/>
      <c r="I12" s="18"/>
      <c r="J12" s="18"/>
      <c r="K12" s="51"/>
      <c r="L12" s="51"/>
      <c r="M12" s="464"/>
      <c r="N12" s="9"/>
      <c r="O12" s="324" t="s">
        <v>587</v>
      </c>
      <c r="P12" s="9"/>
      <c r="Q12" s="9"/>
    </row>
    <row r="13" spans="2:17">
      <c r="B13" s="76"/>
      <c r="C13" s="400" t="s">
        <v>258</v>
      </c>
      <c r="D13" s="482" t="s">
        <v>259</v>
      </c>
      <c r="E13" s="400">
        <v>2011</v>
      </c>
      <c r="F13" s="400"/>
      <c r="G13" s="17" t="s">
        <v>588</v>
      </c>
      <c r="H13" s="400"/>
      <c r="I13" s="400"/>
      <c r="J13" s="18"/>
      <c r="K13" s="20" t="s">
        <v>217</v>
      </c>
      <c r="L13" s="402" t="b">
        <f>IF(COUNTBLANK(C12:C51)-COUNTBLANK(E12:E51)=0,TRUE,FALSE)</f>
        <v>0</v>
      </c>
      <c r="M13" s="464" t="str">
        <f>IF(L13=TRUE," ","Please fill in all assumptions")</f>
        <v>Please fill in all assumptions</v>
      </c>
      <c r="N13" s="9"/>
      <c r="O13" s="324" t="s">
        <v>588</v>
      </c>
      <c r="P13" s="9">
        <f>IF(L13=TRUE,1,0)</f>
        <v>0</v>
      </c>
      <c r="Q13" s="9"/>
    </row>
    <row r="14" spans="2:17">
      <c r="B14" s="76"/>
      <c r="C14" s="400" t="s">
        <v>506</v>
      </c>
      <c r="D14" s="482" t="s">
        <v>533</v>
      </c>
      <c r="E14" s="410"/>
      <c r="F14" s="400"/>
      <c r="G14" s="17"/>
      <c r="H14" s="400"/>
      <c r="I14" s="400" t="s">
        <v>453</v>
      </c>
      <c r="J14" s="18"/>
      <c r="K14" s="20" t="s">
        <v>276</v>
      </c>
      <c r="L14" s="402" t="b">
        <f>IF(COUNTBLANK(C62:C95)-COUNTBLANK(E62:E95)=0,TRUE,FALSE)</f>
        <v>0</v>
      </c>
      <c r="M14" s="464" t="str">
        <f>IF(L14=TRUE," ","Please fill in all full load hours (even if a plant is not used, it needs at least a dummy value) ")</f>
        <v xml:space="preserve">Please fill in all full load hours (even if a plant is not used, it needs at least a dummy value) </v>
      </c>
      <c r="N14" s="9"/>
      <c r="O14" s="17"/>
      <c r="P14" s="9">
        <f>IF(L14=TRUE,1,0)</f>
        <v>0</v>
      </c>
      <c r="Q14" s="9"/>
    </row>
    <row r="15" spans="2:17">
      <c r="B15" s="77"/>
      <c r="C15" s="472"/>
      <c r="D15" s="483"/>
      <c r="E15" s="11"/>
      <c r="F15" s="11"/>
      <c r="G15" s="473"/>
      <c r="H15" s="11"/>
      <c r="I15" s="11"/>
      <c r="J15" s="11"/>
      <c r="K15" s="434"/>
      <c r="L15" s="474"/>
      <c r="M15" s="469"/>
      <c r="N15" s="9"/>
      <c r="O15" s="17"/>
      <c r="P15" s="9"/>
      <c r="Q15" s="9"/>
    </row>
    <row r="16" spans="2:17">
      <c r="B16" s="95" t="s">
        <v>370</v>
      </c>
      <c r="C16" s="407"/>
      <c r="D16" s="479"/>
      <c r="E16" s="9"/>
      <c r="F16" s="9"/>
      <c r="G16" s="17"/>
      <c r="H16" s="9"/>
      <c r="I16" s="9"/>
      <c r="J16" s="9"/>
      <c r="K16" s="20"/>
      <c r="L16" s="414"/>
      <c r="M16" s="464"/>
      <c r="N16" s="9"/>
      <c r="O16" s="17"/>
      <c r="P16" s="9"/>
      <c r="Q16" s="9"/>
    </row>
    <row r="17" spans="2:17" ht="32">
      <c r="B17" s="95"/>
      <c r="C17" s="407" t="s">
        <v>730</v>
      </c>
      <c r="D17" s="479" t="s">
        <v>533</v>
      </c>
      <c r="E17" s="353">
        <f>SUM('Main activity power plants'!D11,'Main activity power plants'!D19)</f>
        <v>0</v>
      </c>
      <c r="F17" s="409"/>
      <c r="G17" s="420"/>
      <c r="H17" s="409"/>
      <c r="I17" s="9" t="s">
        <v>757</v>
      </c>
      <c r="J17" s="9"/>
      <c r="K17" s="20" t="s">
        <v>732</v>
      </c>
      <c r="L17" s="402" t="b">
        <f>IF(COUNTIF(E18:E23,"&lt;0")=0,TRUE,FALSE)</f>
        <v>1</v>
      </c>
      <c r="M17" s="464" t="str">
        <f>IF(L17=TRUE," ","Adjust the shares that break down Electricity production of coal plants")</f>
        <v xml:space="preserve"> </v>
      </c>
      <c r="N17" s="9"/>
      <c r="O17" s="17"/>
      <c r="P17" s="9">
        <f>IF(L17=TRUE,1,0)</f>
        <v>1</v>
      </c>
      <c r="Q17" s="9"/>
    </row>
    <row r="18" spans="2:17" ht="17" thickBot="1">
      <c r="B18" s="95"/>
      <c r="C18" s="444" t="s">
        <v>380</v>
      </c>
      <c r="D18" s="479" t="s">
        <v>729</v>
      </c>
      <c r="E18" s="445">
        <f>IF(E17=0,0,'Results by machine'!D11/Dashboard!E17)</f>
        <v>0</v>
      </c>
      <c r="F18" s="409"/>
      <c r="G18" s="420"/>
      <c r="H18" s="409"/>
      <c r="I18" s="9" t="s">
        <v>757</v>
      </c>
      <c r="J18" s="9"/>
      <c r="K18" s="426" t="s">
        <v>734</v>
      </c>
      <c r="L18" s="428" t="e">
        <f>IF('Results by fuel'!E14&lt;-0.01,'Results by fuel'!E14,TRUE)</f>
        <v>#DIV/0!</v>
      </c>
      <c r="M18" s="464" t="e">
        <f>IF(L18=TRUE," ","Increase coal use. Decrease the average coal plant efficiency. See 'Results by fuel sheet'.")</f>
        <v>#DIV/0!</v>
      </c>
      <c r="N18" s="9"/>
      <c r="O18" s="17"/>
      <c r="Q18" s="9"/>
    </row>
    <row r="19" spans="2:17" ht="17" thickBot="1">
      <c r="B19" s="72"/>
      <c r="C19" s="444" t="s">
        <v>357</v>
      </c>
      <c r="D19" s="479" t="s">
        <v>729</v>
      </c>
      <c r="E19" s="446"/>
      <c r="F19" s="411"/>
      <c r="G19" s="421"/>
      <c r="H19" s="411"/>
      <c r="I19" s="19"/>
      <c r="J19" s="9"/>
      <c r="K19" s="426" t="s">
        <v>734</v>
      </c>
      <c r="L19" s="428" t="e">
        <f>IF('Results by fuel'!E14&gt;0.01,'Results by fuel'!E14,TRUE)</f>
        <v>#DIV/0!</v>
      </c>
      <c r="M19" s="464" t="e">
        <f>IF(L19=TRUE," ","Decrease coal use. Increase the average coal plant efficiency.  See 'Results by fuel sheet'.")</f>
        <v>#DIV/0!</v>
      </c>
      <c r="N19" s="9"/>
      <c r="O19" s="324" t="s">
        <v>589</v>
      </c>
      <c r="P19" s="9"/>
      <c r="Q19" s="9"/>
    </row>
    <row r="20" spans="2:17" ht="17" thickBot="1">
      <c r="B20" s="72"/>
      <c r="C20" s="444" t="s">
        <v>488</v>
      </c>
      <c r="D20" s="479" t="s">
        <v>729</v>
      </c>
      <c r="E20" s="447"/>
      <c r="F20" s="411"/>
      <c r="G20" s="421"/>
      <c r="H20" s="411"/>
      <c r="I20" s="19"/>
      <c r="J20" s="9"/>
      <c r="K20" s="20"/>
      <c r="L20" s="414"/>
      <c r="M20" s="464"/>
      <c r="N20" s="9"/>
      <c r="O20" s="324" t="s">
        <v>590</v>
      </c>
      <c r="P20" s="9"/>
      <c r="Q20" s="9"/>
    </row>
    <row r="21" spans="2:17" ht="17" thickBot="1">
      <c r="B21" s="72"/>
      <c r="C21" s="444" t="s">
        <v>359</v>
      </c>
      <c r="D21" s="479" t="s">
        <v>729</v>
      </c>
      <c r="E21" s="448"/>
      <c r="F21" s="411"/>
      <c r="G21" s="421"/>
      <c r="H21" s="411"/>
      <c r="I21" s="19"/>
      <c r="J21" s="9"/>
      <c r="K21" s="20"/>
      <c r="L21" s="414"/>
      <c r="M21" s="464"/>
      <c r="N21" s="9"/>
      <c r="O21" s="324" t="s">
        <v>591</v>
      </c>
      <c r="P21" s="9"/>
      <c r="Q21" s="9"/>
    </row>
    <row r="22" spans="2:17" ht="17" thickBot="1">
      <c r="B22" s="72"/>
      <c r="C22" s="444" t="s">
        <v>489</v>
      </c>
      <c r="D22" s="479" t="s">
        <v>729</v>
      </c>
      <c r="E22" s="448"/>
      <c r="F22" s="411"/>
      <c r="G22" s="421"/>
      <c r="H22" s="411"/>
      <c r="I22" s="19"/>
      <c r="J22" s="9"/>
      <c r="K22" s="20"/>
      <c r="L22" s="414"/>
      <c r="M22" s="464"/>
      <c r="N22" s="9"/>
      <c r="O22" s="324" t="s">
        <v>592</v>
      </c>
      <c r="P22" s="9"/>
      <c r="Q22" s="9"/>
    </row>
    <row r="23" spans="2:17">
      <c r="B23" s="72"/>
      <c r="C23" s="444" t="s">
        <v>356</v>
      </c>
      <c r="D23" s="479" t="s">
        <v>729</v>
      </c>
      <c r="E23" s="449">
        <f>1-SUM(E18:E22)</f>
        <v>1</v>
      </c>
      <c r="F23" s="411"/>
      <c r="G23" s="421"/>
      <c r="H23" s="411"/>
      <c r="I23" s="449" t="s">
        <v>758</v>
      </c>
      <c r="J23" s="9"/>
      <c r="K23" s="20"/>
      <c r="L23" s="414"/>
      <c r="M23" s="464"/>
      <c r="N23" s="9"/>
      <c r="O23" s="324"/>
      <c r="P23" s="9"/>
      <c r="Q23" s="9"/>
    </row>
    <row r="24" spans="2:17">
      <c r="B24" s="72"/>
      <c r="C24" s="400" t="s">
        <v>722</v>
      </c>
      <c r="D24" s="475" t="s">
        <v>533</v>
      </c>
      <c r="E24" s="456" t="e">
        <f>SUM('Main activity power plants'!E31,'Main activity power plants'!E34,'Main activity power plants'!E37,'Main activity power plants'!E40,'Main activity power plants'!E43)</f>
        <v>#DIV/0!</v>
      </c>
      <c r="F24" s="409"/>
      <c r="G24" s="420"/>
      <c r="H24" s="409"/>
      <c r="I24" s="9" t="s">
        <v>11</v>
      </c>
      <c r="J24" s="9"/>
      <c r="K24" s="20"/>
      <c r="L24" s="414"/>
      <c r="M24" s="464"/>
      <c r="N24" s="9"/>
      <c r="O24" s="324"/>
      <c r="P24" s="9"/>
      <c r="Q24" s="9"/>
    </row>
    <row r="25" spans="2:17">
      <c r="B25" s="72"/>
      <c r="C25" s="400"/>
      <c r="E25" s="410"/>
      <c r="F25" s="409"/>
      <c r="G25" s="420"/>
      <c r="H25" s="409"/>
      <c r="I25" s="9"/>
      <c r="J25" s="9"/>
      <c r="K25" s="20"/>
      <c r="L25" s="414"/>
      <c r="M25" s="464"/>
      <c r="N25" s="9"/>
      <c r="O25" s="324"/>
      <c r="P25" s="9"/>
      <c r="Q25" s="9"/>
    </row>
    <row r="26" spans="2:17" ht="17" thickBot="1">
      <c r="B26" s="72"/>
      <c r="C26" s="407" t="s">
        <v>723</v>
      </c>
      <c r="D26" s="479" t="s">
        <v>533</v>
      </c>
      <c r="E26" s="353">
        <f>SUM('Main activity power plants'!D49,'Main activity power plants'!D52)</f>
        <v>0</v>
      </c>
      <c r="F26" s="439"/>
      <c r="G26" s="440"/>
      <c r="H26" s="439"/>
      <c r="I26" s="9" t="s">
        <v>757</v>
      </c>
      <c r="J26" s="9"/>
      <c r="K26" s="20" t="s">
        <v>372</v>
      </c>
      <c r="L26" s="401">
        <f>IF(SUM(E27:E28)=1,TRUE,SUM(E27:E28))</f>
        <v>0</v>
      </c>
      <c r="M26" s="464" t="str">
        <f>IF(L26=TRUE," ","Make sure the production shares add up to 100%")</f>
        <v>Make sure the production shares add up to 100%</v>
      </c>
      <c r="N26" s="9"/>
      <c r="O26" s="324"/>
      <c r="P26" s="9">
        <f>IF(L26=TRUE,1,0)</f>
        <v>0</v>
      </c>
      <c r="Q26" s="9"/>
    </row>
    <row r="27" spans="2:17" ht="17" thickBot="1">
      <c r="B27" s="72"/>
      <c r="C27" s="444" t="s">
        <v>361</v>
      </c>
      <c r="D27" s="479" t="s">
        <v>729</v>
      </c>
      <c r="E27" s="447"/>
      <c r="F27" s="411"/>
      <c r="G27" s="421"/>
      <c r="H27" s="411"/>
      <c r="I27" s="19"/>
      <c r="J27" s="9"/>
      <c r="K27" s="20"/>
      <c r="L27" s="414"/>
      <c r="M27" s="464"/>
      <c r="N27" s="9"/>
      <c r="O27" s="324" t="s">
        <v>609</v>
      </c>
      <c r="P27" s="9"/>
      <c r="Q27" s="9"/>
    </row>
    <row r="28" spans="2:17" ht="17" thickBot="1">
      <c r="B28" s="72"/>
      <c r="C28" s="444" t="s">
        <v>495</v>
      </c>
      <c r="D28" s="479" t="s">
        <v>729</v>
      </c>
      <c r="E28" s="448"/>
      <c r="F28" s="411"/>
      <c r="G28" s="421"/>
      <c r="H28" s="411"/>
      <c r="I28" s="19"/>
      <c r="J28" s="9"/>
      <c r="K28" s="20"/>
      <c r="L28" s="269"/>
      <c r="M28" s="464"/>
      <c r="N28" s="9"/>
      <c r="O28" s="324" t="s">
        <v>610</v>
      </c>
      <c r="P28" s="9"/>
      <c r="Q28" s="9"/>
    </row>
    <row r="29" spans="2:17">
      <c r="B29" s="72"/>
      <c r="C29" s="400" t="s">
        <v>717</v>
      </c>
      <c r="D29" s="475" t="s">
        <v>533</v>
      </c>
      <c r="E29" s="457" t="e">
        <f>SUM('Main activity power plants'!E49,'Main activity power plants'!E52)</f>
        <v>#DIV/0!</v>
      </c>
      <c r="F29" s="439"/>
      <c r="G29" s="440"/>
      <c r="H29" s="439"/>
      <c r="I29" s="9" t="s">
        <v>11</v>
      </c>
      <c r="J29" s="9"/>
      <c r="K29" s="20"/>
      <c r="L29" s="414"/>
      <c r="M29" s="464"/>
      <c r="N29" s="9"/>
      <c r="O29" s="324"/>
      <c r="P29" s="9"/>
      <c r="Q29" s="9"/>
    </row>
    <row r="30" spans="2:17">
      <c r="B30" s="72"/>
      <c r="C30" s="407"/>
      <c r="D30" s="479"/>
      <c r="E30" s="411"/>
      <c r="F30" s="411"/>
      <c r="G30" s="421"/>
      <c r="H30" s="411"/>
      <c r="I30" s="9"/>
      <c r="J30" s="9"/>
      <c r="K30" s="20"/>
      <c r="L30" s="414"/>
      <c r="M30" s="464"/>
      <c r="N30" s="9"/>
      <c r="O30" s="17"/>
      <c r="P30" s="9"/>
      <c r="Q30" s="9"/>
    </row>
    <row r="31" spans="2:17" ht="17" thickBot="1">
      <c r="B31" s="72"/>
      <c r="C31" s="407" t="s">
        <v>728</v>
      </c>
      <c r="D31" s="479" t="s">
        <v>533</v>
      </c>
      <c r="E31" s="353">
        <f>SUM('Main activity power plants'!D13,'Main activity power plants'!D18)</f>
        <v>0</v>
      </c>
      <c r="F31" s="441"/>
      <c r="G31" s="442"/>
      <c r="H31" s="441"/>
      <c r="I31" s="9" t="s">
        <v>757</v>
      </c>
      <c r="J31" s="9"/>
      <c r="K31" s="436" t="s">
        <v>371</v>
      </c>
      <c r="L31" s="402">
        <f>IF(SUM(E32:E36)=1,TRUE,SUM(E32:E36))</f>
        <v>0</v>
      </c>
      <c r="M31" s="464" t="str">
        <f>IF(L31=TRUE," ","Make sure the production shares add up to 100%")</f>
        <v>Make sure the production shares add up to 100%</v>
      </c>
      <c r="N31" s="9"/>
      <c r="O31" s="17"/>
      <c r="P31" s="9">
        <f>IF(L31=TRUE,1,0)</f>
        <v>0</v>
      </c>
      <c r="Q31" s="9"/>
    </row>
    <row r="32" spans="2:17" ht="17" thickBot="1">
      <c r="B32" s="72"/>
      <c r="C32" s="444" t="s">
        <v>363</v>
      </c>
      <c r="D32" s="479" t="s">
        <v>729</v>
      </c>
      <c r="E32" s="446"/>
      <c r="F32" s="411"/>
      <c r="G32" s="421"/>
      <c r="H32" s="411"/>
      <c r="I32" s="19"/>
      <c r="J32" s="9"/>
      <c r="K32" s="426" t="s">
        <v>735</v>
      </c>
      <c r="L32" s="428" t="e">
        <f>IF('Results by fuel'!E24&lt;-0.01,'Results by fuel'!E24,TRUE)</f>
        <v>#DIV/0!</v>
      </c>
      <c r="M32" s="464" t="e">
        <f>IF(L32=TRUE," ","Increase gas use Decrease the average gas plant efficiency. See 'Results by fuel sheet'.")</f>
        <v>#DIV/0!</v>
      </c>
      <c r="N32" s="9"/>
      <c r="O32" s="324" t="s">
        <v>593</v>
      </c>
      <c r="P32" s="9"/>
      <c r="Q32" s="9"/>
    </row>
    <row r="33" spans="2:17" ht="17" thickBot="1">
      <c r="B33" s="72"/>
      <c r="C33" s="444" t="s">
        <v>364</v>
      </c>
      <c r="D33" s="479" t="s">
        <v>729</v>
      </c>
      <c r="E33" s="447"/>
      <c r="F33" s="411"/>
      <c r="G33" s="421"/>
      <c r="H33" s="411"/>
      <c r="I33" s="19"/>
      <c r="J33" s="9"/>
      <c r="K33" s="426" t="s">
        <v>735</v>
      </c>
      <c r="L33" s="428" t="e">
        <f>IF('Results by fuel'!E24&gt;0.01,'Results by fuel'!E24,TRUE)</f>
        <v>#DIV/0!</v>
      </c>
      <c r="M33" s="464" t="e">
        <f>IF(L33=TRUE," ","Decrease gas use. Increase the average gas plant efficiency.  See 'Results by fuel sheet'.")</f>
        <v>#DIV/0!</v>
      </c>
      <c r="N33" s="9"/>
      <c r="O33" s="324" t="s">
        <v>594</v>
      </c>
      <c r="P33" s="9"/>
      <c r="Q33" s="9"/>
    </row>
    <row r="34" spans="2:17" ht="17" thickBot="1">
      <c r="B34" s="76"/>
      <c r="C34" s="444" t="s">
        <v>490</v>
      </c>
      <c r="D34" s="479" t="s">
        <v>729</v>
      </c>
      <c r="E34" s="448"/>
      <c r="F34" s="411"/>
      <c r="G34" s="421"/>
      <c r="H34" s="411"/>
      <c r="I34" s="19"/>
      <c r="J34" s="9"/>
      <c r="K34" s="20"/>
      <c r="L34" s="414"/>
      <c r="M34" s="464"/>
      <c r="N34" s="9"/>
      <c r="O34" s="324" t="s">
        <v>595</v>
      </c>
      <c r="P34" s="9"/>
      <c r="Q34" s="9"/>
    </row>
    <row r="35" spans="2:17" ht="17" thickBot="1">
      <c r="B35" s="76"/>
      <c r="C35" s="444" t="s">
        <v>752</v>
      </c>
      <c r="D35" s="479" t="s">
        <v>729</v>
      </c>
      <c r="E35" s="448"/>
      <c r="F35" s="411"/>
      <c r="G35" s="421"/>
      <c r="H35" s="411"/>
      <c r="I35" s="19"/>
      <c r="J35" s="9"/>
      <c r="K35" s="20"/>
      <c r="L35" s="414"/>
      <c r="M35" s="464"/>
      <c r="N35" s="9"/>
      <c r="O35" s="324" t="s">
        <v>750</v>
      </c>
      <c r="P35" s="9"/>
      <c r="Q35" s="9"/>
    </row>
    <row r="36" spans="2:17" ht="17" thickBot="1">
      <c r="B36" s="76"/>
      <c r="C36" s="444" t="s">
        <v>366</v>
      </c>
      <c r="D36" s="479" t="s">
        <v>729</v>
      </c>
      <c r="E36" s="448"/>
      <c r="F36" s="411"/>
      <c r="G36" s="421"/>
      <c r="H36" s="411"/>
      <c r="I36" s="19"/>
      <c r="J36" s="9"/>
      <c r="K36" s="20"/>
      <c r="L36" s="414"/>
      <c r="M36" s="464"/>
      <c r="N36" s="9"/>
      <c r="O36" s="324" t="s">
        <v>617</v>
      </c>
      <c r="P36" s="9"/>
      <c r="Q36" s="9"/>
    </row>
    <row r="37" spans="2:17">
      <c r="B37" s="76"/>
      <c r="C37" s="400" t="s">
        <v>718</v>
      </c>
      <c r="D37" s="475" t="s">
        <v>533</v>
      </c>
      <c r="E37" s="457" t="e">
        <f>SUM('Main activity power plants'!E62,'Main activity power plants'!E67,'Main activity power plants'!E72,'Main activity power plants'!E77)</f>
        <v>#DIV/0!</v>
      </c>
      <c r="F37" s="441"/>
      <c r="G37" s="442"/>
      <c r="H37" s="441"/>
      <c r="I37" s="9" t="s">
        <v>11</v>
      </c>
      <c r="J37" s="9"/>
      <c r="K37" s="20"/>
      <c r="L37" s="414"/>
      <c r="M37" s="464"/>
      <c r="N37" s="9"/>
      <c r="O37" s="324"/>
      <c r="P37" s="9"/>
      <c r="Q37" s="9"/>
    </row>
    <row r="38" spans="2:17">
      <c r="B38" s="76"/>
      <c r="C38" s="9"/>
      <c r="D38" s="479"/>
      <c r="E38" s="411"/>
      <c r="F38" s="411"/>
      <c r="G38" s="421"/>
      <c r="H38" s="411"/>
      <c r="I38" s="9"/>
      <c r="J38" s="9"/>
      <c r="K38" s="20"/>
      <c r="L38" s="414"/>
      <c r="M38" s="464"/>
      <c r="N38" s="9"/>
      <c r="O38" s="17"/>
      <c r="P38" s="9"/>
      <c r="Q38" s="9"/>
    </row>
    <row r="39" spans="2:17" ht="17" thickBot="1">
      <c r="B39" s="76"/>
      <c r="C39" s="407" t="s">
        <v>724</v>
      </c>
      <c r="D39" s="479" t="s">
        <v>533</v>
      </c>
      <c r="E39" s="353">
        <f>SUM('Main activity power plants'!D91,'Main activity power plants'!D94)</f>
        <v>0</v>
      </c>
      <c r="F39" s="441"/>
      <c r="G39" s="442"/>
      <c r="H39" s="441"/>
      <c r="I39" s="9" t="s">
        <v>757</v>
      </c>
      <c r="J39" s="9"/>
      <c r="K39" s="436" t="s">
        <v>373</v>
      </c>
      <c r="L39" s="401">
        <f>IF(SUM(E40:E41)=1,TRUE,SUM(E40:E41))</f>
        <v>0</v>
      </c>
      <c r="M39" s="464" t="str">
        <f>IF(L39=TRUE," ","Make sure the production shares add up to 100%")</f>
        <v>Make sure the production shares add up to 100%</v>
      </c>
      <c r="N39" s="9"/>
      <c r="O39" s="17"/>
      <c r="P39" s="9">
        <f>IF(L39=TRUE,1,0)</f>
        <v>0</v>
      </c>
      <c r="Q39" s="9"/>
    </row>
    <row r="40" spans="2:17" ht="17" thickBot="1">
      <c r="B40" s="76"/>
      <c r="C40" s="444" t="s">
        <v>321</v>
      </c>
      <c r="D40" s="479" t="s">
        <v>729</v>
      </c>
      <c r="E40" s="447"/>
      <c r="F40" s="411"/>
      <c r="G40" s="421"/>
      <c r="H40" s="411"/>
      <c r="I40" s="19"/>
      <c r="J40" s="9"/>
      <c r="K40" s="426" t="s">
        <v>733</v>
      </c>
      <c r="L40" s="428" t="e">
        <f>IF('Results by fuel'!E59&lt;-0.05,'Results by fuel'!E59,TRUE)</f>
        <v>#DIV/0!</v>
      </c>
      <c r="M40" s="464" t="e">
        <f>IF(L40=TRUE," ","Increase fuel use Decrease the average nuclear plant efficiency. See 'Results by fuel sheet'.")</f>
        <v>#DIV/0!</v>
      </c>
      <c r="N40" s="9"/>
      <c r="O40" s="324" t="s">
        <v>596</v>
      </c>
      <c r="P40" s="9"/>
      <c r="Q40" s="9"/>
    </row>
    <row r="41" spans="2:17" ht="17" thickBot="1">
      <c r="B41" s="76"/>
      <c r="C41" s="444" t="s">
        <v>322</v>
      </c>
      <c r="D41" s="479" t="s">
        <v>729</v>
      </c>
      <c r="E41" s="448"/>
      <c r="F41" s="411"/>
      <c r="G41" s="421"/>
      <c r="H41" s="411"/>
      <c r="I41" s="19"/>
      <c r="J41" s="9"/>
      <c r="K41" s="426" t="s">
        <v>733</v>
      </c>
      <c r="L41" s="428" t="e">
        <f>IF('Results by fuel'!E59&gt;0.05,'Results by fuel'!E59,TRUE)</f>
        <v>#DIV/0!</v>
      </c>
      <c r="M41" s="464" t="e">
        <f>IF(L41=TRUE," ","Decrease fuel use. Increase the average nuclear plant efficiency.  See 'Results by fuel sheet'.")</f>
        <v>#DIV/0!</v>
      </c>
      <c r="N41" s="9"/>
      <c r="O41" s="324" t="s">
        <v>597</v>
      </c>
      <c r="P41" s="9"/>
      <c r="Q41" s="9"/>
    </row>
    <row r="42" spans="2:17">
      <c r="B42" s="76"/>
      <c r="C42" s="400" t="s">
        <v>719</v>
      </c>
      <c r="D42" s="475" t="s">
        <v>533</v>
      </c>
      <c r="E42" s="457" t="e">
        <f>SUM('Main activity power plants'!E91,'Main activity power plants'!E94)</f>
        <v>#DIV/0!</v>
      </c>
      <c r="F42" s="441"/>
      <c r="G42" s="442"/>
      <c r="H42" s="441"/>
      <c r="I42" s="9" t="s">
        <v>11</v>
      </c>
      <c r="J42" s="9"/>
      <c r="K42" s="15"/>
      <c r="L42" s="414"/>
      <c r="M42" s="464"/>
      <c r="N42" s="9"/>
      <c r="O42" s="324"/>
      <c r="P42" s="9"/>
      <c r="Q42" s="9"/>
    </row>
    <row r="43" spans="2:17">
      <c r="B43" s="76"/>
      <c r="C43" s="9"/>
      <c r="D43" s="479"/>
      <c r="E43" s="411"/>
      <c r="F43" s="411"/>
      <c r="G43" s="421"/>
      <c r="H43" s="411"/>
      <c r="I43" s="9"/>
      <c r="J43" s="9"/>
      <c r="K43" s="415"/>
      <c r="L43" s="414"/>
      <c r="M43" s="464"/>
      <c r="N43" s="9"/>
      <c r="O43" s="17"/>
      <c r="P43" s="9"/>
      <c r="Q43" s="9"/>
    </row>
    <row r="44" spans="2:17" ht="17" thickBot="1">
      <c r="B44" s="76"/>
      <c r="C44" s="407" t="s">
        <v>725</v>
      </c>
      <c r="D44" s="479" t="s">
        <v>533</v>
      </c>
      <c r="E44" s="450">
        <f>SUM('Main activity power plants'!D97,'Main activity power plants'!D100)</f>
        <v>0</v>
      </c>
      <c r="F44" s="441"/>
      <c r="G44" s="442"/>
      <c r="H44" s="441"/>
      <c r="I44" s="9"/>
      <c r="J44" s="9"/>
      <c r="K44" s="436" t="s">
        <v>374</v>
      </c>
      <c r="L44" s="401">
        <f>IF(SUM(E45:E46)=1,TRUE,SUM(E45:E46))</f>
        <v>0</v>
      </c>
      <c r="M44" s="464" t="str">
        <f>IF(L44=TRUE," ","Make sure the production shares add up to 100%")</f>
        <v>Make sure the production shares add up to 100%</v>
      </c>
      <c r="N44" s="9"/>
      <c r="O44" s="17"/>
      <c r="P44" s="9">
        <f>IF(L44=TRUE,1,0)</f>
        <v>0</v>
      </c>
      <c r="Q44" s="9"/>
    </row>
    <row r="45" spans="2:17" ht="17" thickBot="1">
      <c r="B45" s="76"/>
      <c r="C45" s="444" t="s">
        <v>318</v>
      </c>
      <c r="D45" s="479" t="s">
        <v>729</v>
      </c>
      <c r="E45" s="447"/>
      <c r="F45" s="411"/>
      <c r="G45" s="421"/>
      <c r="H45" s="411"/>
      <c r="I45" s="19"/>
      <c r="J45" s="9"/>
      <c r="K45" s="15"/>
      <c r="L45" s="269"/>
      <c r="M45" s="464"/>
      <c r="N45" s="9"/>
      <c r="O45" s="324" t="s">
        <v>598</v>
      </c>
      <c r="P45" s="9"/>
      <c r="Q45" s="9"/>
    </row>
    <row r="46" spans="2:17" ht="17" thickBot="1">
      <c r="B46" s="76"/>
      <c r="C46" s="444" t="s">
        <v>314</v>
      </c>
      <c r="D46" s="479" t="s">
        <v>729</v>
      </c>
      <c r="E46" s="448"/>
      <c r="F46" s="411"/>
      <c r="G46" s="421"/>
      <c r="H46" s="411"/>
      <c r="I46" s="19"/>
      <c r="J46" s="9"/>
      <c r="K46" s="15"/>
      <c r="L46" s="414"/>
      <c r="M46" s="464"/>
      <c r="N46" s="9"/>
      <c r="O46" s="324" t="s">
        <v>599</v>
      </c>
      <c r="P46" s="9"/>
      <c r="Q46" s="9"/>
    </row>
    <row r="47" spans="2:17">
      <c r="B47" s="76"/>
      <c r="C47" s="9"/>
      <c r="D47" s="479"/>
      <c r="E47" s="411"/>
      <c r="F47" s="411"/>
      <c r="G47" s="421"/>
      <c r="H47" s="411"/>
      <c r="I47" s="9"/>
      <c r="J47" s="9"/>
      <c r="K47" s="15"/>
      <c r="L47" s="414"/>
      <c r="M47" s="464"/>
      <c r="N47" s="9"/>
      <c r="O47" s="17"/>
      <c r="P47" s="9"/>
      <c r="Q47" s="9"/>
    </row>
    <row r="48" spans="2:17" ht="17" thickBot="1">
      <c r="B48" s="76"/>
      <c r="C48" s="407" t="s">
        <v>726</v>
      </c>
      <c r="D48" s="479" t="s">
        <v>533</v>
      </c>
      <c r="E48" s="450">
        <f>SUM('Main activity power plants'!D112,'Main activity power plants'!D115,'Main activity power plants'!D118)</f>
        <v>0</v>
      </c>
      <c r="F48" s="441"/>
      <c r="G48" s="442"/>
      <c r="H48" s="441"/>
      <c r="I48" s="9"/>
      <c r="J48" s="9"/>
      <c r="K48" s="436" t="s">
        <v>375</v>
      </c>
      <c r="L48" s="402">
        <f>IF(SUM(E49:E51)=1,TRUE,SUM(E49:E51))</f>
        <v>0</v>
      </c>
      <c r="M48" s="464" t="str">
        <f>IF(L48=TRUE," ","Make sure the production shares add up to 100%")</f>
        <v>Make sure the production shares add up to 100%</v>
      </c>
      <c r="N48" s="9"/>
      <c r="O48" s="17"/>
      <c r="P48" s="9">
        <f>IF(L48=TRUE,1,0)</f>
        <v>0</v>
      </c>
      <c r="Q48" s="9"/>
    </row>
    <row r="49" spans="2:17" ht="17" thickBot="1">
      <c r="B49" s="76"/>
      <c r="C49" s="444" t="s">
        <v>315</v>
      </c>
      <c r="D49" s="479" t="s">
        <v>729</v>
      </c>
      <c r="E49" s="447"/>
      <c r="F49" s="411"/>
      <c r="G49" s="421"/>
      <c r="H49" s="411"/>
      <c r="I49" s="19"/>
      <c r="J49" s="9"/>
      <c r="K49" s="437"/>
      <c r="L49" s="427"/>
      <c r="M49" s="466"/>
      <c r="N49" s="9"/>
      <c r="O49" s="324" t="s">
        <v>600</v>
      </c>
      <c r="Q49" s="9"/>
    </row>
    <row r="50" spans="2:17" ht="17" thickBot="1">
      <c r="B50" s="76"/>
      <c r="C50" s="444" t="s">
        <v>316</v>
      </c>
      <c r="D50" s="479" t="s">
        <v>729</v>
      </c>
      <c r="E50" s="447"/>
      <c r="F50" s="411"/>
      <c r="G50" s="421"/>
      <c r="H50" s="411"/>
      <c r="I50" s="19"/>
      <c r="J50" s="9"/>
      <c r="K50" s="15"/>
      <c r="L50" s="269"/>
      <c r="M50" s="464"/>
      <c r="N50" s="9"/>
      <c r="O50" s="324" t="s">
        <v>601</v>
      </c>
      <c r="P50" s="9"/>
      <c r="Q50" s="9"/>
    </row>
    <row r="51" spans="2:17" ht="17" thickBot="1">
      <c r="B51" s="76"/>
      <c r="C51" s="444" t="s">
        <v>317</v>
      </c>
      <c r="D51" s="479" t="s">
        <v>729</v>
      </c>
      <c r="E51" s="448"/>
      <c r="F51" s="411"/>
      <c r="G51" s="421"/>
      <c r="H51" s="411"/>
      <c r="I51" s="19"/>
      <c r="J51" s="9"/>
      <c r="K51" s="266"/>
      <c r="L51" s="417"/>
      <c r="M51" s="467"/>
      <c r="N51" s="277"/>
      <c r="O51" s="324" t="s">
        <v>602</v>
      </c>
      <c r="P51" s="9"/>
      <c r="Q51" s="9"/>
    </row>
    <row r="52" spans="2:17">
      <c r="B52" s="91"/>
      <c r="C52" s="412"/>
      <c r="D52" s="484"/>
      <c r="E52" s="408"/>
      <c r="F52" s="408"/>
      <c r="G52" s="422"/>
      <c r="H52" s="408"/>
      <c r="I52" s="408"/>
      <c r="J52" s="408"/>
      <c r="K52" s="418"/>
      <c r="L52" s="419"/>
      <c r="M52" s="468"/>
      <c r="N52" s="277"/>
      <c r="O52" s="416"/>
      <c r="P52" s="9"/>
      <c r="Q52" s="9"/>
    </row>
    <row r="53" spans="2:17">
      <c r="B53" s="95" t="s">
        <v>12</v>
      </c>
      <c r="C53" s="9"/>
      <c r="D53" s="479"/>
      <c r="E53" s="9"/>
      <c r="F53" s="9"/>
      <c r="G53" s="423"/>
      <c r="H53" s="9"/>
      <c r="I53" s="9"/>
      <c r="J53" s="9"/>
      <c r="K53" s="15"/>
      <c r="L53" s="414"/>
      <c r="M53" s="464"/>
      <c r="N53" s="9"/>
      <c r="O53" s="17"/>
    </row>
    <row r="54" spans="2:17">
      <c r="B54" s="92"/>
      <c r="C54" s="9"/>
      <c r="D54" s="479"/>
      <c r="E54" s="9"/>
      <c r="F54" s="9"/>
      <c r="G54" s="423"/>
      <c r="H54" s="9"/>
      <c r="I54" s="9"/>
      <c r="J54" s="9"/>
      <c r="K54" s="20" t="s">
        <v>218</v>
      </c>
      <c r="L54" s="402" t="b">
        <f>IF('Results by fuel'!D90=0,TRUE,FALSE)</f>
        <v>1</v>
      </c>
      <c r="M54" s="464" t="str">
        <f>IF(L54=TRUE," ","The calculated electricity production differs from the statistical amount")</f>
        <v xml:space="preserve"> </v>
      </c>
      <c r="N54" s="9"/>
      <c r="O54" s="17"/>
      <c r="P54" s="9">
        <f>IF(L54=TRUE,1,0)</f>
        <v>1</v>
      </c>
    </row>
    <row r="55" spans="2:17">
      <c r="B55" s="72"/>
      <c r="C55" s="9"/>
      <c r="D55" s="479"/>
      <c r="E55" s="9"/>
      <c r="F55" s="9"/>
      <c r="G55" s="423"/>
      <c r="H55" s="9"/>
      <c r="I55" s="9"/>
      <c r="J55" s="9"/>
      <c r="K55" s="20" t="s">
        <v>498</v>
      </c>
      <c r="L55" s="402" t="b">
        <f>IF('Results by fuel'!H142=0,TRUE,FALSE)</f>
        <v>1</v>
      </c>
      <c r="M55" s="464" t="str">
        <f>IF(L55=TRUE," ","The calculated heat production differs from the statistical amount")</f>
        <v xml:space="preserve"> </v>
      </c>
      <c r="N55" s="9"/>
      <c r="O55" s="17"/>
      <c r="P55" s="9">
        <f>IF(L55=TRUE,1,0)</f>
        <v>1</v>
      </c>
    </row>
    <row r="56" spans="2:17">
      <c r="B56" s="72"/>
      <c r="C56" s="9"/>
      <c r="D56" s="479"/>
      <c r="E56" s="9"/>
      <c r="F56" s="9"/>
      <c r="G56" s="423"/>
      <c r="H56" s="9"/>
      <c r="I56" s="9"/>
      <c r="J56" s="9"/>
      <c r="K56" s="20" t="s">
        <v>715</v>
      </c>
      <c r="L56" s="402" t="b">
        <f>IF(COUNTIF(csv_ce_production_table_2!B:B,"&lt;0"),FALSE,TRUE)</f>
        <v>1</v>
      </c>
      <c r="M56" s="464" t="str">
        <f>IF(L56=TRUE," ","Some converters have negative demands. Check the 'Results by machine' sheet and find out what is wrong. There may be a confict between autoproduction (autoproducers table) and energy balance. ")</f>
        <v xml:space="preserve"> </v>
      </c>
      <c r="N56" s="9"/>
      <c r="O56" s="17"/>
      <c r="P56" s="9">
        <f>IF(L56=TRUE,1,0)</f>
        <v>1</v>
      </c>
    </row>
    <row r="57" spans="2:17">
      <c r="B57" s="72"/>
      <c r="C57" s="9"/>
      <c r="D57" s="479"/>
      <c r="E57" s="9"/>
      <c r="F57" s="9"/>
      <c r="G57" s="423"/>
      <c r="H57" s="9"/>
      <c r="I57" s="9"/>
      <c r="J57" s="9"/>
      <c r="K57" s="15" t="s">
        <v>452</v>
      </c>
      <c r="L57" s="404" t="e">
        <f>IF(ABS('Results by fuel'!E90)&lt;0.05,TRUE,FALSE)</f>
        <v>#DIV/0!</v>
      </c>
      <c r="M57" s="464" t="e">
        <f>IF(L57=TRUE," ","The calculated total fuel input for power plants differs from the statistical amount")</f>
        <v>#DIV/0!</v>
      </c>
      <c r="N57" s="9"/>
      <c r="O57" s="17"/>
    </row>
    <row r="58" spans="2:17">
      <c r="B58" s="72"/>
      <c r="C58" s="9"/>
      <c r="D58" s="479"/>
      <c r="E58" s="9"/>
      <c r="F58" s="9"/>
      <c r="G58" s="423"/>
      <c r="H58" s="9"/>
      <c r="I58" s="9"/>
      <c r="J58" s="9"/>
      <c r="K58" s="15" t="s">
        <v>451</v>
      </c>
      <c r="L58" s="404" t="e">
        <f>IF(ABS('Results by fuel'!E142)&lt;0.05,TRUE,FALSE)</f>
        <v>#DIV/0!</v>
      </c>
      <c r="M58" s="464" t="e">
        <f>IF(L58=TRUE," ","The calculated total fuel input for heat plants differs from the statistical amount")</f>
        <v>#DIV/0!</v>
      </c>
      <c r="N58" s="9"/>
      <c r="O58" s="17"/>
    </row>
    <row r="59" spans="2:17">
      <c r="B59" s="77"/>
      <c r="C59" s="11"/>
      <c r="D59" s="483"/>
      <c r="E59" s="11"/>
      <c r="F59" s="11"/>
      <c r="G59" s="424"/>
      <c r="H59" s="11"/>
      <c r="I59" s="11"/>
      <c r="J59" s="11"/>
      <c r="K59" s="16"/>
      <c r="L59" s="52"/>
      <c r="M59" s="469"/>
      <c r="N59" s="9"/>
      <c r="O59" s="17"/>
    </row>
    <row r="60" spans="2:17" ht="17" thickBot="1">
      <c r="B60" s="95" t="s">
        <v>305</v>
      </c>
      <c r="C60" s="157"/>
      <c r="D60" s="479"/>
      <c r="E60" s="9"/>
      <c r="F60" s="9"/>
      <c r="G60" s="423"/>
      <c r="H60" s="9"/>
      <c r="I60" s="9"/>
      <c r="J60" s="9"/>
      <c r="K60" s="575" t="s">
        <v>731</v>
      </c>
      <c r="L60" s="576"/>
      <c r="M60" s="464"/>
      <c r="N60" s="9"/>
      <c r="O60" s="17"/>
    </row>
    <row r="61" spans="2:17" ht="17" thickBot="1">
      <c r="B61" s="95"/>
      <c r="C61" s="9" t="s">
        <v>380</v>
      </c>
      <c r="D61" s="479" t="s">
        <v>269</v>
      </c>
      <c r="E61" s="451"/>
      <c r="F61" s="9"/>
      <c r="G61" s="423"/>
      <c r="H61" s="9"/>
      <c r="I61" s="19"/>
      <c r="J61" s="9"/>
      <c r="K61" s="577"/>
      <c r="L61" s="578"/>
      <c r="M61" s="464"/>
      <c r="N61" s="9"/>
      <c r="O61" s="324" t="s">
        <v>606</v>
      </c>
    </row>
    <row r="62" spans="2:17" ht="17" thickBot="1">
      <c r="B62" s="72"/>
      <c r="C62" s="9" t="s">
        <v>356</v>
      </c>
      <c r="D62" s="479" t="s">
        <v>269</v>
      </c>
      <c r="E62" s="451"/>
      <c r="F62" s="9"/>
      <c r="G62" s="423"/>
      <c r="H62" s="9"/>
      <c r="I62" s="19"/>
      <c r="J62" s="9"/>
      <c r="K62" s="579"/>
      <c r="L62" s="578"/>
      <c r="M62" s="464"/>
      <c r="N62" s="9"/>
      <c r="O62" s="324" t="s">
        <v>603</v>
      </c>
    </row>
    <row r="63" spans="2:17" ht="18" thickTop="1" thickBot="1">
      <c r="B63" s="95"/>
      <c r="C63" s="9" t="s">
        <v>357</v>
      </c>
      <c r="D63" s="479" t="s">
        <v>269</v>
      </c>
      <c r="E63" s="451"/>
      <c r="F63" s="9"/>
      <c r="G63" s="423"/>
      <c r="H63" s="9"/>
      <c r="I63" s="19"/>
      <c r="J63" s="9"/>
      <c r="K63" s="438" t="s">
        <v>713</v>
      </c>
      <c r="L63" s="488" t="s">
        <v>712</v>
      </c>
      <c r="M63" s="464"/>
      <c r="N63" s="9"/>
      <c r="O63" s="324" t="s">
        <v>604</v>
      </c>
    </row>
    <row r="64" spans="2:17" ht="17" thickBot="1">
      <c r="B64" s="95"/>
      <c r="C64" s="9" t="s">
        <v>488</v>
      </c>
      <c r="D64" s="479" t="s">
        <v>269</v>
      </c>
      <c r="E64" s="451"/>
      <c r="F64" s="9"/>
      <c r="G64" s="423"/>
      <c r="H64" s="9"/>
      <c r="I64" s="19"/>
      <c r="J64" s="9"/>
      <c r="K64" s="486" t="s">
        <v>714</v>
      </c>
      <c r="L64" s="375" t="e">
        <f>SUM('Results by machine'!M11:M16)</f>
        <v>#DIV/0!</v>
      </c>
      <c r="M64" s="464"/>
      <c r="N64" s="9"/>
      <c r="O64" s="324" t="s">
        <v>605</v>
      </c>
    </row>
    <row r="65" spans="2:15" ht="17" thickBot="1">
      <c r="B65" s="95"/>
      <c r="C65" s="9" t="s">
        <v>359</v>
      </c>
      <c r="D65" s="479" t="s">
        <v>269</v>
      </c>
      <c r="E65" s="451"/>
      <c r="F65" s="9"/>
      <c r="G65" s="423"/>
      <c r="H65" s="9"/>
      <c r="I65" s="19"/>
      <c r="J65" s="9"/>
      <c r="K65" s="486" t="s">
        <v>142</v>
      </c>
      <c r="L65" s="375" t="e">
        <f>SUM('Results by machine'!M17:M18)</f>
        <v>#DIV/0!</v>
      </c>
      <c r="M65" s="464"/>
      <c r="N65" s="9"/>
      <c r="O65" s="324" t="s">
        <v>607</v>
      </c>
    </row>
    <row r="66" spans="2:15" ht="17" thickBot="1">
      <c r="B66" s="95"/>
      <c r="C66" s="9" t="s">
        <v>489</v>
      </c>
      <c r="D66" s="479" t="s">
        <v>269</v>
      </c>
      <c r="E66" s="451"/>
      <c r="F66" s="9"/>
      <c r="G66" s="423"/>
      <c r="H66" s="9"/>
      <c r="I66" s="19"/>
      <c r="J66" s="9"/>
      <c r="K66" s="486" t="s">
        <v>285</v>
      </c>
      <c r="L66" s="375" t="e">
        <f>SUM('Results by machine'!M19:M23)</f>
        <v>#DIV/0!</v>
      </c>
      <c r="M66" s="464"/>
      <c r="N66" s="9"/>
      <c r="O66" s="324" t="s">
        <v>608</v>
      </c>
    </row>
    <row r="67" spans="2:15" ht="17" thickBot="1">
      <c r="B67" s="72"/>
      <c r="C67" s="9"/>
      <c r="D67" s="479"/>
      <c r="E67" s="89"/>
      <c r="F67" s="9"/>
      <c r="G67" s="423"/>
      <c r="H67" s="9"/>
      <c r="I67" s="89"/>
      <c r="J67" s="9"/>
      <c r="K67" s="486" t="s">
        <v>189</v>
      </c>
      <c r="L67" s="375" t="e">
        <f>SUM('Results by machine'!M27:M28)</f>
        <v>#DIV/0!</v>
      </c>
      <c r="M67" s="464"/>
      <c r="N67" s="9"/>
      <c r="O67" s="324"/>
    </row>
    <row r="68" spans="2:15" ht="17" thickBot="1">
      <c r="B68" s="72"/>
      <c r="C68" s="9" t="s">
        <v>361</v>
      </c>
      <c r="D68" s="479" t="s">
        <v>269</v>
      </c>
      <c r="E68" s="451"/>
      <c r="F68" s="9"/>
      <c r="G68" s="423"/>
      <c r="H68" s="9"/>
      <c r="I68" s="19"/>
      <c r="J68" s="9"/>
      <c r="K68" s="486" t="s">
        <v>190</v>
      </c>
      <c r="L68" s="375" t="e">
        <f>SUM('Results by machine'!M29:M30)</f>
        <v>#DIV/0!</v>
      </c>
      <c r="M68" s="464"/>
      <c r="N68" s="9"/>
      <c r="O68" s="324" t="s">
        <v>611</v>
      </c>
    </row>
    <row r="69" spans="2:15" ht="17" thickBot="1">
      <c r="B69" s="95"/>
      <c r="C69" s="9" t="s">
        <v>495</v>
      </c>
      <c r="D69" s="479" t="s">
        <v>269</v>
      </c>
      <c r="E69" s="451"/>
      <c r="F69" s="9"/>
      <c r="G69" s="423"/>
      <c r="H69" s="9"/>
      <c r="I69" s="19"/>
      <c r="J69" s="9"/>
      <c r="K69" s="486" t="s">
        <v>329</v>
      </c>
      <c r="L69" s="375" t="e">
        <f>SUM('Results by machine'!M32,'Results by machine'!M40:M41)</f>
        <v>#DIV/0!</v>
      </c>
      <c r="M69" s="464"/>
      <c r="N69" s="9"/>
      <c r="O69" s="324" t="s">
        <v>612</v>
      </c>
    </row>
    <row r="70" spans="2:15" ht="17" thickBot="1">
      <c r="B70" s="95"/>
      <c r="C70" s="9"/>
      <c r="D70" s="479"/>
      <c r="E70" s="89"/>
      <c r="F70" s="9"/>
      <c r="G70" s="423"/>
      <c r="H70" s="9"/>
      <c r="I70" s="413"/>
      <c r="J70" s="9"/>
      <c r="K70" s="486" t="s">
        <v>747</v>
      </c>
      <c r="L70" s="375" t="e">
        <f>'Results by machine'!M33</f>
        <v>#DIV/0!</v>
      </c>
      <c r="M70" s="464"/>
      <c r="N70" s="9"/>
      <c r="O70" s="324"/>
    </row>
    <row r="71" spans="2:15" ht="17" thickBot="1">
      <c r="B71" s="95"/>
      <c r="C71" s="9" t="s">
        <v>363</v>
      </c>
      <c r="D71" s="479" t="s">
        <v>269</v>
      </c>
      <c r="E71" s="451"/>
      <c r="F71" s="9"/>
      <c r="G71" s="423"/>
      <c r="H71" s="9"/>
      <c r="I71" s="19"/>
      <c r="J71" s="9"/>
      <c r="K71" s="486" t="s">
        <v>195</v>
      </c>
      <c r="L71" s="375" t="e">
        <f>SUM('Results by machine'!M34:M36)</f>
        <v>#DIV/0!</v>
      </c>
      <c r="M71" s="464"/>
      <c r="N71" s="9"/>
      <c r="O71" s="324" t="s">
        <v>613</v>
      </c>
    </row>
    <row r="72" spans="2:15" ht="17" thickBot="1">
      <c r="B72" s="95"/>
      <c r="C72" s="9" t="s">
        <v>364</v>
      </c>
      <c r="D72" s="479" t="s">
        <v>269</v>
      </c>
      <c r="E72" s="451"/>
      <c r="F72" s="9"/>
      <c r="G72" s="423"/>
      <c r="H72" s="9"/>
      <c r="I72" s="19"/>
      <c r="J72" s="9"/>
      <c r="K72" s="486" t="s">
        <v>367</v>
      </c>
      <c r="L72" s="375" t="e">
        <f>'Results by machine'!M24</f>
        <v>#DIV/0!</v>
      </c>
      <c r="M72" s="464"/>
      <c r="N72" s="9"/>
      <c r="O72" s="324" t="s">
        <v>614</v>
      </c>
    </row>
    <row r="73" spans="2:15" ht="17" thickBot="1">
      <c r="B73" s="95"/>
      <c r="C73" s="9" t="s">
        <v>490</v>
      </c>
      <c r="D73" s="479" t="s">
        <v>269</v>
      </c>
      <c r="E73" s="452"/>
      <c r="F73" s="277"/>
      <c r="G73" s="443"/>
      <c r="H73" s="277"/>
      <c r="I73" s="19"/>
      <c r="J73" s="9"/>
      <c r="K73" s="486" t="s">
        <v>368</v>
      </c>
      <c r="L73" s="375" t="e">
        <f>'Results by machine'!M25</f>
        <v>#DIV/0!</v>
      </c>
      <c r="M73" s="464"/>
      <c r="N73" s="9"/>
      <c r="O73" s="324" t="s">
        <v>615</v>
      </c>
    </row>
    <row r="74" spans="2:15" ht="17" thickBot="1">
      <c r="B74" s="95"/>
      <c r="C74" s="9" t="s">
        <v>752</v>
      </c>
      <c r="D74" s="479" t="s">
        <v>269</v>
      </c>
      <c r="E74" s="430"/>
      <c r="F74" s="277"/>
      <c r="G74" s="443"/>
      <c r="H74" s="277"/>
      <c r="I74" s="19"/>
      <c r="J74" s="9"/>
      <c r="K74" s="486" t="s">
        <v>369</v>
      </c>
      <c r="L74" s="375" t="e">
        <f>'Results by machine'!M26</f>
        <v>#DIV/0!</v>
      </c>
      <c r="M74" s="464"/>
      <c r="N74" s="9"/>
      <c r="O74" s="324" t="s">
        <v>754</v>
      </c>
    </row>
    <row r="75" spans="2:15" ht="17" thickBot="1">
      <c r="B75" s="95"/>
      <c r="C75" s="9" t="s">
        <v>366</v>
      </c>
      <c r="D75" s="479" t="s">
        <v>269</v>
      </c>
      <c r="E75" s="19"/>
      <c r="F75" s="9"/>
      <c r="G75" s="423"/>
      <c r="H75" s="9"/>
      <c r="I75" s="19"/>
      <c r="J75" s="9"/>
      <c r="K75" s="487" t="s">
        <v>191</v>
      </c>
      <c r="L75" s="489" t="e">
        <f>'Results by machine'!M31</f>
        <v>#DIV/0!</v>
      </c>
      <c r="M75" s="464"/>
      <c r="N75" s="9"/>
      <c r="O75" s="324" t="s">
        <v>616</v>
      </c>
    </row>
    <row r="76" spans="2:15" ht="17" thickBot="1">
      <c r="B76" s="95"/>
      <c r="C76" s="9"/>
      <c r="D76" s="479"/>
      <c r="E76" s="89"/>
      <c r="F76" s="9"/>
      <c r="G76" s="423"/>
      <c r="H76" s="9"/>
      <c r="I76" s="413"/>
      <c r="J76" s="9"/>
      <c r="K76" s="15"/>
      <c r="M76" s="464"/>
      <c r="N76" s="9"/>
      <c r="O76" s="324"/>
    </row>
    <row r="77" spans="2:15" ht="17" thickBot="1">
      <c r="B77" s="72"/>
      <c r="C77" s="9" t="s">
        <v>321</v>
      </c>
      <c r="D77" s="479" t="s">
        <v>269</v>
      </c>
      <c r="E77" s="453"/>
      <c r="F77" s="277"/>
      <c r="G77" s="443"/>
      <c r="H77" s="277"/>
      <c r="I77" s="19"/>
      <c r="J77" s="9"/>
      <c r="K77" s="15"/>
      <c r="M77" s="464"/>
      <c r="N77" s="9"/>
      <c r="O77" s="324" t="s">
        <v>621</v>
      </c>
    </row>
    <row r="78" spans="2:15" ht="17" thickBot="1">
      <c r="B78" s="95"/>
      <c r="C78" s="9" t="s">
        <v>322</v>
      </c>
      <c r="D78" s="479" t="s">
        <v>269</v>
      </c>
      <c r="E78" s="454"/>
      <c r="F78" s="277"/>
      <c r="G78" s="443"/>
      <c r="H78" s="277"/>
      <c r="I78" s="19"/>
      <c r="J78" s="9"/>
      <c r="K78" s="15"/>
      <c r="L78" s="403"/>
      <c r="M78" s="464"/>
      <c r="N78" s="9"/>
      <c r="O78" s="324" t="s">
        <v>622</v>
      </c>
    </row>
    <row r="79" spans="2:15" ht="17" thickBot="1">
      <c r="B79" s="95"/>
      <c r="C79" s="9"/>
      <c r="D79" s="479"/>
      <c r="E79" s="89"/>
      <c r="F79" s="9"/>
      <c r="G79" s="423"/>
      <c r="H79" s="9"/>
      <c r="I79" s="413"/>
      <c r="J79" s="9"/>
      <c r="K79" s="15"/>
      <c r="L79" s="353"/>
      <c r="M79" s="464"/>
      <c r="N79" s="9"/>
      <c r="O79" s="324"/>
    </row>
    <row r="80" spans="2:15" ht="17" thickBot="1">
      <c r="B80" s="95"/>
      <c r="C80" s="9" t="s">
        <v>318</v>
      </c>
      <c r="D80" s="479" t="s">
        <v>269</v>
      </c>
      <c r="E80" s="453"/>
      <c r="F80" s="9"/>
      <c r="G80" s="423"/>
      <c r="H80" s="9"/>
      <c r="I80" s="19"/>
      <c r="J80" s="9"/>
      <c r="K80" s="15"/>
      <c r="L80" s="9"/>
      <c r="M80" s="464"/>
      <c r="N80" s="9"/>
      <c r="O80" s="324" t="s">
        <v>623</v>
      </c>
    </row>
    <row r="81" spans="2:15" ht="17" thickBot="1">
      <c r="B81" s="72"/>
      <c r="C81" s="9" t="s">
        <v>314</v>
      </c>
      <c r="D81" s="479" t="s">
        <v>269</v>
      </c>
      <c r="E81" s="455"/>
      <c r="F81" s="9"/>
      <c r="G81" s="423"/>
      <c r="H81" s="9"/>
      <c r="I81" s="19"/>
      <c r="J81" s="9"/>
      <c r="K81" s="15"/>
      <c r="L81" s="353"/>
      <c r="M81" s="464"/>
      <c r="N81" s="9"/>
      <c r="O81" s="324" t="s">
        <v>624</v>
      </c>
    </row>
    <row r="82" spans="2:15" ht="17" thickBot="1">
      <c r="B82" s="72"/>
      <c r="C82" s="9"/>
      <c r="D82" s="479"/>
      <c r="E82" s="89"/>
      <c r="F82" s="9"/>
      <c r="G82" s="423"/>
      <c r="H82" s="9"/>
      <c r="I82" s="413"/>
      <c r="J82" s="9"/>
      <c r="K82" s="15"/>
      <c r="L82" s="353"/>
      <c r="M82" s="464"/>
      <c r="N82" s="9"/>
      <c r="O82" s="324"/>
    </row>
    <row r="83" spans="2:15" ht="17" thickBot="1">
      <c r="B83" s="95"/>
      <c r="C83" s="9" t="s">
        <v>743</v>
      </c>
      <c r="D83" s="479" t="s">
        <v>269</v>
      </c>
      <c r="E83" s="453"/>
      <c r="F83" s="9"/>
      <c r="G83" s="423"/>
      <c r="H83" s="9"/>
      <c r="I83" s="19"/>
      <c r="J83" s="9"/>
      <c r="K83" s="15"/>
      <c r="L83" s="9"/>
      <c r="M83" s="464"/>
      <c r="N83" s="9"/>
      <c r="O83" s="324" t="s">
        <v>626</v>
      </c>
    </row>
    <row r="84" spans="2:15" ht="17" thickBot="1">
      <c r="B84" s="95"/>
      <c r="C84" s="9" t="s">
        <v>744</v>
      </c>
      <c r="D84" s="479" t="s">
        <v>269</v>
      </c>
      <c r="E84" s="455"/>
      <c r="F84" s="9"/>
      <c r="G84" s="423"/>
      <c r="H84" s="9"/>
      <c r="I84" s="19"/>
      <c r="J84" s="9"/>
      <c r="K84" s="15"/>
      <c r="L84" s="353"/>
      <c r="M84" s="464"/>
      <c r="N84" s="9"/>
      <c r="O84" s="324" t="s">
        <v>627</v>
      </c>
    </row>
    <row r="85" spans="2:15" ht="17" thickBot="1">
      <c r="B85" s="95"/>
      <c r="C85" s="9" t="s">
        <v>745</v>
      </c>
      <c r="D85" s="479" t="s">
        <v>269</v>
      </c>
      <c r="E85" s="455"/>
      <c r="F85" s="9"/>
      <c r="G85" s="423"/>
      <c r="H85" s="9"/>
      <c r="I85" s="19"/>
      <c r="J85" s="9"/>
      <c r="K85" s="15"/>
      <c r="L85" s="353"/>
      <c r="M85" s="464"/>
      <c r="N85" s="9"/>
      <c r="O85" s="324" t="s">
        <v>628</v>
      </c>
    </row>
    <row r="86" spans="2:15" ht="17" thickBot="1">
      <c r="B86" s="95"/>
      <c r="C86" s="9" t="s">
        <v>746</v>
      </c>
      <c r="D86" s="479" t="s">
        <v>269</v>
      </c>
      <c r="E86" s="455"/>
      <c r="F86" s="9"/>
      <c r="G86" s="423"/>
      <c r="H86" s="9"/>
      <c r="I86" s="19"/>
      <c r="J86" s="9"/>
      <c r="K86" s="15"/>
      <c r="L86" s="9"/>
      <c r="M86" s="464"/>
      <c r="N86" s="9"/>
      <c r="O86" s="324" t="s">
        <v>629</v>
      </c>
    </row>
    <row r="87" spans="2:15" ht="17" thickBot="1">
      <c r="B87" s="95"/>
      <c r="C87" s="9"/>
      <c r="D87" s="479"/>
      <c r="E87" s="89"/>
      <c r="F87" s="9"/>
      <c r="G87" s="423"/>
      <c r="H87" s="9"/>
      <c r="I87" s="413"/>
      <c r="J87" s="9"/>
      <c r="K87" s="15"/>
      <c r="L87" s="353"/>
      <c r="M87" s="464"/>
      <c r="N87" s="9"/>
      <c r="O87" s="324"/>
    </row>
    <row r="88" spans="2:15" ht="17" thickBot="1">
      <c r="B88" s="95"/>
      <c r="C88" s="9" t="s">
        <v>315</v>
      </c>
      <c r="D88" s="479" t="s">
        <v>269</v>
      </c>
      <c r="E88" s="453"/>
      <c r="F88" s="9"/>
      <c r="G88" s="423"/>
      <c r="H88" s="9"/>
      <c r="I88" s="19"/>
      <c r="J88" s="9"/>
      <c r="K88" s="15"/>
      <c r="L88" s="353"/>
      <c r="M88" s="464"/>
      <c r="N88" s="9"/>
      <c r="O88" s="324" t="s">
        <v>630</v>
      </c>
    </row>
    <row r="89" spans="2:15" ht="17" thickBot="1">
      <c r="B89" s="95"/>
      <c r="C89" s="9" t="s">
        <v>316</v>
      </c>
      <c r="D89" s="479" t="s">
        <v>269</v>
      </c>
      <c r="E89" s="455"/>
      <c r="F89" s="9"/>
      <c r="G89" s="423"/>
      <c r="H89" s="9"/>
      <c r="I89" s="19"/>
      <c r="J89" s="9"/>
      <c r="K89" s="15"/>
      <c r="L89" s="353"/>
      <c r="M89" s="464"/>
      <c r="N89" s="9"/>
      <c r="O89" s="324" t="s">
        <v>631</v>
      </c>
    </row>
    <row r="90" spans="2:15" ht="17" thickBot="1">
      <c r="B90" s="95"/>
      <c r="C90" s="9" t="s">
        <v>317</v>
      </c>
      <c r="D90" s="479" t="s">
        <v>269</v>
      </c>
      <c r="E90" s="455"/>
      <c r="F90" s="9"/>
      <c r="G90" s="423"/>
      <c r="H90" s="9"/>
      <c r="I90" s="19"/>
      <c r="J90" s="9"/>
      <c r="K90" s="15"/>
      <c r="L90" s="353"/>
      <c r="M90" s="464"/>
      <c r="N90" s="9"/>
      <c r="O90" s="324" t="s">
        <v>632</v>
      </c>
    </row>
    <row r="91" spans="2:15" ht="17" thickBot="1">
      <c r="B91" s="72"/>
      <c r="C91" s="9"/>
      <c r="D91" s="479"/>
      <c r="E91" s="89"/>
      <c r="F91" s="9"/>
      <c r="G91" s="423"/>
      <c r="H91" s="9"/>
      <c r="I91" s="413"/>
      <c r="J91" s="9"/>
      <c r="K91" s="15"/>
      <c r="L91" s="9"/>
      <c r="M91" s="464"/>
      <c r="N91" s="9"/>
      <c r="O91" s="324"/>
    </row>
    <row r="92" spans="2:15" ht="17" thickBot="1">
      <c r="B92" s="95"/>
      <c r="C92" s="9" t="s">
        <v>367</v>
      </c>
      <c r="D92" s="479" t="s">
        <v>269</v>
      </c>
      <c r="E92" s="453"/>
      <c r="F92" s="9"/>
      <c r="G92" s="423"/>
      <c r="H92" s="9"/>
      <c r="I92" s="19"/>
      <c r="J92" s="9"/>
      <c r="K92" s="15"/>
      <c r="L92" s="353"/>
      <c r="M92" s="464"/>
      <c r="N92" s="9"/>
      <c r="O92" s="324" t="s">
        <v>618</v>
      </c>
    </row>
    <row r="93" spans="2:15" ht="17" thickBot="1">
      <c r="B93" s="95"/>
      <c r="C93" s="9" t="s">
        <v>368</v>
      </c>
      <c r="D93" s="479" t="s">
        <v>269</v>
      </c>
      <c r="E93" s="455"/>
      <c r="F93" s="9"/>
      <c r="G93" s="423"/>
      <c r="H93" s="9"/>
      <c r="I93" s="19"/>
      <c r="J93" s="9"/>
      <c r="K93" s="15"/>
      <c r="L93" s="353"/>
      <c r="M93" s="464"/>
      <c r="N93" s="9"/>
      <c r="O93" s="324" t="s">
        <v>619</v>
      </c>
    </row>
    <row r="94" spans="2:15" ht="17" thickBot="1">
      <c r="B94" s="95"/>
      <c r="C94" s="9" t="s">
        <v>369</v>
      </c>
      <c r="D94" s="479" t="s">
        <v>269</v>
      </c>
      <c r="E94" s="455"/>
      <c r="F94" s="9"/>
      <c r="G94" s="423"/>
      <c r="H94" s="9"/>
      <c r="I94" s="19"/>
      <c r="J94" s="9"/>
      <c r="K94" s="15"/>
      <c r="L94" s="353"/>
      <c r="M94" s="464"/>
      <c r="N94" s="9"/>
      <c r="O94" s="324" t="s">
        <v>620</v>
      </c>
    </row>
    <row r="95" spans="2:15" ht="17" thickBot="1">
      <c r="B95" s="95"/>
      <c r="C95" s="9" t="s">
        <v>191</v>
      </c>
      <c r="D95" s="479" t="s">
        <v>269</v>
      </c>
      <c r="E95" s="455"/>
      <c r="F95" s="9"/>
      <c r="G95" s="423"/>
      <c r="H95" s="9"/>
      <c r="I95" s="19"/>
      <c r="J95" s="9"/>
      <c r="K95" s="15"/>
      <c r="L95" s="9"/>
      <c r="M95" s="464"/>
      <c r="N95" s="9"/>
      <c r="O95" s="324" t="s">
        <v>625</v>
      </c>
    </row>
    <row r="96" spans="2:15" ht="17" thickBot="1">
      <c r="B96" s="95"/>
      <c r="C96" s="9"/>
      <c r="D96" s="479"/>
      <c r="E96" s="9"/>
      <c r="F96" s="9"/>
      <c r="G96" s="423"/>
      <c r="H96" s="9"/>
      <c r="I96" s="9"/>
      <c r="J96" s="9"/>
      <c r="K96" s="15"/>
      <c r="L96" s="9"/>
      <c r="M96" s="464"/>
      <c r="N96" s="9"/>
      <c r="O96" s="324"/>
    </row>
    <row r="97" spans="2:15" ht="17" thickBot="1">
      <c r="B97" s="95"/>
      <c r="C97" s="9" t="s">
        <v>772</v>
      </c>
      <c r="D97" s="479" t="s">
        <v>269</v>
      </c>
      <c r="E97" s="19"/>
      <c r="F97" s="9"/>
      <c r="G97" s="423"/>
      <c r="H97" s="9"/>
      <c r="I97" s="19"/>
      <c r="J97" s="9"/>
      <c r="K97" s="15"/>
      <c r="L97" s="9"/>
      <c r="M97" s="464"/>
      <c r="N97" s="9"/>
      <c r="O97" s="324" t="s">
        <v>791</v>
      </c>
    </row>
    <row r="98" spans="2:15" ht="17" thickBot="1">
      <c r="B98" s="95"/>
      <c r="C98" s="9"/>
      <c r="D98" s="479" t="s">
        <v>533</v>
      </c>
      <c r="E98" s="19"/>
      <c r="F98" s="9"/>
      <c r="G98" s="423"/>
      <c r="H98" s="9"/>
      <c r="I98" s="19"/>
      <c r="J98" s="9"/>
      <c r="K98" s="15"/>
      <c r="L98" s="9"/>
      <c r="M98" s="464"/>
      <c r="N98" s="9"/>
      <c r="O98" s="324" t="s">
        <v>792</v>
      </c>
    </row>
    <row r="99" spans="2:15">
      <c r="B99" s="95"/>
      <c r="C99" s="11"/>
      <c r="D99" s="483"/>
      <c r="E99" s="11"/>
      <c r="F99" s="11"/>
      <c r="G99" s="424"/>
      <c r="H99" s="11"/>
      <c r="I99" s="11"/>
      <c r="J99" s="9"/>
      <c r="K99" s="15"/>
      <c r="L99" s="9"/>
      <c r="M99" s="464"/>
      <c r="N99" s="9"/>
    </row>
    <row r="100" spans="2:15">
      <c r="B100" s="406" t="s">
        <v>652</v>
      </c>
      <c r="C100" s="157"/>
      <c r="D100" s="479"/>
      <c r="E100" s="9"/>
      <c r="F100" s="9"/>
      <c r="G100" s="423"/>
      <c r="H100" s="9"/>
      <c r="I100" s="9"/>
      <c r="J100" s="4"/>
      <c r="K100" s="305"/>
      <c r="L100" s="4"/>
      <c r="M100" s="470"/>
      <c r="N100" s="9"/>
    </row>
    <row r="101" spans="2:15">
      <c r="B101" s="95"/>
      <c r="C101" s="9" t="s">
        <v>280</v>
      </c>
      <c r="D101" s="479" t="s">
        <v>269</v>
      </c>
      <c r="E101" s="9">
        <v>2190</v>
      </c>
      <c r="F101" s="9"/>
      <c r="G101" s="423"/>
      <c r="H101" s="9"/>
      <c r="I101" s="9" t="s">
        <v>759</v>
      </c>
      <c r="J101" s="9"/>
      <c r="K101" s="15"/>
      <c r="L101" s="9"/>
      <c r="M101" s="464"/>
      <c r="N101" s="9"/>
      <c r="O101" s="17"/>
    </row>
    <row r="102" spans="2:15">
      <c r="B102" s="72"/>
      <c r="C102" s="9" t="s">
        <v>281</v>
      </c>
      <c r="D102" s="479" t="s">
        <v>269</v>
      </c>
      <c r="E102" s="9">
        <v>2190</v>
      </c>
      <c r="F102" s="9"/>
      <c r="G102" s="423"/>
      <c r="H102" s="9"/>
      <c r="I102" s="9" t="s">
        <v>759</v>
      </c>
      <c r="J102" s="9"/>
      <c r="K102" s="15"/>
      <c r="L102" s="9"/>
      <c r="M102" s="464"/>
      <c r="N102" s="9"/>
      <c r="O102" s="17"/>
    </row>
    <row r="103" spans="2:15">
      <c r="B103" s="72"/>
      <c r="C103" s="9" t="s">
        <v>282</v>
      </c>
      <c r="D103" s="479" t="s">
        <v>269</v>
      </c>
      <c r="E103" s="9">
        <v>2190</v>
      </c>
      <c r="F103" s="9"/>
      <c r="G103" s="423"/>
      <c r="H103" s="9"/>
      <c r="I103" s="9" t="s">
        <v>759</v>
      </c>
      <c r="J103" s="9"/>
      <c r="K103" s="15"/>
      <c r="L103" s="9"/>
      <c r="M103" s="464"/>
      <c r="N103" s="9"/>
      <c r="O103" s="17"/>
    </row>
    <row r="104" spans="2:15">
      <c r="B104" s="95"/>
      <c r="C104" s="9" t="s">
        <v>283</v>
      </c>
      <c r="D104" s="479" t="s">
        <v>269</v>
      </c>
      <c r="E104" s="9">
        <v>2190</v>
      </c>
      <c r="F104" s="9"/>
      <c r="G104" s="423"/>
      <c r="H104" s="9"/>
      <c r="I104" s="9" t="s">
        <v>759</v>
      </c>
      <c r="J104" s="9"/>
      <c r="K104" s="15"/>
      <c r="L104" s="9"/>
      <c r="M104" s="464"/>
      <c r="N104" s="9"/>
      <c r="O104" s="17"/>
    </row>
    <row r="105" spans="2:15">
      <c r="B105" s="95"/>
      <c r="C105" s="9" t="s">
        <v>284</v>
      </c>
      <c r="D105" s="479" t="s">
        <v>269</v>
      </c>
      <c r="E105" s="9">
        <v>2190</v>
      </c>
      <c r="F105" s="9"/>
      <c r="G105" s="423"/>
      <c r="H105" s="9"/>
      <c r="I105" s="9" t="s">
        <v>759</v>
      </c>
      <c r="J105" s="9"/>
      <c r="K105" s="15"/>
      <c r="L105" s="9"/>
      <c r="M105" s="464"/>
      <c r="N105" s="9"/>
      <c r="O105" s="17"/>
    </row>
    <row r="106" spans="2:15">
      <c r="B106" s="95"/>
      <c r="C106" s="9" t="s">
        <v>287</v>
      </c>
      <c r="D106" s="479" t="s">
        <v>269</v>
      </c>
      <c r="E106" s="9">
        <v>2190</v>
      </c>
      <c r="F106" s="9"/>
      <c r="G106" s="423"/>
      <c r="H106" s="9"/>
      <c r="I106" s="9" t="s">
        <v>759</v>
      </c>
      <c r="J106" s="9"/>
      <c r="K106" s="15"/>
      <c r="L106" s="9"/>
      <c r="M106" s="464"/>
      <c r="N106" s="9"/>
      <c r="O106" s="17"/>
    </row>
    <row r="107" spans="2:15">
      <c r="B107" s="95"/>
      <c r="C107" s="9" t="s">
        <v>191</v>
      </c>
      <c r="D107" s="479" t="s">
        <v>269</v>
      </c>
      <c r="E107" s="9">
        <v>3672</v>
      </c>
      <c r="F107" s="9"/>
      <c r="G107" s="423"/>
      <c r="H107" s="9"/>
      <c r="I107" s="9" t="s">
        <v>759</v>
      </c>
      <c r="J107" s="9"/>
      <c r="K107" s="15"/>
      <c r="L107" s="9"/>
      <c r="M107" s="464"/>
      <c r="N107" s="9"/>
      <c r="O107" s="17"/>
    </row>
    <row r="108" spans="2:15">
      <c r="B108" s="95"/>
      <c r="C108" s="9"/>
      <c r="D108" s="479"/>
      <c r="E108" s="9"/>
      <c r="F108" s="9"/>
      <c r="G108" s="423"/>
      <c r="H108" s="9"/>
      <c r="I108" s="9"/>
      <c r="J108" s="9"/>
      <c r="K108" s="15"/>
      <c r="L108" s="9"/>
      <c r="M108" s="464"/>
      <c r="N108" s="9"/>
      <c r="O108" s="17"/>
    </row>
    <row r="109" spans="2:15">
      <c r="B109" s="406" t="s">
        <v>804</v>
      </c>
      <c r="C109" s="157"/>
      <c r="D109" s="479"/>
      <c r="E109" s="9"/>
      <c r="F109" s="9"/>
      <c r="G109" s="423"/>
      <c r="H109" s="9"/>
      <c r="I109" s="9"/>
      <c r="J109" s="4"/>
      <c r="K109" s="305"/>
      <c r="L109" s="4"/>
      <c r="M109" s="470"/>
      <c r="N109" s="9"/>
    </row>
    <row r="110" spans="2:15" ht="17" thickBot="1">
      <c r="B110" s="95"/>
      <c r="C110" s="589" t="s">
        <v>805</v>
      </c>
      <c r="D110" s="479"/>
      <c r="E110" s="9"/>
      <c r="F110" s="9"/>
      <c r="G110" s="423"/>
      <c r="H110" s="9"/>
      <c r="I110" s="9"/>
      <c r="J110" s="9"/>
      <c r="K110" s="15"/>
      <c r="L110" s="9"/>
      <c r="M110" s="464"/>
      <c r="N110" s="9"/>
    </row>
    <row r="111" spans="2:15" ht="17" thickBot="1">
      <c r="B111" s="95"/>
      <c r="C111" s="400" t="s">
        <v>806</v>
      </c>
      <c r="D111" s="479" t="s">
        <v>533</v>
      </c>
      <c r="E111" s="19"/>
      <c r="F111" s="9"/>
      <c r="G111" s="423"/>
      <c r="H111" s="9"/>
      <c r="I111" s="19"/>
      <c r="J111" s="9"/>
      <c r="K111" s="15"/>
      <c r="L111" s="9"/>
      <c r="M111" s="464"/>
      <c r="N111" s="9"/>
      <c r="O111" s="17" t="s">
        <v>811</v>
      </c>
    </row>
    <row r="112" spans="2:15" ht="17" thickBot="1">
      <c r="B112" s="95"/>
      <c r="C112" s="400" t="s">
        <v>807</v>
      </c>
      <c r="D112" s="479" t="s">
        <v>533</v>
      </c>
      <c r="E112" s="19"/>
      <c r="F112" s="9"/>
      <c r="G112" s="423"/>
      <c r="H112" s="9"/>
      <c r="I112" s="19"/>
      <c r="J112" s="9"/>
      <c r="K112" s="15"/>
      <c r="L112" s="9"/>
      <c r="M112" s="464"/>
      <c r="N112" s="9"/>
      <c r="O112" s="17" t="s">
        <v>812</v>
      </c>
    </row>
    <row r="113" spans="2:15" ht="17" thickBot="1">
      <c r="B113" s="95"/>
      <c r="C113" s="400" t="s">
        <v>806</v>
      </c>
      <c r="D113" s="479" t="s">
        <v>269</v>
      </c>
      <c r="E113" s="19"/>
      <c r="F113" s="9"/>
      <c r="G113" s="423"/>
      <c r="H113" s="9"/>
      <c r="I113" s="19"/>
      <c r="J113" s="9"/>
      <c r="K113" s="15"/>
      <c r="L113" s="9"/>
      <c r="M113" s="464"/>
      <c r="N113" s="9"/>
      <c r="O113" s="17" t="s">
        <v>813</v>
      </c>
    </row>
    <row r="114" spans="2:15" ht="17" thickBot="1">
      <c r="B114" s="95"/>
      <c r="C114" s="400" t="s">
        <v>807</v>
      </c>
      <c r="D114" s="479" t="s">
        <v>269</v>
      </c>
      <c r="E114" s="19"/>
      <c r="F114" s="9"/>
      <c r="G114" s="423"/>
      <c r="H114" s="9"/>
      <c r="I114" s="19"/>
      <c r="J114" s="9"/>
      <c r="K114" s="15"/>
      <c r="L114" s="9"/>
      <c r="M114" s="464"/>
      <c r="N114" s="9"/>
      <c r="O114" s="17" t="s">
        <v>814</v>
      </c>
    </row>
    <row r="115" spans="2:15">
      <c r="B115" s="95"/>
      <c r="C115" s="400"/>
      <c r="D115" s="479"/>
      <c r="E115" s="9"/>
      <c r="F115" s="9"/>
      <c r="G115" s="423"/>
      <c r="H115" s="9"/>
      <c r="I115" s="9"/>
      <c r="J115" s="9"/>
      <c r="K115" s="15"/>
      <c r="L115" s="9"/>
      <c r="M115" s="464"/>
      <c r="N115" s="9"/>
    </row>
    <row r="116" spans="2:15" ht="17" thickBot="1">
      <c r="B116" s="95"/>
      <c r="C116" s="18" t="s">
        <v>808</v>
      </c>
      <c r="D116" s="479"/>
      <c r="E116" s="9"/>
      <c r="F116" s="9"/>
      <c r="G116" s="423"/>
      <c r="H116" s="9"/>
      <c r="I116" s="9"/>
      <c r="J116" s="9"/>
      <c r="K116" s="15"/>
      <c r="L116" s="9"/>
      <c r="M116" s="464"/>
      <c r="N116" s="9"/>
    </row>
    <row r="117" spans="2:15" ht="17" thickBot="1">
      <c r="B117" s="95"/>
      <c r="C117" s="400" t="s">
        <v>809</v>
      </c>
      <c r="D117" s="479" t="s">
        <v>533</v>
      </c>
      <c r="E117" s="19"/>
      <c r="F117" s="9"/>
      <c r="G117" s="423"/>
      <c r="H117" s="9"/>
      <c r="I117" s="19"/>
      <c r="J117" s="9"/>
      <c r="K117" s="15"/>
      <c r="L117" s="9"/>
      <c r="M117" s="464"/>
      <c r="N117" s="9"/>
      <c r="O117" s="17" t="s">
        <v>815</v>
      </c>
    </row>
    <row r="118" spans="2:15" ht="17" thickBot="1">
      <c r="B118" s="95"/>
      <c r="C118" s="400" t="s">
        <v>810</v>
      </c>
      <c r="D118" s="479" t="s">
        <v>533</v>
      </c>
      <c r="E118" s="19"/>
      <c r="F118" s="9"/>
      <c r="G118" s="423"/>
      <c r="H118" s="9"/>
      <c r="I118" s="19"/>
      <c r="J118" s="9"/>
      <c r="K118" s="15"/>
      <c r="L118" s="9"/>
      <c r="M118" s="464"/>
      <c r="N118" s="9"/>
      <c r="O118" s="17" t="s">
        <v>816</v>
      </c>
    </row>
    <row r="119" spans="2:15" ht="17" thickBot="1">
      <c r="B119" s="95"/>
      <c r="C119" s="400" t="s">
        <v>809</v>
      </c>
      <c r="D119" s="479" t="s">
        <v>269</v>
      </c>
      <c r="E119" s="19"/>
      <c r="F119" s="9"/>
      <c r="G119" s="423"/>
      <c r="H119" s="9"/>
      <c r="I119" s="19"/>
      <c r="J119" s="9"/>
      <c r="K119" s="15"/>
      <c r="L119" s="9"/>
      <c r="M119" s="464"/>
      <c r="N119" s="9"/>
      <c r="O119" s="17" t="s">
        <v>817</v>
      </c>
    </row>
    <row r="120" spans="2:15" ht="17" thickBot="1">
      <c r="B120" s="95"/>
      <c r="C120" s="400" t="s">
        <v>810</v>
      </c>
      <c r="D120" s="479" t="s">
        <v>269</v>
      </c>
      <c r="E120" s="19"/>
      <c r="F120" s="9"/>
      <c r="G120" s="423"/>
      <c r="H120" s="9"/>
      <c r="I120" s="19"/>
      <c r="J120" s="9"/>
      <c r="K120" s="15"/>
      <c r="L120" s="9"/>
      <c r="M120" s="464"/>
      <c r="N120" s="9"/>
      <c r="O120" s="17" t="s">
        <v>818</v>
      </c>
    </row>
    <row r="121" spans="2:15">
      <c r="B121" s="95"/>
      <c r="C121" s="400"/>
      <c r="D121" s="479"/>
      <c r="E121" s="9"/>
      <c r="F121" s="9"/>
      <c r="G121" s="423"/>
      <c r="H121" s="9"/>
      <c r="I121" s="9"/>
      <c r="J121" s="9"/>
      <c r="K121" s="15"/>
      <c r="L121" s="9"/>
      <c r="M121" s="464"/>
      <c r="N121" s="9"/>
    </row>
    <row r="122" spans="2:15" ht="17" thickBot="1">
      <c r="B122" s="95"/>
      <c r="C122" s="17" t="s">
        <v>782</v>
      </c>
      <c r="D122" s="479"/>
      <c r="E122" s="9"/>
      <c r="F122" s="9"/>
      <c r="G122" s="423"/>
      <c r="H122" s="9"/>
      <c r="I122" s="9"/>
      <c r="J122" s="9"/>
      <c r="K122" s="15"/>
      <c r="L122" s="9"/>
      <c r="M122" s="464"/>
      <c r="N122" s="9"/>
    </row>
    <row r="123" spans="2:15" ht="17" thickBot="1">
      <c r="B123" s="95"/>
      <c r="C123" s="9" t="s">
        <v>774</v>
      </c>
      <c r="D123" s="479" t="s">
        <v>533</v>
      </c>
      <c r="E123" s="19"/>
      <c r="F123" s="9"/>
      <c r="G123" s="423"/>
      <c r="H123" s="9"/>
      <c r="I123" s="19"/>
      <c r="J123" s="9"/>
      <c r="K123" s="15"/>
      <c r="L123" s="9"/>
      <c r="M123" s="464"/>
      <c r="N123" s="9"/>
      <c r="O123" s="17" t="s">
        <v>793</v>
      </c>
    </row>
    <row r="124" spans="2:15" ht="17" thickBot="1">
      <c r="B124" s="72"/>
      <c r="C124" s="9" t="s">
        <v>776</v>
      </c>
      <c r="D124" s="479" t="s">
        <v>533</v>
      </c>
      <c r="E124" s="19"/>
      <c r="F124" s="9"/>
      <c r="G124" s="423"/>
      <c r="H124" s="9"/>
      <c r="I124" s="19"/>
      <c r="J124" s="9"/>
      <c r="K124" s="15"/>
      <c r="L124" s="9"/>
      <c r="M124" s="464"/>
      <c r="N124" s="9"/>
      <c r="O124" s="17" t="s">
        <v>794</v>
      </c>
    </row>
    <row r="125" spans="2:15" ht="17" thickBot="1">
      <c r="B125" s="72"/>
      <c r="C125" s="9" t="s">
        <v>774</v>
      </c>
      <c r="D125" s="479" t="s">
        <v>269</v>
      </c>
      <c r="E125" s="19"/>
      <c r="F125" s="9"/>
      <c r="G125" s="423"/>
      <c r="H125" s="9"/>
      <c r="I125" s="19"/>
      <c r="J125" s="9"/>
      <c r="K125" s="15"/>
      <c r="L125" s="9"/>
      <c r="M125" s="464"/>
      <c r="N125" s="9"/>
      <c r="O125" s="17" t="s">
        <v>795</v>
      </c>
    </row>
    <row r="126" spans="2:15" ht="17" thickBot="1">
      <c r="B126" s="95"/>
      <c r="C126" s="9" t="s">
        <v>776</v>
      </c>
      <c r="D126" s="479" t="s">
        <v>269</v>
      </c>
      <c r="E126" s="19"/>
      <c r="F126" s="9"/>
      <c r="G126" s="423"/>
      <c r="H126" s="9"/>
      <c r="I126" s="19"/>
      <c r="J126" s="9"/>
      <c r="K126" s="15"/>
      <c r="L126" s="9"/>
      <c r="M126" s="464"/>
      <c r="N126" s="9"/>
      <c r="O126" s="17" t="s">
        <v>796</v>
      </c>
    </row>
    <row r="127" spans="2:15">
      <c r="B127" s="95"/>
      <c r="C127" s="9"/>
      <c r="D127" s="479"/>
      <c r="E127" s="9"/>
      <c r="F127" s="9"/>
      <c r="G127" s="423"/>
      <c r="H127" s="9"/>
      <c r="I127" s="9"/>
      <c r="J127" s="9"/>
      <c r="K127" s="15"/>
      <c r="L127" s="9"/>
      <c r="M127" s="464"/>
      <c r="N127" s="9"/>
      <c r="O127" s="17"/>
    </row>
    <row r="128" spans="2:15" ht="17" thickBot="1">
      <c r="B128" s="95"/>
      <c r="C128" s="17" t="s">
        <v>783</v>
      </c>
      <c r="D128" s="479"/>
      <c r="E128" s="9"/>
      <c r="F128" s="9"/>
      <c r="G128" s="423"/>
      <c r="H128" s="9"/>
      <c r="I128" s="9"/>
      <c r="J128" s="9"/>
      <c r="K128" s="15"/>
      <c r="L128" s="9"/>
      <c r="M128" s="464"/>
      <c r="N128" s="9"/>
      <c r="O128" s="17"/>
    </row>
    <row r="129" spans="2:15" ht="17" thickBot="1">
      <c r="B129" s="95"/>
      <c r="C129" s="9" t="s">
        <v>773</v>
      </c>
      <c r="D129" s="479" t="s">
        <v>533</v>
      </c>
      <c r="E129" s="19"/>
      <c r="F129" s="9"/>
      <c r="G129" s="423"/>
      <c r="H129" s="9"/>
      <c r="I129" s="19"/>
      <c r="J129" s="9"/>
      <c r="K129" s="15"/>
      <c r="L129" s="9"/>
      <c r="M129" s="464"/>
      <c r="N129" s="9"/>
      <c r="O129" s="17" t="s">
        <v>797</v>
      </c>
    </row>
    <row r="130" spans="2:15" ht="17" thickBot="1">
      <c r="B130" s="72"/>
      <c r="C130" s="2" t="s">
        <v>775</v>
      </c>
      <c r="D130" s="479" t="s">
        <v>533</v>
      </c>
      <c r="E130" s="19"/>
      <c r="F130" s="9"/>
      <c r="G130" s="423"/>
      <c r="H130" s="9"/>
      <c r="I130" s="19"/>
      <c r="J130" s="9"/>
      <c r="K130" s="15"/>
      <c r="L130" s="9"/>
      <c r="M130" s="464"/>
      <c r="N130" s="9"/>
      <c r="O130" s="17" t="s">
        <v>798</v>
      </c>
    </row>
    <row r="131" spans="2:15" ht="17" thickBot="1">
      <c r="B131" s="72"/>
      <c r="C131" s="9" t="s">
        <v>773</v>
      </c>
      <c r="D131" s="479" t="s">
        <v>269</v>
      </c>
      <c r="E131" s="19"/>
      <c r="F131" s="9"/>
      <c r="G131" s="423"/>
      <c r="H131" s="9"/>
      <c r="I131" s="19"/>
      <c r="J131" s="9"/>
      <c r="K131" s="15"/>
      <c r="L131" s="9"/>
      <c r="M131" s="464"/>
      <c r="N131" s="9"/>
      <c r="O131" s="17" t="s">
        <v>799</v>
      </c>
    </row>
    <row r="132" spans="2:15" ht="17" thickBot="1">
      <c r="B132" s="95"/>
      <c r="C132" s="2" t="s">
        <v>775</v>
      </c>
      <c r="D132" s="479" t="s">
        <v>269</v>
      </c>
      <c r="E132" s="19"/>
      <c r="F132" s="9"/>
      <c r="G132" s="423"/>
      <c r="H132" s="9"/>
      <c r="I132" s="19"/>
      <c r="J132" s="9"/>
      <c r="K132" s="15"/>
      <c r="L132" s="9"/>
      <c r="M132" s="464"/>
      <c r="N132" s="9"/>
      <c r="O132" s="17" t="s">
        <v>800</v>
      </c>
    </row>
    <row r="133" spans="2:15" ht="17" thickBot="1">
      <c r="B133" s="95"/>
      <c r="C133" s="9"/>
      <c r="D133" s="479"/>
      <c r="E133" s="9"/>
      <c r="F133" s="9"/>
      <c r="G133" s="423"/>
      <c r="H133" s="9"/>
      <c r="I133" s="9"/>
      <c r="J133" s="9"/>
      <c r="K133" s="15"/>
      <c r="L133" s="9"/>
      <c r="M133" s="464"/>
      <c r="N133" s="9"/>
      <c r="O133" s="17"/>
    </row>
    <row r="134" spans="2:15" ht="17" thickBot="1">
      <c r="B134" s="95"/>
      <c r="C134" s="2" t="s">
        <v>785</v>
      </c>
      <c r="D134" s="479" t="s">
        <v>786</v>
      </c>
      <c r="E134" s="19"/>
      <c r="F134" s="9"/>
      <c r="G134" s="423"/>
      <c r="H134" s="9"/>
      <c r="I134" s="19"/>
      <c r="J134" s="9"/>
      <c r="K134" s="15"/>
      <c r="L134" s="9"/>
      <c r="M134" s="464"/>
      <c r="N134" s="9"/>
      <c r="O134" s="17" t="s">
        <v>801</v>
      </c>
    </row>
    <row r="135" spans="2:15" ht="17" thickBot="1">
      <c r="B135" s="95"/>
      <c r="C135" s="9" t="s">
        <v>784</v>
      </c>
      <c r="D135" s="479" t="s">
        <v>786</v>
      </c>
      <c r="E135" s="19">
        <f>1-E134</f>
        <v>1</v>
      </c>
      <c r="F135" s="9"/>
      <c r="G135" s="423"/>
      <c r="H135" s="9"/>
      <c r="I135" s="19"/>
      <c r="J135" s="9"/>
      <c r="K135" s="15"/>
      <c r="L135" s="9"/>
      <c r="M135" s="464"/>
      <c r="N135" s="9"/>
      <c r="O135" s="17" t="s">
        <v>802</v>
      </c>
    </row>
    <row r="136" spans="2:15" ht="17" thickBot="1">
      <c r="B136" s="79"/>
      <c r="C136" s="80"/>
      <c r="D136" s="485"/>
      <c r="E136" s="80"/>
      <c r="F136" s="80"/>
      <c r="G136" s="425"/>
      <c r="H136" s="80"/>
      <c r="I136" s="80"/>
      <c r="J136" s="80"/>
      <c r="K136" s="124"/>
      <c r="L136" s="80"/>
      <c r="M136" s="471"/>
      <c r="N136" s="9"/>
      <c r="O136" s="17"/>
    </row>
    <row r="146" spans="3:9">
      <c r="C146" s="9"/>
      <c r="D146" s="479"/>
      <c r="E146" s="9"/>
      <c r="F146" s="9"/>
      <c r="G146" s="9"/>
      <c r="H146" s="9"/>
      <c r="I146" s="9"/>
    </row>
  </sheetData>
  <mergeCells count="2">
    <mergeCell ref="B5:I5"/>
    <mergeCell ref="K60:L62"/>
  </mergeCells>
  <conditionalFormatting sqref="L51">
    <cfRule type="cellIs" dxfId="51" priority="77" operator="greaterThan">
      <formula>0</formula>
    </cfRule>
  </conditionalFormatting>
  <conditionalFormatting sqref="L52">
    <cfRule type="cellIs" dxfId="50" priority="76" operator="greaterThan">
      <formula>0</formula>
    </cfRule>
  </conditionalFormatting>
  <conditionalFormatting sqref="L26">
    <cfRule type="cellIs" dxfId="49" priority="32" operator="equal">
      <formula>TRUE</formula>
    </cfRule>
  </conditionalFormatting>
  <conditionalFormatting sqref="L39">
    <cfRule type="cellIs" dxfId="48" priority="30" operator="equal">
      <formula>TRUE</formula>
    </cfRule>
  </conditionalFormatting>
  <conditionalFormatting sqref="L44">
    <cfRule type="cellIs" dxfId="47" priority="29" operator="equal">
      <formula>TRUE</formula>
    </cfRule>
  </conditionalFormatting>
  <conditionalFormatting sqref="L54">
    <cfRule type="cellIs" dxfId="46" priority="26" operator="equal">
      <formula>TRUE</formula>
    </cfRule>
  </conditionalFormatting>
  <conditionalFormatting sqref="L55">
    <cfRule type="cellIs" dxfId="45" priority="25" operator="equal">
      <formula>TRUE</formula>
    </cfRule>
  </conditionalFormatting>
  <conditionalFormatting sqref="L57">
    <cfRule type="cellIs" dxfId="44" priority="23" operator="equal">
      <formula>TRUE</formula>
    </cfRule>
  </conditionalFormatting>
  <conditionalFormatting sqref="L58">
    <cfRule type="cellIs" dxfId="43" priority="22" operator="equal">
      <formula>TRUE</formula>
    </cfRule>
  </conditionalFormatting>
  <conditionalFormatting sqref="L56">
    <cfRule type="cellIs" dxfId="42" priority="21" operator="equal">
      <formula>TRUE</formula>
    </cfRule>
  </conditionalFormatting>
  <conditionalFormatting sqref="L10">
    <cfRule type="cellIs" dxfId="41" priority="19" operator="equal">
      <formula>TRUE</formula>
    </cfRule>
  </conditionalFormatting>
  <conditionalFormatting sqref="L31">
    <cfRule type="cellIs" dxfId="40" priority="18" operator="equal">
      <formula>TRUE</formula>
    </cfRule>
  </conditionalFormatting>
  <conditionalFormatting sqref="L48">
    <cfRule type="cellIs" dxfId="39" priority="17" operator="equal">
      <formula>TRUE</formula>
    </cfRule>
  </conditionalFormatting>
  <conditionalFormatting sqref="L17">
    <cfRule type="cellIs" dxfId="38" priority="7" operator="equal">
      <formula>TRUE</formula>
    </cfRule>
  </conditionalFormatting>
  <conditionalFormatting sqref="L13:L14">
    <cfRule type="cellIs" dxfId="37" priority="6" operator="equal">
      <formula>TRUE</formula>
    </cfRule>
  </conditionalFormatting>
  <conditionalFormatting sqref="L18:L19">
    <cfRule type="cellIs" dxfId="36" priority="5" operator="equal">
      <formula>TRUE</formula>
    </cfRule>
  </conditionalFormatting>
  <conditionalFormatting sqref="L32:L33">
    <cfRule type="cellIs" dxfId="35" priority="2" operator="equal">
      <formula>TRUE</formula>
    </cfRule>
  </conditionalFormatting>
  <conditionalFormatting sqref="L40:L41">
    <cfRule type="cellIs" dxfId="34" priority="1" operator="equal">
      <formula>TRUE</formula>
    </cfRule>
  </conditionalFormatting>
  <dataValidations count="3">
    <dataValidation type="whole" allowBlank="1" showInputMessage="1" showErrorMessage="1" sqref="E99:F99 E61:H98 F101:F108 F123:H135 G99:H110 F111:H114 G115:H116 G121:H122 F117:H120" xr:uid="{00000000-0002-0000-0600-000000000000}">
      <formula1>0</formula1>
      <formula2>8760</formula2>
    </dataValidation>
    <dataValidation type="decimal" allowBlank="1" showInputMessage="1" showErrorMessage="1" sqref="E49:H51 E38:H38 F27:H30 E26:H26 E27:E28 E30 E19:E22 E40:H41 E43:H43 F19:H23 E32:H36 E45:H47" xr:uid="{00000000-0002-0000-0600-000001000000}">
      <formula1>0</formula1>
      <formula2>1</formula2>
    </dataValidation>
    <dataValidation type="decimal" operator="greaterThanOrEqual" allowBlank="1" showInputMessage="1" showErrorMessage="1" sqref="E14:H14" xr:uid="{00000000-0002-0000-0600-000002000000}">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4]!export_data_button">
                <anchor moveWithCells="1" sizeWithCells="1">
                  <from>
                    <xdr:col>11</xdr:col>
                    <xdr:colOff>152400</xdr:colOff>
                    <xdr:row>4</xdr:row>
                    <xdr:rowOff>533400</xdr:rowOff>
                  </from>
                  <to>
                    <xdr:col>12</xdr:col>
                    <xdr:colOff>5499100</xdr:colOff>
                    <xdr:row>4</xdr:row>
                    <xdr:rowOff>749300</xdr:rowOff>
                  </to>
                </anchor>
              </controlPr>
            </control>
          </mc:Choice>
        </mc:AlternateContent>
        <mc:AlternateContent xmlns:mc="http://schemas.openxmlformats.org/markup-compatibility/2006">
          <mc:Choice Requires="x14">
            <control shapeId="2050" r:id="rId4" name="import_data">
              <controlPr defaultSize="0" print="0" autoFill="0" autoPict="0" macro="[4]!import_data_button">
                <anchor moveWithCells="1" sizeWithCells="1">
                  <from>
                    <xdr:col>11</xdr:col>
                    <xdr:colOff>165100</xdr:colOff>
                    <xdr:row>3</xdr:row>
                    <xdr:rowOff>114300</xdr:rowOff>
                  </from>
                  <to>
                    <xdr:col>12</xdr:col>
                    <xdr:colOff>5511800</xdr:colOff>
                    <xdr:row>4</xdr:row>
                    <xdr:rowOff>139700</xdr:rowOff>
                  </to>
                </anchor>
              </controlPr>
            </control>
          </mc:Choice>
        </mc:AlternateContent>
        <mc:AlternateContent xmlns:mc="http://schemas.openxmlformats.org/markup-compatibility/2006">
          <mc:Choice Requires="x14">
            <control shapeId="2054" r:id="rId5" name="select_dashboard">
              <controlPr defaultSize="0" print="0" autoFill="0" autoPict="0" macro="[4]!select_dashboard_values">
                <anchor moveWithCells="1" sizeWithCells="1">
                  <from>
                    <xdr:col>12</xdr:col>
                    <xdr:colOff>1168400</xdr:colOff>
                    <xdr:row>4</xdr:row>
                    <xdr:rowOff>215900</xdr:rowOff>
                  </from>
                  <to>
                    <xdr:col>12</xdr:col>
                    <xdr:colOff>5486400</xdr:colOff>
                    <xdr:row>4</xdr:row>
                    <xdr:rowOff>431800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Z1" activePane="topRight" state="frozen"/>
      <selection pane="topRight"/>
    </sheetView>
  </sheetViews>
  <sheetFormatPr baseColWidth="10" defaultRowHeight="16"/>
  <cols>
    <col min="1" max="1" width="3.83203125" style="2" customWidth="1"/>
    <col min="2" max="2" width="13.83203125" style="2" customWidth="1"/>
    <col min="3" max="3" width="16.5" style="2" customWidth="1"/>
    <col min="4" max="4" width="27.1640625" style="2" customWidth="1"/>
    <col min="5" max="44" width="12.6640625" style="2" customWidth="1"/>
    <col min="45" max="16384" width="10.83203125" style="2"/>
  </cols>
  <sheetData>
    <row r="2" spans="2:44" ht="21">
      <c r="B2" s="22" t="s">
        <v>542</v>
      </c>
    </row>
    <row r="4" spans="2:44">
      <c r="B4" s="3" t="s">
        <v>39</v>
      </c>
      <c r="C4" s="4"/>
      <c r="D4" s="5"/>
      <c r="E4" s="9"/>
      <c r="F4" s="9"/>
    </row>
    <row r="5" spans="2:44" ht="30" customHeight="1">
      <c r="B5" s="580" t="s">
        <v>768</v>
      </c>
      <c r="C5" s="581"/>
      <c r="D5" s="582"/>
      <c r="E5" s="407"/>
      <c r="F5" s="407"/>
    </row>
    <row r="7" spans="2:44">
      <c r="B7" s="305"/>
      <c r="C7" s="4"/>
      <c r="D7" s="5" t="s">
        <v>543</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8"/>
      <c r="C8" s="30"/>
      <c r="D8" s="55" t="s">
        <v>52</v>
      </c>
      <c r="E8" s="30" t="s">
        <v>544</v>
      </c>
      <c r="F8" s="58" t="s">
        <v>545</v>
      </c>
      <c r="G8" s="58" t="s">
        <v>85</v>
      </c>
      <c r="H8" s="30" t="s">
        <v>86</v>
      </c>
      <c r="I8" s="30" t="s">
        <v>75</v>
      </c>
      <c r="J8" s="30" t="s">
        <v>74</v>
      </c>
      <c r="K8" s="30" t="s">
        <v>76</v>
      </c>
      <c r="L8" s="30" t="s">
        <v>73</v>
      </c>
      <c r="M8" s="30" t="s">
        <v>72</v>
      </c>
      <c r="N8" s="30" t="s">
        <v>77</v>
      </c>
      <c r="O8" s="30" t="s">
        <v>79</v>
      </c>
      <c r="P8" s="30" t="s">
        <v>88</v>
      </c>
      <c r="Q8" s="30" t="s">
        <v>87</v>
      </c>
      <c r="R8" s="30" t="s">
        <v>80</v>
      </c>
      <c r="S8" s="30" t="s">
        <v>82</v>
      </c>
      <c r="T8" s="30" t="s">
        <v>546</v>
      </c>
      <c r="U8" s="54" t="s">
        <v>547</v>
      </c>
      <c r="V8" s="30" t="s">
        <v>95</v>
      </c>
      <c r="W8" s="30" t="s">
        <v>96</v>
      </c>
      <c r="X8" s="30" t="s">
        <v>97</v>
      </c>
      <c r="Y8" s="30" t="s">
        <v>98</v>
      </c>
      <c r="Z8" s="30" t="s">
        <v>99</v>
      </c>
      <c r="AA8" s="30" t="s">
        <v>100</v>
      </c>
      <c r="AB8" s="30" t="s">
        <v>101</v>
      </c>
      <c r="AC8" s="30" t="s">
        <v>102</v>
      </c>
      <c r="AD8" s="30" t="s">
        <v>548</v>
      </c>
      <c r="AE8" s="30" t="s">
        <v>104</v>
      </c>
      <c r="AF8" s="30" t="s">
        <v>105</v>
      </c>
      <c r="AG8" s="30" t="s">
        <v>106</v>
      </c>
      <c r="AH8" s="30" t="s">
        <v>549</v>
      </c>
      <c r="AI8" s="54" t="s">
        <v>550</v>
      </c>
      <c r="AJ8" s="30" t="s">
        <v>111</v>
      </c>
      <c r="AK8" s="30" t="s">
        <v>112</v>
      </c>
      <c r="AL8" s="30" t="s">
        <v>551</v>
      </c>
      <c r="AM8" s="54" t="s">
        <v>115</v>
      </c>
      <c r="AN8" s="30" t="s">
        <v>552</v>
      </c>
      <c r="AO8" s="30" t="s">
        <v>116</v>
      </c>
      <c r="AP8" s="30" t="s">
        <v>49</v>
      </c>
      <c r="AQ8" s="30" t="s">
        <v>119</v>
      </c>
      <c r="AR8" s="55" t="s">
        <v>553</v>
      </c>
    </row>
    <row r="9" spans="2:44">
      <c r="B9" s="58" t="s">
        <v>554</v>
      </c>
      <c r="C9" s="48" t="s">
        <v>51</v>
      </c>
      <c r="D9" s="53" t="s">
        <v>555</v>
      </c>
      <c r="E9" s="48"/>
      <c r="F9" s="59"/>
      <c r="G9" s="59"/>
      <c r="H9" s="48"/>
      <c r="I9" s="48"/>
      <c r="J9" s="48"/>
      <c r="K9" s="48"/>
      <c r="L9" s="48"/>
      <c r="M9" s="48"/>
      <c r="N9" s="48"/>
      <c r="O9" s="48"/>
      <c r="P9" s="48"/>
      <c r="Q9" s="48"/>
      <c r="R9" s="48"/>
      <c r="S9" s="48"/>
      <c r="T9" s="48"/>
      <c r="U9" s="52"/>
      <c r="V9" s="48"/>
      <c r="W9" s="48"/>
      <c r="X9" s="48"/>
      <c r="Y9" s="48"/>
      <c r="Z9" s="48"/>
      <c r="AA9" s="48"/>
      <c r="AB9" s="48"/>
      <c r="AC9" s="48"/>
      <c r="AD9" s="48"/>
      <c r="AE9" s="48"/>
      <c r="AF9" s="48"/>
      <c r="AG9" s="48"/>
      <c r="AH9" s="48"/>
      <c r="AI9" s="52"/>
      <c r="AJ9" s="48"/>
      <c r="AK9" s="48"/>
      <c r="AL9" s="48"/>
      <c r="AM9" s="52"/>
      <c r="AN9" s="48"/>
      <c r="AO9" s="48"/>
      <c r="AP9" s="48"/>
      <c r="AQ9" s="48"/>
      <c r="AR9" s="53"/>
    </row>
    <row r="10" spans="2:44">
      <c r="B10" s="58" t="s">
        <v>204</v>
      </c>
      <c r="C10" s="30" t="s">
        <v>556</v>
      </c>
      <c r="D10" s="55" t="s">
        <v>64</v>
      </c>
      <c r="E10" s="30"/>
      <c r="F10" s="58"/>
      <c r="G10" s="58"/>
      <c r="H10" s="30"/>
      <c r="I10" s="30"/>
      <c r="J10" s="30"/>
      <c r="K10" s="30"/>
      <c r="L10" s="30"/>
      <c r="M10" s="30"/>
      <c r="N10" s="30"/>
      <c r="O10" s="30"/>
      <c r="P10" s="30"/>
      <c r="Q10" s="30"/>
      <c r="R10" s="30"/>
      <c r="S10" s="30"/>
      <c r="T10" s="30"/>
      <c r="U10" s="54"/>
      <c r="V10" s="30"/>
      <c r="W10" s="30"/>
      <c r="X10" s="30"/>
      <c r="Y10" s="30"/>
      <c r="Z10" s="30"/>
      <c r="AA10" s="30"/>
      <c r="AB10" s="30"/>
      <c r="AC10" s="30"/>
      <c r="AD10" s="30"/>
      <c r="AE10" s="30"/>
      <c r="AF10" s="30"/>
      <c r="AG10" s="30"/>
      <c r="AH10" s="30"/>
      <c r="AI10" s="54"/>
      <c r="AJ10" s="30"/>
      <c r="AK10" s="30"/>
      <c r="AL10" s="30"/>
      <c r="AM10" s="54"/>
      <c r="AN10" s="30"/>
      <c r="AO10" s="30"/>
      <c r="AP10" s="30"/>
      <c r="AQ10" s="30"/>
      <c r="AR10" s="55"/>
    </row>
    <row r="11" spans="2:44">
      <c r="B11" s="58"/>
      <c r="C11" s="30"/>
      <c r="D11" s="55" t="s">
        <v>66</v>
      </c>
      <c r="E11" s="30"/>
      <c r="F11" s="58"/>
      <c r="G11" s="58"/>
      <c r="H11" s="30"/>
      <c r="I11" s="30"/>
      <c r="J11" s="30"/>
      <c r="K11" s="30"/>
      <c r="L11" s="30"/>
      <c r="M11" s="30"/>
      <c r="N11" s="30"/>
      <c r="O11" s="30"/>
      <c r="P11" s="30"/>
      <c r="Q11" s="30"/>
      <c r="R11" s="30"/>
      <c r="S11" s="30"/>
      <c r="T11" s="30"/>
      <c r="U11" s="54"/>
      <c r="V11" s="30"/>
      <c r="W11" s="30"/>
      <c r="X11" s="30"/>
      <c r="Y11" s="30"/>
      <c r="Z11" s="30"/>
      <c r="AA11" s="30"/>
      <c r="AB11" s="30"/>
      <c r="AC11" s="30"/>
      <c r="AD11" s="30"/>
      <c r="AE11" s="30"/>
      <c r="AF11" s="30"/>
      <c r="AG11" s="30"/>
      <c r="AH11" s="30"/>
      <c r="AI11" s="54"/>
      <c r="AJ11" s="30"/>
      <c r="AK11" s="30"/>
      <c r="AL11" s="30"/>
      <c r="AM11" s="54"/>
      <c r="AN11" s="30"/>
      <c r="AO11" s="30"/>
      <c r="AP11" s="30"/>
      <c r="AQ11" s="30"/>
      <c r="AR11" s="55"/>
    </row>
    <row r="12" spans="2:44">
      <c r="B12" s="58"/>
      <c r="C12" s="30"/>
      <c r="D12" s="55" t="s">
        <v>68</v>
      </c>
      <c r="E12" s="30"/>
      <c r="F12" s="58"/>
      <c r="G12" s="58"/>
      <c r="H12" s="30"/>
      <c r="I12" s="30"/>
      <c r="J12" s="30"/>
      <c r="K12" s="30"/>
      <c r="L12" s="30"/>
      <c r="M12" s="30"/>
      <c r="N12" s="30"/>
      <c r="O12" s="30"/>
      <c r="P12" s="30"/>
      <c r="Q12" s="30"/>
      <c r="R12" s="30"/>
      <c r="S12" s="30"/>
      <c r="T12" s="30"/>
      <c r="U12" s="54"/>
      <c r="V12" s="30"/>
      <c r="W12" s="30"/>
      <c r="X12" s="30"/>
      <c r="Y12" s="30"/>
      <c r="Z12" s="30"/>
      <c r="AA12" s="30"/>
      <c r="AB12" s="30"/>
      <c r="AC12" s="30"/>
      <c r="AD12" s="30"/>
      <c r="AE12" s="30"/>
      <c r="AF12" s="30"/>
      <c r="AG12" s="30"/>
      <c r="AH12" s="30"/>
      <c r="AI12" s="54"/>
      <c r="AJ12" s="30"/>
      <c r="AK12" s="30"/>
      <c r="AL12" s="30"/>
      <c r="AM12" s="54"/>
      <c r="AN12" s="30"/>
      <c r="AO12" s="30"/>
      <c r="AP12" s="30"/>
      <c r="AQ12" s="30"/>
      <c r="AR12" s="55"/>
    </row>
    <row r="13" spans="2:44">
      <c r="B13" s="58"/>
      <c r="C13" s="48"/>
      <c r="D13" s="53" t="s">
        <v>557</v>
      </c>
      <c r="E13" s="48"/>
      <c r="F13" s="59"/>
      <c r="G13" s="59"/>
      <c r="H13" s="48"/>
      <c r="I13" s="48"/>
      <c r="J13" s="48"/>
      <c r="K13" s="48"/>
      <c r="L13" s="48"/>
      <c r="M13" s="48"/>
      <c r="N13" s="48"/>
      <c r="O13" s="48"/>
      <c r="P13" s="48"/>
      <c r="Q13" s="48"/>
      <c r="R13" s="48"/>
      <c r="S13" s="48"/>
      <c r="T13" s="48"/>
      <c r="U13" s="52"/>
      <c r="V13" s="48"/>
      <c r="W13" s="48"/>
      <c r="X13" s="48"/>
      <c r="Y13" s="48"/>
      <c r="Z13" s="48"/>
      <c r="AA13" s="48"/>
      <c r="AB13" s="48"/>
      <c r="AC13" s="48"/>
      <c r="AD13" s="48"/>
      <c r="AE13" s="48"/>
      <c r="AF13" s="48"/>
      <c r="AG13" s="48"/>
      <c r="AH13" s="48"/>
      <c r="AI13" s="52"/>
      <c r="AJ13" s="48"/>
      <c r="AK13" s="48"/>
      <c r="AL13" s="48"/>
      <c r="AM13" s="52"/>
      <c r="AN13" s="48"/>
      <c r="AO13" s="48"/>
      <c r="AP13" s="48"/>
      <c r="AQ13" s="48"/>
      <c r="AR13" s="53"/>
    </row>
    <row r="14" spans="2:44">
      <c r="B14" s="58"/>
      <c r="C14" s="30" t="s">
        <v>558</v>
      </c>
      <c r="D14" s="55" t="s">
        <v>64</v>
      </c>
      <c r="E14" s="30"/>
      <c r="F14" s="58"/>
      <c r="G14" s="58"/>
      <c r="H14" s="30"/>
      <c r="I14" s="30"/>
      <c r="J14" s="30"/>
      <c r="K14" s="30"/>
      <c r="L14" s="30"/>
      <c r="M14" s="30"/>
      <c r="N14" s="30"/>
      <c r="O14" s="30"/>
      <c r="P14" s="30"/>
      <c r="Q14" s="30"/>
      <c r="R14" s="30"/>
      <c r="S14" s="30"/>
      <c r="T14" s="30"/>
      <c r="U14" s="54"/>
      <c r="V14" s="30"/>
      <c r="W14" s="30"/>
      <c r="X14" s="30"/>
      <c r="Y14" s="30"/>
      <c r="Z14" s="30"/>
      <c r="AA14" s="30"/>
      <c r="AB14" s="30"/>
      <c r="AC14" s="30"/>
      <c r="AD14" s="30"/>
      <c r="AE14" s="30"/>
      <c r="AF14" s="30"/>
      <c r="AG14" s="30"/>
      <c r="AH14" s="30"/>
      <c r="AI14" s="54"/>
      <c r="AJ14" s="30"/>
      <c r="AK14" s="30"/>
      <c r="AL14" s="30"/>
      <c r="AM14" s="54"/>
      <c r="AN14" s="30"/>
      <c r="AO14" s="30"/>
      <c r="AP14" s="30"/>
      <c r="AQ14" s="30"/>
      <c r="AR14" s="55"/>
    </row>
    <row r="15" spans="2:44">
      <c r="B15" s="58"/>
      <c r="C15" s="30"/>
      <c r="D15" s="55" t="s">
        <v>66</v>
      </c>
      <c r="E15" s="30"/>
      <c r="F15" s="58"/>
      <c r="G15" s="58"/>
      <c r="H15" s="30"/>
      <c r="I15" s="30"/>
      <c r="J15" s="30"/>
      <c r="K15" s="30"/>
      <c r="L15" s="30"/>
      <c r="M15" s="30"/>
      <c r="N15" s="30"/>
      <c r="O15" s="30"/>
      <c r="P15" s="30"/>
      <c r="Q15" s="30"/>
      <c r="R15" s="30"/>
      <c r="S15" s="30"/>
      <c r="T15" s="30"/>
      <c r="U15" s="54"/>
      <c r="V15" s="30"/>
      <c r="W15" s="30"/>
      <c r="X15" s="30"/>
      <c r="Y15" s="30"/>
      <c r="Z15" s="30"/>
      <c r="AA15" s="30"/>
      <c r="AB15" s="30"/>
      <c r="AC15" s="30"/>
      <c r="AD15" s="30"/>
      <c r="AE15" s="30"/>
      <c r="AF15" s="30"/>
      <c r="AG15" s="30"/>
      <c r="AH15" s="30"/>
      <c r="AI15" s="54"/>
      <c r="AJ15" s="30"/>
      <c r="AK15" s="30"/>
      <c r="AL15" s="30"/>
      <c r="AM15" s="54"/>
      <c r="AN15" s="30"/>
      <c r="AO15" s="30"/>
      <c r="AP15" s="30"/>
      <c r="AQ15" s="30"/>
      <c r="AR15" s="55"/>
    </row>
    <row r="16" spans="2:44">
      <c r="B16" s="58"/>
      <c r="C16" s="30"/>
      <c r="D16" s="55" t="s">
        <v>68</v>
      </c>
      <c r="E16" s="30"/>
      <c r="F16" s="58"/>
      <c r="G16" s="58"/>
      <c r="H16" s="30"/>
      <c r="I16" s="30"/>
      <c r="J16" s="30"/>
      <c r="K16" s="30"/>
      <c r="L16" s="30"/>
      <c r="M16" s="30"/>
      <c r="N16" s="30"/>
      <c r="O16" s="30"/>
      <c r="P16" s="30"/>
      <c r="Q16" s="30"/>
      <c r="R16" s="30"/>
      <c r="S16" s="30"/>
      <c r="T16" s="30"/>
      <c r="U16" s="54"/>
      <c r="V16" s="30"/>
      <c r="W16" s="30"/>
      <c r="X16" s="30"/>
      <c r="Y16" s="30"/>
      <c r="Z16" s="30"/>
      <c r="AA16" s="30"/>
      <c r="AB16" s="30"/>
      <c r="AC16" s="30"/>
      <c r="AD16" s="30"/>
      <c r="AE16" s="30"/>
      <c r="AF16" s="30"/>
      <c r="AG16" s="30"/>
      <c r="AH16" s="30"/>
      <c r="AI16" s="54"/>
      <c r="AJ16" s="30"/>
      <c r="AK16" s="30"/>
      <c r="AL16" s="30"/>
      <c r="AM16" s="54"/>
      <c r="AN16" s="30"/>
      <c r="AO16" s="30"/>
      <c r="AP16" s="30"/>
      <c r="AQ16" s="30"/>
      <c r="AR16" s="55"/>
    </row>
    <row r="17" spans="2:44">
      <c r="B17" s="59"/>
      <c r="C17" s="48"/>
      <c r="D17" s="53" t="s">
        <v>557</v>
      </c>
      <c r="E17" s="48"/>
      <c r="F17" s="59"/>
      <c r="G17" s="59"/>
      <c r="H17" s="48"/>
      <c r="I17" s="48"/>
      <c r="J17" s="48"/>
      <c r="K17" s="48"/>
      <c r="L17" s="48"/>
      <c r="M17" s="48"/>
      <c r="N17" s="48"/>
      <c r="O17" s="48"/>
      <c r="P17" s="48"/>
      <c r="Q17" s="48"/>
      <c r="R17" s="48"/>
      <c r="S17" s="48"/>
      <c r="T17" s="48"/>
      <c r="U17" s="52"/>
      <c r="V17" s="48"/>
      <c r="W17" s="48"/>
      <c r="X17" s="48"/>
      <c r="Y17" s="48"/>
      <c r="Z17" s="48"/>
      <c r="AA17" s="48"/>
      <c r="AB17" s="48"/>
      <c r="AC17" s="48"/>
      <c r="AD17" s="48"/>
      <c r="AE17" s="48"/>
      <c r="AF17" s="48"/>
      <c r="AG17" s="48"/>
      <c r="AH17" s="48"/>
      <c r="AI17" s="52"/>
      <c r="AJ17" s="48"/>
      <c r="AK17" s="48"/>
      <c r="AL17" s="48"/>
      <c r="AM17" s="52"/>
      <c r="AN17" s="48"/>
      <c r="AO17" s="48"/>
      <c r="AP17" s="48"/>
      <c r="AQ17" s="48"/>
      <c r="AR17" s="53"/>
    </row>
  </sheetData>
  <mergeCells count="1">
    <mergeCell ref="B5:D5"/>
  </mergeCells>
  <conditionalFormatting sqref="E10:AR11 E13:AR13 E15:AR17">
    <cfRule type="cellIs" dxfId="33"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Cover sheet</vt:lpstr>
      <vt:lpstr>Changelog</vt:lpstr>
      <vt:lpstr>Contents</vt:lpstr>
      <vt:lpstr>Introduction</vt:lpstr>
      <vt:lpstr>Dataflow</vt:lpstr>
      <vt:lpstr>Assumptions</vt:lpstr>
      <vt:lpstr>Corrected energy balance step 1</vt:lpstr>
      <vt:lpstr>Dashboard</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lpstr>csv_energy_hydrogen_solar_pv_ps</vt:lpstr>
      <vt:lpstr>base_year</vt:lpstr>
      <vt:lpstr>country</vt:lpstr>
      <vt:lpstr>kWh_MJ_conversion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Michiel den Haan</cp:lastModifiedBy>
  <cp:lastPrinted>2013-07-16T11:10:02Z</cp:lastPrinted>
  <dcterms:created xsi:type="dcterms:W3CDTF">2013-06-19T08:12:31Z</dcterms:created>
  <dcterms:modified xsi:type="dcterms:W3CDTF">2018-04-10T11:27:48Z</dcterms:modified>
</cp:coreProperties>
</file>