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A7494F93-B4D2-454F-968B-C737E4262184}" xr6:coauthVersionLast="33" xr6:coauthVersionMax="33" xr10:uidLastSave="{00000000-0000-0000-0000-000000000000}"/>
  <bookViews>
    <workbookView xWindow="0" yWindow="460" windowWidth="27960" windowHeight="175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13" l="1"/>
  <c r="E16" i="12" s="1"/>
  <c r="I8" i="13"/>
  <c r="G8" i="13"/>
  <c r="E11" i="12" s="1"/>
  <c r="I7" i="13"/>
  <c r="G7" i="13"/>
  <c r="E10" i="12"/>
  <c r="M12" i="13"/>
  <c r="M13" i="13"/>
  <c r="G13" i="13"/>
  <c r="E33" i="12" s="1"/>
  <c r="I6" i="13"/>
  <c r="I21" i="13"/>
  <c r="G21" i="13"/>
  <c r="G20" i="13"/>
  <c r="E25" i="12" s="1"/>
  <c r="I19" i="13"/>
  <c r="I17" i="13"/>
  <c r="G17" i="13"/>
  <c r="K11" i="13"/>
  <c r="G11" i="13" s="1"/>
  <c r="E31" i="12" s="1"/>
  <c r="G12" i="13"/>
  <c r="E32" i="12" s="1"/>
  <c r="G18" i="13"/>
  <c r="G16" i="13"/>
  <c r="E20" i="12" s="1"/>
  <c r="E24" i="12"/>
  <c r="E17" i="12" l="1"/>
</calcChain>
</file>

<file path=xl/sharedStrings.xml><?xml version="1.0" encoding="utf-8"?>
<sst xmlns="http://schemas.openxmlformats.org/spreadsheetml/2006/main" count="207" uniqueCount="138">
  <si>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</si>
  <si>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</si>
  <si>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</si>
  <si>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</si>
  <si>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</si>
  <si>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</si>
  <si>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</si>
  <si>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</si>
  <si>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</si>
  <si>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</si>
  <si>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</si>
  <si>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</si>
  <si>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</si>
  <si>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</si>
  <si>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</si>
  <si>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</si>
  <si>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</si>
  <si>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</si>
  <si>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</si>
  <si>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</si>
  <si>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</si>
  <si>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</si>
  <si>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</si>
  <si>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</si>
  <si>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</si>
  <si>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</si>
  <si>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</si>
  <si>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</si>
  <si>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</si>
  <si>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</si>
  <si>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</si>
  <si>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</si>
  <si>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</si>
  <si>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</si>
  <si>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</si>
  <si>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</si>
  <si>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</si>
  <si>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</si>
  <si>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</si>
  <si>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</si>
  <si>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</si>
  <si>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</si>
  <si>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</si>
  <si>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</si>
  <si>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</si>
  <si>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</si>
  <si>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</si>
  <si>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</si>
  <si>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</si>
  <si>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</si>
  <si>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</si>
  <si>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</si>
  <si>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</si>
  <si>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</si>
  <si>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</si>
  <si>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</si>
  <si>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</si>
  <si>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</si>
  <si>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</si>
  <si>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</si>
  <si>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</si>
  <si>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</si>
  <si>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</si>
  <si>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</si>
  <si>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</si>
  <si>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</si>
  <si>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</si>
  <si>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</si>
  <si>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</si>
  <si>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</si>
  <si>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</si>
  <si>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</si>
  <si>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</si>
  <si>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</si>
  <si>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</si>
  <si>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</si>
  <si>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</si>
  <si>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</si>
  <si>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</si>
  <si>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</si>
  <si>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</si>
  <si>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</si>
  <si>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</si>
  <si>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</si>
  <si>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</si>
  <si>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</si>
  <si>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</si>
  <si>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</si>
  <si>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</si>
  <si>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</si>
  <si>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</si>
  <si>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</si>
  <si>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</si>
  <si>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</si>
  <si>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</si>
  <si>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</si>
  <si>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</si>
  <si>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</si>
  <si>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</si>
  <si>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t>hours_prep_nl</t>
  </si>
  <si>
    <t>hours_prod_nl</t>
  </si>
  <si>
    <t>hours_place_nl</t>
  </si>
  <si>
    <t>hours_maint_nl</t>
  </si>
  <si>
    <t>hours_remov_nl</t>
  </si>
  <si>
    <t>Data is provided by Wärtsilä</t>
  </si>
  <si>
    <t>Wärtsilä</t>
  </si>
  <si>
    <t>The land use for 400 MW is 0.1 km2</t>
  </si>
  <si>
    <t>Land use</t>
  </si>
  <si>
    <t>Fixed operational and maintenance costs</t>
  </si>
  <si>
    <t>Notes</t>
  </si>
  <si>
    <t>Subject year</t>
  </si>
  <si>
    <t>p.1</t>
  </si>
  <si>
    <t>p.5</t>
  </si>
  <si>
    <t>euro/KW</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</si>
  <si>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</si>
  <si>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</si>
  <si>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</si>
  <si>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</si>
  <si>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</si>
  <si>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</si>
  <si>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</si>
  <si>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output efficiency</t>
  </si>
  <si>
    <t>Heat output efficiency</t>
  </si>
  <si>
    <t>Electrical efficiency</t>
  </si>
  <si>
    <t>Heat efficiency</t>
  </si>
  <si>
    <t>25 years is for intermittently run gas engines in a wind chaser plant</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</si>
  <si>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</si>
  <si>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</si>
  <si>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</si>
  <si>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</si>
  <si>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</si>
  <si>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</si>
  <si>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</si>
  <si>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</si>
  <si>
    <t>Alexander Wirtz</t>
  </si>
  <si>
    <t>households_collective_chp_network_gas.central_producer.ad</t>
  </si>
  <si>
    <t>20150409_Employment_v106_AW.xlsx</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</si>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</sst>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79">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73">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6" fillId="2" borderId="0" xfId="0" applyFont="1" applyFill="1"/>
    <xf numFmtId="0" fontId="26"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2" borderId="0" xfId="0"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78" applyFont="1" applyFill="1" applyBorder="1" applyAlignment="1" applyProtection="1">
      <alignment vertical="top"/>
    </xf>
    <xf numFmtId="164" fontId="27" fillId="2" borderId="0" xfId="0" applyNumberFormat="1" applyFont="1" applyFill="1" applyAlignment="1">
      <alignment horizontal="left" vertical="center" indent="2"/>
    </xf>
    <xf numFmtId="49" fontId="27"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7" fillId="2" borderId="0" xfId="0" applyNumberFormat="1" applyFont="1" applyFill="1" applyBorder="1" applyAlignment="1">
      <alignment horizontal="left" vertical="top"/>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4" fontId="15" fillId="2" borderId="18"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164" fontId="15" fillId="2" borderId="18"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1" fontId="15" fillId="2" borderId="21"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2"/>
    </xf>
    <xf numFmtId="164" fontId="15" fillId="2" borderId="20"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2" fontId="15" fillId="2" borderId="18" xfId="0" applyNumberFormat="1" applyFont="1" applyFill="1" applyBorder="1" applyAlignment="1" applyProtection="1">
      <alignment horizontal="right" vertical="center"/>
    </xf>
    <xf numFmtId="0" fontId="14" fillId="2" borderId="0" xfId="0" applyNumberFormat="1" applyFont="1" applyFill="1" applyBorder="1" applyAlignment="1" applyProtection="1">
      <alignment horizontal="left" vertical="center"/>
    </xf>
    <xf numFmtId="0" fontId="13" fillId="2" borderId="18"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30"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6" fillId="2" borderId="19" xfId="0" applyFont="1" applyFill="1" applyBorder="1"/>
    <xf numFmtId="0" fontId="16" fillId="2" borderId="5"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7" fillId="0" borderId="0" xfId="0" applyFont="1" applyFill="1" applyBorder="1"/>
    <xf numFmtId="165" fontId="15" fillId="2" borderId="18"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4" fontId="6" fillId="0" borderId="0" xfId="0" applyNumberFormat="1" applyFont="1" applyFill="1" applyBorder="1" applyAlignment="1" applyProtection="1">
      <alignment horizontal="left" vertical="center" indent="2"/>
    </xf>
    <xf numFmtId="0" fontId="5" fillId="2" borderId="0" xfId="0" applyFont="1" applyFill="1"/>
    <xf numFmtId="0" fontId="5" fillId="2" borderId="6" xfId="0" applyFont="1" applyFill="1" applyBorder="1"/>
    <xf numFmtId="0" fontId="5" fillId="2" borderId="0" xfId="0" applyFont="1" applyFill="1" applyBorder="1"/>
    <xf numFmtId="0" fontId="5" fillId="2" borderId="5" xfId="0" applyFont="1" applyFill="1" applyBorder="1"/>
    <xf numFmtId="0" fontId="20" fillId="2" borderId="22" xfId="0" applyFont="1" applyFill="1" applyBorder="1"/>
    <xf numFmtId="0" fontId="20" fillId="2" borderId="23" xfId="0" applyFont="1" applyFill="1" applyBorder="1"/>
    <xf numFmtId="0" fontId="20" fillId="2" borderId="24"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166" fontId="4" fillId="0" borderId="0" xfId="0" applyNumberFormat="1" applyFont="1" applyFill="1" applyBorder="1" applyAlignment="1" applyProtection="1">
      <alignment vertical="center"/>
    </xf>
    <xf numFmtId="10" fontId="4" fillId="2" borderId="0" xfId="0" applyNumberFormat="1" applyFont="1" applyFill="1" applyBorder="1" applyAlignment="1" applyProtection="1">
      <alignment horizontal="left" vertical="center" indent="2"/>
    </xf>
    <xf numFmtId="0" fontId="15" fillId="2" borderId="15" xfId="0" applyFont="1" applyFill="1" applyBorder="1"/>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0" fontId="4" fillId="0" borderId="5" xfId="0" applyFont="1" applyFill="1" applyBorder="1"/>
    <xf numFmtId="0" fontId="6" fillId="0" borderId="5" xfId="178" applyFont="1" applyFill="1" applyBorder="1" applyAlignment="1" applyProtection="1"/>
    <xf numFmtId="0" fontId="25" fillId="0" borderId="5" xfId="178" applyFont="1" applyFill="1" applyBorder="1" applyAlignment="1" applyProtection="1"/>
    <xf numFmtId="0" fontId="8" fillId="0" borderId="5" xfId="0" applyFont="1" applyFill="1" applyBorder="1"/>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3" fillId="2" borderId="0" xfId="0" applyFont="1" applyFill="1" applyBorder="1"/>
    <xf numFmtId="0" fontId="2" fillId="0" borderId="5" xfId="0" applyFont="1" applyFill="1" applyBorder="1"/>
    <xf numFmtId="0" fontId="2" fillId="2" borderId="6" xfId="0" applyFont="1" applyFill="1" applyBorder="1"/>
    <xf numFmtId="0" fontId="2" fillId="2" borderId="0" xfId="0" applyFont="1" applyFill="1" applyBorder="1"/>
    <xf numFmtId="0" fontId="29" fillId="4" borderId="0" xfId="0" applyFont="1" applyFill="1"/>
    <xf numFmtId="164" fontId="31" fillId="4" borderId="0" xfId="0" applyNumberFormat="1" applyFont="1" applyFill="1" applyAlignment="1">
      <alignment horizontal="left" vertical="center" indent="2"/>
    </xf>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cellXfs>
  <cellStyles count="2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800100</xdr:colOff>
      <xdr:row>5</xdr:row>
      <xdr:rowOff>126650</xdr:rowOff>
    </xdr:from>
    <xdr:to>
      <xdr:col>14</xdr:col>
      <xdr:colOff>342900</xdr:colOff>
      <xdr:row>23</xdr:row>
      <xdr:rowOff>101600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181600" y="1091850"/>
          <a:ext cx="9258300" cy="3403950"/>
        </a:xfrm>
        <a:prstGeom prst="rect">
          <a:avLst/>
        </a:prstGeom>
      </xdr:spPr>
    </xdr:pic>
    <xdr:clientData/>
  </xdr:twoCellAnchor>
  <xdr:twoCellAnchor editAs="oneCell">
    <xdr:from>
      <xdr:col>5</xdr:col>
      <xdr:colOff>866378</xdr:colOff>
      <xdr:row>25</xdr:row>
      <xdr:rowOff>50800</xdr:rowOff>
    </xdr:from>
    <xdr:to>
      <xdr:col>14</xdr:col>
      <xdr:colOff>520699</xdr:colOff>
      <xdr:row>48</xdr:row>
      <xdr:rowOff>63500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247878" y="4826000"/>
          <a:ext cx="9369821" cy="4394200"/>
        </a:xfrm>
        <a:prstGeom prst="rect">
          <a:avLst/>
        </a:prstGeom>
      </xdr:spPr>
    </xdr:pic>
    <xdr:clientData/>
  </xdr:twoCellAnchor>
  <xdr:twoCellAnchor editAs="oneCell">
    <xdr:from>
      <xdr:col>5</xdr:col>
      <xdr:colOff>965200</xdr:colOff>
      <xdr:row>49</xdr:row>
      <xdr:rowOff>76200</xdr:rowOff>
    </xdr:from>
    <xdr:to>
      <xdr:col>14</xdr:col>
      <xdr:colOff>25400</xdr:colOff>
      <xdr:row>81</xdr:row>
      <xdr:rowOff>139700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346700" y="94234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6" customWidth="1"/>
    <col min="2" max="2" width="9.1640625" style="18" customWidth="1"/>
    <col min="3" max="3" width="44.1640625" style="18" customWidth="1"/>
    <col min="4" max="16384" width="10.6640625" style="18"/>
  </cols>
  <sheetData>
    <row r="1" spans="1:3" s="24" customFormat="1">
      <c r="A1" s="22"/>
      <c r="B1" s="23"/>
      <c r="C1" s="23"/>
    </row>
    <row r="2" spans="1:3" ht="21">
      <c r="A2" s="1"/>
      <c r="B2" s="25" t="s">
        <v>17</v>
      </c>
      <c r="C2" s="25"/>
    </row>
    <row r="3" spans="1:3">
      <c r="A3" s="1"/>
      <c r="B3" s="8"/>
      <c r="C3" s="8"/>
    </row>
    <row r="4" spans="1:3">
      <c r="A4" s="1"/>
      <c r="B4" s="2" t="s">
        <v>18</v>
      </c>
      <c r="C4" s="3" t="s">
        <v>135</v>
      </c>
    </row>
    <row r="5" spans="1:3">
      <c r="A5" s="1"/>
      <c r="B5" s="4" t="s">
        <v>63</v>
      </c>
      <c r="C5" s="5" t="s">
        <v>134</v>
      </c>
    </row>
    <row r="6" spans="1:3">
      <c r="A6" s="1"/>
      <c r="B6" s="6" t="s">
        <v>20</v>
      </c>
      <c r="C6" s="7" t="s">
        <v>21</v>
      </c>
    </row>
    <row r="7" spans="1:3">
      <c r="A7" s="1"/>
      <c r="B7" s="8"/>
      <c r="C7" s="8"/>
    </row>
    <row r="8" spans="1:3">
      <c r="A8" s="1"/>
      <c r="B8" s="8"/>
      <c r="C8" s="8"/>
    </row>
    <row r="9" spans="1:3">
      <c r="A9" s="1"/>
      <c r="B9" s="96" t="s">
        <v>64</v>
      </c>
      <c r="C9" s="97"/>
    </row>
    <row r="10" spans="1:3">
      <c r="A10" s="1"/>
      <c r="B10" s="98"/>
      <c r="C10" s="99"/>
    </row>
    <row r="11" spans="1:3">
      <c r="A11" s="1"/>
      <c r="B11" s="98" t="s">
        <v>65</v>
      </c>
      <c r="C11" s="100" t="s">
        <v>66</v>
      </c>
    </row>
    <row r="12" spans="1:3" ht="17" thickBot="1">
      <c r="A12" s="1"/>
      <c r="B12" s="98"/>
      <c r="C12" s="14" t="s">
        <v>67</v>
      </c>
    </row>
    <row r="13" spans="1:3" ht="17" thickBot="1">
      <c r="A13" s="1"/>
      <c r="B13" s="98"/>
      <c r="C13" s="101" t="s">
        <v>68</v>
      </c>
    </row>
    <row r="14" spans="1:3">
      <c r="A14" s="1"/>
      <c r="B14" s="98"/>
      <c r="C14" s="99" t="s">
        <v>69</v>
      </c>
    </row>
    <row r="15" spans="1:3">
      <c r="A15" s="1"/>
      <c r="B15" s="98"/>
      <c r="C15" s="99"/>
    </row>
    <row r="16" spans="1:3">
      <c r="A16" s="1"/>
      <c r="B16" s="98" t="s">
        <v>70</v>
      </c>
      <c r="C16" s="102" t="s">
        <v>71</v>
      </c>
    </row>
    <row r="17" spans="1:3">
      <c r="A17" s="1"/>
      <c r="B17" s="98"/>
      <c r="C17" s="103" t="s">
        <v>72</v>
      </c>
    </row>
    <row r="18" spans="1:3">
      <c r="A18" s="1"/>
      <c r="B18" s="98"/>
      <c r="C18" s="104" t="s">
        <v>73</v>
      </c>
    </row>
    <row r="19" spans="1:3">
      <c r="A19" s="1"/>
      <c r="B19" s="98"/>
      <c r="C19" s="105" t="s">
        <v>74</v>
      </c>
    </row>
    <row r="20" spans="1:3">
      <c r="A20" s="1"/>
      <c r="B20" s="106"/>
      <c r="C20" s="107" t="s">
        <v>75</v>
      </c>
    </row>
    <row r="21" spans="1:3">
      <c r="A21" s="1"/>
      <c r="B21" s="106"/>
      <c r="C21" s="108" t="s">
        <v>76</v>
      </c>
    </row>
    <row r="22" spans="1:3">
      <c r="A22" s="1"/>
      <c r="B22" s="106"/>
      <c r="C22" s="109" t="s">
        <v>77</v>
      </c>
    </row>
    <row r="23" spans="1:3">
      <c r="B23" s="106"/>
      <c r="C23" s="110" t="s">
        <v>78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0"/>
  <sheetViews>
    <sheetView tabSelected="1" workbookViewId="0">
      <selection activeCell="A18" sqref="A18:XFD22"/>
    </sheetView>
  </sheetViews>
  <sheetFormatPr baseColWidth="10" defaultColWidth="10.6640625" defaultRowHeight="16"/>
  <cols>
    <col min="1" max="1" width="3.33203125" style="33" customWidth="1"/>
    <col min="2" max="2" width="3.6640625" style="33" customWidth="1"/>
    <col min="3" max="3" width="46" style="33" customWidth="1"/>
    <col min="4" max="4" width="12.6640625" style="33" customWidth="1"/>
    <col min="5" max="5" width="17.5" style="33" customWidth="1"/>
    <col min="6" max="6" width="4.5" style="33" customWidth="1"/>
    <col min="7" max="7" width="45" style="33" customWidth="1"/>
    <col min="8" max="8" width="5.1640625" style="33" customWidth="1"/>
    <col min="9" max="9" width="51.5" style="33" customWidth="1"/>
    <col min="10" max="10" width="5.5" style="33" customWidth="1"/>
    <col min="11" max="16384" width="10.6640625" style="33"/>
  </cols>
  <sheetData>
    <row r="1" spans="2:11">
      <c r="D1" s="31"/>
      <c r="E1" s="31"/>
      <c r="F1" s="31"/>
      <c r="G1" s="31"/>
    </row>
    <row r="2" spans="2:11">
      <c r="B2" s="164" t="s">
        <v>137</v>
      </c>
      <c r="C2" s="165"/>
      <c r="D2" s="165"/>
      <c r="E2" s="166"/>
      <c r="F2" s="31"/>
      <c r="G2" s="31"/>
    </row>
    <row r="3" spans="2:11">
      <c r="B3" s="167"/>
      <c r="C3" s="168"/>
      <c r="D3" s="168"/>
      <c r="E3" s="169"/>
      <c r="F3" s="31"/>
      <c r="G3" s="31"/>
    </row>
    <row r="4" spans="2:11" ht="35" customHeight="1">
      <c r="B4" s="170"/>
      <c r="C4" s="171"/>
      <c r="D4" s="171"/>
      <c r="E4" s="172"/>
      <c r="F4" s="31"/>
      <c r="G4" s="31"/>
    </row>
    <row r="5" spans="2:11" ht="17" thickBot="1">
      <c r="D5" s="31"/>
    </row>
    <row r="6" spans="2:11">
      <c r="B6" s="34"/>
      <c r="C6" s="16"/>
      <c r="D6" s="16"/>
      <c r="E6" s="16"/>
      <c r="F6" s="16"/>
      <c r="G6" s="16"/>
      <c r="H6" s="16"/>
      <c r="I6" s="16"/>
      <c r="J6" s="35"/>
    </row>
    <row r="7" spans="2:11" s="40" customFormat="1" ht="19">
      <c r="B7" s="111"/>
      <c r="C7" s="15" t="s">
        <v>33</v>
      </c>
      <c r="D7" s="112" t="s">
        <v>14</v>
      </c>
      <c r="E7" s="15" t="s">
        <v>7</v>
      </c>
      <c r="F7" s="15"/>
      <c r="G7" s="15" t="s">
        <v>13</v>
      </c>
      <c r="H7" s="15"/>
      <c r="I7" s="15" t="s">
        <v>0</v>
      </c>
      <c r="J7" s="118"/>
    </row>
    <row r="8" spans="2:11" s="40" customFormat="1" ht="19">
      <c r="B8" s="20"/>
      <c r="C8" s="14"/>
      <c r="D8" s="28"/>
      <c r="E8" s="14"/>
      <c r="F8" s="14"/>
      <c r="G8" s="14"/>
      <c r="H8" s="14"/>
      <c r="I8" s="14"/>
      <c r="J8" s="41"/>
    </row>
    <row r="9" spans="2:11" s="40" customFormat="1" ht="20" thickBot="1">
      <c r="B9" s="20"/>
      <c r="C9" s="14" t="s">
        <v>96</v>
      </c>
      <c r="D9" s="28"/>
      <c r="E9" s="14"/>
      <c r="F9" s="14"/>
      <c r="G9" s="14"/>
      <c r="H9" s="14"/>
      <c r="I9" s="14"/>
      <c r="J9" s="41"/>
    </row>
    <row r="10" spans="2:11" s="40" customFormat="1" ht="20" thickBot="1">
      <c r="B10" s="20"/>
      <c r="C10" s="126" t="s">
        <v>91</v>
      </c>
      <c r="D10" s="17" t="s">
        <v>5</v>
      </c>
      <c r="E10" s="42">
        <f>'Research data'!G7/100</f>
        <v>0.43</v>
      </c>
      <c r="F10" s="32"/>
      <c r="G10" s="32"/>
      <c r="H10" s="27"/>
      <c r="I10" s="142" t="s">
        <v>55</v>
      </c>
      <c r="J10" s="41"/>
    </row>
    <row r="11" spans="2:11" s="40" customFormat="1" ht="20" thickBot="1">
      <c r="B11" s="20"/>
      <c r="C11" s="32" t="s">
        <v>61</v>
      </c>
      <c r="D11" s="17" t="s">
        <v>5</v>
      </c>
      <c r="E11" s="42">
        <f>'Research data'!G8/100</f>
        <v>0.47</v>
      </c>
      <c r="F11" s="32"/>
      <c r="G11" s="32"/>
      <c r="H11" s="27"/>
      <c r="I11" s="30" t="s">
        <v>55</v>
      </c>
      <c r="J11" s="41"/>
    </row>
    <row r="12" spans="2:11" ht="17" thickBot="1">
      <c r="B12" s="36"/>
      <c r="C12" s="32" t="s">
        <v>35</v>
      </c>
      <c r="D12" s="19" t="s">
        <v>5</v>
      </c>
      <c r="E12" s="42">
        <v>0.95</v>
      </c>
      <c r="F12" s="32"/>
      <c r="G12" s="32"/>
      <c r="H12" s="32"/>
      <c r="I12" s="30" t="s">
        <v>55</v>
      </c>
      <c r="J12" s="119"/>
      <c r="K12" s="31"/>
    </row>
    <row r="13" spans="2:11" ht="17" thickBot="1">
      <c r="B13" s="36"/>
      <c r="C13" s="32" t="s">
        <v>37</v>
      </c>
      <c r="D13" s="19" t="s">
        <v>5</v>
      </c>
      <c r="E13" s="43">
        <v>0</v>
      </c>
      <c r="F13" s="32"/>
      <c r="G13" s="32"/>
      <c r="H13" s="32"/>
      <c r="I13" s="30" t="s">
        <v>55</v>
      </c>
      <c r="J13" s="119"/>
      <c r="K13" s="31"/>
    </row>
    <row r="14" spans="2:11" ht="17" thickBot="1">
      <c r="B14" s="36"/>
      <c r="C14" s="32" t="s">
        <v>40</v>
      </c>
      <c r="D14" s="19" t="s">
        <v>5</v>
      </c>
      <c r="E14" s="30">
        <v>0.1</v>
      </c>
      <c r="F14" s="32"/>
      <c r="G14" s="32"/>
      <c r="H14" s="32"/>
      <c r="I14" s="30" t="s">
        <v>55</v>
      </c>
      <c r="J14" s="119"/>
      <c r="K14" s="31"/>
    </row>
    <row r="15" spans="2:11" ht="17" thickBot="1">
      <c r="B15" s="36"/>
      <c r="C15" s="32" t="s">
        <v>41</v>
      </c>
      <c r="D15" s="19" t="s">
        <v>5</v>
      </c>
      <c r="E15" s="30">
        <v>0.7</v>
      </c>
      <c r="F15" s="32"/>
      <c r="G15" s="32"/>
      <c r="H15" s="32"/>
      <c r="I15" s="30" t="s">
        <v>55</v>
      </c>
      <c r="J15" s="119"/>
      <c r="K15" s="31"/>
    </row>
    <row r="16" spans="2:11" ht="17" thickBot="1">
      <c r="B16" s="36"/>
      <c r="C16" s="32" t="s">
        <v>42</v>
      </c>
      <c r="D16" s="19" t="s">
        <v>62</v>
      </c>
      <c r="E16" s="43">
        <f>'Research data'!G6</f>
        <v>2</v>
      </c>
      <c r="F16" s="32"/>
      <c r="G16" s="32" t="s">
        <v>28</v>
      </c>
      <c r="H16" s="32"/>
      <c r="I16" s="30" t="s">
        <v>55</v>
      </c>
      <c r="J16" s="119"/>
    </row>
    <row r="17" spans="2:10" ht="17" thickBot="1">
      <c r="B17" s="36"/>
      <c r="C17" s="32" t="s">
        <v>43</v>
      </c>
      <c r="D17" s="19" t="s">
        <v>62</v>
      </c>
      <c r="E17" s="43">
        <f>E16*E11/E10</f>
        <v>2.1860465116279069</v>
      </c>
      <c r="F17" s="32"/>
      <c r="G17" s="32" t="s">
        <v>56</v>
      </c>
      <c r="H17" s="32"/>
      <c r="I17" s="30" t="s">
        <v>55</v>
      </c>
      <c r="J17" s="119"/>
    </row>
    <row r="18" spans="2:10">
      <c r="B18" s="36"/>
      <c r="C18" s="84"/>
      <c r="D18" s="114"/>
      <c r="E18" s="115"/>
      <c r="F18" s="31"/>
      <c r="G18" s="84"/>
      <c r="H18" s="31"/>
      <c r="I18" s="31"/>
      <c r="J18" s="119"/>
    </row>
    <row r="19" spans="2:10" ht="17" thickBot="1">
      <c r="B19" s="36"/>
      <c r="C19" s="14" t="s">
        <v>79</v>
      </c>
      <c r="D19" s="114"/>
      <c r="E19" s="115"/>
      <c r="F19" s="31"/>
      <c r="G19" s="84"/>
      <c r="H19" s="31"/>
      <c r="I19" s="31"/>
      <c r="J19" s="119"/>
    </row>
    <row r="20" spans="2:10" ht="17" thickBot="1">
      <c r="B20" s="36"/>
      <c r="C20" s="32" t="s">
        <v>44</v>
      </c>
      <c r="D20" s="19" t="s">
        <v>34</v>
      </c>
      <c r="E20" s="43">
        <f>'Research data'!G16</f>
        <v>1200000</v>
      </c>
      <c r="F20" s="32"/>
      <c r="G20" s="32" t="s">
        <v>9</v>
      </c>
      <c r="H20" s="32"/>
      <c r="I20" s="95" t="s">
        <v>93</v>
      </c>
      <c r="J20" s="119"/>
    </row>
    <row r="21" spans="2:10" ht="17" thickBot="1">
      <c r="B21" s="36"/>
      <c r="C21" s="32" t="s">
        <v>45</v>
      </c>
      <c r="D21" s="19" t="s">
        <v>34</v>
      </c>
      <c r="E21" s="43">
        <v>0</v>
      </c>
      <c r="F21" s="32"/>
      <c r="G21" s="32" t="s">
        <v>57</v>
      </c>
      <c r="H21" s="32"/>
      <c r="I21" s="30" t="s">
        <v>55</v>
      </c>
      <c r="J21" s="119"/>
    </row>
    <row r="22" spans="2:10" ht="17" thickBot="1">
      <c r="B22" s="36"/>
      <c r="C22" s="32" t="s">
        <v>12</v>
      </c>
      <c r="D22" s="19" t="s">
        <v>34</v>
      </c>
      <c r="E22" s="43">
        <v>0</v>
      </c>
      <c r="F22" s="32"/>
      <c r="G22" s="32" t="s">
        <v>24</v>
      </c>
      <c r="H22" s="32"/>
      <c r="I22" s="30" t="s">
        <v>55</v>
      </c>
      <c r="J22" s="119"/>
    </row>
    <row r="23" spans="2:10" ht="17" thickBot="1">
      <c r="B23" s="36"/>
      <c r="C23" s="32" t="s">
        <v>46</v>
      </c>
      <c r="D23" s="19" t="s">
        <v>34</v>
      </c>
      <c r="E23" s="43">
        <v>0</v>
      </c>
      <c r="F23" s="32"/>
      <c r="G23" s="32" t="s">
        <v>27</v>
      </c>
      <c r="H23" s="32"/>
      <c r="I23" s="30" t="s">
        <v>55</v>
      </c>
      <c r="J23" s="119"/>
    </row>
    <row r="24" spans="2:10" ht="17" thickBot="1">
      <c r="B24" s="36"/>
      <c r="C24" s="32" t="s">
        <v>47</v>
      </c>
      <c r="D24" s="19" t="s">
        <v>54</v>
      </c>
      <c r="E24" s="113">
        <f>'Research data'!G18</f>
        <v>0</v>
      </c>
      <c r="F24" s="32"/>
      <c r="G24" s="32" t="s">
        <v>58</v>
      </c>
      <c r="H24" s="32"/>
      <c r="I24" s="95" t="s">
        <v>93</v>
      </c>
      <c r="J24" s="119"/>
    </row>
    <row r="25" spans="2:10" ht="17" thickBot="1">
      <c r="B25" s="36"/>
      <c r="C25" s="32" t="s">
        <v>48</v>
      </c>
      <c r="D25" s="19" t="s">
        <v>53</v>
      </c>
      <c r="E25" s="42">
        <f>'Research data'!G20</f>
        <v>16</v>
      </c>
      <c r="F25" s="32"/>
      <c r="G25" s="32" t="s">
        <v>59</v>
      </c>
      <c r="H25" s="32"/>
      <c r="I25" s="95" t="s">
        <v>93</v>
      </c>
      <c r="J25" s="119"/>
    </row>
    <row r="26" spans="2:10" ht="17" thickBot="1">
      <c r="B26" s="36"/>
      <c r="C26" s="32" t="s">
        <v>49</v>
      </c>
      <c r="D26" s="19" t="s">
        <v>53</v>
      </c>
      <c r="E26" s="116">
        <v>0</v>
      </c>
      <c r="F26" s="32"/>
      <c r="G26" s="32" t="s">
        <v>60</v>
      </c>
      <c r="H26" s="32"/>
      <c r="I26" s="127" t="s">
        <v>55</v>
      </c>
      <c r="J26" s="119"/>
    </row>
    <row r="27" spans="2:10" ht="17" thickBot="1">
      <c r="B27" s="36"/>
      <c r="C27" s="32" t="s">
        <v>52</v>
      </c>
      <c r="D27" s="19"/>
      <c r="E27" s="43">
        <v>0.1</v>
      </c>
      <c r="F27" s="32"/>
      <c r="G27" s="32" t="s">
        <v>23</v>
      </c>
      <c r="H27" s="32"/>
      <c r="I27" s="30" t="s">
        <v>55</v>
      </c>
      <c r="J27" s="119"/>
    </row>
    <row r="28" spans="2:10" ht="17" thickBot="1">
      <c r="B28" s="36"/>
      <c r="C28" s="32" t="s">
        <v>39</v>
      </c>
      <c r="D28" s="19" t="s">
        <v>11</v>
      </c>
      <c r="E28" s="43">
        <v>0</v>
      </c>
      <c r="F28" s="32"/>
      <c r="G28" s="32"/>
      <c r="H28" s="32"/>
      <c r="I28" s="30" t="s">
        <v>55</v>
      </c>
      <c r="J28" s="119"/>
    </row>
    <row r="29" spans="2:10">
      <c r="B29" s="36"/>
      <c r="C29" s="32"/>
      <c r="D29" s="19"/>
      <c r="E29" s="117"/>
      <c r="F29" s="32"/>
      <c r="G29" s="32"/>
      <c r="H29" s="32"/>
      <c r="I29" s="31"/>
      <c r="J29" s="119"/>
    </row>
    <row r="30" spans="2:10" ht="17" thickBot="1">
      <c r="B30" s="36"/>
      <c r="C30" s="14" t="s">
        <v>8</v>
      </c>
      <c r="D30" s="114"/>
      <c r="E30" s="117"/>
      <c r="F30" s="31"/>
      <c r="G30" s="31"/>
      <c r="H30" s="31"/>
      <c r="I30" s="31"/>
      <c r="J30" s="119"/>
    </row>
    <row r="31" spans="2:10" ht="17" thickBot="1">
      <c r="B31" s="36"/>
      <c r="C31" s="32" t="s">
        <v>38</v>
      </c>
      <c r="D31" s="19" t="s">
        <v>4</v>
      </c>
      <c r="E31" s="43">
        <f>'Research data'!G11</f>
        <v>5.0000000000000001E-4</v>
      </c>
      <c r="F31" s="32"/>
      <c r="G31" s="32" t="s">
        <v>15</v>
      </c>
      <c r="H31" s="32"/>
      <c r="I31" s="30" t="s">
        <v>105</v>
      </c>
      <c r="J31" s="119"/>
    </row>
    <row r="32" spans="2:10" ht="17" thickBot="1">
      <c r="B32" s="36"/>
      <c r="C32" s="32" t="s">
        <v>50</v>
      </c>
      <c r="D32" s="19" t="s">
        <v>2</v>
      </c>
      <c r="E32" s="113">
        <f>'Research data'!G12</f>
        <v>1</v>
      </c>
      <c r="F32" s="32"/>
      <c r="G32" s="32" t="s">
        <v>26</v>
      </c>
      <c r="H32" s="32"/>
      <c r="I32" s="129" t="s">
        <v>105</v>
      </c>
      <c r="J32" s="119"/>
    </row>
    <row r="33" spans="2:10" ht="17" thickBot="1">
      <c r="B33" s="36"/>
      <c r="C33" s="32" t="s">
        <v>51</v>
      </c>
      <c r="D33" s="19" t="s">
        <v>2</v>
      </c>
      <c r="E33" s="43">
        <f>'Research data'!G13</f>
        <v>20</v>
      </c>
      <c r="F33" s="32"/>
      <c r="G33" s="32" t="s">
        <v>25</v>
      </c>
      <c r="H33" s="32"/>
      <c r="I33" s="130" t="s">
        <v>105</v>
      </c>
      <c r="J33" s="119"/>
    </row>
    <row r="34" spans="2:10" ht="17" thickBot="1">
      <c r="B34" s="36"/>
      <c r="C34" s="32" t="s">
        <v>36</v>
      </c>
      <c r="D34" s="19" t="s">
        <v>5</v>
      </c>
      <c r="E34" s="43">
        <v>0</v>
      </c>
      <c r="F34" s="32"/>
      <c r="G34" s="32"/>
      <c r="H34" s="32"/>
      <c r="I34" s="30" t="s">
        <v>55</v>
      </c>
      <c r="J34" s="119"/>
    </row>
    <row r="35" spans="2:10" ht="17" thickBot="1">
      <c r="B35" s="36"/>
      <c r="C35" s="131" t="s">
        <v>99</v>
      </c>
      <c r="D35" s="19"/>
      <c r="E35" s="113">
        <v>900</v>
      </c>
      <c r="F35" s="32"/>
      <c r="G35" s="32"/>
      <c r="H35" s="32"/>
      <c r="I35" s="30" t="s">
        <v>136</v>
      </c>
      <c r="J35" s="119"/>
    </row>
    <row r="36" spans="2:10" ht="17" thickBot="1">
      <c r="B36" s="36"/>
      <c r="C36" s="131" t="s">
        <v>100</v>
      </c>
      <c r="D36" s="19"/>
      <c r="E36" s="113">
        <v>0</v>
      </c>
      <c r="F36" s="32"/>
      <c r="G36" s="32"/>
      <c r="H36" s="32"/>
      <c r="I36" s="30" t="s">
        <v>136</v>
      </c>
      <c r="J36" s="119"/>
    </row>
    <row r="37" spans="2:10" ht="17" thickBot="1">
      <c r="B37" s="36"/>
      <c r="C37" s="131" t="s">
        <v>101</v>
      </c>
      <c r="D37" s="19"/>
      <c r="E37" s="113">
        <v>4320</v>
      </c>
      <c r="F37" s="32"/>
      <c r="G37" s="32"/>
      <c r="H37" s="32"/>
      <c r="I37" s="30" t="s">
        <v>136</v>
      </c>
      <c r="J37" s="119"/>
    </row>
    <row r="38" spans="2:10" ht="17" thickBot="1">
      <c r="B38" s="36"/>
      <c r="C38" s="131" t="s">
        <v>102</v>
      </c>
      <c r="D38" s="19"/>
      <c r="E38" s="113">
        <v>1620</v>
      </c>
      <c r="F38" s="32"/>
      <c r="G38" s="32"/>
      <c r="H38" s="32"/>
      <c r="I38" s="30" t="s">
        <v>136</v>
      </c>
      <c r="J38" s="119"/>
    </row>
    <row r="39" spans="2:10" ht="17" thickBot="1">
      <c r="B39" s="36"/>
      <c r="C39" s="131" t="s">
        <v>103</v>
      </c>
      <c r="D39" s="19"/>
      <c r="E39" s="113">
        <v>720</v>
      </c>
      <c r="F39" s="32"/>
      <c r="G39" s="32"/>
      <c r="H39" s="32"/>
      <c r="I39" s="30" t="s">
        <v>136</v>
      </c>
      <c r="J39" s="119"/>
    </row>
    <row r="40" spans="2:10" ht="20" customHeight="1" thickBot="1">
      <c r="B40" s="37"/>
      <c r="C40" s="38"/>
      <c r="D40" s="38"/>
      <c r="E40" s="38"/>
      <c r="F40" s="38"/>
      <c r="G40" s="38"/>
      <c r="H40" s="38"/>
      <c r="I40" s="38"/>
      <c r="J40" s="39"/>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22"/>
  <sheetViews>
    <sheetView workbookViewId="0">
      <selection activeCell="M16" sqref="M16"/>
    </sheetView>
  </sheetViews>
  <sheetFormatPr baseColWidth="10" defaultColWidth="10.6640625" defaultRowHeight="16"/>
  <cols>
    <col min="1" max="2" width="3.5" style="65" customWidth="1"/>
    <col min="3" max="3" width="35.83203125" style="65" customWidth="1"/>
    <col min="4" max="4" width="16.5" style="65" hidden="1" customWidth="1"/>
    <col min="5" max="5" width="13.83203125" style="65" hidden="1" customWidth="1"/>
    <col min="6" max="6" width="12.5" style="65" customWidth="1"/>
    <col min="7" max="7" width="10.6640625" style="65" customWidth="1"/>
    <col min="8" max="8" width="4.6640625" style="65" customWidth="1"/>
    <col min="9" max="9" width="9.83203125" style="66" customWidth="1"/>
    <col min="10" max="10" width="3" style="66" customWidth="1"/>
    <col min="11" max="11" width="8.6640625" style="66" customWidth="1"/>
    <col min="12" max="12" width="2.6640625" style="66" customWidth="1"/>
    <col min="13" max="13" width="8.6640625" style="66" customWidth="1"/>
    <col min="14" max="14" width="60" style="65" customWidth="1"/>
    <col min="15" max="16384" width="10.6640625" style="65"/>
  </cols>
  <sheetData>
    <row r="1" spans="2:14" ht="17" thickBot="1"/>
    <row r="2" spans="2:14">
      <c r="B2" s="67"/>
      <c r="C2" s="68"/>
      <c r="D2" s="68"/>
      <c r="E2" s="68"/>
      <c r="F2" s="68"/>
      <c r="G2" s="68"/>
      <c r="H2" s="68"/>
      <c r="I2" s="69"/>
      <c r="J2" s="69"/>
      <c r="K2" s="69"/>
      <c r="L2" s="69"/>
      <c r="M2" s="69"/>
      <c r="N2" s="146"/>
    </row>
    <row r="3" spans="2:14" s="21" customFormat="1">
      <c r="B3" s="20"/>
      <c r="C3" s="125" t="s">
        <v>81</v>
      </c>
      <c r="D3" s="9"/>
      <c r="E3" s="9"/>
      <c r="F3" s="125" t="s">
        <v>14</v>
      </c>
      <c r="G3" s="125" t="s">
        <v>75</v>
      </c>
      <c r="H3" s="125"/>
      <c r="I3" s="63" t="s">
        <v>93</v>
      </c>
      <c r="J3" s="63"/>
      <c r="K3" s="63" t="s">
        <v>105</v>
      </c>
      <c r="L3" s="63"/>
      <c r="M3" s="63" t="s">
        <v>126</v>
      </c>
      <c r="N3" s="147" t="s">
        <v>95</v>
      </c>
    </row>
    <row r="4" spans="2:14">
      <c r="B4" s="70"/>
      <c r="C4" s="71"/>
      <c r="D4" s="71"/>
      <c r="E4" s="71"/>
      <c r="F4" s="71"/>
      <c r="G4" s="72"/>
      <c r="H4" s="72"/>
      <c r="I4" s="123"/>
      <c r="J4" s="123"/>
      <c r="K4" s="123"/>
      <c r="L4" s="124"/>
      <c r="M4" s="123"/>
      <c r="N4" s="148"/>
    </row>
    <row r="5" spans="2:14" ht="17" thickBot="1">
      <c r="B5" s="70"/>
      <c r="C5" s="29" t="s">
        <v>80</v>
      </c>
      <c r="D5" s="29"/>
      <c r="E5" s="29"/>
      <c r="F5" s="29"/>
      <c r="G5" s="10"/>
      <c r="H5" s="10"/>
      <c r="I5" s="10"/>
      <c r="J5" s="10"/>
      <c r="K5" s="10"/>
      <c r="L5" s="10"/>
      <c r="M5" s="10"/>
      <c r="N5" s="149"/>
    </row>
    <row r="6" spans="2:14" ht="17" thickBot="1">
      <c r="B6" s="70"/>
      <c r="C6" s="143" t="s">
        <v>30</v>
      </c>
      <c r="D6" s="73"/>
      <c r="E6" s="73"/>
      <c r="F6" s="74" t="s">
        <v>62</v>
      </c>
      <c r="G6" s="75">
        <f>ROUND(2,0)</f>
        <v>2</v>
      </c>
      <c r="H6" s="76"/>
      <c r="I6" s="75">
        <f>Notes!E12</f>
        <v>2</v>
      </c>
      <c r="J6" s="72"/>
      <c r="K6" s="72"/>
      <c r="L6" s="78"/>
      <c r="M6" s="72"/>
      <c r="N6" s="149"/>
    </row>
    <row r="7" spans="2:14" ht="17" thickBot="1">
      <c r="B7" s="70"/>
      <c r="C7" s="143" t="s">
        <v>119</v>
      </c>
      <c r="D7" s="73"/>
      <c r="E7" s="73"/>
      <c r="F7" s="144" t="s">
        <v>3</v>
      </c>
      <c r="G7" s="75">
        <f>I7</f>
        <v>43</v>
      </c>
      <c r="H7" s="76"/>
      <c r="I7" s="75">
        <f>Notes!E14</f>
        <v>43</v>
      </c>
      <c r="J7" s="72"/>
      <c r="K7" s="72"/>
      <c r="L7" s="78"/>
      <c r="M7" s="72"/>
      <c r="N7" s="150" t="s">
        <v>121</v>
      </c>
    </row>
    <row r="8" spans="2:14" ht="17" thickBot="1">
      <c r="B8" s="70"/>
      <c r="C8" s="143" t="s">
        <v>120</v>
      </c>
      <c r="D8" s="73"/>
      <c r="E8" s="73"/>
      <c r="F8" s="144" t="s">
        <v>3</v>
      </c>
      <c r="G8" s="75">
        <f>I8</f>
        <v>47</v>
      </c>
      <c r="H8" s="76"/>
      <c r="I8" s="75">
        <f>Notes!E15</f>
        <v>47</v>
      </c>
      <c r="J8" s="72"/>
      <c r="K8" s="72"/>
      <c r="L8" s="78"/>
      <c r="M8" s="72"/>
      <c r="N8" s="150" t="s">
        <v>122</v>
      </c>
    </row>
    <row r="9" spans="2:14">
      <c r="B9" s="70"/>
      <c r="C9" s="145"/>
      <c r="D9" s="83"/>
      <c r="E9" s="83"/>
      <c r="F9" s="84"/>
      <c r="G9" s="81"/>
      <c r="H9" s="81"/>
      <c r="I9" s="81"/>
      <c r="J9" s="81"/>
      <c r="K9" s="81"/>
      <c r="L9" s="78"/>
      <c r="M9" s="81"/>
      <c r="N9" s="149"/>
    </row>
    <row r="10" spans="2:14" ht="17" thickBot="1">
      <c r="B10" s="70"/>
      <c r="C10" s="29" t="s">
        <v>8</v>
      </c>
      <c r="D10" s="29"/>
      <c r="E10" s="29"/>
      <c r="F10" s="29"/>
      <c r="G10" s="11"/>
      <c r="H10" s="11"/>
      <c r="I10" s="12"/>
      <c r="J10" s="12"/>
      <c r="K10" s="12"/>
      <c r="L10" s="78"/>
      <c r="M10" s="12"/>
      <c r="N10" s="151" t="s">
        <v>104</v>
      </c>
    </row>
    <row r="11" spans="2:14" ht="17" thickBot="1">
      <c r="B11" s="70"/>
      <c r="C11" s="133" t="s">
        <v>90</v>
      </c>
      <c r="D11" s="79"/>
      <c r="E11" s="79"/>
      <c r="F11" s="74" t="s">
        <v>4</v>
      </c>
      <c r="G11" s="132">
        <f>ROUND(K11,4)</f>
        <v>5.0000000000000001E-4</v>
      </c>
      <c r="H11" s="80"/>
      <c r="I11" s="81"/>
      <c r="J11" s="81"/>
      <c r="K11" s="132">
        <f>G6*0.1/400</f>
        <v>5.0000000000000001E-4</v>
      </c>
      <c r="L11" s="78"/>
      <c r="M11" s="12"/>
      <c r="N11" s="151" t="s">
        <v>106</v>
      </c>
    </row>
    <row r="12" spans="2:14" ht="17" thickBot="1">
      <c r="B12" s="70"/>
      <c r="C12" s="134" t="s">
        <v>1</v>
      </c>
      <c r="D12" s="85"/>
      <c r="E12" s="85"/>
      <c r="F12" s="74" t="s">
        <v>2</v>
      </c>
      <c r="G12" s="86">
        <f>ROUND(1,1)</f>
        <v>1</v>
      </c>
      <c r="H12" s="81"/>
      <c r="I12" s="82"/>
      <c r="J12" s="82"/>
      <c r="K12" s="75">
        <v>1</v>
      </c>
      <c r="L12" s="72"/>
      <c r="M12" s="75">
        <f>Notes!E55</f>
        <v>1.1000000000000001</v>
      </c>
      <c r="N12" s="152"/>
    </row>
    <row r="13" spans="2:14" ht="17" thickBot="1">
      <c r="B13" s="70"/>
      <c r="C13" s="87" t="s">
        <v>6</v>
      </c>
      <c r="D13" s="87"/>
      <c r="E13" s="87"/>
      <c r="F13" s="74" t="s">
        <v>2</v>
      </c>
      <c r="G13" s="88">
        <f>M13</f>
        <v>20</v>
      </c>
      <c r="H13" s="81"/>
      <c r="I13" s="82"/>
      <c r="J13" s="82"/>
      <c r="K13" s="77">
        <v>25</v>
      </c>
      <c r="L13" s="72"/>
      <c r="M13" s="77">
        <f>Notes!E56</f>
        <v>20</v>
      </c>
      <c r="N13" s="159" t="s">
        <v>125</v>
      </c>
    </row>
    <row r="14" spans="2:14">
      <c r="B14" s="70"/>
      <c r="C14" s="29"/>
      <c r="D14" s="29"/>
      <c r="E14" s="29"/>
      <c r="F14" s="29"/>
      <c r="G14" s="12"/>
      <c r="H14" s="12"/>
      <c r="I14" s="82"/>
      <c r="J14" s="82"/>
      <c r="K14" s="82"/>
      <c r="L14" s="78"/>
      <c r="M14" s="82"/>
      <c r="N14" s="149"/>
    </row>
    <row r="15" spans="2:14" ht="17" thickBot="1">
      <c r="B15" s="70"/>
      <c r="C15" s="13" t="s">
        <v>85</v>
      </c>
      <c r="D15" s="13"/>
      <c r="E15" s="13"/>
      <c r="F15" s="13"/>
      <c r="G15" s="12"/>
      <c r="H15" s="12"/>
      <c r="I15" s="12"/>
      <c r="J15" s="12"/>
      <c r="K15" s="12"/>
      <c r="L15" s="78"/>
      <c r="M15" s="12"/>
      <c r="N15" s="149"/>
    </row>
    <row r="16" spans="2:14" ht="17" thickBot="1">
      <c r="B16" s="70"/>
      <c r="C16" s="120" t="s">
        <v>86</v>
      </c>
      <c r="D16" s="13"/>
      <c r="E16" s="13"/>
      <c r="F16" s="120" t="s">
        <v>34</v>
      </c>
      <c r="G16" s="86">
        <f>ROUND(G17*G6*1000,2)</f>
        <v>1200000</v>
      </c>
      <c r="H16" s="12"/>
      <c r="I16" s="81"/>
      <c r="J16" s="81"/>
      <c r="K16" s="81"/>
      <c r="L16" s="78"/>
      <c r="M16" s="81"/>
      <c r="N16" s="153"/>
    </row>
    <row r="17" spans="2:14" ht="17" thickBot="1">
      <c r="B17" s="70"/>
      <c r="C17" s="89" t="s">
        <v>9</v>
      </c>
      <c r="D17" s="89"/>
      <c r="E17" s="89"/>
      <c r="F17" s="121" t="s">
        <v>83</v>
      </c>
      <c r="G17" s="86">
        <f>I17</f>
        <v>600</v>
      </c>
      <c r="H17" s="81"/>
      <c r="I17" s="93">
        <f>Notes!E13</f>
        <v>600</v>
      </c>
      <c r="J17" s="81"/>
      <c r="K17" s="81"/>
      <c r="L17" s="78"/>
      <c r="M17" s="81"/>
      <c r="N17" s="153" t="s">
        <v>98</v>
      </c>
    </row>
    <row r="18" spans="2:14" ht="17" thickBot="1">
      <c r="B18" s="70"/>
      <c r="C18" s="128" t="s">
        <v>87</v>
      </c>
      <c r="D18" s="29"/>
      <c r="E18" s="29"/>
      <c r="F18" s="94" t="s">
        <v>34</v>
      </c>
      <c r="G18" s="90">
        <f>ROUND(G19*G6*1000,2)</f>
        <v>0</v>
      </c>
      <c r="H18" s="12"/>
      <c r="I18" s="81"/>
      <c r="J18" s="81"/>
      <c r="K18" s="81"/>
      <c r="L18" s="81"/>
      <c r="M18" s="81"/>
      <c r="N18" s="153"/>
    </row>
    <row r="19" spans="2:14" ht="17" thickBot="1">
      <c r="B19" s="70"/>
      <c r="C19" s="120" t="s">
        <v>88</v>
      </c>
      <c r="D19" s="29"/>
      <c r="E19" s="29"/>
      <c r="F19" s="122" t="s">
        <v>84</v>
      </c>
      <c r="G19" s="90">
        <v>0</v>
      </c>
      <c r="H19" s="12"/>
      <c r="I19" s="93">
        <f>Notes!E32</f>
        <v>0</v>
      </c>
      <c r="J19" s="81"/>
      <c r="K19" s="81"/>
      <c r="L19" s="81"/>
      <c r="M19" s="81"/>
      <c r="N19" s="153" t="s">
        <v>97</v>
      </c>
    </row>
    <row r="20" spans="2:14" ht="17" thickBot="1">
      <c r="B20" s="70"/>
      <c r="C20" s="128" t="s">
        <v>89</v>
      </c>
      <c r="D20" s="92"/>
      <c r="E20" s="92"/>
      <c r="F20" s="74" t="s">
        <v>53</v>
      </c>
      <c r="G20" s="86">
        <f>ROUND(G21*G6,2)</f>
        <v>16</v>
      </c>
      <c r="H20" s="81"/>
      <c r="I20" s="81"/>
      <c r="J20" s="81"/>
      <c r="K20" s="81"/>
      <c r="L20" s="81"/>
      <c r="M20" s="81"/>
      <c r="N20" s="153"/>
    </row>
    <row r="21" spans="2:14" ht="17" thickBot="1">
      <c r="B21" s="70"/>
      <c r="C21" s="120" t="s">
        <v>89</v>
      </c>
      <c r="D21" s="91"/>
      <c r="E21" s="91"/>
      <c r="F21" s="121" t="s">
        <v>82</v>
      </c>
      <c r="G21" s="93">
        <f>I21</f>
        <v>8</v>
      </c>
      <c r="H21" s="81"/>
      <c r="I21" s="93">
        <f>Notes!E31</f>
        <v>8</v>
      </c>
      <c r="J21" s="81"/>
      <c r="K21" s="81"/>
      <c r="L21" s="81"/>
      <c r="M21" s="81"/>
      <c r="N21" s="152"/>
    </row>
    <row r="22" spans="2:14" ht="17" thickBot="1">
      <c r="B22" s="154"/>
      <c r="C22" s="155"/>
      <c r="D22" s="155"/>
      <c r="E22" s="155"/>
      <c r="F22" s="155"/>
      <c r="G22" s="155"/>
      <c r="H22" s="155"/>
      <c r="I22" s="156"/>
      <c r="J22" s="156"/>
      <c r="K22" s="156"/>
      <c r="L22" s="156"/>
      <c r="M22" s="156"/>
      <c r="N22" s="15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0"/>
  <sheetViews>
    <sheetView workbookViewId="0">
      <selection activeCell="C16" sqref="C16"/>
    </sheetView>
  </sheetViews>
  <sheetFormatPr baseColWidth="10" defaultColWidth="33.1640625" defaultRowHeight="16"/>
  <cols>
    <col min="1" max="1" width="3.33203125" style="44" customWidth="1"/>
    <col min="2" max="2" width="2.5" style="44" customWidth="1"/>
    <col min="3" max="3" width="28.6640625" style="44" customWidth="1"/>
    <col min="4" max="4" width="3.1640625" style="44" customWidth="1"/>
    <col min="5" max="5" width="16.1640625" style="44" customWidth="1"/>
    <col min="6" max="6" width="10.33203125" style="44" customWidth="1"/>
    <col min="7" max="9" width="12.1640625" style="44" customWidth="1"/>
    <col min="10" max="10" width="35.1640625" style="45" customWidth="1"/>
    <col min="11" max="11" width="37.5" style="44" customWidth="1"/>
    <col min="12" max="16384" width="33.1640625" style="44"/>
  </cols>
  <sheetData>
    <row r="1" spans="2:11" ht="17" thickBot="1"/>
    <row r="2" spans="2:11">
      <c r="B2" s="46"/>
      <c r="C2" s="47"/>
      <c r="D2" s="47"/>
      <c r="E2" s="47"/>
      <c r="F2" s="47"/>
      <c r="G2" s="47"/>
      <c r="H2" s="47"/>
      <c r="I2" s="47"/>
      <c r="J2" s="48"/>
      <c r="K2" s="47"/>
    </row>
    <row r="3" spans="2:11">
      <c r="B3" s="49"/>
      <c r="C3" s="50" t="s">
        <v>22</v>
      </c>
      <c r="D3" s="50"/>
      <c r="E3" s="50"/>
      <c r="F3" s="50"/>
      <c r="G3" s="50"/>
      <c r="H3" s="50"/>
      <c r="I3" s="50"/>
      <c r="J3" s="51"/>
      <c r="K3" s="52"/>
    </row>
    <row r="4" spans="2:11">
      <c r="B4" s="49"/>
      <c r="C4" s="52"/>
      <c r="D4" s="52"/>
      <c r="E4" s="52"/>
      <c r="F4" s="52"/>
      <c r="G4" s="52"/>
      <c r="H4" s="52"/>
      <c r="I4" s="52"/>
      <c r="J4" s="53"/>
      <c r="K4" s="52"/>
    </row>
    <row r="5" spans="2:11">
      <c r="B5" s="54"/>
      <c r="C5" s="55" t="s">
        <v>31</v>
      </c>
      <c r="D5" s="55"/>
      <c r="E5" s="55" t="s">
        <v>0</v>
      </c>
      <c r="F5" s="55" t="s">
        <v>19</v>
      </c>
      <c r="G5" s="55" t="s">
        <v>32</v>
      </c>
      <c r="H5" s="55" t="s">
        <v>110</v>
      </c>
      <c r="I5" s="55" t="s">
        <v>133</v>
      </c>
      <c r="J5" s="56" t="s">
        <v>117</v>
      </c>
      <c r="K5" s="55" t="s">
        <v>16</v>
      </c>
    </row>
    <row r="6" spans="2:11">
      <c r="B6" s="49"/>
      <c r="C6" s="50"/>
      <c r="D6" s="50"/>
      <c r="E6" s="50"/>
      <c r="F6" s="50"/>
      <c r="G6" s="50"/>
      <c r="H6" s="50"/>
      <c r="I6" s="50"/>
      <c r="J6" s="51"/>
      <c r="K6" s="50"/>
    </row>
    <row r="7" spans="2:11" ht="32">
      <c r="B7" s="49"/>
      <c r="C7" s="57"/>
      <c r="D7" s="61"/>
      <c r="E7" s="57" t="s">
        <v>93</v>
      </c>
      <c r="F7" s="58" t="s">
        <v>10</v>
      </c>
      <c r="G7" s="59" t="s">
        <v>92</v>
      </c>
      <c r="H7" s="59" t="s">
        <v>92</v>
      </c>
      <c r="I7" s="59"/>
      <c r="J7" s="59" t="s">
        <v>118</v>
      </c>
      <c r="K7" s="57"/>
    </row>
    <row r="8" spans="2:11">
      <c r="B8" s="49"/>
      <c r="C8" s="61" t="s">
        <v>94</v>
      </c>
      <c r="D8" s="61"/>
      <c r="E8" s="57"/>
      <c r="F8" s="58"/>
      <c r="G8" s="59"/>
      <c r="H8" s="59"/>
      <c r="I8" s="59"/>
      <c r="J8" s="59"/>
      <c r="K8" s="57"/>
    </row>
    <row r="9" spans="2:11">
      <c r="B9" s="49"/>
      <c r="C9" s="61" t="s">
        <v>108</v>
      </c>
      <c r="D9" s="61"/>
      <c r="E9" s="57"/>
      <c r="F9" s="58"/>
      <c r="G9" s="59"/>
      <c r="H9" s="59"/>
      <c r="I9" s="59"/>
      <c r="J9" s="59"/>
      <c r="K9" s="57"/>
    </row>
    <row r="10" spans="2:11">
      <c r="B10" s="49"/>
      <c r="C10" s="61" t="s">
        <v>59</v>
      </c>
      <c r="D10" s="61"/>
      <c r="E10" s="57"/>
      <c r="F10" s="58"/>
      <c r="G10" s="59"/>
      <c r="H10" s="59"/>
      <c r="I10" s="59"/>
      <c r="J10" s="59"/>
      <c r="K10" s="57"/>
    </row>
    <row r="11" spans="2:11">
      <c r="B11" s="49"/>
      <c r="C11" s="57"/>
      <c r="D11" s="57"/>
      <c r="F11" s="57"/>
      <c r="G11" s="64"/>
      <c r="H11" s="64"/>
      <c r="I11" s="57"/>
      <c r="J11" s="62"/>
      <c r="K11" s="60"/>
    </row>
    <row r="12" spans="2:11">
      <c r="B12" s="49"/>
      <c r="C12" s="57"/>
      <c r="D12" s="57"/>
      <c r="E12" s="52"/>
      <c r="F12" s="57"/>
      <c r="G12" s="64"/>
      <c r="H12" s="64"/>
      <c r="I12" s="57"/>
      <c r="J12" s="62"/>
      <c r="K12" s="60"/>
    </row>
    <row r="13" spans="2:11">
      <c r="B13" s="49"/>
      <c r="C13" s="57"/>
      <c r="D13" s="57"/>
      <c r="E13" s="52" t="s">
        <v>105</v>
      </c>
      <c r="F13" s="57" t="s">
        <v>131</v>
      </c>
      <c r="G13" s="64"/>
      <c r="H13" s="64"/>
      <c r="I13" s="57"/>
      <c r="J13" s="62"/>
      <c r="K13" s="60"/>
    </row>
    <row r="14" spans="2:11">
      <c r="B14" s="49"/>
      <c r="C14" s="61"/>
      <c r="D14" s="57"/>
      <c r="E14" s="52"/>
      <c r="F14" s="57"/>
      <c r="G14" s="64"/>
      <c r="H14" s="64"/>
      <c r="I14" s="57"/>
      <c r="J14" s="62"/>
      <c r="K14" s="60"/>
    </row>
    <row r="15" spans="2:11">
      <c r="B15" s="49"/>
      <c r="C15" s="61" t="s">
        <v>1</v>
      </c>
      <c r="D15" s="57"/>
      <c r="E15" s="52"/>
      <c r="F15" s="57"/>
      <c r="G15" s="64"/>
      <c r="H15" s="64"/>
      <c r="I15" s="57"/>
      <c r="J15" s="62"/>
      <c r="K15" s="60"/>
    </row>
    <row r="16" spans="2:11">
      <c r="B16" s="49"/>
      <c r="C16" s="61" t="s">
        <v>107</v>
      </c>
      <c r="D16" s="57"/>
      <c r="E16" s="52"/>
      <c r="F16" s="57"/>
      <c r="G16" s="64"/>
      <c r="H16" s="64"/>
      <c r="I16" s="57"/>
      <c r="J16" s="62"/>
      <c r="K16" s="57"/>
    </row>
    <row r="17" spans="2:10">
      <c r="B17" s="49"/>
    </row>
    <row r="18" spans="2:10">
      <c r="B18" s="49"/>
      <c r="C18" s="61"/>
    </row>
    <row r="19" spans="2:10">
      <c r="B19" s="49"/>
      <c r="C19" s="163" t="s">
        <v>6</v>
      </c>
      <c r="E19" s="44" t="s">
        <v>126</v>
      </c>
      <c r="F19" s="44" t="s">
        <v>131</v>
      </c>
      <c r="G19" s="44">
        <v>2010</v>
      </c>
      <c r="H19" s="44">
        <v>2010</v>
      </c>
      <c r="J19" s="45" t="s">
        <v>132</v>
      </c>
    </row>
    <row r="20" spans="2:10">
      <c r="B20" s="49"/>
    </row>
  </sheetData>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O79"/>
  <sheetViews>
    <sheetView topLeftCell="A26" workbookViewId="0">
      <selection activeCell="C51" sqref="C50:C51"/>
    </sheetView>
  </sheetViews>
  <sheetFormatPr baseColWidth="10" defaultColWidth="10.6640625" defaultRowHeight="16"/>
  <cols>
    <col min="1" max="1" width="5.83203125" style="135" customWidth="1"/>
    <col min="2" max="2" width="4.6640625" style="135" customWidth="1"/>
    <col min="3" max="3" width="11.33203125" style="135" customWidth="1"/>
    <col min="4" max="16384" width="10.6640625" style="135"/>
  </cols>
  <sheetData>
    <row r="2" spans="2:15" ht="17" thickBot="1"/>
    <row r="3" spans="2:15" s="21" customFormat="1">
      <c r="B3" s="139"/>
      <c r="C3" s="140" t="s">
        <v>0</v>
      </c>
      <c r="D3" s="140"/>
      <c r="E3" s="140" t="s">
        <v>109</v>
      </c>
      <c r="F3" s="140"/>
      <c r="G3" s="140"/>
      <c r="H3" s="140"/>
      <c r="I3" s="140"/>
      <c r="J3" s="140"/>
      <c r="K3" s="140"/>
      <c r="L3" s="140"/>
      <c r="M3" s="140"/>
      <c r="N3" s="140"/>
      <c r="O3" s="141"/>
    </row>
    <row r="4" spans="2:15">
      <c r="B4" s="136"/>
      <c r="C4" s="137"/>
      <c r="D4" s="137"/>
      <c r="E4" s="137"/>
      <c r="F4" s="137"/>
      <c r="G4" s="137"/>
      <c r="H4" s="137"/>
      <c r="I4" s="137"/>
      <c r="J4" s="137"/>
      <c r="K4" s="137"/>
      <c r="L4" s="137"/>
      <c r="M4" s="137"/>
      <c r="N4" s="137"/>
      <c r="O4" s="138"/>
    </row>
    <row r="5" spans="2:15">
      <c r="B5" s="136"/>
      <c r="C5" s="137"/>
      <c r="D5" s="137"/>
      <c r="E5" s="137"/>
      <c r="F5" s="137"/>
      <c r="G5" s="137"/>
      <c r="H5" s="137"/>
      <c r="I5" s="137"/>
      <c r="J5" s="137"/>
      <c r="K5" s="137"/>
      <c r="L5" s="137"/>
      <c r="M5" s="137"/>
      <c r="N5" s="137"/>
      <c r="O5" s="138"/>
    </row>
    <row r="6" spans="2:15">
      <c r="B6" s="136"/>
      <c r="C6" s="137" t="s">
        <v>93</v>
      </c>
      <c r="D6" s="137"/>
      <c r="E6" s="137"/>
      <c r="F6" s="137"/>
      <c r="G6" s="137"/>
      <c r="H6" s="137"/>
      <c r="I6" s="137"/>
      <c r="J6" s="137"/>
      <c r="K6" s="137"/>
      <c r="L6" s="137"/>
      <c r="M6" s="137"/>
      <c r="N6" s="137"/>
      <c r="O6" s="138"/>
    </row>
    <row r="7" spans="2:15">
      <c r="B7" s="136"/>
      <c r="C7" s="137" t="s">
        <v>111</v>
      </c>
      <c r="D7" s="137"/>
      <c r="E7" s="137"/>
      <c r="F7" s="137"/>
      <c r="G7" s="137"/>
      <c r="H7" s="137"/>
      <c r="I7" s="137"/>
      <c r="J7" s="137"/>
      <c r="K7" s="137"/>
      <c r="L7" s="137"/>
      <c r="M7" s="137"/>
      <c r="N7" s="137"/>
      <c r="O7" s="138"/>
    </row>
    <row r="8" spans="2:15">
      <c r="B8" s="136"/>
      <c r="C8" s="137"/>
      <c r="D8" s="137"/>
      <c r="E8" s="137"/>
      <c r="F8" s="137"/>
      <c r="G8" s="137"/>
      <c r="H8" s="137"/>
      <c r="I8" s="137"/>
      <c r="J8" s="137"/>
      <c r="K8" s="137"/>
      <c r="L8" s="137"/>
      <c r="M8" s="137"/>
      <c r="N8" s="137"/>
      <c r="O8" s="138"/>
    </row>
    <row r="9" spans="2:15">
      <c r="B9" s="136"/>
      <c r="C9" s="137"/>
      <c r="D9" s="137"/>
      <c r="E9" s="137"/>
      <c r="F9" s="137"/>
      <c r="G9" s="137"/>
      <c r="H9" s="137"/>
      <c r="I9" s="137"/>
      <c r="J9" s="137"/>
      <c r="K9" s="137"/>
      <c r="L9" s="137"/>
      <c r="M9" s="137"/>
      <c r="N9" s="137"/>
      <c r="O9" s="138"/>
    </row>
    <row r="10" spans="2:15">
      <c r="B10" s="136"/>
      <c r="C10" s="137"/>
      <c r="D10" s="137"/>
      <c r="E10" s="137"/>
      <c r="F10" s="137"/>
      <c r="G10" s="137"/>
      <c r="H10" s="137"/>
      <c r="I10" s="137"/>
      <c r="J10" s="137"/>
      <c r="K10" s="137"/>
      <c r="L10" s="137"/>
      <c r="M10" s="137"/>
      <c r="N10" s="137"/>
      <c r="O10" s="138"/>
    </row>
    <row r="11" spans="2:15">
      <c r="B11" s="136"/>
      <c r="C11" s="137"/>
      <c r="D11" s="137"/>
      <c r="E11" s="137"/>
      <c r="F11" s="137"/>
      <c r="G11" s="137"/>
      <c r="H11" s="137"/>
      <c r="I11" s="137"/>
      <c r="J11" s="137"/>
      <c r="K11" s="137"/>
      <c r="L11" s="137"/>
      <c r="M11" s="137"/>
      <c r="N11" s="137"/>
      <c r="O11" s="138"/>
    </row>
    <row r="12" spans="2:15">
      <c r="B12" s="136"/>
      <c r="C12" s="137"/>
      <c r="D12" s="137"/>
      <c r="E12" s="137">
        <v>2</v>
      </c>
      <c r="F12" s="137" t="s">
        <v>62</v>
      </c>
      <c r="G12" s="137"/>
      <c r="H12" s="137"/>
      <c r="I12" s="137"/>
      <c r="J12" s="137"/>
      <c r="K12" s="137"/>
      <c r="L12" s="137"/>
      <c r="M12" s="137"/>
      <c r="N12" s="137"/>
      <c r="O12" s="138"/>
    </row>
    <row r="13" spans="2:15">
      <c r="B13" s="136"/>
      <c r="C13" s="137"/>
      <c r="D13" s="161" t="s">
        <v>128</v>
      </c>
      <c r="E13" s="137">
        <v>600</v>
      </c>
      <c r="F13" s="137" t="s">
        <v>113</v>
      </c>
      <c r="G13" s="137"/>
      <c r="H13" s="137"/>
      <c r="I13" s="137"/>
      <c r="J13" s="137"/>
      <c r="K13" s="137"/>
      <c r="L13" s="137"/>
      <c r="M13" s="137"/>
      <c r="N13" s="137"/>
      <c r="O13" s="138"/>
    </row>
    <row r="14" spans="2:15">
      <c r="B14" s="136"/>
      <c r="C14" s="137"/>
      <c r="D14" s="158" t="s">
        <v>123</v>
      </c>
      <c r="E14" s="137">
        <v>43</v>
      </c>
      <c r="F14" s="158" t="s">
        <v>3</v>
      </c>
      <c r="G14" s="137"/>
      <c r="H14" s="137"/>
      <c r="I14" s="137"/>
      <c r="J14" s="137"/>
      <c r="K14" s="137"/>
      <c r="L14" s="137"/>
      <c r="M14" s="137"/>
      <c r="N14" s="137"/>
      <c r="O14" s="138"/>
    </row>
    <row r="15" spans="2:15">
      <c r="B15" s="136"/>
      <c r="C15" s="137"/>
      <c r="D15" s="158" t="s">
        <v>124</v>
      </c>
      <c r="E15" s="137">
        <v>47</v>
      </c>
      <c r="F15" s="158" t="s">
        <v>3</v>
      </c>
      <c r="G15" s="137"/>
      <c r="H15" s="137"/>
      <c r="I15" s="137"/>
      <c r="J15" s="137"/>
      <c r="K15" s="137"/>
      <c r="L15" s="137"/>
      <c r="M15" s="137"/>
      <c r="N15" s="137"/>
      <c r="O15" s="138"/>
    </row>
    <row r="16" spans="2:15">
      <c r="B16" s="136"/>
      <c r="C16" s="137"/>
      <c r="D16" s="137"/>
      <c r="E16" s="137"/>
      <c r="F16" s="137"/>
      <c r="G16" s="137"/>
      <c r="H16" s="137"/>
      <c r="I16" s="137"/>
      <c r="J16" s="137"/>
      <c r="K16" s="137"/>
      <c r="L16" s="137"/>
      <c r="M16" s="137"/>
      <c r="N16" s="137"/>
      <c r="O16" s="138"/>
    </row>
    <row r="17" spans="2:15">
      <c r="B17" s="136"/>
      <c r="C17" s="137"/>
      <c r="D17" s="137"/>
      <c r="E17" s="137"/>
      <c r="F17" s="137"/>
      <c r="G17" s="137"/>
      <c r="H17" s="137"/>
      <c r="I17" s="137"/>
      <c r="J17" s="137"/>
      <c r="K17" s="137"/>
      <c r="L17" s="137"/>
      <c r="M17" s="137"/>
      <c r="N17" s="137"/>
      <c r="O17" s="138"/>
    </row>
    <row r="18" spans="2:15">
      <c r="B18" s="136"/>
      <c r="C18" s="137"/>
      <c r="D18" s="137"/>
      <c r="E18" s="137"/>
      <c r="F18" s="137"/>
      <c r="G18" s="137"/>
      <c r="H18" s="137"/>
      <c r="I18" s="137"/>
      <c r="J18" s="137"/>
      <c r="K18" s="137"/>
      <c r="L18" s="137"/>
      <c r="M18" s="137"/>
      <c r="N18" s="137"/>
      <c r="O18" s="138"/>
    </row>
    <row r="19" spans="2:15">
      <c r="B19" s="136"/>
      <c r="C19" s="137"/>
      <c r="D19" s="137"/>
      <c r="E19" s="137"/>
      <c r="F19" s="137"/>
      <c r="G19" s="137"/>
      <c r="H19" s="137"/>
      <c r="I19" s="137"/>
      <c r="J19" s="137"/>
      <c r="K19" s="137"/>
      <c r="L19" s="137"/>
      <c r="M19" s="137"/>
      <c r="N19" s="137"/>
      <c r="O19" s="138"/>
    </row>
    <row r="20" spans="2:15">
      <c r="B20" s="136"/>
      <c r="C20" s="137"/>
      <c r="D20" s="137"/>
      <c r="E20" s="137"/>
      <c r="F20" s="137"/>
      <c r="G20" s="137"/>
      <c r="H20" s="137"/>
      <c r="I20" s="137"/>
      <c r="J20" s="137"/>
      <c r="K20" s="137"/>
      <c r="L20" s="137"/>
      <c r="M20" s="137"/>
      <c r="N20" s="137"/>
      <c r="O20" s="138"/>
    </row>
    <row r="21" spans="2:15">
      <c r="B21" s="136"/>
      <c r="C21" s="137"/>
      <c r="D21" s="137"/>
      <c r="E21" s="137"/>
      <c r="F21" s="137"/>
      <c r="G21" s="137"/>
      <c r="H21" s="137"/>
      <c r="I21" s="137"/>
      <c r="J21" s="137"/>
      <c r="K21" s="137"/>
      <c r="L21" s="137"/>
      <c r="M21" s="137"/>
      <c r="N21" s="137"/>
      <c r="O21" s="138"/>
    </row>
    <row r="22" spans="2:15">
      <c r="B22" s="136"/>
      <c r="C22" s="137"/>
      <c r="D22" s="137"/>
      <c r="E22" s="137"/>
      <c r="F22" s="137"/>
      <c r="G22" s="137"/>
      <c r="H22" s="137"/>
      <c r="I22" s="137"/>
      <c r="J22" s="137"/>
      <c r="K22" s="137"/>
      <c r="L22" s="137"/>
      <c r="M22" s="137"/>
      <c r="N22" s="137"/>
      <c r="O22" s="138"/>
    </row>
    <row r="23" spans="2:15">
      <c r="B23" s="136"/>
      <c r="C23" s="137"/>
      <c r="D23" s="137"/>
      <c r="E23" s="137"/>
      <c r="F23" s="137"/>
      <c r="G23" s="137"/>
      <c r="H23" s="137"/>
      <c r="I23" s="137"/>
      <c r="J23" s="137"/>
      <c r="K23" s="137"/>
      <c r="L23" s="137"/>
      <c r="M23" s="137"/>
      <c r="N23" s="137"/>
      <c r="O23" s="138"/>
    </row>
    <row r="24" spans="2:15">
      <c r="B24" s="136"/>
      <c r="C24" s="137"/>
      <c r="D24" s="137"/>
      <c r="E24" s="137"/>
      <c r="F24" s="137"/>
      <c r="G24" s="137"/>
      <c r="H24" s="137"/>
      <c r="I24" s="137"/>
      <c r="J24" s="137"/>
      <c r="K24" s="137"/>
      <c r="L24" s="137"/>
      <c r="M24" s="137"/>
      <c r="N24" s="137"/>
      <c r="O24" s="138"/>
    </row>
    <row r="25" spans="2:15">
      <c r="B25" s="136"/>
      <c r="C25" s="137"/>
      <c r="D25" s="137"/>
      <c r="E25" s="137"/>
      <c r="F25" s="137"/>
      <c r="G25" s="137"/>
      <c r="H25" s="137"/>
      <c r="I25" s="137"/>
      <c r="J25" s="137"/>
      <c r="K25" s="137"/>
      <c r="L25" s="137"/>
      <c r="M25" s="137"/>
      <c r="N25" s="137"/>
      <c r="O25" s="138"/>
    </row>
    <row r="26" spans="2:15">
      <c r="B26" s="136"/>
      <c r="C26" s="137" t="s">
        <v>112</v>
      </c>
      <c r="D26" s="137"/>
      <c r="E26" s="137"/>
      <c r="F26" s="137"/>
      <c r="G26" s="137"/>
      <c r="H26" s="137"/>
      <c r="I26" s="137"/>
      <c r="J26" s="137"/>
      <c r="K26" s="137"/>
      <c r="L26" s="137"/>
      <c r="M26" s="137"/>
      <c r="N26" s="137"/>
      <c r="O26" s="138"/>
    </row>
    <row r="27" spans="2:15">
      <c r="B27" s="136"/>
      <c r="C27" s="137"/>
      <c r="D27" s="137"/>
      <c r="E27" s="137"/>
      <c r="F27" s="137"/>
      <c r="G27" s="137"/>
      <c r="H27" s="137"/>
      <c r="I27" s="137"/>
      <c r="J27" s="137"/>
      <c r="K27" s="137"/>
      <c r="L27" s="137"/>
      <c r="M27" s="137"/>
      <c r="N27" s="137"/>
      <c r="O27" s="138"/>
    </row>
    <row r="28" spans="2:15">
      <c r="B28" s="136"/>
      <c r="C28" s="137"/>
      <c r="D28" s="137"/>
      <c r="E28" s="137"/>
      <c r="F28" s="137"/>
      <c r="G28" s="137"/>
      <c r="H28" s="137"/>
      <c r="I28" s="137"/>
      <c r="J28" s="137"/>
      <c r="K28" s="137"/>
      <c r="L28" s="137"/>
      <c r="M28" s="137"/>
      <c r="N28" s="137"/>
      <c r="O28" s="138"/>
    </row>
    <row r="29" spans="2:15">
      <c r="B29" s="136"/>
      <c r="C29" s="137"/>
      <c r="D29" s="137"/>
      <c r="E29" s="137"/>
      <c r="F29" s="137"/>
      <c r="G29" s="137"/>
      <c r="H29" s="137"/>
      <c r="I29" s="137"/>
      <c r="J29" s="137"/>
      <c r="K29" s="137"/>
      <c r="L29" s="137"/>
      <c r="M29" s="137"/>
      <c r="N29" s="137"/>
      <c r="O29" s="138"/>
    </row>
    <row r="30" spans="2:15">
      <c r="B30" s="136"/>
      <c r="C30" s="137"/>
      <c r="D30" s="137"/>
      <c r="E30" s="137"/>
      <c r="F30" s="137"/>
      <c r="G30" s="137"/>
      <c r="H30" s="137"/>
      <c r="I30" s="137"/>
      <c r="J30" s="137"/>
      <c r="K30" s="137"/>
      <c r="L30" s="137"/>
      <c r="M30" s="137"/>
      <c r="N30" s="137"/>
      <c r="O30" s="138"/>
    </row>
    <row r="31" spans="2:15">
      <c r="B31" s="136"/>
      <c r="C31" s="137"/>
      <c r="D31" s="137" t="s">
        <v>115</v>
      </c>
      <c r="E31" s="137">
        <v>8</v>
      </c>
      <c r="F31" s="137" t="s">
        <v>29</v>
      </c>
      <c r="G31" s="137"/>
      <c r="H31" s="137"/>
      <c r="I31" s="137"/>
      <c r="J31" s="137"/>
      <c r="K31" s="137"/>
      <c r="L31" s="137"/>
      <c r="M31" s="137"/>
      <c r="N31" s="137"/>
      <c r="O31" s="138"/>
    </row>
    <row r="32" spans="2:15">
      <c r="B32" s="136"/>
      <c r="C32" s="137"/>
      <c r="D32" s="137" t="s">
        <v>116</v>
      </c>
      <c r="E32" s="137">
        <v>0</v>
      </c>
      <c r="F32" s="137" t="s">
        <v>114</v>
      </c>
      <c r="G32" s="137"/>
      <c r="H32" s="137"/>
      <c r="I32" s="137"/>
      <c r="J32" s="137"/>
      <c r="K32" s="137"/>
      <c r="L32" s="137"/>
      <c r="M32" s="137"/>
      <c r="N32" s="137"/>
      <c r="O32" s="138"/>
    </row>
    <row r="33" spans="2:15">
      <c r="B33" s="136"/>
      <c r="C33" s="137"/>
      <c r="D33" s="137"/>
      <c r="E33" s="137"/>
      <c r="F33" s="137"/>
      <c r="G33" s="137"/>
      <c r="H33" s="137"/>
      <c r="I33" s="137"/>
      <c r="J33" s="137"/>
      <c r="K33" s="137"/>
      <c r="L33" s="137"/>
      <c r="M33" s="137"/>
      <c r="N33" s="137"/>
      <c r="O33" s="138"/>
    </row>
    <row r="34" spans="2:15">
      <c r="B34" s="136"/>
      <c r="C34" s="137"/>
      <c r="D34" s="137"/>
      <c r="E34" s="137"/>
      <c r="F34" s="137"/>
      <c r="G34" s="137"/>
      <c r="H34" s="137"/>
      <c r="I34" s="137"/>
      <c r="J34" s="137"/>
      <c r="K34" s="137"/>
      <c r="L34" s="137"/>
      <c r="M34" s="137"/>
      <c r="N34" s="137"/>
      <c r="O34" s="138"/>
    </row>
    <row r="35" spans="2:15">
      <c r="B35" s="136"/>
      <c r="C35" s="137"/>
      <c r="D35" s="137"/>
      <c r="E35" s="137"/>
      <c r="F35" s="137"/>
      <c r="G35" s="137"/>
      <c r="H35" s="137"/>
      <c r="I35" s="137"/>
      <c r="J35" s="137"/>
      <c r="K35" s="137"/>
      <c r="L35" s="137"/>
      <c r="M35" s="137"/>
      <c r="N35" s="137"/>
      <c r="O35" s="138"/>
    </row>
    <row r="36" spans="2:15">
      <c r="B36" s="136"/>
      <c r="C36" s="137"/>
      <c r="D36" s="137"/>
      <c r="E36" s="137"/>
      <c r="F36" s="137"/>
      <c r="G36" s="137"/>
      <c r="H36" s="137"/>
      <c r="I36" s="137"/>
      <c r="J36" s="137"/>
      <c r="K36" s="137"/>
      <c r="L36" s="137"/>
      <c r="M36" s="137"/>
      <c r="N36" s="137"/>
      <c r="O36" s="138"/>
    </row>
    <row r="37" spans="2:15">
      <c r="B37" s="136"/>
      <c r="C37" s="137"/>
      <c r="D37" s="137"/>
      <c r="E37" s="137"/>
      <c r="F37" s="137"/>
      <c r="G37" s="137"/>
      <c r="H37" s="137"/>
      <c r="I37" s="137"/>
      <c r="J37" s="137"/>
      <c r="K37" s="137"/>
      <c r="L37" s="137"/>
      <c r="M37" s="137"/>
      <c r="N37" s="137"/>
      <c r="O37" s="138"/>
    </row>
    <row r="38" spans="2:15">
      <c r="B38" s="136"/>
      <c r="C38" s="137"/>
      <c r="D38" s="137"/>
      <c r="E38" s="137"/>
      <c r="F38" s="137"/>
      <c r="G38" s="137"/>
      <c r="H38" s="137"/>
      <c r="I38" s="137"/>
      <c r="J38" s="137"/>
      <c r="K38" s="137"/>
      <c r="L38" s="137"/>
      <c r="M38" s="137"/>
      <c r="N38" s="137"/>
      <c r="O38" s="138"/>
    </row>
    <row r="39" spans="2:15">
      <c r="B39" s="136"/>
      <c r="C39" s="137"/>
      <c r="D39" s="137"/>
      <c r="E39" s="137"/>
      <c r="F39" s="137"/>
      <c r="G39" s="137"/>
      <c r="H39" s="137"/>
      <c r="I39" s="137"/>
      <c r="J39" s="137"/>
      <c r="K39" s="137"/>
      <c r="L39" s="137"/>
      <c r="M39" s="137"/>
      <c r="N39" s="137"/>
      <c r="O39" s="138"/>
    </row>
    <row r="40" spans="2:15">
      <c r="B40" s="136"/>
      <c r="C40" s="137"/>
      <c r="D40" s="137"/>
      <c r="E40" s="137"/>
      <c r="F40" s="137"/>
      <c r="G40" s="137"/>
      <c r="H40" s="137"/>
      <c r="I40" s="137"/>
      <c r="J40" s="137"/>
      <c r="K40" s="137"/>
      <c r="L40" s="137"/>
      <c r="M40" s="137"/>
      <c r="N40" s="137"/>
      <c r="O40" s="138"/>
    </row>
    <row r="41" spans="2:15">
      <c r="B41" s="136"/>
      <c r="C41" s="137"/>
      <c r="D41" s="137"/>
      <c r="E41" s="137"/>
      <c r="F41" s="137"/>
      <c r="G41" s="137"/>
      <c r="H41" s="137"/>
      <c r="I41" s="137"/>
      <c r="J41" s="137"/>
      <c r="K41" s="137"/>
      <c r="L41" s="137"/>
      <c r="M41" s="137"/>
      <c r="N41" s="137"/>
      <c r="O41" s="138"/>
    </row>
    <row r="42" spans="2:15">
      <c r="B42" s="136"/>
      <c r="C42" s="137"/>
      <c r="D42" s="137"/>
      <c r="E42" s="137"/>
      <c r="F42" s="137"/>
      <c r="G42" s="137"/>
      <c r="H42" s="137"/>
      <c r="I42" s="137"/>
      <c r="J42" s="137"/>
      <c r="K42" s="137"/>
      <c r="L42" s="137"/>
      <c r="M42" s="137"/>
      <c r="N42" s="137"/>
      <c r="O42" s="138"/>
    </row>
    <row r="43" spans="2:15">
      <c r="B43" s="136"/>
      <c r="C43" s="137"/>
      <c r="D43" s="137"/>
      <c r="E43" s="137"/>
      <c r="F43" s="137"/>
      <c r="G43" s="137"/>
      <c r="H43" s="137"/>
      <c r="I43" s="137"/>
      <c r="J43" s="137"/>
      <c r="K43" s="137"/>
      <c r="L43" s="137"/>
      <c r="M43" s="137"/>
      <c r="N43" s="137"/>
      <c r="O43" s="138"/>
    </row>
    <row r="44" spans="2:15">
      <c r="B44" s="136"/>
      <c r="C44" s="137"/>
      <c r="D44" s="137"/>
      <c r="E44" s="137"/>
      <c r="F44" s="137"/>
      <c r="G44" s="137"/>
      <c r="H44" s="137"/>
      <c r="I44" s="137"/>
      <c r="J44" s="137"/>
      <c r="K44" s="137"/>
      <c r="L44" s="137"/>
      <c r="M44" s="137"/>
      <c r="N44" s="137"/>
      <c r="O44" s="138"/>
    </row>
    <row r="45" spans="2:15">
      <c r="B45" s="136"/>
      <c r="C45" s="137"/>
      <c r="D45" s="137"/>
      <c r="E45" s="137"/>
      <c r="F45" s="137"/>
      <c r="G45" s="137"/>
      <c r="H45" s="137"/>
      <c r="I45" s="137"/>
      <c r="J45" s="137"/>
      <c r="K45" s="137"/>
      <c r="L45" s="137"/>
      <c r="M45" s="137"/>
      <c r="N45" s="137"/>
      <c r="O45" s="138"/>
    </row>
    <row r="46" spans="2:15">
      <c r="B46" s="136"/>
      <c r="C46" s="137"/>
      <c r="D46" s="137"/>
      <c r="E46" s="137"/>
      <c r="F46" s="137"/>
      <c r="G46" s="137"/>
      <c r="H46" s="137"/>
      <c r="I46" s="137"/>
      <c r="J46" s="137"/>
      <c r="K46" s="137"/>
      <c r="L46" s="137"/>
      <c r="M46" s="137"/>
      <c r="N46" s="137"/>
      <c r="O46" s="138"/>
    </row>
    <row r="47" spans="2:15">
      <c r="B47" s="136"/>
      <c r="C47" s="137"/>
      <c r="D47" s="137"/>
      <c r="E47" s="137"/>
      <c r="F47" s="137"/>
      <c r="G47" s="137"/>
      <c r="H47" s="137"/>
      <c r="I47" s="137"/>
      <c r="J47" s="137"/>
      <c r="K47" s="137"/>
      <c r="L47" s="137"/>
      <c r="M47" s="137"/>
      <c r="N47" s="137"/>
      <c r="O47" s="138"/>
    </row>
    <row r="48" spans="2:15">
      <c r="B48" s="136"/>
      <c r="C48" s="137"/>
      <c r="D48" s="137"/>
      <c r="E48" s="137"/>
      <c r="F48" s="137"/>
      <c r="G48" s="137"/>
      <c r="H48" s="137"/>
      <c r="I48" s="137"/>
      <c r="J48" s="137"/>
      <c r="K48" s="137"/>
      <c r="L48" s="137"/>
      <c r="M48" s="137"/>
      <c r="N48" s="137"/>
      <c r="O48" s="138"/>
    </row>
    <row r="49" spans="2:15">
      <c r="B49" s="136"/>
      <c r="C49" s="137"/>
      <c r="D49" s="137"/>
      <c r="E49" s="137"/>
      <c r="F49" s="137"/>
      <c r="G49" s="137"/>
      <c r="H49" s="137"/>
      <c r="I49" s="137"/>
      <c r="J49" s="137"/>
      <c r="K49" s="137"/>
      <c r="L49" s="137"/>
      <c r="M49" s="137"/>
      <c r="N49" s="137"/>
      <c r="O49" s="138"/>
    </row>
    <row r="50" spans="2:15">
      <c r="B50" s="160"/>
      <c r="C50" s="137" t="s">
        <v>126</v>
      </c>
      <c r="D50" s="137"/>
      <c r="E50" s="137"/>
      <c r="F50" s="137"/>
      <c r="G50" s="137"/>
      <c r="H50" s="137"/>
      <c r="I50" s="137"/>
      <c r="J50" s="137"/>
      <c r="K50" s="137"/>
      <c r="L50" s="137"/>
      <c r="M50" s="137"/>
      <c r="N50" s="137"/>
      <c r="O50" s="138"/>
    </row>
    <row r="51" spans="2:15">
      <c r="B51" s="136"/>
      <c r="C51" s="161" t="s">
        <v>112</v>
      </c>
      <c r="D51" s="137"/>
      <c r="E51" s="137"/>
      <c r="F51" s="137"/>
      <c r="G51" s="137"/>
      <c r="H51" s="137"/>
      <c r="I51" s="137"/>
      <c r="J51" s="137"/>
      <c r="K51" s="137"/>
      <c r="L51" s="137"/>
      <c r="M51" s="137"/>
      <c r="N51" s="137"/>
      <c r="O51" s="138"/>
    </row>
    <row r="52" spans="2:15">
      <c r="B52" s="136"/>
      <c r="C52" s="137"/>
      <c r="D52" s="137"/>
      <c r="E52" s="137"/>
      <c r="F52" s="137"/>
      <c r="G52" s="137"/>
      <c r="H52" s="137"/>
      <c r="I52" s="137"/>
      <c r="J52" s="137"/>
      <c r="K52" s="137"/>
      <c r="L52" s="137"/>
      <c r="M52" s="137"/>
      <c r="N52" s="137"/>
      <c r="O52" s="138"/>
    </row>
    <row r="53" spans="2:15">
      <c r="B53" s="136"/>
      <c r="C53" s="137"/>
      <c r="D53" s="137"/>
      <c r="E53" s="137"/>
      <c r="F53" s="137"/>
      <c r="G53" s="137"/>
      <c r="H53" s="137"/>
      <c r="I53" s="137"/>
      <c r="J53" s="137"/>
      <c r="K53" s="137"/>
      <c r="L53" s="137"/>
      <c r="M53" s="137"/>
      <c r="N53" s="137"/>
      <c r="O53" s="138"/>
    </row>
    <row r="54" spans="2:15">
      <c r="B54" s="136"/>
      <c r="C54" s="137"/>
      <c r="D54" s="137"/>
      <c r="E54" s="137"/>
      <c r="F54" s="137"/>
      <c r="G54" s="137"/>
      <c r="H54" s="137"/>
      <c r="I54" s="137"/>
      <c r="J54" s="137"/>
      <c r="K54" s="137"/>
      <c r="L54" s="137"/>
      <c r="M54" s="137"/>
      <c r="N54" s="137"/>
      <c r="O54" s="138"/>
    </row>
    <row r="55" spans="2:15">
      <c r="B55" s="136"/>
      <c r="C55" s="137"/>
      <c r="D55" s="161" t="s">
        <v>1</v>
      </c>
      <c r="E55" s="137">
        <v>1.1000000000000001</v>
      </c>
      <c r="F55" s="161" t="s">
        <v>127</v>
      </c>
      <c r="G55" s="137"/>
      <c r="H55" s="137"/>
      <c r="I55" s="137"/>
      <c r="J55" s="137"/>
      <c r="K55" s="137"/>
      <c r="L55" s="137"/>
      <c r="M55" s="137"/>
      <c r="N55" s="137"/>
      <c r="O55" s="138"/>
    </row>
    <row r="56" spans="2:15">
      <c r="B56" s="136"/>
      <c r="C56" s="137"/>
      <c r="D56" s="161" t="s">
        <v>6</v>
      </c>
      <c r="E56" s="137">
        <v>20</v>
      </c>
      <c r="F56" s="161" t="s">
        <v>127</v>
      </c>
      <c r="G56" s="137"/>
      <c r="H56" s="137"/>
      <c r="I56" s="137"/>
      <c r="J56" s="137"/>
      <c r="K56" s="137"/>
      <c r="L56" s="137"/>
      <c r="M56" s="137"/>
      <c r="N56" s="137"/>
      <c r="O56" s="138"/>
    </row>
    <row r="57" spans="2:15">
      <c r="B57" s="136"/>
      <c r="C57" s="137"/>
      <c r="D57" s="137"/>
      <c r="E57" s="137"/>
      <c r="F57" s="137"/>
      <c r="G57" s="137"/>
      <c r="H57" s="137"/>
      <c r="I57" s="137"/>
      <c r="J57" s="137"/>
      <c r="K57" s="137"/>
      <c r="L57" s="137"/>
      <c r="M57" s="137"/>
      <c r="N57" s="137"/>
      <c r="O57" s="138"/>
    </row>
    <row r="58" spans="2:15">
      <c r="B58" s="136"/>
      <c r="C58" s="137"/>
      <c r="D58" s="137"/>
      <c r="E58" s="137"/>
      <c r="F58" s="137"/>
      <c r="G58" s="137"/>
      <c r="H58" s="137"/>
      <c r="I58" s="137"/>
      <c r="J58" s="137"/>
      <c r="K58" s="137"/>
      <c r="L58" s="137"/>
      <c r="M58" s="137"/>
      <c r="N58" s="137"/>
      <c r="O58" s="138"/>
    </row>
    <row r="59" spans="2:15">
      <c r="B59" s="136"/>
      <c r="C59" s="137"/>
      <c r="D59" s="137"/>
      <c r="E59" s="137"/>
      <c r="F59" s="137"/>
      <c r="G59" s="137"/>
      <c r="H59" s="137"/>
      <c r="I59" s="137"/>
      <c r="J59" s="137"/>
      <c r="K59" s="137"/>
      <c r="L59" s="137"/>
      <c r="M59" s="137"/>
      <c r="N59" s="137"/>
      <c r="O59" s="138"/>
    </row>
    <row r="60" spans="2:15">
      <c r="B60" s="136"/>
      <c r="C60" s="137"/>
      <c r="D60" s="137"/>
      <c r="E60" s="137"/>
      <c r="F60" s="137"/>
      <c r="G60" s="137"/>
      <c r="H60" s="137"/>
      <c r="I60" s="137"/>
      <c r="J60" s="137"/>
      <c r="K60" s="137"/>
      <c r="L60" s="137"/>
      <c r="M60" s="137"/>
      <c r="N60" s="137"/>
      <c r="O60" s="138"/>
    </row>
    <row r="61" spans="2:15">
      <c r="B61" s="136"/>
      <c r="C61" s="137"/>
      <c r="D61" s="137"/>
      <c r="E61" s="137"/>
      <c r="F61" s="137"/>
      <c r="G61" s="137"/>
      <c r="H61" s="137"/>
      <c r="I61" s="137"/>
      <c r="J61" s="137"/>
      <c r="K61" s="137"/>
      <c r="L61" s="137"/>
      <c r="M61" s="137"/>
      <c r="N61" s="137"/>
      <c r="O61" s="138"/>
    </row>
    <row r="62" spans="2:15">
      <c r="B62" s="136"/>
      <c r="C62" s="137"/>
      <c r="D62" s="137"/>
      <c r="E62" s="137"/>
      <c r="F62" s="137"/>
      <c r="G62" s="137"/>
      <c r="H62" s="137"/>
      <c r="I62" s="137"/>
      <c r="J62" s="137"/>
      <c r="K62" s="137"/>
      <c r="L62" s="137"/>
      <c r="M62" s="137"/>
      <c r="N62" s="137"/>
      <c r="O62" s="138"/>
    </row>
    <row r="63" spans="2:15">
      <c r="B63" s="136"/>
      <c r="C63" s="137"/>
      <c r="D63" s="137"/>
      <c r="E63" s="137"/>
      <c r="F63" s="137"/>
      <c r="G63" s="137"/>
      <c r="H63" s="137"/>
      <c r="I63" s="137"/>
      <c r="J63" s="137"/>
      <c r="K63" s="137"/>
      <c r="L63" s="137"/>
      <c r="M63" s="137"/>
      <c r="N63" s="137"/>
      <c r="O63" s="138"/>
    </row>
    <row r="64" spans="2:15">
      <c r="B64" s="136"/>
      <c r="C64" s="137"/>
      <c r="D64" s="137"/>
      <c r="E64" s="137"/>
      <c r="F64" s="137"/>
      <c r="G64" s="137"/>
      <c r="H64" s="137"/>
      <c r="I64" s="137"/>
      <c r="J64" s="137"/>
      <c r="K64" s="137"/>
      <c r="L64" s="137"/>
      <c r="M64" s="137"/>
      <c r="N64" s="137"/>
      <c r="O64" s="138"/>
    </row>
    <row r="65" spans="2:15">
      <c r="B65" s="136"/>
      <c r="C65" s="137"/>
      <c r="D65" s="137"/>
      <c r="E65" s="137"/>
      <c r="F65" s="137"/>
      <c r="G65" s="137"/>
      <c r="H65" s="137"/>
      <c r="I65" s="137"/>
      <c r="J65" s="137"/>
      <c r="K65" s="137"/>
      <c r="L65" s="137"/>
      <c r="M65" s="137"/>
      <c r="N65" s="137"/>
      <c r="O65" s="138"/>
    </row>
    <row r="66" spans="2:15">
      <c r="B66" s="136"/>
      <c r="C66" s="137"/>
      <c r="D66" s="137"/>
      <c r="E66" s="137"/>
      <c r="F66" s="137"/>
      <c r="G66" s="137"/>
      <c r="H66" s="137"/>
      <c r="I66" s="137"/>
      <c r="J66" s="137"/>
      <c r="K66" s="137"/>
      <c r="L66" s="137"/>
      <c r="M66" s="137"/>
      <c r="N66" s="137"/>
      <c r="O66" s="138"/>
    </row>
    <row r="67" spans="2:15">
      <c r="B67" s="136"/>
      <c r="C67" s="137"/>
      <c r="D67" s="161" t="s">
        <v>128</v>
      </c>
      <c r="E67" s="137"/>
      <c r="F67" s="137"/>
      <c r="G67" s="137"/>
      <c r="H67" s="137"/>
      <c r="I67" s="137"/>
      <c r="J67" s="137"/>
      <c r="K67" s="137"/>
      <c r="L67" s="137"/>
      <c r="M67" s="137"/>
      <c r="N67" s="137"/>
      <c r="O67" s="138"/>
    </row>
    <row r="68" spans="2:15">
      <c r="B68" s="136"/>
      <c r="C68" s="137"/>
      <c r="D68" s="162" t="s">
        <v>129</v>
      </c>
      <c r="E68" s="137">
        <v>250</v>
      </c>
      <c r="F68" s="161" t="s">
        <v>130</v>
      </c>
      <c r="G68" s="137"/>
      <c r="H68" s="137"/>
      <c r="I68" s="137"/>
      <c r="J68" s="137"/>
      <c r="K68" s="137"/>
      <c r="L68" s="137"/>
      <c r="M68" s="137"/>
      <c r="N68" s="137"/>
      <c r="O68" s="138"/>
    </row>
    <row r="69" spans="2:15">
      <c r="B69" s="136"/>
      <c r="C69" s="137"/>
      <c r="D69" s="162"/>
      <c r="E69" s="137"/>
      <c r="F69" s="137"/>
      <c r="G69" s="137"/>
      <c r="H69" s="137"/>
      <c r="I69" s="137"/>
      <c r="J69" s="137"/>
      <c r="K69" s="137"/>
      <c r="L69" s="137"/>
      <c r="M69" s="137"/>
      <c r="N69" s="137"/>
      <c r="O69" s="138"/>
    </row>
    <row r="70" spans="2:15">
      <c r="B70" s="136"/>
      <c r="C70" s="137"/>
      <c r="D70" s="137"/>
      <c r="E70" s="137"/>
      <c r="F70" s="137"/>
      <c r="G70" s="137"/>
      <c r="H70" s="137"/>
      <c r="I70" s="137"/>
      <c r="J70" s="137"/>
      <c r="K70" s="137"/>
      <c r="L70" s="137"/>
      <c r="M70" s="137"/>
      <c r="N70" s="137"/>
      <c r="O70" s="138"/>
    </row>
    <row r="71" spans="2:15">
      <c r="B71" s="136"/>
      <c r="C71" s="137"/>
      <c r="D71" s="137"/>
      <c r="E71" s="137"/>
      <c r="F71" s="137"/>
      <c r="G71" s="137"/>
      <c r="H71" s="137"/>
      <c r="I71" s="137"/>
      <c r="J71" s="137"/>
      <c r="K71" s="137"/>
      <c r="L71" s="137"/>
      <c r="M71" s="137"/>
      <c r="N71" s="137"/>
      <c r="O71" s="138"/>
    </row>
    <row r="72" spans="2:15">
      <c r="B72" s="136"/>
      <c r="C72" s="137"/>
      <c r="D72" s="137"/>
      <c r="E72" s="137"/>
      <c r="F72" s="137"/>
      <c r="G72" s="137"/>
      <c r="H72" s="137"/>
      <c r="I72" s="137"/>
      <c r="J72" s="137"/>
      <c r="K72" s="137"/>
      <c r="L72" s="137"/>
      <c r="M72" s="137"/>
      <c r="N72" s="137"/>
      <c r="O72" s="138"/>
    </row>
    <row r="73" spans="2:15">
      <c r="B73" s="136"/>
      <c r="C73" s="137"/>
      <c r="D73" s="137"/>
      <c r="E73" s="137"/>
      <c r="F73" s="137"/>
      <c r="G73" s="137"/>
      <c r="H73" s="137"/>
      <c r="I73" s="137"/>
      <c r="J73" s="137"/>
      <c r="K73" s="137"/>
      <c r="L73" s="137"/>
      <c r="M73" s="137"/>
      <c r="N73" s="137"/>
      <c r="O73" s="138"/>
    </row>
    <row r="74" spans="2:15">
      <c r="B74" s="136"/>
      <c r="C74" s="137"/>
      <c r="D74" s="137"/>
      <c r="E74" s="137"/>
      <c r="F74" s="137"/>
      <c r="G74" s="137"/>
      <c r="H74" s="137"/>
      <c r="I74" s="137"/>
      <c r="J74" s="137"/>
      <c r="K74" s="137"/>
      <c r="L74" s="137"/>
      <c r="M74" s="137"/>
      <c r="N74" s="137"/>
      <c r="O74" s="138"/>
    </row>
    <row r="75" spans="2:15">
      <c r="B75" s="136"/>
      <c r="C75" s="137"/>
      <c r="D75" s="137"/>
      <c r="E75" s="137"/>
      <c r="F75" s="137"/>
      <c r="G75" s="137"/>
      <c r="H75" s="137"/>
      <c r="I75" s="137"/>
      <c r="J75" s="137"/>
      <c r="K75" s="137"/>
      <c r="L75" s="137"/>
      <c r="M75" s="137"/>
      <c r="N75" s="137"/>
      <c r="O75" s="138"/>
    </row>
    <row r="76" spans="2:15">
      <c r="B76" s="136"/>
      <c r="C76" s="137"/>
      <c r="D76" s="137"/>
      <c r="E76" s="137"/>
      <c r="F76" s="137"/>
      <c r="G76" s="137"/>
      <c r="H76" s="137"/>
      <c r="I76" s="137"/>
      <c r="J76" s="137"/>
      <c r="K76" s="137"/>
      <c r="L76" s="137"/>
      <c r="M76" s="137"/>
      <c r="N76" s="137"/>
      <c r="O76" s="138"/>
    </row>
    <row r="77" spans="2:15">
      <c r="B77" s="136"/>
      <c r="C77" s="137"/>
      <c r="D77" s="137"/>
      <c r="E77" s="137"/>
      <c r="F77" s="137"/>
      <c r="G77" s="137"/>
      <c r="H77" s="137"/>
      <c r="I77" s="137"/>
      <c r="J77" s="137"/>
      <c r="K77" s="137"/>
      <c r="L77" s="137"/>
      <c r="M77" s="137"/>
      <c r="N77" s="137"/>
      <c r="O77" s="138"/>
    </row>
    <row r="78" spans="2:15">
      <c r="B78" s="136"/>
      <c r="C78" s="137"/>
      <c r="D78" s="137"/>
      <c r="E78" s="137"/>
      <c r="F78" s="137"/>
      <c r="G78" s="137"/>
      <c r="H78" s="137"/>
      <c r="I78" s="137"/>
      <c r="J78" s="137"/>
      <c r="K78" s="137"/>
      <c r="L78" s="137"/>
      <c r="M78" s="137"/>
      <c r="N78" s="137"/>
      <c r="O78" s="138"/>
    </row>
    <row r="79" spans="2:15">
      <c r="B79" s="136"/>
      <c r="C79" s="137"/>
      <c r="D79" s="137"/>
      <c r="E79" s="137"/>
      <c r="F79" s="137"/>
      <c r="G79" s="137"/>
      <c r="H79" s="137"/>
      <c r="I79" s="137"/>
      <c r="J79" s="137"/>
      <c r="K79" s="137"/>
      <c r="L79" s="137"/>
      <c r="M79" s="137"/>
      <c r="N79" s="137"/>
      <c r="O79" s="138"/>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2018-05-29T09:27:47Z</dcterms:modified>
</cp:coreProperties>
</file>