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13300" yWindow="0" windowWidth="25100" windowHeight="22180" tabRatio="911" firstSheet="2"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Final demand per energy carrier" sheetId="30" r:id="rId9"/>
  </sheets>
  <externalReferences>
    <externalReference r:id="rId10"/>
  </externalReferences>
  <definedNames>
    <definedName name="base_year">Dashboard!$E$12</definedName>
    <definedName name="country">Dashboard!$E$11</definedName>
    <definedName name="kWh_MJ_conversion">[1]Assumptions!$C$177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1" i="30" l="1"/>
  <c r="E11" i="30"/>
  <c r="L11" i="30"/>
  <c r="K11" i="30"/>
  <c r="M11" i="30"/>
  <c r="L14" i="28"/>
  <c r="D11" i="30"/>
  <c r="G11" i="30"/>
  <c r="H11" i="30"/>
  <c r="I11" i="30"/>
  <c r="J11" i="30"/>
  <c r="M14" i="28"/>
  <c r="C8" i="34"/>
  <c r="C5" i="34"/>
  <c r="C6" i="34"/>
  <c r="C7" i="34"/>
</calcChain>
</file>

<file path=xl/comments1.xml><?xml version="1.0" encoding="utf-8"?>
<comments xmlns="http://schemas.openxmlformats.org/spreadsheetml/2006/main">
  <authors>
    <author>A satisfied Microsoft Office user</author>
  </authors>
  <commentList>
    <comment ref="C83" authorId="0">
      <text>
        <r>
          <rPr>
            <sz val="9"/>
            <color indexed="81"/>
            <rFont val="Arial"/>
          </rPr>
          <t xml:space="preserve">x  Not Applicable
</t>
        </r>
      </text>
    </comment>
    <comment ref="D83" authorId="0">
      <text>
        <r>
          <rPr>
            <sz val="9"/>
            <color indexed="81"/>
            <rFont val="Arial"/>
          </rPr>
          <t xml:space="preserve">x  Not Applicable
</t>
        </r>
      </text>
    </comment>
    <comment ref="U83" authorId="0">
      <text>
        <r>
          <rPr>
            <sz val="9"/>
            <color indexed="81"/>
            <rFont val="Arial"/>
          </rPr>
          <t xml:space="preserve">x  Not Applicable
</t>
        </r>
      </text>
    </comment>
  </commentList>
</comments>
</file>

<file path=xl/sharedStrings.xml><?xml version="1.0" encoding="utf-8"?>
<sst xmlns="http://schemas.openxmlformats.org/spreadsheetml/2006/main" count="351" uniqueCount="278">
  <si>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</si>
  <si>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</si>
  <si>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</si>
  <si>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</si>
  <si>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</si>
  <si>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</si>
  <si>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</si>
  <si>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</si>
  <si>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</si>
  <si>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</si>
  <si>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</si>
  <si>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</si>
  <si>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</si>
  <si>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</si>
  <si>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</si>
  <si>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</si>
  <si>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</si>
  <si>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Research data</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</si>
  <si>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</si>
  <si>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</si>
  <si>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</si>
  <si>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</si>
  <si>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</si>
  <si>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</si>
  <si>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</si>
  <si>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</si>
  <si>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</si>
  <si>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</si>
  <si>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</si>
  <si>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</si>
  <si>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</si>
  <si>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</si>
  <si>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</si>
  <si>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</si>
  <si>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</si>
  <si>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</si>
  <si>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</si>
  <si>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</si>
  <si>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</si>
  <si>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</si>
  <si>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</si>
  <si>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</si>
  <si>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</si>
  <si>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</si>
  <si>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</si>
  <si>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</si>
  <si>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</si>
  <si>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</si>
  <si>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</si>
  <si>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</si>
  <si>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</si>
  <si>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</si>
  <si>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</si>
  <si>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</si>
  <si>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</si>
  <si>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</si>
  <si>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</si>
  <si>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</si>
  <si>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</si>
  <si>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</si>
  <si>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</si>
  <si>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</si>
  <si>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</si>
  <si>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</si>
  <si>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</si>
  <si>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</si>
  <si>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</si>
  <si>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</si>
  <si>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</si>
  <si>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</si>
  <si>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</si>
  <si>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</si>
  <si>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</si>
  <si>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</si>
  <si>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</si>
  <si>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</si>
  <si>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</si>
  <si>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</si>
  <si>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</si>
  <si>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</si>
  <si>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</si>
  <si>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</si>
  <si>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</si>
  <si>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</si>
  <si>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</si>
  <si>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</si>
  <si>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Check</t>
  </si>
  <si>
    <t>Status</t>
  </si>
  <si>
    <t>Technology used</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</si>
  <si>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</si>
  <si>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</si>
  <si>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</si>
  <si>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</si>
  <si>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</si>
  <si>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</si>
  <si>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</si>
  <si>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</si>
  <si>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</si>
  <si>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</si>
  <si>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</si>
  <si>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</si>
  <si>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</si>
  <si>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</si>
  <si>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</si>
  <si>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</si>
  <si>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</si>
  <si>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</si>
  <si>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</si>
  <si>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</si>
  <si>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</si>
  <si>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</si>
  <si>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</si>
  <si>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</si>
  <si>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</si>
  <si>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</si>
  <si>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</si>
  <si>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</si>
  <si>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</si>
  <si>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</si>
  <si>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</si>
  <si>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</si>
  <si>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</si>
  <si>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</si>
  <si>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</si>
  <si>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</si>
  <si>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</si>
  <si>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</si>
  <si>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</si>
  <si>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</si>
  <si>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</si>
  <si>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</si>
  <si>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</si>
  <si>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</si>
  <si>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</si>
  <si>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</si>
  <si>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</si>
  <si>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</si>
  <si>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</si>
  <si>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</si>
  <si>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</si>
  <si>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</si>
  <si>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</si>
  <si>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</si>
  <si>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</si>
  <si>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</si>
  <si>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</si>
  <si>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</si>
  <si>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</si>
  <si>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</si>
  <si>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</si>
  <si>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</si>
  <si>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</si>
  <si>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</si>
  <si>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</si>
  <si>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</si>
  <si>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</si>
  <si>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</si>
  <si>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</si>
  <si>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</si>
  <si>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</si>
  <si>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</si>
  <si>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</si>
  <si>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</si>
  <si>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</si>
  <si>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</si>
  <si>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</si>
  <si>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</si>
  <si>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</si>
  <si>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</si>
  <si>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</si>
  <si>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</si>
  <si>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</si>
  <si>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</si>
  <si>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</si>
  <si>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</si>
  <si>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</si>
  <si>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</si>
  <si>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</si>
  <si>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</si>
  <si>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</si>
  <si>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</si>
  <si>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Final demand per energy carrier</t>
  </si>
  <si>
    <t>Analysis inputs</t>
  </si>
  <si>
    <t>Analysis calculations</t>
  </si>
  <si>
    <t>Analysis ouputs</t>
  </si>
  <si>
    <t>A visualization of the dataflow in this analysis</t>
  </si>
  <si>
    <t>Cover Sheet</t>
  </si>
  <si>
    <t>Dataflow</t>
  </si>
  <si>
    <t>Steps to perform this analysis</t>
  </si>
  <si>
    <t>Fuels</t>
  </si>
  <si>
    <t>Coal</t>
  </si>
  <si>
    <t>Natural gas</t>
  </si>
  <si>
    <t>Oil</t>
  </si>
  <si>
    <t>Wood pellets</t>
  </si>
  <si>
    <t>Introductory</t>
  </si>
  <si>
    <t>Sources</t>
  </si>
  <si>
    <t>Main calculations</t>
  </si>
  <si>
    <t>In this sheet an overview is presented of the allocation of energy carriers over the different technologies and functions. At the bottom of this sheet the size of the electrical appliances and the other appliances are determined.</t>
  </si>
  <si>
    <t>CSV-files</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</si>
  <si>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</si>
  <si>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</si>
  <si>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</si>
  <si>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</si>
  <si>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Stijn Dellaert</t>
  </si>
  <si>
    <r>
      <t>The main goal of this analysis is to create a representative energy use per application for the Other sector.</t>
    </r>
    <r>
      <rPr>
        <sz val="12"/>
        <color rgb="FFFF0000"/>
        <rFont val="Calibri"/>
        <family val="2"/>
        <scheme val="minor"/>
      </rPr>
      <t/>
    </r>
  </si>
  <si>
    <t>Final demand total (TJ)</t>
  </si>
  <si>
    <t>Comment</t>
  </si>
  <si>
    <t>All energy use in the energy balance is taken into account in the Other sector</t>
  </si>
  <si>
    <t>Please mind the checks, if one or more become red it means that with the information you provided we cannot run the Energy Transition Model.</t>
  </si>
  <si>
    <t>Only certain fuels can be used in the Other sector in the ETM. We assume that these are all the fuels that can usually be found in the Energy balance under Other.</t>
  </si>
  <si>
    <t>Dataflow Other sector</t>
  </si>
  <si>
    <t>Finished analysis and queries</t>
  </si>
  <si>
    <t>All technologies</t>
  </si>
  <si>
    <t>Sheet</t>
  </si>
  <si>
    <t>Information about this document and a legend to sheet and cell formatting</t>
  </si>
  <si>
    <t>Sheets</t>
  </si>
  <si>
    <t>The base year for this analysis</t>
  </si>
  <si>
    <t>Unit</t>
  </si>
  <si>
    <t>Value</t>
  </si>
  <si>
    <t>Name</t>
  </si>
  <si>
    <t>country</t>
  </si>
  <si>
    <t>base_year</t>
  </si>
  <si>
    <t>Source</t>
  </si>
  <si>
    <t>Automatically import/export analysis data</t>
  </si>
  <si>
    <t>Renamed energy balance</t>
  </si>
  <si>
    <t>Corrected energy balance step 2</t>
  </si>
  <si>
    <t>In the table below the energy balance is imported and will be used in the analysis.</t>
  </si>
  <si>
    <t>Other sector analysis</t>
  </si>
  <si>
    <t>Corrected energy balance step 2 for your country and year.</t>
  </si>
  <si>
    <t>1. Import the corrected energy balance step 2 using the import button on the Dashboard sheet.</t>
  </si>
  <si>
    <t>2. Look over all the assumptions and checks on the Assumptions page and the Dashboard. Consult the documentation for additional information.</t>
  </si>
  <si>
    <t>3. Keep in mind the checks on the Dashboard. If a check fails, try to understand what goes wrong and adjust your assumptions as long as you feel it is still realistic</t>
  </si>
  <si>
    <t>4. If you encounter other problems please contact Quintel Intelligence</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</si>
  <si>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</si>
  <si>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ETM carrier</t>
  </si>
  <si>
    <t>IEA carrier</t>
  </si>
  <si>
    <t>Gas work gas</t>
  </si>
  <si>
    <t>Minor layout changes, update assumptions</t>
  </si>
  <si>
    <t>August 21, 2013</t>
  </si>
  <si>
    <t>added buttonns on Dashboard</t>
  </si>
  <si>
    <t xml:space="preserve">Added Transport, pipeline and Transport, non-specified to final demand </t>
  </si>
  <si>
    <t>Is all energy use taken into account?</t>
  </si>
  <si>
    <t>Key</t>
  </si>
  <si>
    <t>Total other demand, IEA (TJ)</t>
  </si>
  <si>
    <t>Removed the "csv_other_nodes" sheet. It is not needed and caused confusion. The check on the fuel aggregation sheet got improved</t>
  </si>
  <si>
    <t xml:space="preserve">If the check fails, not all relevant 'other' carriers have been aggregated correctly. </t>
  </si>
  <si>
    <t>Adding Pipeline and non-specified transport to fuel aggregation</t>
  </si>
  <si>
    <t>Minor layout improvements.</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</si>
  <si>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</si>
  <si>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</si>
  <si>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</si>
  <si>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</si>
  <si>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Other sector analysis</t>
  </si>
  <si>
    <t>On the dashboard the most important checks are shown</t>
  </si>
  <si>
    <t>Final demand per energy carrier for all energy applications is calculated here</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</si>
  <si>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</si>
  <si>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</si>
  <si>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</si>
  <si>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</si>
  <si>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</si>
  <si>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</si>
  <si>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</si>
  <si>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</si>
  <si>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</si>
  <si>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</si>
  <si>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</si>
  <si>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</si>
  <si>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</si>
  <si>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</si>
  <si>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</si>
  <si>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</si>
  <si>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Coal (TJ)</t>
  </si>
  <si>
    <t>Network gas (TJ)</t>
  </si>
  <si>
    <t>Crude oil (TJ)</t>
  </si>
  <si>
    <t>Woodpellets (TJ)</t>
  </si>
  <si>
    <t>Heat (TJ)</t>
  </si>
  <si>
    <t>Electricity (TJ)</t>
  </si>
  <si>
    <t>Oil (non-energetic) (TJ)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</si>
</sst>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mmmm\ d\,\ yyyy;@"/>
  </numFmts>
  <fonts count="23"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i/>
      <sz val="12"/>
      <color theme="1"/>
      <name val="Calibri"/>
      <scheme val="minor"/>
    </font>
    <font>
      <sz val="12"/>
      <name val="Calibri"/>
      <scheme val="minor"/>
    </font>
    <font>
      <u/>
      <sz val="12"/>
      <color theme="1"/>
      <name val="Calibri"/>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b/>
      <i/>
      <sz val="12"/>
      <color theme="1"/>
      <name val="Calibri"/>
      <scheme val="minor"/>
    </font>
    <font>
      <sz val="12"/>
      <color theme="0" tint="-0.499984740745262"/>
      <name val="Calibri"/>
      <scheme val="minor"/>
    </font>
    <font>
      <b/>
      <sz val="12"/>
      <color rgb="FF000000"/>
      <name val="Calibri"/>
      <scheme val="minor"/>
    </font>
    <font>
      <sz val="12"/>
      <color rgb="FF000000"/>
      <name val="Calibri"/>
      <scheme val="minor"/>
    </font>
    <font>
      <b/>
      <sz val="18"/>
      <color rgb="FF000000"/>
      <name val="Calibri"/>
      <scheme val="minor"/>
    </font>
    <font>
      <b/>
      <sz val="12"/>
      <color theme="0" tint="-0.499984740745262"/>
      <name val="Calibri"/>
      <scheme val="minor"/>
    </font>
    <font>
      <i/>
      <sz val="12"/>
      <color theme="0" tint="-0.499984740745262"/>
      <name val="Calibri"/>
      <scheme val="minor"/>
    </font>
    <font>
      <sz val="12"/>
      <color rgb="FF000000"/>
      <name val="Lucida Grande"/>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FF"/>
        <bgColor rgb="FF000000"/>
      </patternFill>
    </fill>
    <fill>
      <patternFill patternType="solid">
        <fgColor theme="9"/>
        <bgColor indexed="64"/>
      </patternFill>
    </fill>
  </fills>
  <borders count="4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s>
  <cellStyleXfs count="83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98">
    <xf numFmtId="0" fontId="0" fillId="0" borderId="0" xfId="0"/>
    <xf numFmtId="0" fontId="0" fillId="2" borderId="0" xfId="0" applyFill="1"/>
    <xf numFmtId="0" fontId="4" fillId="2" borderId="0" xfId="0" applyFont="1" applyFill="1"/>
    <xf numFmtId="0" fontId="3" fillId="2" borderId="1" xfId="0" applyFont="1" applyFill="1" applyBorder="1"/>
    <xf numFmtId="0" fontId="0" fillId="2" borderId="2" xfId="0" applyFill="1" applyBorder="1"/>
    <xf numFmtId="0" fontId="0" fillId="2" borderId="3" xfId="0" applyFill="1" applyBorder="1"/>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3" fillId="2" borderId="3" xfId="0" applyFont="1" applyFill="1" applyBorder="1"/>
    <xf numFmtId="0" fontId="3" fillId="2" borderId="0" xfId="0" applyFont="1" applyFill="1" applyBorder="1"/>
    <xf numFmtId="0" fontId="3" fillId="2" borderId="5" xfId="0" applyFont="1" applyFill="1" applyBorder="1"/>
    <xf numFmtId="0" fontId="0" fillId="0" borderId="0" xfId="0" applyFill="1" applyBorder="1"/>
    <xf numFmtId="0" fontId="0" fillId="2" borderId="4" xfId="0" applyFill="1" applyBorder="1"/>
    <xf numFmtId="0" fontId="0" fillId="2" borderId="6" xfId="0" applyFill="1" applyBorder="1"/>
    <xf numFmtId="0" fontId="3" fillId="2" borderId="4" xfId="0" applyFont="1" applyFill="1" applyBorder="1"/>
    <xf numFmtId="0" fontId="5"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3"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3" fillId="0" borderId="16" xfId="0" applyFont="1" applyFill="1" applyBorder="1"/>
    <xf numFmtId="0" fontId="3" fillId="2" borderId="13" xfId="0" applyFont="1" applyFill="1" applyBorder="1"/>
    <xf numFmtId="0" fontId="3" fillId="2" borderId="14" xfId="0" applyFont="1" applyFill="1" applyBorder="1"/>
    <xf numFmtId="0" fontId="7" fillId="2" borderId="13" xfId="0" applyFont="1" applyFill="1" applyBorder="1"/>
    <xf numFmtId="0" fontId="0" fillId="0" borderId="14" xfId="0" applyFill="1" applyBorder="1"/>
    <xf numFmtId="0" fontId="0" fillId="2" borderId="15" xfId="0" applyFill="1" applyBorder="1"/>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7" fillId="2" borderId="20" xfId="0" applyFont="1" applyFill="1" applyBorder="1"/>
    <xf numFmtId="0" fontId="8" fillId="2" borderId="13" xfId="0" applyFont="1" applyFill="1" applyBorder="1"/>
    <xf numFmtId="0" fontId="0" fillId="0" borderId="19" xfId="0" applyFill="1" applyBorder="1"/>
    <xf numFmtId="0" fontId="3" fillId="0" borderId="1" xfId="0" applyFont="1" applyBorder="1"/>
    <xf numFmtId="0" fontId="0" fillId="2" borderId="11" xfId="0" applyFill="1" applyBorder="1"/>
    <xf numFmtId="0" fontId="3" fillId="2" borderId="7" xfId="0" applyFont="1" applyFill="1" applyBorder="1"/>
    <xf numFmtId="0" fontId="3" fillId="2" borderId="21" xfId="0" applyFont="1" applyFill="1" applyBorder="1"/>
    <xf numFmtId="0" fontId="3" fillId="2" borderId="22" xfId="0" applyFont="1" applyFill="1" applyBorder="1"/>
    <xf numFmtId="0" fontId="0" fillId="0" borderId="25" xfId="0" applyFill="1" applyBorder="1"/>
    <xf numFmtId="0" fontId="0" fillId="0" borderId="23" xfId="0" applyFill="1" applyBorder="1"/>
    <xf numFmtId="0" fontId="3" fillId="2" borderId="23" xfId="0" applyFont="1" applyFill="1" applyBorder="1"/>
    <xf numFmtId="0" fontId="3" fillId="2" borderId="24" xfId="0" applyFont="1" applyFill="1" applyBorder="1"/>
    <xf numFmtId="0" fontId="0" fillId="2" borderId="23" xfId="0" applyFont="1" applyFill="1" applyBorder="1"/>
    <xf numFmtId="0" fontId="4" fillId="2" borderId="0" xfId="0" applyFont="1" applyFill="1" applyBorder="1"/>
    <xf numFmtId="0" fontId="3" fillId="2" borderId="0" xfId="0" applyFont="1" applyFill="1" applyBorder="1" applyAlignment="1">
      <alignment vertical="top" wrapText="1"/>
    </xf>
    <xf numFmtId="0" fontId="0" fillId="0" borderId="30" xfId="0" applyFill="1" applyBorder="1"/>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33" xfId="0" applyFill="1" applyBorder="1" applyAlignment="1">
      <alignment vertical="top" wrapText="1"/>
    </xf>
    <xf numFmtId="0" fontId="0" fillId="0" borderId="29" xfId="0" applyFill="1" applyBorder="1"/>
    <xf numFmtId="0" fontId="0" fillId="0" borderId="34" xfId="0" applyFill="1" applyBorder="1"/>
    <xf numFmtId="0" fontId="0" fillId="0" borderId="37" xfId="0" applyFill="1" applyBorder="1"/>
    <xf numFmtId="0" fontId="0" fillId="0" borderId="38" xfId="0" applyFill="1" applyBorder="1"/>
    <xf numFmtId="0" fontId="0" fillId="0" borderId="39" xfId="0" applyFill="1" applyBorder="1"/>
    <xf numFmtId="0" fontId="0" fillId="0" borderId="21" xfId="0" applyFill="1" applyBorder="1"/>
    <xf numFmtId="0" fontId="0" fillId="0" borderId="26" xfId="0" applyFill="1" applyBorder="1"/>
    <xf numFmtId="0" fontId="0" fillId="2" borderId="0" xfId="0" applyFont="1" applyFill="1"/>
    <xf numFmtId="0" fontId="3" fillId="2" borderId="0" xfId="0" applyFont="1" applyFill="1"/>
    <xf numFmtId="164" fontId="3" fillId="2" borderId="0" xfId="0" applyNumberFormat="1" applyFont="1" applyFill="1" applyBorder="1" applyAlignment="1">
      <alignment vertical="top" wrapText="1"/>
    </xf>
    <xf numFmtId="0" fontId="3" fillId="2" borderId="43" xfId="0" applyFont="1" applyFill="1" applyBorder="1"/>
    <xf numFmtId="0" fontId="6" fillId="0" borderId="21" xfId="0" applyFont="1" applyBorder="1" applyAlignment="1">
      <alignment horizontal="left" vertical="top" wrapText="1"/>
    </xf>
    <xf numFmtId="0" fontId="12" fillId="2" borderId="0" xfId="0" applyFont="1" applyFill="1" applyAlignment="1">
      <alignment vertical="center"/>
    </xf>
    <xf numFmtId="0" fontId="12" fillId="2" borderId="0" xfId="0" applyFont="1" applyFill="1" applyAlignment="1">
      <alignment horizontal="center" vertical="center"/>
    </xf>
    <xf numFmtId="0" fontId="0" fillId="2" borderId="0" xfId="0" applyFont="1" applyFill="1" applyAlignment="1">
      <alignment horizontal="left" vertical="center"/>
    </xf>
    <xf numFmtId="0" fontId="4" fillId="2" borderId="0" xfId="0" applyFont="1" applyFill="1" applyAlignment="1">
      <alignment vertical="center"/>
    </xf>
    <xf numFmtId="0" fontId="3" fillId="2" borderId="1" xfId="0" applyFont="1" applyFill="1" applyBorder="1" applyAlignment="1">
      <alignment vertical="center"/>
    </xf>
    <xf numFmtId="0" fontId="12" fillId="2" borderId="2" xfId="0" applyFont="1" applyFill="1" applyBorder="1" applyAlignment="1">
      <alignment vertical="center"/>
    </xf>
    <xf numFmtId="0" fontId="12" fillId="2" borderId="3" xfId="0" applyFont="1" applyFill="1" applyBorder="1" applyAlignment="1">
      <alignment vertical="center"/>
    </xf>
    <xf numFmtId="0" fontId="0" fillId="2" borderId="6" xfId="0" applyFont="1" applyFill="1" applyBorder="1" applyAlignment="1">
      <alignment horizontal="left" vertical="top"/>
    </xf>
    <xf numFmtId="0" fontId="12" fillId="2" borderId="7" xfId="0" applyFont="1" applyFill="1" applyBorder="1" applyAlignment="1">
      <alignment vertical="center"/>
    </xf>
    <xf numFmtId="0" fontId="12" fillId="2" borderId="8" xfId="0" applyFont="1" applyFill="1" applyBorder="1" applyAlignment="1">
      <alignment vertical="center"/>
    </xf>
    <xf numFmtId="0" fontId="0" fillId="7" borderId="0" xfId="0" applyFill="1" applyBorder="1"/>
    <xf numFmtId="0" fontId="6" fillId="0" borderId="0" xfId="0" applyFont="1" applyBorder="1" applyAlignment="1">
      <alignment horizontal="left" vertical="top" wrapText="1"/>
    </xf>
    <xf numFmtId="0" fontId="11" fillId="2" borderId="43" xfId="0" applyFont="1" applyFill="1" applyBorder="1"/>
    <xf numFmtId="0" fontId="11" fillId="2" borderId="23" xfId="0" applyFont="1" applyFill="1" applyBorder="1"/>
    <xf numFmtId="0" fontId="6" fillId="2" borderId="23" xfId="0" applyFont="1" applyFill="1" applyBorder="1"/>
    <xf numFmtId="0" fontId="13" fillId="2" borderId="0" xfId="0" applyFont="1" applyFill="1" applyAlignment="1">
      <alignment horizontal="left" vertical="center"/>
    </xf>
    <xf numFmtId="0" fontId="0" fillId="2" borderId="19" xfId="0" applyFill="1" applyBorder="1" applyAlignment="1">
      <alignment vertical="top"/>
    </xf>
    <xf numFmtId="0" fontId="3" fillId="2" borderId="16" xfId="0" applyFont="1" applyFill="1" applyBorder="1"/>
    <xf numFmtId="0" fontId="6" fillId="0" borderId="14" xfId="0" applyFont="1" applyFill="1" applyBorder="1"/>
    <xf numFmtId="0" fontId="7" fillId="2" borderId="15" xfId="0" applyFont="1" applyFill="1" applyBorder="1"/>
    <xf numFmtId="0" fontId="6" fillId="2" borderId="0" xfId="0" applyFont="1" applyFill="1"/>
    <xf numFmtId="0" fontId="0" fillId="0" borderId="42" xfId="0" applyFill="1" applyBorder="1"/>
    <xf numFmtId="0" fontId="3" fillId="2" borderId="41" xfId="0" applyFont="1" applyFill="1" applyBorder="1"/>
    <xf numFmtId="0" fontId="0" fillId="9" borderId="0" xfId="0"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 fontId="0" fillId="2" borderId="0" xfId="0" applyNumberFormat="1" applyFill="1" applyBorder="1" applyAlignment="1">
      <alignment horizontal="left"/>
    </xf>
    <xf numFmtId="0" fontId="6" fillId="2" borderId="0" xfId="0" applyFont="1" applyFill="1" applyBorder="1" applyAlignment="1">
      <alignment vertical="top" wrapText="1"/>
    </xf>
    <xf numFmtId="0" fontId="6" fillId="2" borderId="21" xfId="0" applyFont="1" applyFill="1" applyBorder="1" applyAlignment="1">
      <alignment vertical="top" wrapText="1"/>
    </xf>
    <xf numFmtId="0" fontId="2" fillId="2" borderId="0" xfId="0" applyFont="1" applyFill="1" applyBorder="1"/>
    <xf numFmtId="0" fontId="0" fillId="0" borderId="0" xfId="0" applyFont="1" applyFill="1" applyBorder="1"/>
    <xf numFmtId="0" fontId="3" fillId="0" borderId="7" xfId="0" applyFont="1" applyFill="1" applyBorder="1" applyAlignment="1">
      <alignment horizontal="left" vertical="top" wrapText="1"/>
    </xf>
    <xf numFmtId="0" fontId="3" fillId="2" borderId="15" xfId="0" applyFont="1" applyFill="1" applyBorder="1" applyAlignment="1">
      <alignment horizontal="left" vertical="top" wrapText="1"/>
    </xf>
    <xf numFmtId="0" fontId="0" fillId="2" borderId="0" xfId="0" applyFont="1" applyFill="1" applyBorder="1"/>
    <xf numFmtId="0" fontId="3" fillId="2" borderId="17" xfId="0" applyFont="1" applyFill="1" applyBorder="1"/>
    <xf numFmtId="0" fontId="3" fillId="2" borderId="18" xfId="0" applyFont="1" applyFill="1" applyBorder="1"/>
    <xf numFmtId="0" fontId="3" fillId="2" borderId="44" xfId="0" applyFont="1" applyFill="1" applyBorder="1"/>
    <xf numFmtId="0" fontId="0" fillId="2" borderId="26" xfId="0" applyFont="1" applyFill="1" applyBorder="1"/>
    <xf numFmtId="1" fontId="11" fillId="2" borderId="26" xfId="0" applyNumberFormat="1" applyFont="1" applyFill="1" applyBorder="1"/>
    <xf numFmtId="0" fontId="6" fillId="2" borderId="21" xfId="0" applyFont="1" applyFill="1" applyBorder="1"/>
    <xf numFmtId="165" fontId="0" fillId="2" borderId="0" xfId="0" applyNumberFormat="1" applyFill="1" applyBorder="1" applyAlignment="1">
      <alignment horizontal="left"/>
    </xf>
    <xf numFmtId="0" fontId="0" fillId="2" borderId="0" xfId="0" applyFill="1" applyBorder="1" applyAlignment="1">
      <alignment horizontal="left" vertical="top" wrapText="1"/>
    </xf>
    <xf numFmtId="0" fontId="15" fillId="2" borderId="0" xfId="0" applyFont="1" applyFill="1" applyBorder="1"/>
    <xf numFmtId="0" fontId="3" fillId="2" borderId="1" xfId="0" applyFont="1" applyFill="1" applyBorder="1" applyAlignment="1">
      <alignment vertical="top"/>
    </xf>
    <xf numFmtId="0" fontId="16" fillId="2" borderId="4" xfId="0" applyFont="1" applyFill="1" applyBorder="1" applyAlignment="1">
      <alignment vertical="top" wrapText="1"/>
    </xf>
    <xf numFmtId="0" fontId="16" fillId="2" borderId="4" xfId="0" applyFont="1" applyFill="1" applyBorder="1"/>
    <xf numFmtId="0" fontId="16" fillId="2" borderId="6" xfId="0" applyFont="1" applyFill="1" applyBorder="1" applyAlignment="1">
      <alignment vertical="top"/>
    </xf>
    <xf numFmtId="2" fontId="0" fillId="2" borderId="0" xfId="0" applyNumberFormat="1" applyFill="1"/>
    <xf numFmtId="0" fontId="17" fillId="3" borderId="4" xfId="0" applyFont="1" applyFill="1" applyBorder="1" applyAlignment="1">
      <alignment vertical="center"/>
    </xf>
    <xf numFmtId="0" fontId="17" fillId="3" borderId="6" xfId="0" applyFont="1" applyFill="1" applyBorder="1" applyAlignment="1">
      <alignment vertical="center"/>
    </xf>
    <xf numFmtId="165" fontId="18" fillId="0" borderId="4" xfId="0" applyNumberFormat="1" applyFont="1" applyFill="1" applyBorder="1" applyAlignment="1">
      <alignment horizontal="left" vertical="center"/>
    </xf>
    <xf numFmtId="0" fontId="17" fillId="3" borderId="1" xfId="0" applyFont="1" applyFill="1" applyBorder="1" applyAlignment="1">
      <alignment vertical="center"/>
    </xf>
    <xf numFmtId="0" fontId="0" fillId="2" borderId="6" xfId="0" applyFont="1" applyFill="1" applyBorder="1"/>
    <xf numFmtId="0" fontId="0" fillId="4" borderId="25" xfId="0" applyFill="1" applyBorder="1" applyAlignment="1">
      <alignment vertical="center"/>
    </xf>
    <xf numFmtId="0" fontId="0" fillId="0" borderId="25" xfId="0" applyFill="1" applyBorder="1" applyAlignment="1">
      <alignment vertical="center"/>
    </xf>
    <xf numFmtId="0" fontId="0" fillId="8" borderId="25" xfId="0" applyFill="1" applyBorder="1" applyAlignment="1">
      <alignment vertical="center"/>
    </xf>
    <xf numFmtId="0" fontId="0" fillId="9" borderId="25" xfId="0" applyFill="1" applyBorder="1" applyAlignment="1">
      <alignment vertical="center"/>
    </xf>
    <xf numFmtId="0" fontId="0" fillId="6" borderId="25" xfId="0" applyFill="1" applyBorder="1" applyAlignment="1">
      <alignment vertical="center"/>
    </xf>
    <xf numFmtId="0" fontId="6" fillId="0" borderId="25" xfId="0" applyFont="1" applyFill="1" applyBorder="1" applyAlignment="1">
      <alignment vertical="center" wrapText="1"/>
    </xf>
    <xf numFmtId="0" fontId="19" fillId="12" borderId="0" xfId="0" applyFont="1" applyFill="1" applyAlignment="1">
      <alignment horizontal="left" vertical="center"/>
    </xf>
    <xf numFmtId="0" fontId="0" fillId="2" borderId="19" xfId="0" applyFill="1" applyBorder="1"/>
    <xf numFmtId="0" fontId="0" fillId="2" borderId="16" xfId="0" applyFill="1" applyBorder="1"/>
    <xf numFmtId="0" fontId="16" fillId="2" borderId="1" xfId="0" applyFont="1" applyFill="1" applyBorder="1"/>
    <xf numFmtId="0" fontId="16" fillId="2" borderId="3" xfId="0" applyFont="1" applyFill="1" applyBorder="1"/>
    <xf numFmtId="0" fontId="16" fillId="2" borderId="5" xfId="0" applyFont="1" applyFill="1" applyBorder="1"/>
    <xf numFmtId="0" fontId="21" fillId="2" borderId="4" xfId="0" applyFont="1" applyFill="1" applyBorder="1"/>
    <xf numFmtId="0" fontId="16" fillId="2" borderId="6" xfId="0" applyFont="1" applyFill="1" applyBorder="1"/>
    <xf numFmtId="0" fontId="16" fillId="2" borderId="8" xfId="0" applyFont="1" applyFill="1" applyBorder="1"/>
    <xf numFmtId="0" fontId="20" fillId="2" borderId="6" xfId="0" applyFont="1" applyFill="1" applyBorder="1"/>
    <xf numFmtId="0" fontId="3" fillId="2" borderId="6"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16" xfId="0" applyFont="1" applyFill="1" applyBorder="1" applyAlignment="1">
      <alignment vertical="top"/>
    </xf>
    <xf numFmtId="0" fontId="0" fillId="2" borderId="24" xfId="0" applyFill="1" applyBorder="1"/>
    <xf numFmtId="0" fontId="0" fillId="2" borderId="46" xfId="0" applyFill="1" applyBorder="1"/>
    <xf numFmtId="0" fontId="3" fillId="2" borderId="21" xfId="0" applyFont="1" applyFill="1" applyBorder="1" applyAlignment="1">
      <alignment horizontal="left" vertical="top" wrapText="1"/>
    </xf>
    <xf numFmtId="0" fontId="0" fillId="13" borderId="4" xfId="0" applyNumberFormat="1" applyFill="1" applyBorder="1" applyAlignment="1">
      <alignment horizontal="center"/>
    </xf>
    <xf numFmtId="0" fontId="6" fillId="0" borderId="0" xfId="0" applyFont="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2" borderId="4" xfId="0" applyFont="1" applyFill="1" applyBorder="1"/>
    <xf numFmtId="0" fontId="0" fillId="2" borderId="0" xfId="0" applyNumberFormat="1" applyFill="1" applyBorder="1" applyAlignment="1">
      <alignment horizontal="left"/>
    </xf>
    <xf numFmtId="0" fontId="0" fillId="0" borderId="0" xfId="0" applyFont="1" applyFill="1" applyBorder="1" applyAlignment="1">
      <alignment vertical="center" wrapText="1"/>
    </xf>
    <xf numFmtId="2" fontId="0" fillId="0" borderId="5" xfId="0" applyNumberFormat="1" applyFont="1" applyFill="1" applyBorder="1" applyAlignment="1">
      <alignment vertical="center"/>
    </xf>
    <xf numFmtId="165" fontId="18" fillId="0" borderId="4" xfId="0" applyNumberFormat="1" applyFont="1" applyBorder="1" applyAlignment="1">
      <alignment horizontal="left" vertical="center"/>
    </xf>
    <xf numFmtId="0" fontId="18" fillId="0" borderId="0" xfId="0" applyFont="1" applyAlignment="1">
      <alignment vertical="center" wrapText="1"/>
    </xf>
    <xf numFmtId="165" fontId="0" fillId="0" borderId="4" xfId="0" applyNumberFormat="1" applyFill="1" applyBorder="1" applyAlignment="1">
      <alignment horizontal="left" vertical="center"/>
    </xf>
    <xf numFmtId="0" fontId="3" fillId="2" borderId="2" xfId="0" applyFont="1" applyFill="1" applyBorder="1" applyAlignment="1">
      <alignment vertical="center"/>
    </xf>
    <xf numFmtId="2" fontId="3" fillId="2" borderId="3" xfId="0" applyNumberFormat="1" applyFont="1" applyFill="1" applyBorder="1" applyAlignment="1">
      <alignment vertical="center"/>
    </xf>
    <xf numFmtId="0" fontId="3" fillId="2" borderId="0" xfId="0" applyFont="1" applyFill="1" applyBorder="1" applyAlignment="1">
      <alignment vertical="center"/>
    </xf>
    <xf numFmtId="2" fontId="3" fillId="2" borderId="5" xfId="0" applyNumberFormat="1"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2" fontId="0" fillId="2" borderId="8" xfId="0" applyNumberFormat="1" applyFont="1" applyFill="1" applyBorder="1" applyAlignment="1">
      <alignment vertical="center"/>
    </xf>
    <xf numFmtId="0" fontId="0" fillId="0" borderId="0" xfId="0" applyFill="1" applyBorder="1" applyAlignment="1">
      <alignment vertical="center"/>
    </xf>
    <xf numFmtId="2" fontId="0" fillId="0" borderId="5" xfId="0" applyNumberFormat="1" applyFill="1" applyBorder="1" applyAlignment="1">
      <alignment vertical="center"/>
    </xf>
    <xf numFmtId="0" fontId="6" fillId="0" borderId="5" xfId="0" applyFont="1" applyFill="1" applyBorder="1" applyAlignment="1">
      <alignment vertical="center" wrapText="1"/>
    </xf>
    <xf numFmtId="3" fontId="0" fillId="0" borderId="28" xfId="0" applyNumberFormat="1" applyFill="1" applyBorder="1"/>
    <xf numFmtId="3" fontId="0" fillId="0" borderId="35" xfId="0" applyNumberFormat="1" applyFill="1" applyBorder="1"/>
    <xf numFmtId="3" fontId="0" fillId="0" borderId="36" xfId="0" applyNumberFormat="1" applyFill="1" applyBorder="1"/>
    <xf numFmtId="3" fontId="0" fillId="0" borderId="27" xfId="0" applyNumberFormat="1" applyFill="1" applyBorder="1"/>
    <xf numFmtId="3" fontId="0" fillId="0" borderId="40" xfId="0" applyNumberFormat="1" applyFill="1" applyBorder="1"/>
    <xf numFmtId="0" fontId="3" fillId="2" borderId="12" xfId="0" applyFont="1" applyFill="1" applyBorder="1"/>
    <xf numFmtId="0" fontId="0" fillId="0" borderId="14" xfId="0" applyFill="1" applyBorder="1" applyAlignment="1">
      <alignment wrapText="1"/>
    </xf>
    <xf numFmtId="0" fontId="2" fillId="2" borderId="13" xfId="0" applyFont="1" applyFill="1" applyBorder="1" applyAlignment="1">
      <alignment vertical="center"/>
    </xf>
    <xf numFmtId="0" fontId="3" fillId="2" borderId="0" xfId="0" applyFont="1" applyFill="1" applyBorder="1" applyAlignment="1">
      <alignment vertical="center" wrapText="1"/>
    </xf>
    <xf numFmtId="0" fontId="3" fillId="2" borderId="4" xfId="0" applyFont="1" applyFill="1" applyBorder="1" applyAlignment="1">
      <alignment vertical="center" wrapText="1"/>
    </xf>
    <xf numFmtId="0" fontId="0" fillId="2" borderId="0" xfId="0" applyFill="1" applyBorder="1" applyAlignment="1">
      <alignment vertical="center"/>
    </xf>
    <xf numFmtId="0" fontId="0" fillId="0" borderId="23" xfId="0" applyFill="1" applyBorder="1" applyAlignment="1">
      <alignment vertical="center"/>
    </xf>
    <xf numFmtId="0" fontId="0" fillId="2" borderId="4" xfId="0" applyFill="1" applyBorder="1" applyAlignment="1">
      <alignment vertical="center"/>
    </xf>
    <xf numFmtId="0" fontId="0" fillId="2" borderId="14" xfId="0" applyFill="1" applyBorder="1" applyAlignment="1">
      <alignment vertical="center"/>
    </xf>
    <xf numFmtId="0" fontId="8" fillId="2" borderId="13" xfId="0" applyFont="1" applyFill="1" applyBorder="1" applyAlignment="1">
      <alignment vertical="center"/>
    </xf>
    <xf numFmtId="0" fontId="0" fillId="2" borderId="0" xfId="0" applyFont="1" applyFill="1" applyBorder="1" applyAlignment="1">
      <alignment vertical="center"/>
    </xf>
    <xf numFmtId="164" fontId="0" fillId="2" borderId="4" xfId="0" applyNumberFormat="1" applyFont="1" applyFill="1" applyBorder="1" applyAlignment="1">
      <alignment vertical="center" wrapText="1"/>
    </xf>
    <xf numFmtId="2" fontId="0" fillId="2" borderId="0" xfId="0" applyNumberFormat="1" applyFont="1" applyFill="1" applyBorder="1" applyAlignment="1">
      <alignment vertical="center" wrapText="1"/>
    </xf>
    <xf numFmtId="164" fontId="0" fillId="2" borderId="0" xfId="0" applyNumberFormat="1" applyFont="1" applyFill="1" applyBorder="1" applyAlignment="1">
      <alignment vertical="center" wrapText="1"/>
    </xf>
    <xf numFmtId="164" fontId="0" fillId="2" borderId="0" xfId="0" applyNumberFormat="1" applyFont="1" applyFill="1" applyBorder="1" applyAlignment="1">
      <alignment vertical="center"/>
    </xf>
    <xf numFmtId="164" fontId="0" fillId="2" borderId="23" xfId="0" applyNumberFormat="1" applyFont="1" applyFill="1" applyBorder="1" applyAlignment="1">
      <alignment vertical="center"/>
    </xf>
    <xf numFmtId="0" fontId="0" fillId="13" borderId="4" xfId="0" applyNumberFormat="1" applyFill="1" applyBorder="1" applyAlignment="1">
      <alignment horizontal="center" vertical="center"/>
    </xf>
    <xf numFmtId="0" fontId="0" fillId="2" borderId="14" xfId="0" applyFont="1" applyFill="1" applyBorder="1" applyAlignment="1">
      <alignment vertical="center" wrapText="1"/>
    </xf>
    <xf numFmtId="0" fontId="2" fillId="2" borderId="17" xfId="0" applyFont="1" applyFill="1" applyBorder="1" applyAlignment="1">
      <alignment vertical="center"/>
    </xf>
    <xf numFmtId="0" fontId="0" fillId="2" borderId="18" xfId="0" applyFill="1" applyBorder="1" applyAlignment="1">
      <alignment vertical="center"/>
    </xf>
    <xf numFmtId="164" fontId="3" fillId="2" borderId="45" xfId="0" applyNumberFormat="1" applyFont="1" applyFill="1" applyBorder="1" applyAlignment="1">
      <alignment vertical="center" wrapText="1"/>
    </xf>
    <xf numFmtId="164" fontId="3" fillId="2" borderId="18" xfId="0" applyNumberFormat="1" applyFont="1" applyFill="1" applyBorder="1" applyAlignment="1">
      <alignment vertical="center" wrapText="1"/>
    </xf>
    <xf numFmtId="0" fontId="0" fillId="0" borderId="18" xfId="0" applyFill="1" applyBorder="1" applyAlignment="1">
      <alignment vertical="center"/>
    </xf>
    <xf numFmtId="0" fontId="0" fillId="0" borderId="26" xfId="0" applyFill="1" applyBorder="1" applyAlignment="1">
      <alignment vertical="center"/>
    </xf>
    <xf numFmtId="0" fontId="0" fillId="2" borderId="45" xfId="0" applyFill="1" applyBorder="1" applyAlignment="1">
      <alignment vertical="center"/>
    </xf>
    <xf numFmtId="0" fontId="0" fillId="2" borderId="19" xfId="0" applyFill="1" applyBorder="1" applyAlignment="1">
      <alignment vertical="center"/>
    </xf>
  </cellXfs>
  <cellStyles count="8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5"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Normal" xfId="0" builtinId="0"/>
    <cellStyle name="Percent 2" xfId="753"/>
  </cellStyles>
  <dxfs count="3">
    <dxf>
      <font>
        <color rgb="FFCCFFCC"/>
      </font>
      <fill>
        <patternFill>
          <bgColor rgb="FFC6EFCE"/>
        </patternFill>
      </fill>
    </dxf>
    <dxf>
      <font>
        <b/>
        <i val="0"/>
        <color auto="1"/>
      </font>
      <fill>
        <patternFill patternType="none">
          <fgColor indexed="64"/>
          <bgColor auto="1"/>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42</xdr:col>
      <xdr:colOff>0</xdr:colOff>
      <xdr:row>21</xdr:row>
      <xdr:rowOff>0</xdr:rowOff>
    </xdr:to>
    <xdr:sp macro="" textlink="">
      <xdr:nvSpPr>
        <xdr:cNvPr id="20" name="L-Shape 19"/>
        <xdr:cNvSpPr/>
      </xdr:nvSpPr>
      <xdr:spPr>
        <a:xfrm>
          <a:off x="2159000" y="1638300"/>
          <a:ext cx="6908800" cy="2667000"/>
        </a:xfrm>
        <a:prstGeom prst="corner">
          <a:avLst>
            <a:gd name="adj1" fmla="val 17791"/>
            <a:gd name="adj2" fmla="val 72610"/>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34</xdr:col>
      <xdr:colOff>0</xdr:colOff>
      <xdr:row>7</xdr:row>
      <xdr:rowOff>0</xdr:rowOff>
    </xdr:from>
    <xdr:to>
      <xdr:col>42</xdr:col>
      <xdr:colOff>0</xdr:colOff>
      <xdr:row>17</xdr:row>
      <xdr:rowOff>0</xdr:rowOff>
    </xdr:to>
    <xdr:sp macro="" textlink="">
      <xdr:nvSpPr>
        <xdr:cNvPr id="2" name="Rectangle 1"/>
        <xdr:cNvSpPr/>
      </xdr:nvSpPr>
      <xdr:spPr>
        <a:xfrm>
          <a:off x="7340600" y="1638300"/>
          <a:ext cx="1727200" cy="1905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7</xdr:row>
      <xdr:rowOff>0</xdr:rowOff>
    </xdr:from>
    <xdr:to>
      <xdr:col>32</xdr:col>
      <xdr:colOff>0</xdr:colOff>
      <xdr:row>17</xdr:row>
      <xdr:rowOff>0</xdr:rowOff>
    </xdr:to>
    <xdr:sp macro="" textlink="">
      <xdr:nvSpPr>
        <xdr:cNvPr id="3" name="Rectangle 2"/>
        <xdr:cNvSpPr/>
      </xdr:nvSpPr>
      <xdr:spPr>
        <a:xfrm>
          <a:off x="4533900" y="1638300"/>
          <a:ext cx="2374900" cy="19050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11</xdr:col>
      <xdr:colOff>0</xdr:colOff>
      <xdr:row>13</xdr:row>
      <xdr:rowOff>0</xdr:rowOff>
    </xdr:from>
    <xdr:to>
      <xdr:col>18</xdr:col>
      <xdr:colOff>0</xdr:colOff>
      <xdr:row>17</xdr:row>
      <xdr:rowOff>0</xdr:rowOff>
    </xdr:to>
    <xdr:sp macro="" textlink="">
      <xdr:nvSpPr>
        <xdr:cNvPr id="4" name="Rectangle 3"/>
        <xdr:cNvSpPr/>
      </xdr:nvSpPr>
      <xdr:spPr>
        <a:xfrm>
          <a:off x="2374900" y="2781300"/>
          <a:ext cx="1511300" cy="7620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7</xdr:row>
      <xdr:rowOff>25400</xdr:rowOff>
    </xdr:from>
    <xdr:to>
      <xdr:col>9</xdr:col>
      <xdr:colOff>0</xdr:colOff>
      <xdr:row>21</xdr:row>
      <xdr:rowOff>0</xdr:rowOff>
    </xdr:to>
    <xdr:sp macro="" textlink="">
      <xdr:nvSpPr>
        <xdr:cNvPr id="6" name="Rectangle 5"/>
        <xdr:cNvSpPr/>
      </xdr:nvSpPr>
      <xdr:spPr>
        <a:xfrm>
          <a:off x="228600" y="1663700"/>
          <a:ext cx="1714500" cy="2641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10</xdr:row>
      <xdr:rowOff>0</xdr:rowOff>
    </xdr:from>
    <xdr:to>
      <xdr:col>8</xdr:col>
      <xdr:colOff>0</xdr:colOff>
      <xdr:row>14</xdr:row>
      <xdr:rowOff>0</xdr:rowOff>
    </xdr:to>
    <xdr:sp macro="" textlink="">
      <xdr:nvSpPr>
        <xdr:cNvPr id="7" name="Rectangle 6"/>
        <xdr:cNvSpPr/>
      </xdr:nvSpPr>
      <xdr:spPr>
        <a:xfrm>
          <a:off x="431800" y="2387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43</xdr:col>
      <xdr:colOff>0</xdr:colOff>
      <xdr:row>7</xdr:row>
      <xdr:rowOff>0</xdr:rowOff>
    </xdr:from>
    <xdr:to>
      <xdr:col>51</xdr:col>
      <xdr:colOff>0</xdr:colOff>
      <xdr:row>21</xdr:row>
      <xdr:rowOff>0</xdr:rowOff>
    </xdr:to>
    <xdr:sp macro="" textlink="">
      <xdr:nvSpPr>
        <xdr:cNvPr id="8" name="Rectangle 7"/>
        <xdr:cNvSpPr/>
      </xdr:nvSpPr>
      <xdr:spPr>
        <a:xfrm>
          <a:off x="9283700" y="1638300"/>
          <a:ext cx="1727200" cy="2667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20</xdr:col>
      <xdr:colOff>0</xdr:colOff>
      <xdr:row>7</xdr:row>
      <xdr:rowOff>0</xdr:rowOff>
    </xdr:from>
    <xdr:to>
      <xdr:col>20</xdr:col>
      <xdr:colOff>0</xdr:colOff>
      <xdr:row>17</xdr:row>
      <xdr:rowOff>0</xdr:rowOff>
    </xdr:to>
    <xdr:cxnSp macro="">
      <xdr:nvCxnSpPr>
        <xdr:cNvPr id="9" name="Straight Connector 8"/>
        <xdr:cNvCxnSpPr/>
      </xdr:nvCxnSpPr>
      <xdr:spPr>
        <a:xfrm>
          <a:off x="4318000" y="1638300"/>
          <a:ext cx="0" cy="190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0</xdr:colOff>
      <xdr:row>7</xdr:row>
      <xdr:rowOff>0</xdr:rowOff>
    </xdr:from>
    <xdr:to>
      <xdr:col>33</xdr:col>
      <xdr:colOff>0</xdr:colOff>
      <xdr:row>17</xdr:row>
      <xdr:rowOff>0</xdr:rowOff>
    </xdr:to>
    <xdr:cxnSp macro="">
      <xdr:nvCxnSpPr>
        <xdr:cNvPr id="11" name="Straight Connector 10"/>
        <xdr:cNvCxnSpPr/>
      </xdr:nvCxnSpPr>
      <xdr:spPr>
        <a:xfrm>
          <a:off x="7124700" y="1638300"/>
          <a:ext cx="0" cy="190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107950</xdr:colOff>
      <xdr:row>17</xdr:row>
      <xdr:rowOff>0</xdr:rowOff>
    </xdr:from>
    <xdr:to>
      <xdr:col>26</xdr:col>
      <xdr:colOff>114300</xdr:colOff>
      <xdr:row>18</xdr:row>
      <xdr:rowOff>97500</xdr:rowOff>
    </xdr:to>
    <xdr:cxnSp macro="">
      <xdr:nvCxnSpPr>
        <xdr:cNvPr id="17" name="Elbow Connector 195"/>
        <xdr:cNvCxnSpPr>
          <a:stCxn id="3" idx="2"/>
        </xdr:cNvCxnSpPr>
      </xdr:nvCxnSpPr>
      <xdr:spPr>
        <a:xfrm>
          <a:off x="5721350" y="3543300"/>
          <a:ext cx="6350" cy="2880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52</xdr:col>
      <xdr:colOff>0</xdr:colOff>
      <xdr:row>7</xdr:row>
      <xdr:rowOff>0</xdr:rowOff>
    </xdr:from>
    <xdr:to>
      <xdr:col>52</xdr:col>
      <xdr:colOff>0</xdr:colOff>
      <xdr:row>21</xdr:row>
      <xdr:rowOff>0</xdr:rowOff>
    </xdr:to>
    <xdr:cxnSp macro="">
      <xdr:nvCxnSpPr>
        <xdr:cNvPr id="18" name="Straight Connector 17"/>
        <xdr:cNvCxnSpPr/>
      </xdr:nvCxnSpPr>
      <xdr:spPr>
        <a:xfrm>
          <a:off x="11226800" y="1638300"/>
          <a:ext cx="0" cy="2667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0</xdr:rowOff>
    </xdr:from>
    <xdr:to>
      <xdr:col>23</xdr:col>
      <xdr:colOff>0</xdr:colOff>
      <xdr:row>12</xdr:row>
      <xdr:rowOff>0</xdr:rowOff>
    </xdr:to>
    <xdr:cxnSp macro="">
      <xdr:nvCxnSpPr>
        <xdr:cNvPr id="24" name="Elbow Connector 23"/>
        <xdr:cNvCxnSpPr>
          <a:stCxn id="7" idx="3"/>
          <a:endCxn id="44" idx="1"/>
        </xdr:cNvCxnSpPr>
      </xdr:nvCxnSpPr>
      <xdr:spPr>
        <a:xfrm>
          <a:off x="1727200" y="2590800"/>
          <a:ext cx="32385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23</xdr:col>
      <xdr:colOff>0</xdr:colOff>
      <xdr:row>10</xdr:row>
      <xdr:rowOff>0</xdr:rowOff>
    </xdr:from>
    <xdr:to>
      <xdr:col>30</xdr:col>
      <xdr:colOff>0</xdr:colOff>
      <xdr:row>14</xdr:row>
      <xdr:rowOff>0</xdr:rowOff>
    </xdr:to>
    <xdr:sp macro="" textlink="">
      <xdr:nvSpPr>
        <xdr:cNvPr id="44" name="Rectangle 43"/>
        <xdr:cNvSpPr/>
      </xdr:nvSpPr>
      <xdr:spPr>
        <a:xfrm>
          <a:off x="4965700" y="2209800"/>
          <a:ext cx="15113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r>
            <a:rPr lang="en-US" baseline="0"/>
            <a:t> per energy carrier for</a:t>
          </a:r>
          <a:endParaRPr lang="en-US"/>
        </a:p>
        <a:p>
          <a:pPr algn="ctr"/>
          <a:r>
            <a:rPr lang="en-US"/>
            <a:t>Other</a:t>
          </a:r>
          <a:r>
            <a:rPr lang="en-US" baseline="0"/>
            <a:t> sector</a:t>
          </a:r>
        </a:p>
      </xdr:txBody>
    </xdr:sp>
    <xdr:clientData/>
  </xdr:twoCellAnchor>
  <xdr:twoCellAnchor>
    <xdr:from>
      <xdr:col>23</xdr:col>
      <xdr:colOff>38100</xdr:colOff>
      <xdr:row>18</xdr:row>
      <xdr:rowOff>152400</xdr:rowOff>
    </xdr:from>
    <xdr:to>
      <xdr:col>32</xdr:col>
      <xdr:colOff>12700</xdr:colOff>
      <xdr:row>20</xdr:row>
      <xdr:rowOff>114300</xdr:rowOff>
    </xdr:to>
    <xdr:sp macro="" textlink="">
      <xdr:nvSpPr>
        <xdr:cNvPr id="21" name="TextBox 20"/>
        <xdr:cNvSpPr txBox="1"/>
      </xdr:nvSpPr>
      <xdr:spPr>
        <a:xfrm>
          <a:off x="5003800" y="38862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a:p>
          <a:pPr algn="ctr"/>
          <a:endParaRPr lang="en-US" sz="1600" u="sng">
            <a:solidFill>
              <a:srgbClr val="FFFFFF"/>
            </a:solidFill>
          </a:endParaRPr>
        </a:p>
      </xdr:txBody>
    </xdr:sp>
    <xdr:clientData/>
  </xdr:twoCellAnchor>
  <xdr:twoCellAnchor>
    <xdr:from>
      <xdr:col>10</xdr:col>
      <xdr:colOff>25400</xdr:colOff>
      <xdr:row>7</xdr:row>
      <xdr:rowOff>0</xdr:rowOff>
    </xdr:from>
    <xdr:to>
      <xdr:col>19</xdr:col>
      <xdr:colOff>0</xdr:colOff>
      <xdr:row>8</xdr:row>
      <xdr:rowOff>152400</xdr:rowOff>
    </xdr:to>
    <xdr:sp macro="" textlink="">
      <xdr:nvSpPr>
        <xdr:cNvPr id="23" name="TextBox 22"/>
        <xdr:cNvSpPr txBox="1"/>
      </xdr:nvSpPr>
      <xdr:spPr>
        <a:xfrm>
          <a:off x="2184400" y="16383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a:p>
          <a:pPr algn="ctr"/>
          <a:endParaRPr lang="en-US" sz="1600" u="sng">
            <a:solidFill>
              <a:srgbClr val="FFFFFF"/>
            </a:solidFill>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38100</xdr:colOff>
          <xdr:row>1</xdr:row>
          <xdr:rowOff>203200</xdr:rowOff>
        </xdr:from>
        <xdr:to>
          <xdr:col>12</xdr:col>
          <xdr:colOff>5816600</xdr:colOff>
          <xdr:row>2</xdr:row>
          <xdr:rowOff>165100</xdr:rowOff>
        </xdr:to>
        <xdr:sp macro="" textlink="">
          <xdr:nvSpPr>
            <xdr:cNvPr id="16390" name="import_data" hidden="1">
              <a:extLst>
                <a:ext uri="{63B3BB69-23CF-44E3-9099-C40C66FF867C}">
                  <a14:compatExt spid="_x0000_s1639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76200</xdr:colOff>
          <xdr:row>4</xdr:row>
          <xdr:rowOff>139700</xdr:rowOff>
        </xdr:from>
        <xdr:to>
          <xdr:col>12</xdr:col>
          <xdr:colOff>5854700</xdr:colOff>
          <xdr:row>4</xdr:row>
          <xdr:rowOff>355600</xdr:rowOff>
        </xdr:to>
        <xdr:sp macro="" textlink="">
          <xdr:nvSpPr>
            <xdr:cNvPr id="16391" name="export_data" hidden="1">
              <a:extLst>
                <a:ext uri="{63B3BB69-23CF-44E3-9099-C40C66FF867C}">
                  <a14:compatExt spid="_x0000_s1639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1511300</xdr:colOff>
          <xdr:row>3</xdr:row>
          <xdr:rowOff>0</xdr:rowOff>
        </xdr:from>
        <xdr:to>
          <xdr:col>12</xdr:col>
          <xdr:colOff>5829300</xdr:colOff>
          <xdr:row>4</xdr:row>
          <xdr:rowOff>25400</xdr:rowOff>
        </xdr:to>
        <xdr:sp macro="" textlink="">
          <xdr:nvSpPr>
            <xdr:cNvPr id="16392" name="select_dashboard" hidden="1">
              <a:extLst>
                <a:ext uri="{63B3BB69-23CF-44E3-9099-C40C66FF867C}">
                  <a14:compatExt spid="_x0000_s1639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meyers/Dropbox_teams/Dropbox/Quintel/Projects/Restructure%20Research%20Dataset/CHP%20analysis/Excel%20analysis/V2/20130716%20CHP%20analysis%20v2.0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v1"/>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v1"/>
      <sheetName val="CSV CHP demands"/>
      <sheetName val="CSV CHPs fuel mix"/>
    </sheetNames>
    <sheetDataSet>
      <sheetData sheetId="0" refreshError="1"/>
      <sheetData sheetId="1" refreshError="1"/>
      <sheetData sheetId="2" refreshError="1"/>
      <sheetData sheetId="3" refreshError="1"/>
      <sheetData sheetId="4" refreshError="1"/>
      <sheetData sheetId="5">
        <row r="177">
          <cell r="C177">
            <v>3.6</v>
          </cell>
        </row>
      </sheetData>
      <sheetData sheetId="6"/>
      <sheetData sheetId="7" refreshError="1"/>
      <sheetData sheetId="8" refreshError="1"/>
      <sheetData sheetId="9" refreshError="1"/>
      <sheetData sheetId="10" refreshError="1"/>
      <sheetData sheetId="11"/>
      <sheetData sheetId="12" refreshError="1"/>
      <sheetData sheetId="13" refreshError="1"/>
      <sheetData sheetId="14">
        <row r="9">
          <cell r="C9" t="str">
            <v>x</v>
          </cell>
        </row>
      </sheetData>
      <sheetData sheetId="15" refreshError="1"/>
      <sheetData sheetId="16" refreshError="1"/>
      <sheetData sheetId="17" refreshError="1"/>
      <sheetData sheetId="18">
        <row r="49">
          <cell r="C49">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row>
      </sheetData>
      <sheetData sheetId="28" refreshError="1"/>
      <sheetData sheetId="29" refreshError="1"/>
      <sheetData sheetId="3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A2:D39"/>
  <sheetViews>
    <sheetView workbookViewId="0"/>
  </sheetViews>
  <sheetFormatPr baseColWidth="10" defaultRowHeight="15" x14ac:dyDescent="0"/>
  <cols>
    <col min="1" max="1" width="10.83203125" style="1"/>
    <col min="2" max="2" width="13.33203125" style="1" customWidth="1"/>
    <col min="3" max="3" width="44" style="1" customWidth="1"/>
    <col min="4" max="4" width="9.33203125" style="1" customWidth="1"/>
    <col min="5" max="16384" width="10.83203125" style="1"/>
  </cols>
  <sheetData>
    <row r="2" spans="1:4" ht="20">
      <c r="B2" s="2" t="s">
        <v>186</v>
      </c>
    </row>
    <row r="4" spans="1:4">
      <c r="A4" s="63"/>
      <c r="B4" s="3" t="s">
        <v>1</v>
      </c>
      <c r="C4" s="4" t="s">
        <v>227</v>
      </c>
      <c r="D4" s="5"/>
    </row>
    <row r="5" spans="1:4">
      <c r="A5" s="63"/>
      <c r="B5" s="118" t="s">
        <v>2</v>
      </c>
      <c r="C5" s="21">
        <f>MAX(Changelog!D:D)</f>
        <v>1.07</v>
      </c>
      <c r="D5" s="6"/>
    </row>
    <row r="6" spans="1:4">
      <c r="A6" s="63"/>
      <c r="B6" s="118" t="s">
        <v>199</v>
      </c>
      <c r="C6" s="151">
        <f>country</f>
        <v>0</v>
      </c>
      <c r="D6" s="6"/>
    </row>
    <row r="7" spans="1:4">
      <c r="A7" s="63"/>
      <c r="B7" s="118" t="s">
        <v>200</v>
      </c>
      <c r="C7" s="96">
        <f>base_year</f>
        <v>0</v>
      </c>
      <c r="D7" s="6"/>
    </row>
    <row r="8" spans="1:4">
      <c r="A8" s="63"/>
      <c r="B8" s="118" t="s">
        <v>3</v>
      </c>
      <c r="C8" s="110">
        <f>MAX(Changelog!B:B)</f>
        <v>41682</v>
      </c>
      <c r="D8" s="6"/>
    </row>
    <row r="9" spans="1:4">
      <c r="A9" s="63"/>
      <c r="B9" s="118" t="s">
        <v>4</v>
      </c>
      <c r="C9" s="7" t="s">
        <v>203</v>
      </c>
      <c r="D9" s="6"/>
    </row>
    <row r="10" spans="1:4">
      <c r="A10" s="63"/>
      <c r="B10" s="119" t="s">
        <v>19</v>
      </c>
      <c r="C10" s="8" t="s">
        <v>5</v>
      </c>
      <c r="D10" s="9"/>
    </row>
    <row r="11" spans="1:4">
      <c r="A11" s="63"/>
      <c r="B11" s="63"/>
    </row>
    <row r="12" spans="1:4">
      <c r="A12" s="63"/>
      <c r="B12" s="3" t="s">
        <v>9</v>
      </c>
      <c r="C12" s="4"/>
      <c r="D12" s="5"/>
    </row>
    <row r="13" spans="1:4">
      <c r="A13" s="63"/>
      <c r="B13" s="16"/>
      <c r="C13" s="7"/>
      <c r="D13" s="6"/>
    </row>
    <row r="14" spans="1:4">
      <c r="A14" s="63"/>
      <c r="B14" s="16" t="s">
        <v>10</v>
      </c>
      <c r="C14" s="17" t="s">
        <v>11</v>
      </c>
      <c r="D14" s="6"/>
    </row>
    <row r="15" spans="1:4" ht="16" thickBot="1">
      <c r="A15" s="63"/>
      <c r="B15" s="16"/>
      <c r="C15" s="11" t="s">
        <v>12</v>
      </c>
      <c r="D15" s="6"/>
    </row>
    <row r="16" spans="1:4" ht="16" thickBot="1">
      <c r="A16" s="63"/>
      <c r="B16" s="16"/>
      <c r="C16" s="18" t="s">
        <v>13</v>
      </c>
      <c r="D16" s="6"/>
    </row>
    <row r="17" spans="1:4">
      <c r="A17" s="63"/>
      <c r="B17" s="16"/>
      <c r="C17" s="7" t="s">
        <v>14</v>
      </c>
      <c r="D17" s="6"/>
    </row>
    <row r="18" spans="1:4">
      <c r="A18" s="63"/>
      <c r="B18" s="16"/>
      <c r="C18" s="7"/>
      <c r="D18" s="6"/>
    </row>
    <row r="19" spans="1:4">
      <c r="A19" s="63"/>
      <c r="B19" s="16" t="s">
        <v>215</v>
      </c>
      <c r="C19" s="19" t="s">
        <v>194</v>
      </c>
      <c r="D19" s="6"/>
    </row>
    <row r="20" spans="1:4">
      <c r="A20" s="63"/>
      <c r="B20" s="16"/>
      <c r="C20" s="93" t="s">
        <v>24</v>
      </c>
      <c r="D20" s="6"/>
    </row>
    <row r="21" spans="1:4">
      <c r="A21" s="63"/>
      <c r="B21" s="16"/>
      <c r="C21" s="91" t="s">
        <v>17</v>
      </c>
      <c r="D21" s="6"/>
    </row>
    <row r="22" spans="1:4">
      <c r="A22" s="63"/>
      <c r="B22" s="16"/>
      <c r="C22" s="92" t="s">
        <v>195</v>
      </c>
      <c r="D22" s="6"/>
    </row>
    <row r="23" spans="1:4">
      <c r="A23" s="63"/>
      <c r="B23" s="150"/>
      <c r="C23" s="20" t="s">
        <v>15</v>
      </c>
      <c r="D23" s="6"/>
    </row>
    <row r="24" spans="1:4">
      <c r="A24" s="63"/>
      <c r="B24" s="150"/>
      <c r="C24" s="94" t="s">
        <v>196</v>
      </c>
      <c r="D24" s="6"/>
    </row>
    <row r="25" spans="1:4">
      <c r="A25" s="63"/>
      <c r="B25" s="150"/>
      <c r="C25" s="95" t="s">
        <v>16</v>
      </c>
      <c r="D25" s="6"/>
    </row>
    <row r="26" spans="1:4">
      <c r="A26" s="63"/>
      <c r="B26" s="150"/>
      <c r="C26" s="78" t="s">
        <v>198</v>
      </c>
      <c r="D26" s="6"/>
    </row>
    <row r="27" spans="1:4">
      <c r="A27" s="63"/>
      <c r="B27" s="122"/>
      <c r="C27" s="8"/>
      <c r="D27" s="9"/>
    </row>
    <row r="28" spans="1:4">
      <c r="A28" s="63"/>
      <c r="B28" s="63"/>
    </row>
    <row r="29" spans="1:4">
      <c r="A29" s="63"/>
      <c r="B29" s="3" t="s">
        <v>18</v>
      </c>
      <c r="C29" s="4"/>
      <c r="D29" s="5"/>
    </row>
    <row r="30" spans="1:4">
      <c r="A30" s="63"/>
      <c r="B30" s="150"/>
      <c r="C30" s="7"/>
      <c r="D30" s="6"/>
    </row>
    <row r="31" spans="1:4">
      <c r="A31" s="63"/>
      <c r="B31" s="150"/>
      <c r="C31" s="7"/>
      <c r="D31" s="6"/>
    </row>
    <row r="32" spans="1:4">
      <c r="A32" s="63"/>
      <c r="B32" s="150"/>
      <c r="C32" s="7"/>
      <c r="D32" s="6"/>
    </row>
    <row r="33" spans="1:4">
      <c r="A33" s="63"/>
      <c r="B33" s="150"/>
      <c r="C33" s="7"/>
      <c r="D33" s="6"/>
    </row>
    <row r="34" spans="1:4">
      <c r="B34" s="14"/>
      <c r="C34" s="7"/>
      <c r="D34" s="6"/>
    </row>
    <row r="35" spans="1:4">
      <c r="B35" s="14"/>
      <c r="C35" s="7"/>
      <c r="D35" s="6"/>
    </row>
    <row r="36" spans="1:4">
      <c r="B36" s="14"/>
      <c r="C36" s="7"/>
      <c r="D36" s="6"/>
    </row>
    <row r="37" spans="1:4">
      <c r="B37" s="14"/>
      <c r="C37" s="7"/>
      <c r="D37" s="6"/>
    </row>
    <row r="38" spans="1:4">
      <c r="B38" s="14"/>
      <c r="C38" s="7"/>
      <c r="D38" s="6"/>
    </row>
    <row r="39" spans="1:4">
      <c r="B39" s="15"/>
      <c r="C39" s="8"/>
      <c r="D39" s="9"/>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8"/>
  <sheetViews>
    <sheetView workbookViewId="0"/>
  </sheetViews>
  <sheetFormatPr baseColWidth="10" defaultRowHeight="15" x14ac:dyDescent="0"/>
  <cols>
    <col min="1" max="1" width="10.83203125" style="1"/>
    <col min="2" max="2" width="20.83203125" style="1" customWidth="1"/>
    <col min="3" max="3" width="50.83203125" style="1" customWidth="1"/>
    <col min="4" max="4" width="10.83203125" style="117" customWidth="1"/>
    <col min="5" max="16384" width="10.83203125" style="1"/>
  </cols>
  <sheetData>
    <row r="2" spans="2:4" ht="20">
      <c r="B2" s="2" t="s">
        <v>0</v>
      </c>
    </row>
    <row r="4" spans="2:4">
      <c r="B4" s="121" t="s">
        <v>3</v>
      </c>
      <c r="C4" s="157" t="s">
        <v>6</v>
      </c>
      <c r="D4" s="158" t="s">
        <v>7</v>
      </c>
    </row>
    <row r="5" spans="2:4">
      <c r="B5" s="118"/>
      <c r="C5" s="159"/>
      <c r="D5" s="160"/>
    </row>
    <row r="6" spans="2:4">
      <c r="B6" s="120">
        <v>41484</v>
      </c>
      <c r="C6" s="152" t="s">
        <v>8</v>
      </c>
      <c r="D6" s="153">
        <v>0.1</v>
      </c>
    </row>
    <row r="7" spans="2:4">
      <c r="B7" s="120">
        <v>41484</v>
      </c>
      <c r="C7" s="152" t="s">
        <v>211</v>
      </c>
      <c r="D7" s="153">
        <v>1</v>
      </c>
    </row>
    <row r="8" spans="2:4">
      <c r="B8" s="120">
        <v>41500</v>
      </c>
      <c r="C8" s="152" t="s">
        <v>224</v>
      </c>
      <c r="D8" s="153">
        <v>1.01</v>
      </c>
    </row>
    <row r="9" spans="2:4">
      <c r="B9" s="120">
        <v>41501</v>
      </c>
      <c r="C9" s="152" t="s">
        <v>237</v>
      </c>
      <c r="D9" s="153">
        <v>1.02</v>
      </c>
    </row>
    <row r="10" spans="2:4">
      <c r="B10" s="154" t="s">
        <v>238</v>
      </c>
      <c r="C10" s="155" t="s">
        <v>239</v>
      </c>
      <c r="D10" s="153">
        <v>1.03</v>
      </c>
    </row>
    <row r="11" spans="2:4" ht="15" customHeight="1">
      <c r="B11" s="154">
        <v>41530</v>
      </c>
      <c r="C11" s="155" t="s">
        <v>240</v>
      </c>
      <c r="D11" s="153">
        <v>1.04</v>
      </c>
    </row>
    <row r="12" spans="2:4" ht="45">
      <c r="B12" s="154">
        <v>41548</v>
      </c>
      <c r="C12" s="152" t="s">
        <v>244</v>
      </c>
      <c r="D12" s="153">
        <v>1.05</v>
      </c>
    </row>
    <row r="13" spans="2:4" ht="30">
      <c r="B13" s="156">
        <v>41556</v>
      </c>
      <c r="C13" s="152" t="s">
        <v>246</v>
      </c>
      <c r="D13" s="153">
        <v>1.06</v>
      </c>
    </row>
    <row r="14" spans="2:4">
      <c r="B14" s="156">
        <v>41682</v>
      </c>
      <c r="C14" s="164" t="s">
        <v>247</v>
      </c>
      <c r="D14" s="165">
        <v>1.07</v>
      </c>
    </row>
    <row r="15" spans="2:4">
      <c r="B15" s="120"/>
      <c r="C15" s="152"/>
      <c r="D15" s="153"/>
    </row>
    <row r="16" spans="2:4">
      <c r="B16" s="120"/>
      <c r="C16" s="152"/>
      <c r="D16" s="153"/>
    </row>
    <row r="17" spans="2:4">
      <c r="B17" s="120"/>
      <c r="C17" s="152"/>
      <c r="D17" s="153"/>
    </row>
    <row r="18" spans="2:4">
      <c r="B18" s="161"/>
      <c r="C18" s="162"/>
      <c r="D18" s="16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14"/>
  <sheetViews>
    <sheetView workbookViewId="0">
      <selection activeCell="C37" sqref="C37"/>
    </sheetView>
  </sheetViews>
  <sheetFormatPr baseColWidth="10" defaultRowHeight="15" x14ac:dyDescent="0"/>
  <cols>
    <col min="1" max="1" width="9" style="1" customWidth="1"/>
    <col min="2" max="2" width="35.83203125" style="1" customWidth="1"/>
    <col min="3" max="3" width="100.83203125" style="1" customWidth="1"/>
    <col min="4" max="16384" width="10.83203125" style="1"/>
  </cols>
  <sheetData>
    <row r="2" spans="2:3" ht="20">
      <c r="B2" s="2" t="s">
        <v>20</v>
      </c>
    </row>
    <row r="4" spans="2:3">
      <c r="B4" s="66" t="s">
        <v>213</v>
      </c>
      <c r="C4" s="10" t="s">
        <v>21</v>
      </c>
    </row>
    <row r="5" spans="2:3">
      <c r="B5" s="43"/>
      <c r="C5" s="12"/>
    </row>
    <row r="6" spans="2:3" ht="28" customHeight="1">
      <c r="B6" s="123" t="s">
        <v>186</v>
      </c>
      <c r="C6" s="128" t="s">
        <v>214</v>
      </c>
    </row>
    <row r="7" spans="2:3" ht="28" customHeight="1">
      <c r="B7" s="123" t="s">
        <v>0</v>
      </c>
      <c r="C7" s="166" t="s">
        <v>248</v>
      </c>
    </row>
    <row r="8" spans="2:3" ht="28" customHeight="1">
      <c r="B8" s="123" t="s">
        <v>20</v>
      </c>
      <c r="C8" s="128" t="s">
        <v>249</v>
      </c>
    </row>
    <row r="9" spans="2:3" ht="28" customHeight="1">
      <c r="B9" s="123" t="s">
        <v>22</v>
      </c>
      <c r="C9" s="128" t="s">
        <v>252</v>
      </c>
    </row>
    <row r="10" spans="2:3" ht="28" customHeight="1">
      <c r="B10" s="123" t="s">
        <v>187</v>
      </c>
      <c r="C10" s="128" t="s">
        <v>250</v>
      </c>
    </row>
    <row r="11" spans="2:3" ht="28" customHeight="1">
      <c r="B11" s="123" t="s">
        <v>23</v>
      </c>
      <c r="C11" s="128" t="s">
        <v>251</v>
      </c>
    </row>
    <row r="12" spans="2:3" ht="28" customHeight="1">
      <c r="B12" s="125" t="s">
        <v>24</v>
      </c>
      <c r="C12" s="124" t="s">
        <v>253</v>
      </c>
    </row>
    <row r="13" spans="2:3" ht="28" customHeight="1">
      <c r="B13" s="126" t="s">
        <v>225</v>
      </c>
      <c r="C13" s="128" t="s">
        <v>228</v>
      </c>
    </row>
    <row r="14" spans="2:3" ht="28" customHeight="1">
      <c r="B14" s="127" t="s">
        <v>181</v>
      </c>
      <c r="C14" s="124" t="s">
        <v>254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18"/>
  <sheetViews>
    <sheetView workbookViewId="0">
      <selection activeCell="B25" sqref="B25"/>
    </sheetView>
  </sheetViews>
  <sheetFormatPr baseColWidth="10" defaultRowHeight="15" x14ac:dyDescent="0"/>
  <cols>
    <col min="1" max="1" width="10.83203125" style="1"/>
    <col min="2" max="2" width="143.83203125" style="1" bestFit="1" customWidth="1"/>
    <col min="3" max="16384" width="10.83203125" style="1"/>
  </cols>
  <sheetData>
    <row r="2" spans="2:2" ht="20">
      <c r="B2" s="2" t="s">
        <v>22</v>
      </c>
    </row>
    <row r="4" spans="2:2">
      <c r="B4" s="66" t="s">
        <v>28</v>
      </c>
    </row>
    <row r="5" spans="2:2">
      <c r="B5" s="47"/>
    </row>
    <row r="6" spans="2:2">
      <c r="B6" s="67" t="s">
        <v>204</v>
      </c>
    </row>
    <row r="7" spans="2:2">
      <c r="B7" s="79"/>
    </row>
    <row r="8" spans="2:2">
      <c r="B8" s="80" t="s">
        <v>188</v>
      </c>
    </row>
    <row r="9" spans="2:2">
      <c r="B9" s="81"/>
    </row>
    <row r="10" spans="2:2">
      <c r="B10" s="82" t="s">
        <v>229</v>
      </c>
    </row>
    <row r="11" spans="2:2">
      <c r="B11" s="82" t="s">
        <v>230</v>
      </c>
    </row>
    <row r="12" spans="2:2">
      <c r="B12" s="82" t="s">
        <v>231</v>
      </c>
    </row>
    <row r="13" spans="2:2">
      <c r="B13" s="82" t="s">
        <v>232</v>
      </c>
    </row>
    <row r="14" spans="2:2">
      <c r="B14" s="109"/>
    </row>
    <row r="15" spans="2:2">
      <c r="B15" s="88"/>
    </row>
    <row r="16" spans="2:2">
      <c r="B16" s="80" t="s">
        <v>27</v>
      </c>
    </row>
    <row r="17" spans="2:2">
      <c r="B17" s="47"/>
    </row>
    <row r="18" spans="2:2" ht="90">
      <c r="B18" s="98" t="s">
        <v>233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CC8"/>
  <sheetViews>
    <sheetView workbookViewId="0">
      <selection activeCell="O6" sqref="O6"/>
    </sheetView>
  </sheetViews>
  <sheetFormatPr baseColWidth="10" defaultColWidth="2.83203125" defaultRowHeight="15" x14ac:dyDescent="0"/>
  <cols>
    <col min="1" max="16384" width="2.83203125" style="1"/>
  </cols>
  <sheetData>
    <row r="2" spans="2:81" ht="30">
      <c r="B2" s="71" t="s">
        <v>210</v>
      </c>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row>
    <row r="3" spans="2:81" ht="16" customHeight="1">
      <c r="B3" s="72" t="s">
        <v>83</v>
      </c>
      <c r="C3" s="73"/>
      <c r="D3" s="73"/>
      <c r="E3" s="73"/>
      <c r="F3" s="73"/>
      <c r="G3" s="73"/>
      <c r="H3" s="73"/>
      <c r="I3" s="73"/>
      <c r="J3" s="73"/>
      <c r="K3" s="73"/>
      <c r="L3" s="73"/>
      <c r="M3" s="73"/>
      <c r="N3" s="73"/>
      <c r="O3" s="73"/>
      <c r="P3" s="74"/>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row>
    <row r="4" spans="2:81" ht="15" customHeight="1">
      <c r="B4" s="75" t="s">
        <v>185</v>
      </c>
      <c r="C4" s="76"/>
      <c r="D4" s="76"/>
      <c r="E4" s="76"/>
      <c r="F4" s="76"/>
      <c r="G4" s="76"/>
      <c r="H4" s="76"/>
      <c r="I4" s="76"/>
      <c r="J4" s="76"/>
      <c r="K4" s="76"/>
      <c r="L4" s="76"/>
      <c r="M4" s="76"/>
      <c r="N4" s="76"/>
      <c r="O4" s="76"/>
      <c r="P4" s="77"/>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row>
    <row r="5" spans="2:81" ht="15" customHeight="1">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row>
    <row r="6" spans="2:81" ht="23">
      <c r="B6" s="70"/>
      <c r="G6" s="83" t="s">
        <v>182</v>
      </c>
      <c r="H6" s="70"/>
      <c r="I6" s="70"/>
      <c r="J6" s="70"/>
      <c r="K6" s="70"/>
      <c r="L6" s="70"/>
      <c r="M6" s="70"/>
      <c r="N6" s="70"/>
      <c r="O6" s="70"/>
      <c r="P6" s="70"/>
      <c r="Q6" s="70"/>
      <c r="R6" s="70"/>
      <c r="S6" s="70"/>
      <c r="T6" s="70"/>
      <c r="U6" s="70"/>
      <c r="V6" s="70"/>
      <c r="W6" s="83" t="s">
        <v>183</v>
      </c>
      <c r="Y6" s="70"/>
      <c r="Z6" s="70"/>
      <c r="AA6" s="70"/>
      <c r="AB6" s="70"/>
      <c r="AC6" s="70"/>
      <c r="AD6" s="70"/>
      <c r="AE6" s="70"/>
      <c r="AF6" s="70"/>
      <c r="AG6" s="70"/>
      <c r="AH6" s="70"/>
      <c r="AI6" s="70"/>
      <c r="AJ6" s="70"/>
      <c r="AL6" s="70"/>
      <c r="AM6" s="129" t="s">
        <v>184</v>
      </c>
      <c r="AN6" s="83"/>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S6" s="70"/>
      <c r="BT6" s="70"/>
      <c r="BU6" s="70"/>
    </row>
    <row r="8" spans="2:81">
      <c r="CC8" s="6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71"/>
  <sheetViews>
    <sheetView workbookViewId="0">
      <selection activeCell="C22" sqref="C22"/>
    </sheetView>
  </sheetViews>
  <sheetFormatPr baseColWidth="10" defaultRowHeight="15" x14ac:dyDescent="0"/>
  <cols>
    <col min="1" max="1" width="10.83203125" style="1"/>
    <col min="2" max="2" width="25.5" style="1" customWidth="1"/>
    <col min="3" max="3" width="77.83203125" style="1" customWidth="1"/>
    <col min="4" max="16384" width="10.83203125" style="1"/>
  </cols>
  <sheetData>
    <row r="2" spans="2:3" ht="20">
      <c r="B2" s="2" t="s">
        <v>23</v>
      </c>
      <c r="C2" s="2"/>
    </row>
    <row r="4" spans="2:3">
      <c r="B4" s="3" t="s">
        <v>83</v>
      </c>
      <c r="C4" s="5"/>
    </row>
    <row r="5" spans="2:3" ht="90" customHeight="1">
      <c r="B5" s="147" t="s">
        <v>201</v>
      </c>
      <c r="C5" s="148"/>
    </row>
    <row r="6" spans="2:3" ht="16" thickBot="1"/>
    <row r="7" spans="2:3">
      <c r="B7" s="22" t="s">
        <v>29</v>
      </c>
      <c r="C7" s="172"/>
    </row>
    <row r="8" spans="2:3">
      <c r="B8" s="24"/>
      <c r="C8" s="25"/>
    </row>
    <row r="9" spans="2:3">
      <c r="B9" s="26" t="s">
        <v>30</v>
      </c>
      <c r="C9" s="27" t="s">
        <v>31</v>
      </c>
    </row>
    <row r="10" spans="2:3">
      <c r="B10" s="30" t="s">
        <v>32</v>
      </c>
      <c r="C10" s="29"/>
    </row>
    <row r="11" spans="2:3" ht="30">
      <c r="B11" s="24"/>
      <c r="C11" s="173" t="s">
        <v>209</v>
      </c>
    </row>
    <row r="12" spans="2:3" ht="16" thickBot="1">
      <c r="B12" s="35"/>
      <c r="C12" s="84"/>
    </row>
    <row r="13" spans="2:3" ht="16" thickBot="1"/>
    <row r="14" spans="2:3">
      <c r="B14" s="22" t="s">
        <v>189</v>
      </c>
      <c r="C14" s="23"/>
    </row>
    <row r="15" spans="2:3">
      <c r="B15" s="24"/>
      <c r="C15" s="25"/>
    </row>
    <row r="16" spans="2:3">
      <c r="B16" s="26" t="s">
        <v>234</v>
      </c>
      <c r="C16" s="85" t="s">
        <v>235</v>
      </c>
    </row>
    <row r="17" spans="2:3">
      <c r="B17" s="30" t="s">
        <v>190</v>
      </c>
      <c r="C17" s="31" t="s">
        <v>33</v>
      </c>
    </row>
    <row r="18" spans="2:3">
      <c r="B18" s="24"/>
      <c r="C18" s="31" t="s">
        <v>34</v>
      </c>
    </row>
    <row r="19" spans="2:3">
      <c r="B19" s="24"/>
      <c r="C19" s="31" t="s">
        <v>35</v>
      </c>
    </row>
    <row r="20" spans="2:3">
      <c r="B20" s="24"/>
      <c r="C20" s="31" t="s">
        <v>36</v>
      </c>
    </row>
    <row r="21" spans="2:3">
      <c r="B21" s="24"/>
      <c r="C21" s="31" t="s">
        <v>37</v>
      </c>
    </row>
    <row r="22" spans="2:3">
      <c r="B22" s="24"/>
      <c r="C22" s="31" t="s">
        <v>38</v>
      </c>
    </row>
    <row r="23" spans="2:3">
      <c r="B23" s="24"/>
      <c r="C23" s="86" t="s">
        <v>39</v>
      </c>
    </row>
    <row r="24" spans="2:3">
      <c r="B24" s="38"/>
      <c r="C24" s="86" t="s">
        <v>49</v>
      </c>
    </row>
    <row r="25" spans="2:3">
      <c r="B25" s="24"/>
      <c r="C25" s="31" t="s">
        <v>40</v>
      </c>
    </row>
    <row r="26" spans="2:3">
      <c r="B26" s="24"/>
      <c r="C26" s="31" t="s">
        <v>41</v>
      </c>
    </row>
    <row r="27" spans="2:3">
      <c r="B27" s="24"/>
      <c r="C27" s="31" t="s">
        <v>42</v>
      </c>
    </row>
    <row r="28" spans="2:3">
      <c r="B28" s="24"/>
      <c r="C28" s="31" t="s">
        <v>43</v>
      </c>
    </row>
    <row r="29" spans="2:3">
      <c r="B29" s="24"/>
      <c r="C29" s="31" t="s">
        <v>44</v>
      </c>
    </row>
    <row r="30" spans="2:3">
      <c r="B30" s="24"/>
      <c r="C30" s="31" t="s">
        <v>236</v>
      </c>
    </row>
    <row r="31" spans="2:3">
      <c r="B31" s="24"/>
      <c r="C31" s="31" t="s">
        <v>46</v>
      </c>
    </row>
    <row r="32" spans="2:3">
      <c r="B32" s="24"/>
      <c r="C32" s="31" t="s">
        <v>47</v>
      </c>
    </row>
    <row r="33" spans="2:4">
      <c r="B33" s="24"/>
      <c r="C33" s="31" t="s">
        <v>48</v>
      </c>
    </row>
    <row r="34" spans="2:4">
      <c r="B34" s="24"/>
      <c r="C34" s="31" t="s">
        <v>39</v>
      </c>
    </row>
    <row r="35" spans="2:4">
      <c r="B35" s="32"/>
      <c r="C35" s="131"/>
    </row>
    <row r="36" spans="2:4">
      <c r="B36" s="30" t="s">
        <v>191</v>
      </c>
      <c r="C36" s="31" t="s">
        <v>191</v>
      </c>
    </row>
    <row r="37" spans="2:4">
      <c r="B37" s="30"/>
      <c r="C37" s="31" t="s">
        <v>76</v>
      </c>
    </row>
    <row r="38" spans="2:4">
      <c r="B38" s="30"/>
      <c r="C38" s="31" t="s">
        <v>158</v>
      </c>
    </row>
    <row r="39" spans="2:4">
      <c r="B39" s="87"/>
      <c r="C39" s="131"/>
      <c r="D39" s="7"/>
    </row>
    <row r="40" spans="2:4">
      <c r="B40" s="30" t="s">
        <v>192</v>
      </c>
      <c r="C40" s="31" t="s">
        <v>50</v>
      </c>
    </row>
    <row r="41" spans="2:4">
      <c r="B41" s="30"/>
      <c r="C41" s="31" t="s">
        <v>51</v>
      </c>
    </row>
    <row r="42" spans="2:4">
      <c r="B42" s="24"/>
      <c r="C42" s="31" t="s">
        <v>52</v>
      </c>
    </row>
    <row r="43" spans="2:4">
      <c r="B43" s="24"/>
      <c r="C43" s="31" t="s">
        <v>53</v>
      </c>
    </row>
    <row r="44" spans="2:4">
      <c r="B44" s="24"/>
      <c r="C44" s="31" t="s">
        <v>54</v>
      </c>
    </row>
    <row r="45" spans="2:4">
      <c r="B45" s="24"/>
      <c r="C45" s="31" t="s">
        <v>55</v>
      </c>
    </row>
    <row r="46" spans="2:4">
      <c r="B46" s="24"/>
      <c r="C46" s="31" t="s">
        <v>56</v>
      </c>
    </row>
    <row r="47" spans="2:4">
      <c r="B47" s="24"/>
      <c r="C47" s="31" t="s">
        <v>57</v>
      </c>
    </row>
    <row r="48" spans="2:4">
      <c r="B48" s="24"/>
      <c r="C48" s="31" t="s">
        <v>58</v>
      </c>
    </row>
    <row r="49" spans="2:4">
      <c r="B49" s="24"/>
      <c r="C49" s="31" t="s">
        <v>59</v>
      </c>
    </row>
    <row r="50" spans="2:4">
      <c r="B50" s="24"/>
      <c r="C50" s="31" t="s">
        <v>60</v>
      </c>
    </row>
    <row r="51" spans="2:4">
      <c r="B51" s="24"/>
      <c r="C51" s="31" t="s">
        <v>61</v>
      </c>
    </row>
    <row r="52" spans="2:4">
      <c r="B52" s="24"/>
      <c r="C52" s="31" t="s">
        <v>62</v>
      </c>
    </row>
    <row r="53" spans="2:4">
      <c r="B53" s="24"/>
      <c r="C53" s="31" t="s">
        <v>63</v>
      </c>
    </row>
    <row r="54" spans="2:4">
      <c r="B54" s="24"/>
      <c r="C54" s="31" t="s">
        <v>64</v>
      </c>
    </row>
    <row r="55" spans="2:4">
      <c r="B55" s="24"/>
      <c r="C55" s="31" t="s">
        <v>65</v>
      </c>
    </row>
    <row r="56" spans="2:4">
      <c r="B56" s="24"/>
      <c r="C56" s="31" t="s">
        <v>66</v>
      </c>
    </row>
    <row r="57" spans="2:4">
      <c r="B57" s="24"/>
      <c r="C57" s="31" t="s">
        <v>67</v>
      </c>
    </row>
    <row r="58" spans="2:4">
      <c r="B58" s="24"/>
      <c r="C58" s="31" t="s">
        <v>68</v>
      </c>
    </row>
    <row r="59" spans="2:4">
      <c r="B59" s="24"/>
      <c r="C59" s="31" t="s">
        <v>69</v>
      </c>
    </row>
    <row r="60" spans="2:4">
      <c r="B60" s="24"/>
      <c r="C60" s="31" t="s">
        <v>70</v>
      </c>
    </row>
    <row r="61" spans="2:4">
      <c r="B61" s="24"/>
      <c r="C61" s="31" t="s">
        <v>71</v>
      </c>
    </row>
    <row r="62" spans="2:4">
      <c r="B62" s="24"/>
      <c r="C62" s="31" t="s">
        <v>72</v>
      </c>
    </row>
    <row r="63" spans="2:4">
      <c r="B63" s="24"/>
      <c r="C63" s="31" t="s">
        <v>160</v>
      </c>
    </row>
    <row r="64" spans="2:4">
      <c r="B64" s="32"/>
      <c r="C64" s="131"/>
      <c r="D64" s="146"/>
    </row>
    <row r="65" spans="2:3">
      <c r="B65" s="30" t="s">
        <v>193</v>
      </c>
      <c r="C65" s="31" t="s">
        <v>80</v>
      </c>
    </row>
    <row r="66" spans="2:3">
      <c r="B66" s="24"/>
      <c r="C66" s="31" t="s">
        <v>81</v>
      </c>
    </row>
    <row r="67" spans="2:3">
      <c r="B67" s="24"/>
      <c r="C67" s="25"/>
    </row>
    <row r="68" spans="2:3">
      <c r="B68" s="37" t="s">
        <v>104</v>
      </c>
      <c r="C68" s="89" t="s">
        <v>104</v>
      </c>
    </row>
    <row r="69" spans="2:3">
      <c r="B69" s="30"/>
      <c r="C69" s="25"/>
    </row>
    <row r="70" spans="2:3">
      <c r="B70" s="37" t="s">
        <v>103</v>
      </c>
      <c r="C70" s="89" t="s">
        <v>103</v>
      </c>
    </row>
    <row r="71" spans="2:3" ht="16" thickBot="1">
      <c r="B71" s="35"/>
      <c r="C71" s="130"/>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rgb="FFFFFF00"/>
  </sheetPr>
  <dimension ref="B2:P16"/>
  <sheetViews>
    <sheetView tabSelected="1" workbookViewId="0"/>
  </sheetViews>
  <sheetFormatPr baseColWidth="10" defaultRowHeight="15" x14ac:dyDescent="0"/>
  <cols>
    <col min="1" max="1" width="8.6640625" style="1" customWidth="1"/>
    <col min="2" max="2" width="12.5" style="1" customWidth="1"/>
    <col min="3" max="3" width="64.6640625" style="1" customWidth="1"/>
    <col min="4" max="4" width="7.83203125" style="1" customWidth="1"/>
    <col min="5" max="5" width="11.1640625" style="1" bestFit="1" customWidth="1"/>
    <col min="6" max="6" width="4.83203125" style="1" customWidth="1"/>
    <col min="7" max="7" width="14" style="1" customWidth="1"/>
    <col min="8" max="8" width="3.1640625" style="1" customWidth="1"/>
    <col min="9" max="9" width="12.33203125" style="1" customWidth="1"/>
    <col min="10" max="10" width="4.33203125" style="1" customWidth="1"/>
    <col min="11" max="11" width="32" style="1" customWidth="1"/>
    <col min="12" max="12" width="9.1640625" style="1" customWidth="1"/>
    <col min="13" max="13" width="110.5" style="1" customWidth="1"/>
    <col min="14" max="14" width="6.33203125" style="1" customWidth="1"/>
    <col min="15" max="16384" width="10.83203125" style="1"/>
  </cols>
  <sheetData>
    <row r="2" spans="2:16" ht="20">
      <c r="B2" s="2" t="s">
        <v>24</v>
      </c>
      <c r="L2" s="113" t="s">
        <v>223</v>
      </c>
      <c r="M2" s="10"/>
      <c r="N2" s="14"/>
    </row>
    <row r="3" spans="2:16" ht="20">
      <c r="B3" s="2"/>
      <c r="L3" s="114"/>
      <c r="M3" s="6"/>
      <c r="N3" s="14"/>
    </row>
    <row r="4" spans="2:16">
      <c r="B4" s="40" t="s">
        <v>83</v>
      </c>
      <c r="C4" s="4"/>
      <c r="D4" s="4"/>
      <c r="E4" s="5"/>
      <c r="F4" s="7"/>
      <c r="G4" s="7"/>
      <c r="H4" s="7"/>
      <c r="I4" s="7"/>
      <c r="L4" s="115"/>
      <c r="M4" s="6"/>
      <c r="N4" s="14"/>
    </row>
    <row r="5" spans="2:16" ht="32" customHeight="1">
      <c r="B5" s="147" t="s">
        <v>208</v>
      </c>
      <c r="C5" s="149"/>
      <c r="D5" s="149"/>
      <c r="E5" s="148"/>
      <c r="F5" s="111"/>
      <c r="G5" s="111"/>
      <c r="H5" s="111"/>
      <c r="I5" s="111"/>
      <c r="L5" s="116"/>
      <c r="M5" s="9"/>
      <c r="N5" s="14"/>
    </row>
    <row r="6" spans="2:16" ht="16" thickBot="1"/>
    <row r="7" spans="2:16">
      <c r="B7" s="22" t="s">
        <v>23</v>
      </c>
      <c r="C7" s="41"/>
      <c r="D7" s="41"/>
      <c r="E7" s="41"/>
      <c r="F7" s="41"/>
      <c r="G7" s="41"/>
      <c r="H7" s="41"/>
      <c r="I7" s="41"/>
      <c r="J7" s="41"/>
      <c r="K7" s="90" t="s">
        <v>84</v>
      </c>
      <c r="L7" s="41"/>
      <c r="M7" s="23"/>
      <c r="O7" s="132"/>
      <c r="P7" s="133"/>
    </row>
    <row r="8" spans="2:16">
      <c r="B8" s="24"/>
      <c r="C8" s="7"/>
      <c r="D8" s="7"/>
      <c r="E8" s="7"/>
      <c r="F8" s="7"/>
      <c r="G8" s="7"/>
      <c r="H8" s="7"/>
      <c r="I8" s="7"/>
      <c r="J8" s="7"/>
      <c r="K8" s="14"/>
      <c r="L8" s="7"/>
      <c r="M8" s="25"/>
      <c r="O8" s="115"/>
      <c r="P8" s="134"/>
    </row>
    <row r="9" spans="2:16">
      <c r="B9" s="26" t="s">
        <v>85</v>
      </c>
      <c r="C9" s="42" t="s">
        <v>31</v>
      </c>
      <c r="D9" s="42" t="s">
        <v>217</v>
      </c>
      <c r="E9" s="42" t="s">
        <v>218</v>
      </c>
      <c r="F9" s="42"/>
      <c r="G9" s="42" t="s">
        <v>219</v>
      </c>
      <c r="H9" s="42"/>
      <c r="I9" s="42" t="s">
        <v>222</v>
      </c>
      <c r="J9" s="42"/>
      <c r="K9" s="43" t="s">
        <v>86</v>
      </c>
      <c r="L9" s="43" t="s">
        <v>87</v>
      </c>
      <c r="M9" s="44" t="s">
        <v>83</v>
      </c>
      <c r="O9" s="138" t="s">
        <v>242</v>
      </c>
      <c r="P9" s="137"/>
    </row>
    <row r="10" spans="2:16">
      <c r="B10" s="30" t="s">
        <v>32</v>
      </c>
      <c r="C10" s="11"/>
      <c r="D10" s="11"/>
      <c r="E10" s="11"/>
      <c r="F10" s="11"/>
      <c r="G10" s="11"/>
      <c r="H10" s="11"/>
      <c r="I10" s="11"/>
      <c r="J10" s="12"/>
      <c r="K10" s="47"/>
      <c r="L10" s="47"/>
      <c r="M10" s="48"/>
      <c r="O10" s="115"/>
      <c r="P10" s="134"/>
    </row>
    <row r="11" spans="2:16">
      <c r="B11" s="28"/>
      <c r="C11" s="103" t="s">
        <v>199</v>
      </c>
      <c r="D11" s="103"/>
      <c r="E11" s="100"/>
      <c r="F11" s="103"/>
      <c r="G11" s="17" t="s">
        <v>220</v>
      </c>
      <c r="H11" s="17"/>
      <c r="I11" s="17"/>
      <c r="J11" s="12"/>
      <c r="K11" s="49"/>
      <c r="L11" s="7"/>
      <c r="M11" s="48"/>
      <c r="O11" s="135" t="s">
        <v>220</v>
      </c>
      <c r="P11" s="134"/>
    </row>
    <row r="12" spans="2:16">
      <c r="B12" s="28"/>
      <c r="C12" s="103" t="s">
        <v>216</v>
      </c>
      <c r="D12" s="103"/>
      <c r="E12" s="100"/>
      <c r="F12" s="103"/>
      <c r="G12" s="17" t="s">
        <v>221</v>
      </c>
      <c r="H12" s="17"/>
      <c r="I12" s="17"/>
      <c r="J12" s="12"/>
      <c r="K12" s="49"/>
      <c r="L12" s="7"/>
      <c r="M12" s="48"/>
      <c r="O12" s="135" t="s">
        <v>221</v>
      </c>
      <c r="P12" s="134"/>
    </row>
    <row r="13" spans="2:16">
      <c r="B13" s="28"/>
      <c r="C13" s="11"/>
      <c r="D13" s="11"/>
      <c r="E13" s="11"/>
      <c r="F13" s="11"/>
      <c r="G13" s="112"/>
      <c r="H13" s="112"/>
      <c r="I13" s="112"/>
      <c r="J13" s="12"/>
      <c r="K13" s="49"/>
      <c r="L13" s="7"/>
      <c r="M13" s="48"/>
      <c r="O13" s="135"/>
      <c r="P13" s="134"/>
    </row>
    <row r="14" spans="2:16">
      <c r="B14" s="28"/>
      <c r="C14" s="103" t="s">
        <v>207</v>
      </c>
      <c r="D14" s="103"/>
      <c r="E14" s="11"/>
      <c r="F14" s="11"/>
      <c r="G14" s="112"/>
      <c r="H14" s="112"/>
      <c r="I14" s="112"/>
      <c r="J14" s="12"/>
      <c r="K14" s="49" t="s">
        <v>241</v>
      </c>
      <c r="L14" s="145" t="b">
        <f>'Final demand per energy carrier'!M11</f>
        <v>1</v>
      </c>
      <c r="M14" s="142" t="str">
        <f>IF(L14=TRUE," ","Please look at the energy balance to see which carriers are not yet taken into account in this analysis and contact Quintel Intelligence.")</f>
        <v xml:space="preserve"> </v>
      </c>
      <c r="O14" s="115"/>
      <c r="P14" s="134"/>
    </row>
    <row r="15" spans="2:16" ht="16" thickBot="1">
      <c r="B15" s="104"/>
      <c r="C15" s="105"/>
      <c r="D15" s="105"/>
      <c r="E15" s="105"/>
      <c r="F15" s="105"/>
      <c r="G15" s="105"/>
      <c r="H15" s="105"/>
      <c r="I15" s="105"/>
      <c r="J15" s="106"/>
      <c r="K15" s="107"/>
      <c r="L15" s="108"/>
      <c r="M15" s="143"/>
      <c r="O15" s="136"/>
      <c r="P15" s="137"/>
    </row>
    <row r="16" spans="2:16">
      <c r="E16" s="7"/>
      <c r="F16" s="7"/>
      <c r="G16" s="7"/>
      <c r="H16" s="7"/>
      <c r="I16" s="7"/>
    </row>
  </sheetData>
  <mergeCells count="1">
    <mergeCell ref="B5:E5"/>
  </mergeCells>
  <conditionalFormatting sqref="L14">
    <cfRule type="cellIs" dxfId="2"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0" r:id="rId3" name="import_data">
              <controlPr defaultSize="0" print="0" autoFill="0" autoPict="0">
                <anchor moveWithCells="1" sizeWithCells="1">
                  <from>
                    <xdr:col>11</xdr:col>
                    <xdr:colOff>38100</xdr:colOff>
                    <xdr:row>1</xdr:row>
                    <xdr:rowOff>203200</xdr:rowOff>
                  </from>
                  <to>
                    <xdr:col>12</xdr:col>
                    <xdr:colOff>5816600</xdr:colOff>
                    <xdr:row>2</xdr:row>
                    <xdr:rowOff>165100</xdr:rowOff>
                  </to>
                </anchor>
              </controlPr>
            </control>
          </mc:Choice>
          <mc:Fallback/>
        </mc:AlternateContent>
        <mc:AlternateContent xmlns:mc="http://schemas.openxmlformats.org/markup-compatibility/2006">
          <mc:Choice Requires="x14">
            <control shapeId="16391" r:id="rId4" name="export_data">
              <controlPr defaultSize="0" print="0" autoFill="0" autoPict="0">
                <anchor moveWithCells="1" sizeWithCells="1">
                  <from>
                    <xdr:col>11</xdr:col>
                    <xdr:colOff>76200</xdr:colOff>
                    <xdr:row>4</xdr:row>
                    <xdr:rowOff>139700</xdr:rowOff>
                  </from>
                  <to>
                    <xdr:col>12</xdr:col>
                    <xdr:colOff>5854700</xdr:colOff>
                    <xdr:row>4</xdr:row>
                    <xdr:rowOff>355600</xdr:rowOff>
                  </to>
                </anchor>
              </controlPr>
            </control>
          </mc:Choice>
          <mc:Fallback/>
        </mc:AlternateContent>
        <mc:AlternateContent xmlns:mc="http://schemas.openxmlformats.org/markup-compatibility/2006">
          <mc:Choice Requires="x14">
            <control shapeId="16392" r:id="rId5" name="select_dashboard">
              <controlPr defaultSize="0" print="0" autoFill="0" autoPict="0">
                <anchor moveWithCells="1" sizeWithCells="1">
                  <from>
                    <xdr:col>12</xdr:col>
                    <xdr:colOff>1511300</xdr:colOff>
                    <xdr:row>3</xdr:row>
                    <xdr:rowOff>0</xdr:rowOff>
                  </from>
                  <to>
                    <xdr:col>12</xdr:col>
                    <xdr:colOff>5829300</xdr:colOff>
                    <xdr:row>4</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6" tint="0.39997558519241921"/>
  </sheetPr>
  <dimension ref="B2:BO101"/>
  <sheetViews>
    <sheetView workbookViewId="0">
      <pane xSplit="2" ySplit="7" topLeftCell="AN49" activePane="bottomRight" state="frozen"/>
      <selection pane="topRight" activeCell="C1" sqref="C1"/>
      <selection pane="bottomLeft" activeCell="A9" sqref="A9"/>
      <selection pane="bottomRight" activeCell="AQ7" sqref="AQ7"/>
    </sheetView>
  </sheetViews>
  <sheetFormatPr baseColWidth="10" defaultRowHeight="15" x14ac:dyDescent="0"/>
  <cols>
    <col min="1" max="1" width="10.83203125" style="1"/>
    <col min="2" max="2" width="50.83203125" style="1" customWidth="1"/>
    <col min="3" max="67" width="13.6640625" style="1" customWidth="1"/>
    <col min="68" max="16384" width="10.83203125" style="1"/>
  </cols>
  <sheetData>
    <row r="2" spans="2:67" ht="20">
      <c r="B2" s="2" t="s">
        <v>225</v>
      </c>
    </row>
    <row r="3" spans="2:67" ht="15" customHeight="1">
      <c r="B3" s="2"/>
    </row>
    <row r="4" spans="2:67" ht="15" customHeight="1">
      <c r="B4" s="80" t="s">
        <v>83</v>
      </c>
      <c r="C4" s="7"/>
      <c r="D4" s="7"/>
      <c r="E4" s="7"/>
      <c r="F4" s="7"/>
      <c r="G4" s="7"/>
      <c r="H4" s="7"/>
    </row>
    <row r="5" spans="2:67" ht="30">
      <c r="B5" s="98" t="s">
        <v>226</v>
      </c>
      <c r="C5" s="97"/>
      <c r="D5" s="97"/>
      <c r="E5" s="97"/>
      <c r="F5" s="97"/>
      <c r="G5" s="97"/>
      <c r="H5" s="97"/>
    </row>
    <row r="6" spans="2:67" ht="15" customHeight="1" thickBot="1">
      <c r="B6" s="2"/>
    </row>
    <row r="7" spans="2:67" ht="30" customHeight="1">
      <c r="B7" s="52" t="s">
        <v>91</v>
      </c>
      <c r="C7" s="53" t="s">
        <v>33</v>
      </c>
      <c r="D7" s="53" t="s">
        <v>34</v>
      </c>
      <c r="E7" s="53" t="s">
        <v>35</v>
      </c>
      <c r="F7" s="53" t="s">
        <v>36</v>
      </c>
      <c r="G7" s="53" t="s">
        <v>37</v>
      </c>
      <c r="H7" s="53" t="s">
        <v>38</v>
      </c>
      <c r="I7" s="53" t="s">
        <v>49</v>
      </c>
      <c r="J7" s="53" t="s">
        <v>40</v>
      </c>
      <c r="K7" s="53" t="s">
        <v>41</v>
      </c>
      <c r="L7" s="53" t="s">
        <v>42</v>
      </c>
      <c r="M7" s="53" t="s">
        <v>43</v>
      </c>
      <c r="N7" s="53" t="s">
        <v>44</v>
      </c>
      <c r="O7" s="53" t="s">
        <v>45</v>
      </c>
      <c r="P7" s="53" t="s">
        <v>46</v>
      </c>
      <c r="Q7" s="53" t="s">
        <v>47</v>
      </c>
      <c r="R7" s="53" t="s">
        <v>48</v>
      </c>
      <c r="S7" s="53" t="s">
        <v>39</v>
      </c>
      <c r="T7" s="53" t="s">
        <v>92</v>
      </c>
      <c r="U7" s="53" t="s">
        <v>50</v>
      </c>
      <c r="V7" s="53" t="s">
        <v>51</v>
      </c>
      <c r="W7" s="53" t="s">
        <v>52</v>
      </c>
      <c r="X7" s="53" t="s">
        <v>53</v>
      </c>
      <c r="Y7" s="53" t="s">
        <v>54</v>
      </c>
      <c r="Z7" s="53" t="s">
        <v>55</v>
      </c>
      <c r="AA7" s="53" t="s">
        <v>56</v>
      </c>
      <c r="AB7" s="53" t="s">
        <v>57</v>
      </c>
      <c r="AC7" s="53" t="s">
        <v>58</v>
      </c>
      <c r="AD7" s="53" t="s">
        <v>59</v>
      </c>
      <c r="AE7" s="53" t="s">
        <v>60</v>
      </c>
      <c r="AF7" s="53" t="s">
        <v>61</v>
      </c>
      <c r="AG7" s="53" t="s">
        <v>62</v>
      </c>
      <c r="AH7" s="53" t="s">
        <v>63</v>
      </c>
      <c r="AI7" s="53" t="s">
        <v>64</v>
      </c>
      <c r="AJ7" s="53" t="s">
        <v>65</v>
      </c>
      <c r="AK7" s="53" t="s">
        <v>66</v>
      </c>
      <c r="AL7" s="53" t="s">
        <v>67</v>
      </c>
      <c r="AM7" s="53" t="s">
        <v>68</v>
      </c>
      <c r="AN7" s="53" t="s">
        <v>69</v>
      </c>
      <c r="AO7" s="53" t="s">
        <v>70</v>
      </c>
      <c r="AP7" s="53" t="s">
        <v>71</v>
      </c>
      <c r="AQ7" s="53" t="s">
        <v>72</v>
      </c>
      <c r="AR7" s="53" t="s">
        <v>74</v>
      </c>
      <c r="AS7" s="53" t="s">
        <v>73</v>
      </c>
      <c r="AT7" s="53" t="s">
        <v>75</v>
      </c>
      <c r="AU7" s="53" t="s">
        <v>80</v>
      </c>
      <c r="AV7" s="53" t="s">
        <v>76</v>
      </c>
      <c r="AW7" s="53" t="s">
        <v>77</v>
      </c>
      <c r="AX7" s="53" t="s">
        <v>78</v>
      </c>
      <c r="AY7" s="53" t="s">
        <v>79</v>
      </c>
      <c r="AZ7" s="53" t="s">
        <v>81</v>
      </c>
      <c r="BA7" s="53" t="s">
        <v>93</v>
      </c>
      <c r="BB7" s="53" t="s">
        <v>94</v>
      </c>
      <c r="BC7" s="53" t="s">
        <v>95</v>
      </c>
      <c r="BD7" s="53" t="s">
        <v>96</v>
      </c>
      <c r="BE7" s="53" t="s">
        <v>97</v>
      </c>
      <c r="BF7" s="53" t="s">
        <v>98</v>
      </c>
      <c r="BG7" s="53" t="s">
        <v>99</v>
      </c>
      <c r="BH7" s="53" t="s">
        <v>100</v>
      </c>
      <c r="BI7" s="53" t="s">
        <v>101</v>
      </c>
      <c r="BJ7" s="53" t="s">
        <v>102</v>
      </c>
      <c r="BK7" s="53" t="s">
        <v>26</v>
      </c>
      <c r="BL7" s="53" t="s">
        <v>103</v>
      </c>
      <c r="BM7" s="53" t="s">
        <v>104</v>
      </c>
      <c r="BN7" s="54" t="s">
        <v>89</v>
      </c>
      <c r="BO7" s="55" t="s">
        <v>105</v>
      </c>
    </row>
    <row r="8" spans="2:67">
      <c r="B8" s="167" t="s">
        <v>106</v>
      </c>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45"/>
      <c r="BO8" s="57"/>
    </row>
    <row r="9" spans="2:67">
      <c r="B9" s="168" t="s">
        <v>107</v>
      </c>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46"/>
      <c r="BO9" s="31"/>
    </row>
    <row r="10" spans="2:67">
      <c r="B10" s="168" t="s">
        <v>108</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46"/>
      <c r="BO10" s="31"/>
    </row>
    <row r="11" spans="2:67">
      <c r="B11" s="168" t="s">
        <v>109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46"/>
      <c r="BO11" s="31"/>
    </row>
    <row r="12" spans="2:67">
      <c r="B12" s="168" t="s">
        <v>110</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46"/>
      <c r="BO12" s="31"/>
    </row>
    <row r="13" spans="2:67">
      <c r="B13" s="168" t="s">
        <v>111</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46"/>
      <c r="BO13" s="31"/>
    </row>
    <row r="14" spans="2:67" ht="16" thickBot="1">
      <c r="B14" s="168" t="s">
        <v>112</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46"/>
      <c r="BO14" s="31"/>
    </row>
    <row r="15" spans="2:67" ht="16" thickBot="1">
      <c r="B15" s="169" t="s">
        <v>113</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9"/>
      <c r="BO15" s="60"/>
    </row>
    <row r="16" spans="2:67">
      <c r="B16" s="168" t="s">
        <v>114</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46"/>
      <c r="BO16" s="31"/>
    </row>
    <row r="17" spans="2:67" ht="16" thickBot="1">
      <c r="B17" s="168" t="s">
        <v>115</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46"/>
      <c r="BO17" s="31"/>
    </row>
    <row r="18" spans="2:67" ht="16" thickBot="1">
      <c r="B18" s="169" t="s">
        <v>116</v>
      </c>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9"/>
      <c r="BO18" s="60"/>
    </row>
    <row r="19" spans="2:67">
      <c r="B19" s="168" t="s">
        <v>117</v>
      </c>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46"/>
      <c r="BO19" s="31"/>
    </row>
    <row r="20" spans="2:67">
      <c r="B20" s="168" t="s">
        <v>118</v>
      </c>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46"/>
      <c r="BO20" s="31"/>
    </row>
    <row r="21" spans="2:67">
      <c r="B21" s="168" t="s">
        <v>119</v>
      </c>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46"/>
      <c r="BO21" s="31"/>
    </row>
    <row r="22" spans="2:67">
      <c r="B22" s="168" t="s">
        <v>120</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46"/>
      <c r="BO22" s="31"/>
    </row>
    <row r="23" spans="2:67">
      <c r="B23" s="168" t="s">
        <v>121</v>
      </c>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46"/>
      <c r="BO23" s="31"/>
    </row>
    <row r="24" spans="2:67">
      <c r="B24" s="170" t="s">
        <v>122</v>
      </c>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61"/>
      <c r="BO24" s="34"/>
    </row>
    <row r="25" spans="2:67">
      <c r="B25" s="168" t="s">
        <v>123</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46"/>
      <c r="BO25" s="31"/>
    </row>
    <row r="26" spans="2:67">
      <c r="B26" s="168" t="s">
        <v>124</v>
      </c>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46"/>
      <c r="BO26" s="31"/>
    </row>
    <row r="27" spans="2:67">
      <c r="B27" s="168" t="s">
        <v>125</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46"/>
      <c r="BO27" s="31"/>
    </row>
    <row r="28" spans="2:67">
      <c r="B28" s="168" t="s">
        <v>255</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46"/>
      <c r="BO28" s="31"/>
    </row>
    <row r="29" spans="2:67">
      <c r="B29" s="168" t="s">
        <v>256</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46"/>
      <c r="BO29" s="31"/>
    </row>
    <row r="30" spans="2:67">
      <c r="B30" s="168" t="s">
        <v>257</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46"/>
      <c r="BO30" s="31"/>
    </row>
    <row r="31" spans="2:67">
      <c r="B31" s="168" t="s">
        <v>258</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46"/>
      <c r="BO31" s="31"/>
    </row>
    <row r="32" spans="2:67">
      <c r="B32" s="168" t="s">
        <v>259</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46"/>
      <c r="BO32" s="31"/>
    </row>
    <row r="33" spans="2:67">
      <c r="B33" s="168" t="s">
        <v>260</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46"/>
      <c r="BO33" s="31"/>
    </row>
    <row r="34" spans="2:67">
      <c r="B34" s="168" t="s">
        <v>126</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46"/>
      <c r="BO34" s="31"/>
    </row>
    <row r="35" spans="2:67">
      <c r="B35" s="168" t="s">
        <v>261</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46"/>
      <c r="BO35" s="31"/>
    </row>
    <row r="36" spans="2:67">
      <c r="B36" s="168" t="s">
        <v>262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46"/>
      <c r="BO36" s="31"/>
    </row>
    <row r="37" spans="2:67">
      <c r="B37" s="168" t="s">
        <v>127</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46"/>
      <c r="BO37" s="31"/>
    </row>
    <row r="38" spans="2:67">
      <c r="B38" s="168" t="s">
        <v>128</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46"/>
      <c r="BO38" s="31"/>
    </row>
    <row r="39" spans="2:67" ht="16" thickBot="1">
      <c r="B39" s="168" t="s">
        <v>129</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46"/>
      <c r="BO39" s="31"/>
    </row>
    <row r="40" spans="2:67" ht="16" thickBot="1">
      <c r="B40" s="169" t="s">
        <v>130</v>
      </c>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9"/>
      <c r="BO40" s="60"/>
    </row>
    <row r="41" spans="2:67">
      <c r="B41" s="168" t="s">
        <v>131</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46"/>
      <c r="BO41" s="31"/>
    </row>
    <row r="42" spans="2:67">
      <c r="B42" s="168" t="s">
        <v>132</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46"/>
      <c r="BO42" s="31"/>
    </row>
    <row r="43" spans="2:67">
      <c r="B43" s="168" t="s">
        <v>263</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46"/>
      <c r="BO43" s="31"/>
    </row>
    <row r="44" spans="2:67">
      <c r="B44" s="168" t="s">
        <v>264</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46"/>
      <c r="BO44" s="31"/>
    </row>
    <row r="45" spans="2:67">
      <c r="B45" s="168" t="s">
        <v>133</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46"/>
      <c r="BO45" s="31"/>
    </row>
    <row r="46" spans="2:67">
      <c r="B46" s="168" t="s">
        <v>265</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46"/>
      <c r="BO46" s="31"/>
    </row>
    <row r="47" spans="2:67">
      <c r="B47" s="168" t="s">
        <v>266</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46"/>
      <c r="BO47" s="31"/>
    </row>
    <row r="48" spans="2:67">
      <c r="B48" s="168" t="s">
        <v>267</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46"/>
      <c r="BO48" s="31"/>
    </row>
    <row r="49" spans="2:67">
      <c r="B49" s="168" t="s">
        <v>268</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46"/>
      <c r="BO49" s="31"/>
    </row>
    <row r="50" spans="2:67">
      <c r="B50" s="168" t="s">
        <v>269</v>
      </c>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46"/>
      <c r="BO50" s="31"/>
    </row>
    <row r="51" spans="2:67">
      <c r="B51" s="168" t="s">
        <v>134</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46"/>
      <c r="BO51" s="31"/>
    </row>
    <row r="52" spans="2:67">
      <c r="B52" s="168" t="s">
        <v>270</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46"/>
      <c r="BO52" s="31"/>
    </row>
    <row r="53" spans="2:67">
      <c r="B53" s="168" t="s">
        <v>135</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46"/>
      <c r="BO53" s="31"/>
    </row>
    <row r="54" spans="2:67">
      <c r="B54" s="168" t="s">
        <v>136</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46"/>
      <c r="BO54" s="31"/>
    </row>
    <row r="55" spans="2:67">
      <c r="B55" s="168" t="s">
        <v>137</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46"/>
      <c r="BO55" s="31"/>
    </row>
    <row r="56" spans="2:67">
      <c r="B56" s="168" t="s">
        <v>128</v>
      </c>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46"/>
      <c r="BO56" s="31"/>
    </row>
    <row r="57" spans="2:67">
      <c r="B57" s="168" t="s">
        <v>138</v>
      </c>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46"/>
      <c r="BO57" s="31"/>
    </row>
    <row r="58" spans="2:67" ht="16" thickBot="1">
      <c r="B58" s="168" t="s">
        <v>139</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46"/>
      <c r="BO58" s="31"/>
    </row>
    <row r="59" spans="2:67" ht="16" thickBot="1">
      <c r="B59" s="169" t="s">
        <v>140</v>
      </c>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9"/>
      <c r="BO59" s="60"/>
    </row>
    <row r="60" spans="2:67" ht="16" thickBot="1">
      <c r="B60" s="169" t="s">
        <v>25</v>
      </c>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9"/>
      <c r="BO60" s="60"/>
    </row>
    <row r="61" spans="2:67">
      <c r="B61" s="168" t="s">
        <v>141</v>
      </c>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46"/>
      <c r="BO61" s="31"/>
    </row>
    <row r="62" spans="2:67">
      <c r="B62" s="168" t="s">
        <v>142</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46"/>
      <c r="BO62" s="31"/>
    </row>
    <row r="63" spans="2:67">
      <c r="B63" s="168" t="s">
        <v>143</v>
      </c>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46"/>
      <c r="BO63" s="31"/>
    </row>
    <row r="64" spans="2:67">
      <c r="B64" s="168" t="s">
        <v>144</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46"/>
      <c r="BO64" s="31"/>
    </row>
    <row r="65" spans="2:67">
      <c r="B65" s="168" t="s">
        <v>145</v>
      </c>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46"/>
      <c r="BO65" s="31"/>
    </row>
    <row r="66" spans="2:67">
      <c r="B66" s="168" t="s">
        <v>146</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46"/>
      <c r="BO66" s="31"/>
    </row>
    <row r="67" spans="2:67">
      <c r="B67" s="168" t="s">
        <v>147</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46"/>
      <c r="BO67" s="31"/>
    </row>
    <row r="68" spans="2:67">
      <c r="B68" s="168" t="s">
        <v>148</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46"/>
      <c r="BO68" s="31"/>
    </row>
    <row r="69" spans="2:67">
      <c r="B69" s="168" t="s">
        <v>149</v>
      </c>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46"/>
      <c r="BO69" s="31"/>
    </row>
    <row r="70" spans="2:67">
      <c r="B70" s="168" t="s">
        <v>150</v>
      </c>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46"/>
      <c r="BO70" s="31"/>
    </row>
    <row r="71" spans="2:67">
      <c r="B71" s="168" t="s">
        <v>151</v>
      </c>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46"/>
      <c r="BO71" s="31"/>
    </row>
    <row r="72" spans="2:67">
      <c r="B72" s="168" t="s">
        <v>152</v>
      </c>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46"/>
      <c r="BO72" s="31"/>
    </row>
    <row r="73" spans="2:67" ht="16" thickBot="1">
      <c r="B73" s="168" t="s">
        <v>153</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46"/>
      <c r="BO73" s="31"/>
    </row>
    <row r="74" spans="2:67" ht="16" thickBot="1">
      <c r="B74" s="169" t="s">
        <v>154</v>
      </c>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9"/>
      <c r="BO74" s="60"/>
    </row>
    <row r="75" spans="2:67">
      <c r="B75" s="168" t="s">
        <v>155</v>
      </c>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46"/>
      <c r="BO75" s="31"/>
    </row>
    <row r="76" spans="2:67">
      <c r="B76" s="168" t="s">
        <v>156</v>
      </c>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46"/>
      <c r="BO76" s="31"/>
    </row>
    <row r="77" spans="2:67">
      <c r="B77" s="168" t="s">
        <v>157</v>
      </c>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46"/>
      <c r="BO77" s="31"/>
    </row>
    <row r="78" spans="2:67">
      <c r="B78" s="168" t="s">
        <v>158</v>
      </c>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46"/>
      <c r="BO78" s="31"/>
    </row>
    <row r="79" spans="2:67">
      <c r="B79" s="168" t="s">
        <v>159</v>
      </c>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46"/>
      <c r="BO79" s="31"/>
    </row>
    <row r="80" spans="2:67" ht="16" thickBot="1">
      <c r="B80" s="168" t="s">
        <v>160</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46"/>
      <c r="BO80" s="31"/>
    </row>
    <row r="81" spans="2:67" ht="16" thickBot="1">
      <c r="B81" s="169" t="s">
        <v>82</v>
      </c>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58"/>
      <c r="BK81" s="58"/>
      <c r="BL81" s="58"/>
      <c r="BM81" s="58"/>
      <c r="BN81" s="59"/>
      <c r="BO81" s="60"/>
    </row>
    <row r="82" spans="2:67">
      <c r="B82" s="168" t="s">
        <v>161</v>
      </c>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46"/>
      <c r="BO82" s="31"/>
    </row>
    <row r="83" spans="2:67">
      <c r="B83" s="168" t="s">
        <v>162</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s="46"/>
      <c r="BO83" s="31"/>
    </row>
    <row r="84" spans="2:67">
      <c r="B84" s="168" t="s">
        <v>163</v>
      </c>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46"/>
      <c r="BO84" s="31"/>
    </row>
    <row r="85" spans="2:67">
      <c r="B85" s="168" t="s">
        <v>164</v>
      </c>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46"/>
      <c r="BO85" s="31"/>
    </row>
    <row r="86" spans="2:67" ht="16" thickBot="1">
      <c r="B86" s="168" t="s">
        <v>165</v>
      </c>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46"/>
      <c r="BO86" s="31"/>
    </row>
    <row r="87" spans="2:67" ht="16" thickBot="1">
      <c r="B87" s="169" t="s">
        <v>166</v>
      </c>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9"/>
      <c r="BO87" s="60"/>
    </row>
    <row r="88" spans="2:67">
      <c r="B88" s="168" t="s">
        <v>167</v>
      </c>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46"/>
      <c r="BO88" s="31"/>
    </row>
    <row r="89" spans="2:67">
      <c r="B89" s="168" t="s">
        <v>168</v>
      </c>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46"/>
      <c r="BO89" s="31"/>
    </row>
    <row r="90" spans="2:67">
      <c r="B90" s="168" t="s">
        <v>169</v>
      </c>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46"/>
      <c r="BO90" s="31"/>
    </row>
    <row r="91" spans="2:67" ht="16" thickBot="1">
      <c r="B91" s="168" t="s">
        <v>170</v>
      </c>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46"/>
      <c r="BO91" s="31"/>
    </row>
    <row r="92" spans="2:67" ht="16" thickBot="1">
      <c r="B92" s="169" t="s">
        <v>171</v>
      </c>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9"/>
      <c r="BO92" s="60"/>
    </row>
    <row r="93" spans="2:67">
      <c r="B93" s="168" t="s">
        <v>172</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46"/>
      <c r="BO93" s="31"/>
    </row>
    <row r="94" spans="2:67">
      <c r="B94" s="168" t="s">
        <v>173</v>
      </c>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46"/>
      <c r="BO94" s="31"/>
    </row>
    <row r="95" spans="2:67">
      <c r="B95" s="168" t="s">
        <v>174</v>
      </c>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46"/>
      <c r="BO95" s="31"/>
    </row>
    <row r="96" spans="2:67" ht="16" thickBot="1">
      <c r="B96" s="168" t="s">
        <v>175</v>
      </c>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46"/>
      <c r="BO96" s="31"/>
    </row>
    <row r="97" spans="2:67" ht="16" thickBot="1">
      <c r="B97" s="169" t="s">
        <v>176</v>
      </c>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c r="BC97" s="58"/>
      <c r="BD97" s="58"/>
      <c r="BE97" s="58"/>
      <c r="BF97" s="58"/>
      <c r="BG97" s="58"/>
      <c r="BH97" s="58"/>
      <c r="BI97" s="58"/>
      <c r="BJ97" s="58"/>
      <c r="BK97" s="58"/>
      <c r="BL97" s="58"/>
      <c r="BM97" s="58"/>
      <c r="BN97" s="59"/>
      <c r="BO97" s="60"/>
    </row>
    <row r="98" spans="2:67">
      <c r="B98" s="168" t="s">
        <v>177</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46"/>
      <c r="BO98" s="31"/>
    </row>
    <row r="99" spans="2:67">
      <c r="B99" s="168" t="s">
        <v>178</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46"/>
      <c r="BO99" s="31"/>
    </row>
    <row r="100" spans="2:67">
      <c r="B100" s="168" t="s">
        <v>179</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46"/>
      <c r="BO100" s="31"/>
    </row>
    <row r="101" spans="2:67" ht="16" thickBot="1">
      <c r="B101" s="171" t="s">
        <v>180</v>
      </c>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62"/>
      <c r="BO101" s="39"/>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8" tint="0.39997558519241921"/>
  </sheetPr>
  <dimension ref="B2:N14"/>
  <sheetViews>
    <sheetView workbookViewId="0"/>
  </sheetViews>
  <sheetFormatPr baseColWidth="10" defaultRowHeight="15" x14ac:dyDescent="0"/>
  <cols>
    <col min="1" max="1" width="10.83203125" style="1"/>
    <col min="2" max="2" width="20.33203125" style="1" customWidth="1"/>
    <col min="3" max="3" width="17.1640625" style="1" customWidth="1"/>
    <col min="4" max="13" width="15.83203125" style="1" customWidth="1"/>
    <col min="14" max="14" width="50.83203125" style="1" customWidth="1"/>
    <col min="15" max="16384" width="10.83203125" style="1"/>
  </cols>
  <sheetData>
    <row r="2" spans="2:14" ht="20">
      <c r="B2" s="50" t="s">
        <v>181</v>
      </c>
      <c r="C2" s="7"/>
      <c r="D2" s="7"/>
      <c r="E2" s="7"/>
      <c r="F2" s="7"/>
      <c r="G2" s="7"/>
      <c r="H2" s="7"/>
      <c r="I2" s="7"/>
      <c r="J2" s="7"/>
      <c r="K2" s="7"/>
      <c r="L2" s="7"/>
    </row>
    <row r="3" spans="2:14">
      <c r="E3" s="7"/>
      <c r="F3" s="7"/>
      <c r="G3" s="7"/>
      <c r="H3" s="7"/>
      <c r="I3" s="7"/>
      <c r="J3" s="7"/>
      <c r="K3" s="7"/>
      <c r="L3" s="7"/>
    </row>
    <row r="4" spans="2:14">
      <c r="B4" s="3" t="s">
        <v>83</v>
      </c>
      <c r="C4" s="4"/>
      <c r="D4" s="4"/>
      <c r="E4" s="4"/>
      <c r="F4" s="4"/>
      <c r="G4" s="5"/>
      <c r="H4" s="7"/>
      <c r="I4" s="7"/>
      <c r="J4" s="7"/>
      <c r="K4" s="7"/>
      <c r="L4" s="7"/>
    </row>
    <row r="5" spans="2:14" ht="30" customHeight="1">
      <c r="B5" s="147" t="s">
        <v>197</v>
      </c>
      <c r="C5" s="149"/>
      <c r="D5" s="149"/>
      <c r="E5" s="149"/>
      <c r="F5" s="149"/>
      <c r="G5" s="148"/>
      <c r="H5" s="7"/>
      <c r="I5" s="7"/>
      <c r="J5" s="7"/>
      <c r="K5" s="7"/>
      <c r="L5" s="7"/>
    </row>
    <row r="6" spans="2:14" ht="16" thickBot="1">
      <c r="B6" s="7"/>
      <c r="C6" s="7"/>
      <c r="D6" s="7"/>
      <c r="E6" s="7"/>
      <c r="F6" s="7"/>
      <c r="G6" s="7"/>
      <c r="H6" s="7"/>
      <c r="I6" s="7"/>
      <c r="J6" s="7"/>
      <c r="K6" s="7"/>
      <c r="L6" s="7"/>
    </row>
    <row r="7" spans="2:14">
      <c r="B7" s="22" t="s">
        <v>181</v>
      </c>
      <c r="C7" s="41"/>
      <c r="D7" s="41"/>
      <c r="E7" s="41"/>
      <c r="F7" s="41"/>
      <c r="G7" s="41"/>
      <c r="H7" s="41"/>
      <c r="I7" s="41"/>
      <c r="J7" s="41"/>
      <c r="K7" s="41"/>
      <c r="L7" s="41"/>
      <c r="M7" s="41"/>
      <c r="N7" s="23"/>
    </row>
    <row r="8" spans="2:14">
      <c r="B8" s="24"/>
      <c r="C8" s="7"/>
      <c r="D8" s="7"/>
      <c r="E8" s="7"/>
      <c r="F8" s="7"/>
      <c r="G8" s="7"/>
      <c r="H8" s="7"/>
      <c r="I8" s="7"/>
      <c r="J8" s="7"/>
      <c r="K8" s="7"/>
      <c r="L8" s="7"/>
      <c r="M8" s="7"/>
      <c r="N8" s="25"/>
    </row>
    <row r="9" spans="2:14" ht="30">
      <c r="B9" s="102" t="s">
        <v>202</v>
      </c>
      <c r="C9" s="101" t="s">
        <v>88</v>
      </c>
      <c r="D9" s="139" t="s">
        <v>271</v>
      </c>
      <c r="E9" s="140" t="s">
        <v>272</v>
      </c>
      <c r="F9" s="140" t="s">
        <v>273</v>
      </c>
      <c r="G9" s="140" t="s">
        <v>274</v>
      </c>
      <c r="H9" s="140" t="s">
        <v>275</v>
      </c>
      <c r="I9" s="140" t="s">
        <v>276</v>
      </c>
      <c r="J9" s="140" t="s">
        <v>277</v>
      </c>
      <c r="K9" s="140" t="s">
        <v>205</v>
      </c>
      <c r="L9" s="144" t="s">
        <v>243</v>
      </c>
      <c r="M9" s="15"/>
      <c r="N9" s="141" t="s">
        <v>206</v>
      </c>
    </row>
    <row r="10" spans="2:14">
      <c r="B10" s="174"/>
      <c r="C10" s="175"/>
      <c r="D10" s="176"/>
      <c r="E10" s="175"/>
      <c r="F10" s="175"/>
      <c r="G10" s="175"/>
      <c r="H10" s="175"/>
      <c r="I10" s="175"/>
      <c r="J10" s="177"/>
      <c r="K10" s="164"/>
      <c r="L10" s="178"/>
      <c r="M10" s="179"/>
      <c r="N10" s="180"/>
    </row>
    <row r="11" spans="2:14" s="63" customFormat="1" ht="30">
      <c r="B11" s="181" t="s">
        <v>90</v>
      </c>
      <c r="C11" s="182" t="s">
        <v>212</v>
      </c>
      <c r="D11" s="183">
        <f>SUM('Corrected energy balance step 2'!C86:S86)</f>
        <v>0</v>
      </c>
      <c r="E11" s="184">
        <f>SUM('Corrected energy balance step 2'!T86,'Corrected energy balance step 2'!AV86,'Corrected energy balance step 2'!BN78)</f>
        <v>0</v>
      </c>
      <c r="F11" s="185">
        <f>SUM('Corrected energy balance step 2'!U86:AQ86)+'Corrected energy balance step 2'!BN80</f>
        <v>0</v>
      </c>
      <c r="G11" s="185">
        <f>SUM('Corrected energy balance step 2'!AU86,'Corrected energy balance step 2'!AZ86)</f>
        <v>0</v>
      </c>
      <c r="H11" s="185">
        <f>'Corrected energy balance step 2'!BM86</f>
        <v>0</v>
      </c>
      <c r="I11" s="185">
        <f>'Corrected energy balance step 2'!BL86</f>
        <v>0</v>
      </c>
      <c r="J11" s="182">
        <f>SUM('Corrected energy balance step 2'!U91:AQ91)</f>
        <v>0</v>
      </c>
      <c r="K11" s="186">
        <f>SUM(D11:J11)</f>
        <v>0</v>
      </c>
      <c r="L11" s="187">
        <f>SUM('Corrected energy balance step 2'!$BN$86,'Corrected energy balance step 2'!$BN$91,'Corrected energy balance step 2'!BN78,'Corrected energy balance step 2'!BN80)</f>
        <v>0</v>
      </c>
      <c r="M11" s="188" t="b">
        <f>IF(K11=L11,TRUE,FALSE)</f>
        <v>1</v>
      </c>
      <c r="N11" s="189" t="s">
        <v>245</v>
      </c>
    </row>
    <row r="12" spans="2:14" ht="16" thickBot="1">
      <c r="B12" s="190"/>
      <c r="C12" s="191"/>
      <c r="D12" s="192"/>
      <c r="E12" s="193"/>
      <c r="F12" s="193"/>
      <c r="G12" s="193"/>
      <c r="H12" s="193"/>
      <c r="I12" s="193"/>
      <c r="J12" s="191"/>
      <c r="K12" s="194"/>
      <c r="L12" s="195"/>
      <c r="M12" s="196"/>
      <c r="N12" s="197"/>
    </row>
    <row r="13" spans="2:14">
      <c r="B13" s="99"/>
      <c r="C13" s="51"/>
      <c r="D13" s="65"/>
      <c r="E13" s="65"/>
      <c r="F13" s="65"/>
      <c r="G13" s="65"/>
      <c r="H13" s="65"/>
      <c r="I13" s="65"/>
    </row>
    <row r="14" spans="2:14">
      <c r="D14" s="7"/>
    </row>
  </sheetData>
  <mergeCells count="1">
    <mergeCell ref="B5:G5"/>
  </mergeCells>
  <conditionalFormatting sqref="D12:I13">
    <cfRule type="cellIs" dxfId="1" priority="15" operator="greaterThan">
      <formula>0</formula>
    </cfRule>
  </conditionalFormatting>
  <conditionalFormatting sqref="M11">
    <cfRule type="cellIs" dxfId="0" priority="1" operator="equal">
      <formula>TRUE</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Changelog</vt:lpstr>
      <vt:lpstr>Contents</vt:lpstr>
      <vt:lpstr>Introduction</vt:lpstr>
      <vt:lpstr>Dataflow</vt:lpstr>
      <vt:lpstr>Assumptions</vt:lpstr>
      <vt:lpstr>Dashboard</vt:lpstr>
      <vt:lpstr>Corrected energy balance step 2</vt:lpstr>
      <vt:lpstr>Final demand per energy carrier</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Wouter Terlouw</cp:lastModifiedBy>
  <dcterms:created xsi:type="dcterms:W3CDTF">2013-06-25T11:11:29Z</dcterms:created>
  <dcterms:modified xsi:type="dcterms:W3CDTF">2014-02-12T13:58:04Z</dcterms:modified>
</cp:coreProperties>
</file>