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120" yWindow="1120" windowWidth="24480" windowHeight="14840" tabRatio="500" activeTab="1"/>
  </bookViews>
  <sheets>
    <sheet name="source" sheetId="1" r:id="rId1"/>
    <sheet name="calcul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C4" i="2"/>
  <c r="D4" i="2"/>
  <c r="E4" i="2"/>
  <c r="F4" i="2"/>
  <c r="G4" i="2"/>
  <c r="E13" i="2"/>
  <c r="C5" i="2"/>
  <c r="D5" i="2"/>
  <c r="E5" i="2"/>
  <c r="F5" i="2"/>
  <c r="G5" i="2"/>
  <c r="E14" i="2"/>
  <c r="C6" i="2"/>
  <c r="D6" i="2"/>
  <c r="E6" i="2"/>
  <c r="F6" i="2"/>
  <c r="G6" i="2"/>
  <c r="E15" i="2"/>
  <c r="C8" i="2"/>
  <c r="D8" i="2"/>
  <c r="E8" i="2"/>
  <c r="F8" i="2"/>
  <c r="G8" i="2"/>
  <c r="E17" i="2"/>
  <c r="C9" i="2"/>
  <c r="D9" i="2"/>
  <c r="E9" i="2"/>
  <c r="F9" i="2"/>
  <c r="G9" i="2"/>
  <c r="E18" i="2"/>
  <c r="C3" i="2"/>
  <c r="D3" i="2"/>
  <c r="E3" i="2"/>
  <c r="F3" i="2"/>
  <c r="G3" i="2"/>
  <c r="E12" i="2"/>
  <c r="D13" i="2"/>
  <c r="F13" i="2"/>
  <c r="D14" i="2"/>
  <c r="F14" i="2"/>
  <c r="D15" i="2"/>
  <c r="F15" i="2"/>
  <c r="D17" i="2"/>
  <c r="F17" i="2"/>
  <c r="D18" i="2"/>
  <c r="F18" i="2"/>
  <c r="D12" i="2"/>
  <c r="F12" i="2"/>
</calcChain>
</file>

<file path=xl/sharedStrings.xml><?xml version="1.0" encoding="utf-8"?>
<sst xmlns="http://schemas.openxmlformats.org/spreadsheetml/2006/main" count="109" uniqueCount="38">
  <si>
    <t>France</t>
  </si>
  <si>
    <t>Installed 2012</t>
  </si>
  <si>
    <t>End 2012</t>
  </si>
  <si>
    <t>Installed 2013</t>
  </si>
  <si>
    <t>End 2013</t>
  </si>
  <si>
    <t>Germany</t>
  </si>
  <si>
    <t>Netherlands</t>
  </si>
  <si>
    <t>Poland</t>
  </si>
  <si>
    <t>Spain</t>
  </si>
  <si>
    <t>United Kingdom</t>
  </si>
  <si>
    <t>Total EU-28</t>
  </si>
  <si>
    <t>dataset</t>
  </si>
  <si>
    <t>de</t>
  </si>
  <si>
    <t>es</t>
  </si>
  <si>
    <t>eu</t>
  </si>
  <si>
    <t>fr</t>
  </si>
  <si>
    <t>nl</t>
  </si>
  <si>
    <t>pl</t>
  </si>
  <si>
    <t>uk</t>
  </si>
  <si>
    <t>installed end 2011</t>
  </si>
  <si>
    <t>installed end 2012</t>
  </si>
  <si>
    <t>average installed capacity 2012</t>
  </si>
  <si>
    <t>UK</t>
  </si>
  <si>
    <t xml:space="preserve">Poland </t>
  </si>
  <si>
    <t>EU27</t>
  </si>
  <si>
    <t>average offshore capacity</t>
  </si>
  <si>
    <t>Source:</t>
  </si>
  <si>
    <t>http://www.ewea.org/fileadmin/files/library/publications/statistics/European_offshore_statistics_2012.pdf</t>
  </si>
  <si>
    <t>EWEA, 2013. The European offshore wind industry - key trends and statistics 2012</t>
  </si>
  <si>
    <t>Total installed wind capacity</t>
  </si>
  <si>
    <t>Installed offshore capacity</t>
  </si>
  <si>
    <t>check</t>
  </si>
  <si>
    <t>share offshore</t>
  </si>
  <si>
    <t>share coastal</t>
  </si>
  <si>
    <t>average inland + coastal installed capacity</t>
  </si>
  <si>
    <t>share inland</t>
  </si>
  <si>
    <t>d</t>
  </si>
  <si>
    <t>see: ../nl/2012/2_power_and_heat_plant/2_chp_pp_source_analysis.xlsx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</si>
</sst>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7"/>
      <color rgb="FF8B8D8E"/>
      <name val="Arial"/>
      <family val="2"/>
    </font>
    <font>
      <sz val="12"/>
      <name val="Calibri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Font="0" applyAlignment="0"/>
    <xf numFmtId="0" fontId="3" fillId="3" borderId="1" applyNumberFormat="0" applyFont="0" applyAlignment="0"/>
    <xf numFmtId="1" fontId="3" fillId="0" borderId="1" applyNumberFormat="0" applyFont="0" applyAlignment="0">
      <protection locked="0"/>
    </xf>
    <xf numFmtId="0" fontId="4" fillId="0" borderId="2" applyNumberFormat="0">
      <alignment wrapText="1"/>
    </xf>
    <xf numFmtId="0" fontId="3" fillId="0" borderId="3" applyNumberFormat="0" applyFont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Border="1"/>
    <xf numFmtId="0" fontId="8" fillId="0" borderId="0" xfId="3" applyFont="1" applyFill="1" applyBorder="1"/>
    <xf numFmtId="0" fontId="3" fillId="0" borderId="0" xfId="4" applyNumberFormat="1" applyFont="1" applyBorder="1" applyAlignment="1">
      <alignment vertical="center"/>
      <protection locked="0"/>
    </xf>
    <xf numFmtId="0" fontId="8" fillId="0" borderId="0" xfId="5" applyFont="1" applyBorder="1">
      <alignment wrapText="1"/>
    </xf>
    <xf numFmtId="0" fontId="1" fillId="0" borderId="0" xfId="6" applyFont="1" applyBorder="1"/>
    <xf numFmtId="3" fontId="3" fillId="0" borderId="0" xfId="4" applyNumberFormat="1" applyFont="1" applyBorder="1" applyAlignment="1">
      <alignment vertical="center"/>
      <protection locked="0"/>
    </xf>
    <xf numFmtId="0" fontId="4" fillId="0" borderId="0" xfId="5" applyBorder="1">
      <alignment wrapText="1"/>
    </xf>
    <xf numFmtId="0" fontId="0" fillId="0" borderId="0" xfId="6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9" fillId="0" borderId="7" xfId="5" applyFont="1" applyBorder="1">
      <alignment wrapText="1"/>
    </xf>
    <xf numFmtId="0" fontId="8" fillId="0" borderId="8" xfId="5" applyFont="1" applyBorder="1">
      <alignment wrapText="1"/>
    </xf>
    <xf numFmtId="0" fontId="1" fillId="0" borderId="7" xfId="6" applyFont="1" applyBorder="1"/>
    <xf numFmtId="0" fontId="1" fillId="0" borderId="8" xfId="6" applyFont="1" applyBorder="1"/>
    <xf numFmtId="0" fontId="1" fillId="0" borderId="9" xfId="6" applyFont="1" applyBorder="1"/>
    <xf numFmtId="0" fontId="1" fillId="0" borderId="10" xfId="6" applyFont="1" applyBorder="1"/>
    <xf numFmtId="0" fontId="1" fillId="0" borderId="11" xfId="6" applyFont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8" fillId="0" borderId="7" xfId="2" applyFont="1" applyFill="1" applyBorder="1"/>
    <xf numFmtId="0" fontId="8" fillId="0" borderId="8" xfId="4" applyNumberFormat="1" applyFont="1" applyFill="1" applyBorder="1" applyAlignment="1">
      <alignment vertical="center"/>
      <protection locked="0"/>
    </xf>
    <xf numFmtId="3" fontId="8" fillId="0" borderId="8" xfId="4" applyNumberFormat="1" applyFont="1" applyFill="1" applyBorder="1" applyAlignment="1">
      <alignment vertical="center"/>
      <protection locked="0"/>
    </xf>
    <xf numFmtId="0" fontId="8" fillId="0" borderId="9" xfId="2" applyFont="1" applyFill="1" applyBorder="1"/>
    <xf numFmtId="0" fontId="8" fillId="0" borderId="10" xfId="3" applyFont="1" applyFill="1" applyBorder="1"/>
    <xf numFmtId="3" fontId="8" fillId="0" borderId="11" xfId="4" applyNumberFormat="1" applyFont="1" applyFill="1" applyBorder="1" applyAlignment="1">
      <alignment vertical="center"/>
      <protection locked="0"/>
    </xf>
    <xf numFmtId="164" fontId="0" fillId="0" borderId="0" xfId="1" applyNumberFormat="1" applyFont="1"/>
    <xf numFmtId="164" fontId="0" fillId="0" borderId="0" xfId="0" applyNumberFormat="1"/>
    <xf numFmtId="165" fontId="3" fillId="0" borderId="0" xfId="4" applyNumberFormat="1" applyFont="1" applyBorder="1" applyAlignment="1">
      <alignment vertical="center"/>
      <protection locked="0"/>
    </xf>
  </cellXfs>
  <cellStyles count="16">
    <cellStyle name="E_Calculation1" xfId="3"/>
    <cellStyle name="E_Calculation2" xfId="2"/>
    <cellStyle name="E_InputWhite" xfId="4"/>
    <cellStyle name="E_Source" xfId="9"/>
    <cellStyle name="E_TableCell0" xfId="6"/>
    <cellStyle name="E_TableHeader0" xfId="5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opLeftCell="A4" workbookViewId="0">
      <selection activeCell="F18" sqref="F18"/>
    </sheetView>
  </sheetViews>
  <sheetFormatPr baseColWidth="10" defaultRowHeight="15" x14ac:dyDescent="0"/>
  <cols>
    <col min="2" max="2" width="12.83203125" customWidth="1"/>
    <col min="3" max="3" width="12.5" customWidth="1"/>
    <col min="4" max="4" width="16.1640625" customWidth="1"/>
    <col min="11" max="11" width="16.33203125" customWidth="1"/>
    <col min="12" max="12" width="16.6640625" customWidth="1"/>
    <col min="13" max="13" width="17.1640625" customWidth="1"/>
    <col min="14" max="14" width="15.5" customWidth="1"/>
  </cols>
  <sheetData>
    <row r="2" spans="1:9">
      <c r="B2" t="s">
        <v>26</v>
      </c>
      <c r="C2" t="s">
        <v>27</v>
      </c>
    </row>
    <row r="3" spans="1:9">
      <c r="C3" t="s">
        <v>28</v>
      </c>
    </row>
    <row r="5" spans="1:9">
      <c r="B5" s="21" t="s">
        <v>29</v>
      </c>
      <c r="C5" s="22"/>
      <c r="D5" s="23"/>
      <c r="F5" s="11" t="s">
        <v>30</v>
      </c>
      <c r="G5" s="12"/>
      <c r="H5" s="13"/>
    </row>
    <row r="6" spans="1:9">
      <c r="A6" s="3"/>
      <c r="B6" s="24" t="s">
        <v>0</v>
      </c>
      <c r="C6" s="4">
        <v>0</v>
      </c>
      <c r="D6" s="25" t="s">
        <v>0</v>
      </c>
      <c r="E6" s="5"/>
      <c r="F6" s="14"/>
      <c r="G6" s="6">
        <v>2012</v>
      </c>
      <c r="H6" s="15">
        <v>2013</v>
      </c>
      <c r="I6" s="3"/>
    </row>
    <row r="7" spans="1:9">
      <c r="A7" s="3"/>
      <c r="B7" s="24" t="s">
        <v>0</v>
      </c>
      <c r="C7" s="4" t="s">
        <v>1</v>
      </c>
      <c r="D7" s="25">
        <v>814</v>
      </c>
      <c r="E7" s="5"/>
      <c r="F7" s="16" t="s">
        <v>22</v>
      </c>
      <c r="G7" s="7">
        <v>2947.9</v>
      </c>
      <c r="H7" s="17">
        <v>3681</v>
      </c>
      <c r="I7" s="3"/>
    </row>
    <row r="8" spans="1:9">
      <c r="A8" s="3"/>
      <c r="B8" s="24" t="s">
        <v>0</v>
      </c>
      <c r="C8" s="4" t="s">
        <v>2</v>
      </c>
      <c r="D8" s="26">
        <v>7623</v>
      </c>
      <c r="E8" s="8"/>
      <c r="F8" s="16" t="s">
        <v>6</v>
      </c>
      <c r="G8" s="7">
        <v>246.8</v>
      </c>
      <c r="H8" s="17">
        <v>247</v>
      </c>
      <c r="I8" s="3"/>
    </row>
    <row r="9" spans="1:9">
      <c r="A9" s="3"/>
      <c r="B9" s="24" t="s">
        <v>0</v>
      </c>
      <c r="C9" s="4" t="s">
        <v>3</v>
      </c>
      <c r="D9" s="25">
        <v>631</v>
      </c>
      <c r="E9" s="5"/>
      <c r="F9" s="16" t="s">
        <v>5</v>
      </c>
      <c r="G9" s="7">
        <v>280.3</v>
      </c>
      <c r="H9" s="17">
        <v>520</v>
      </c>
      <c r="I9" s="3"/>
    </row>
    <row r="10" spans="1:9">
      <c r="A10" s="3"/>
      <c r="B10" s="24" t="s">
        <v>0</v>
      </c>
      <c r="C10" s="4" t="s">
        <v>4</v>
      </c>
      <c r="D10" s="26">
        <v>8254</v>
      </c>
      <c r="E10" s="8"/>
      <c r="F10" s="16" t="s">
        <v>8</v>
      </c>
      <c r="G10" s="7">
        <v>0</v>
      </c>
      <c r="H10" s="17">
        <v>5</v>
      </c>
      <c r="I10" s="3"/>
    </row>
    <row r="11" spans="1:9">
      <c r="A11" s="3"/>
      <c r="B11" s="24" t="s">
        <v>5</v>
      </c>
      <c r="C11" s="4">
        <v>0</v>
      </c>
      <c r="D11" s="25" t="s">
        <v>5</v>
      </c>
      <c r="E11" s="5"/>
      <c r="F11" s="16" t="s">
        <v>23</v>
      </c>
      <c r="G11" s="7">
        <v>0</v>
      </c>
      <c r="H11" s="17">
        <v>0</v>
      </c>
      <c r="I11" s="3"/>
    </row>
    <row r="12" spans="1:9">
      <c r="A12" s="3"/>
      <c r="B12" s="24" t="s">
        <v>5</v>
      </c>
      <c r="C12" s="4" t="s">
        <v>1</v>
      </c>
      <c r="D12" s="26">
        <v>2297</v>
      </c>
      <c r="E12" s="8"/>
      <c r="F12" s="16" t="s">
        <v>0</v>
      </c>
      <c r="G12" s="7">
        <v>0</v>
      </c>
      <c r="H12" s="17">
        <v>0</v>
      </c>
      <c r="I12" s="3"/>
    </row>
    <row r="13" spans="1:9">
      <c r="A13" s="3"/>
      <c r="B13" s="24" t="s">
        <v>5</v>
      </c>
      <c r="C13" s="4" t="s">
        <v>2</v>
      </c>
      <c r="D13" s="26">
        <v>30989</v>
      </c>
      <c r="E13" s="8"/>
      <c r="F13" s="18" t="s">
        <v>24</v>
      </c>
      <c r="G13" s="19">
        <v>4995</v>
      </c>
      <c r="H13" s="20">
        <v>6562</v>
      </c>
      <c r="I13" s="3"/>
    </row>
    <row r="14" spans="1:9">
      <c r="A14" s="3"/>
      <c r="B14" s="24" t="s">
        <v>5</v>
      </c>
      <c r="C14" s="4" t="s">
        <v>3</v>
      </c>
      <c r="D14" s="26">
        <v>3238</v>
      </c>
      <c r="E14" s="8"/>
      <c r="F14" s="8"/>
      <c r="G14" s="8"/>
      <c r="H14" s="8"/>
      <c r="I14" s="3"/>
    </row>
    <row r="15" spans="1:9">
      <c r="A15" s="3"/>
      <c r="B15" s="24" t="s">
        <v>5</v>
      </c>
      <c r="C15" s="4" t="s">
        <v>4</v>
      </c>
      <c r="D15" s="26">
        <v>33730</v>
      </c>
      <c r="E15" s="8"/>
      <c r="F15" s="8"/>
      <c r="G15" s="8"/>
      <c r="H15" s="8"/>
      <c r="I15" s="3"/>
    </row>
    <row r="16" spans="1:9">
      <c r="A16" s="3"/>
      <c r="B16" s="24" t="s">
        <v>6</v>
      </c>
      <c r="C16" s="4">
        <v>0</v>
      </c>
      <c r="D16" s="25" t="s">
        <v>6</v>
      </c>
      <c r="E16" s="5"/>
      <c r="F16" s="5"/>
      <c r="G16" s="5"/>
      <c r="H16" s="5"/>
      <c r="I16" s="3"/>
    </row>
    <row r="17" spans="1:11">
      <c r="A17" s="3"/>
      <c r="B17" s="24" t="s">
        <v>6</v>
      </c>
      <c r="C17" s="4" t="s">
        <v>1</v>
      </c>
      <c r="D17" s="25">
        <v>119</v>
      </c>
      <c r="E17" s="5"/>
      <c r="F17" s="5"/>
      <c r="G17" s="5"/>
      <c r="H17" s="5"/>
      <c r="I17" s="3"/>
    </row>
    <row r="18" spans="1:11">
      <c r="A18" s="3"/>
      <c r="B18" s="24" t="s">
        <v>6</v>
      </c>
      <c r="C18" s="4" t="s">
        <v>2</v>
      </c>
      <c r="D18" s="26">
        <v>2391</v>
      </c>
      <c r="E18" s="8"/>
      <c r="F18" s="32"/>
      <c r="G18" s="8"/>
      <c r="H18" s="8"/>
      <c r="I18" s="3"/>
    </row>
    <row r="19" spans="1:11">
      <c r="A19" s="3"/>
      <c r="B19" s="24" t="s">
        <v>6</v>
      </c>
      <c r="C19" s="4" t="s">
        <v>3</v>
      </c>
      <c r="D19" s="25">
        <v>303</v>
      </c>
      <c r="E19" s="5"/>
      <c r="F19" s="5"/>
      <c r="G19" s="5"/>
      <c r="H19" s="5"/>
      <c r="I19" s="3"/>
      <c r="K19" s="1"/>
    </row>
    <row r="20" spans="1:11">
      <c r="A20" s="3"/>
      <c r="B20" s="24" t="s">
        <v>6</v>
      </c>
      <c r="C20" s="4" t="s">
        <v>4</v>
      </c>
      <c r="D20" s="26">
        <v>2693</v>
      </c>
      <c r="E20" s="8"/>
      <c r="F20" s="8"/>
      <c r="G20" s="8"/>
      <c r="H20" s="8"/>
      <c r="I20" s="3"/>
    </row>
    <row r="21" spans="1:11">
      <c r="A21" s="3"/>
      <c r="B21" s="24" t="s">
        <v>7</v>
      </c>
      <c r="C21" s="4">
        <v>0</v>
      </c>
      <c r="D21" s="25" t="s">
        <v>7</v>
      </c>
      <c r="E21" s="5"/>
      <c r="F21" s="5"/>
      <c r="G21" s="5"/>
      <c r="H21" s="5"/>
      <c r="I21" s="3"/>
    </row>
    <row r="22" spans="1:11">
      <c r="A22" s="3"/>
      <c r="B22" s="24" t="s">
        <v>7</v>
      </c>
      <c r="C22" s="4" t="s">
        <v>1</v>
      </c>
      <c r="D22" s="25">
        <v>880</v>
      </c>
      <c r="E22" s="5"/>
      <c r="F22" s="5"/>
      <c r="G22" s="5"/>
      <c r="H22" s="5"/>
      <c r="I22" s="3"/>
    </row>
    <row r="23" spans="1:11">
      <c r="A23" s="3"/>
      <c r="B23" s="24" t="s">
        <v>7</v>
      </c>
      <c r="C23" s="4" t="s">
        <v>2</v>
      </c>
      <c r="D23" s="26">
        <v>2496</v>
      </c>
      <c r="E23" s="8"/>
      <c r="F23" s="8"/>
      <c r="G23" s="8"/>
      <c r="H23" s="8"/>
      <c r="I23" s="3"/>
    </row>
    <row r="24" spans="1:11">
      <c r="A24" s="3"/>
      <c r="B24" s="24" t="s">
        <v>7</v>
      </c>
      <c r="C24" s="4" t="s">
        <v>3</v>
      </c>
      <c r="D24" s="25">
        <v>894</v>
      </c>
      <c r="E24" s="5"/>
      <c r="F24" s="5"/>
      <c r="G24" s="5"/>
      <c r="H24" s="5"/>
      <c r="I24" s="3"/>
    </row>
    <row r="25" spans="1:11">
      <c r="A25" s="3"/>
      <c r="B25" s="24" t="s">
        <v>7</v>
      </c>
      <c r="C25" s="4" t="s">
        <v>4</v>
      </c>
      <c r="D25" s="26">
        <v>3390</v>
      </c>
      <c r="E25" s="8"/>
      <c r="F25" s="8"/>
      <c r="G25" s="8"/>
      <c r="H25" s="8"/>
      <c r="I25" s="3"/>
    </row>
    <row r="26" spans="1:11">
      <c r="A26" s="3"/>
      <c r="B26" s="24" t="s">
        <v>8</v>
      </c>
      <c r="C26" s="4">
        <v>0</v>
      </c>
      <c r="D26" s="25" t="s">
        <v>8</v>
      </c>
      <c r="E26" s="5"/>
      <c r="F26" s="5"/>
      <c r="G26" s="5"/>
      <c r="H26" s="5"/>
      <c r="I26" s="3"/>
    </row>
    <row r="27" spans="1:11">
      <c r="A27" s="3"/>
      <c r="B27" s="24" t="s">
        <v>8</v>
      </c>
      <c r="C27" s="4" t="s">
        <v>1</v>
      </c>
      <c r="D27" s="26">
        <v>1110</v>
      </c>
      <c r="E27" s="8"/>
      <c r="F27" s="8"/>
      <c r="G27" s="8"/>
      <c r="H27" s="8"/>
      <c r="I27" s="3"/>
    </row>
    <row r="28" spans="1:11">
      <c r="A28" s="3"/>
      <c r="B28" s="24" t="s">
        <v>8</v>
      </c>
      <c r="C28" s="4" t="s">
        <v>2</v>
      </c>
      <c r="D28" s="26">
        <v>22784</v>
      </c>
      <c r="E28" s="8"/>
      <c r="F28" s="8"/>
      <c r="G28" s="8"/>
      <c r="H28" s="8"/>
      <c r="I28" s="3"/>
    </row>
    <row r="29" spans="1:11">
      <c r="A29" s="3"/>
      <c r="B29" s="24" t="s">
        <v>8</v>
      </c>
      <c r="C29" s="4" t="s">
        <v>3</v>
      </c>
      <c r="D29" s="25">
        <v>175</v>
      </c>
      <c r="E29" s="5"/>
      <c r="F29" s="5"/>
      <c r="G29" s="5"/>
      <c r="H29" s="5"/>
      <c r="I29" s="3"/>
    </row>
    <row r="30" spans="1:11">
      <c r="A30" s="3"/>
      <c r="B30" s="24" t="s">
        <v>8</v>
      </c>
      <c r="C30" s="4" t="s">
        <v>4</v>
      </c>
      <c r="D30" s="26">
        <v>22959</v>
      </c>
      <c r="E30" s="8"/>
      <c r="F30" s="8"/>
      <c r="G30" s="8"/>
      <c r="H30" s="8"/>
      <c r="I30" s="3"/>
    </row>
    <row r="31" spans="1:11">
      <c r="A31" s="3"/>
      <c r="B31" s="24" t="s">
        <v>9</v>
      </c>
      <c r="C31" s="4">
        <v>0</v>
      </c>
      <c r="D31" s="25" t="s">
        <v>9</v>
      </c>
      <c r="E31" s="5"/>
      <c r="F31" s="5"/>
      <c r="G31" s="5"/>
      <c r="H31" s="5"/>
      <c r="I31" s="3"/>
    </row>
    <row r="32" spans="1:11">
      <c r="A32" s="3"/>
      <c r="B32" s="24" t="s">
        <v>9</v>
      </c>
      <c r="C32" s="4" t="s">
        <v>1</v>
      </c>
      <c r="D32" s="26">
        <v>2064</v>
      </c>
      <c r="E32" s="8"/>
      <c r="F32" s="8"/>
      <c r="G32" s="8"/>
      <c r="H32" s="8"/>
      <c r="I32" s="3"/>
    </row>
    <row r="33" spans="1:9">
      <c r="A33" s="3"/>
      <c r="B33" s="24" t="s">
        <v>9</v>
      </c>
      <c r="C33" s="4" t="s">
        <v>2</v>
      </c>
      <c r="D33" s="26">
        <v>8649</v>
      </c>
      <c r="E33" s="8"/>
      <c r="F33" s="8"/>
      <c r="G33" s="8"/>
      <c r="H33" s="8"/>
      <c r="I33" s="3"/>
    </row>
    <row r="34" spans="1:9">
      <c r="A34" s="3"/>
      <c r="B34" s="24" t="s">
        <v>9</v>
      </c>
      <c r="C34" s="4" t="s">
        <v>3</v>
      </c>
      <c r="D34" s="26">
        <v>1883</v>
      </c>
      <c r="E34" s="8"/>
      <c r="F34" s="8"/>
      <c r="G34" s="8"/>
      <c r="H34" s="8"/>
      <c r="I34" s="3"/>
    </row>
    <row r="35" spans="1:9">
      <c r="A35" s="3"/>
      <c r="B35" s="24" t="s">
        <v>9</v>
      </c>
      <c r="C35" s="4" t="s">
        <v>4</v>
      </c>
      <c r="D35" s="26">
        <v>10531</v>
      </c>
      <c r="E35" s="8"/>
      <c r="F35" s="8"/>
      <c r="G35" s="8"/>
      <c r="H35" s="8"/>
      <c r="I35" s="3"/>
    </row>
    <row r="36" spans="1:9">
      <c r="A36" s="3"/>
      <c r="B36" s="24" t="s">
        <v>10</v>
      </c>
      <c r="C36" s="4">
        <v>0</v>
      </c>
      <c r="D36" s="25" t="s">
        <v>10</v>
      </c>
      <c r="E36" s="5"/>
      <c r="F36" s="5"/>
      <c r="G36" s="5"/>
      <c r="H36" s="5"/>
      <c r="I36" s="3"/>
    </row>
    <row r="37" spans="1:9">
      <c r="A37" s="3"/>
      <c r="B37" s="24" t="s">
        <v>10</v>
      </c>
      <c r="C37" s="4" t="s">
        <v>1</v>
      </c>
      <c r="D37" s="26">
        <v>12102</v>
      </c>
      <c r="E37" s="8"/>
      <c r="F37" s="8"/>
      <c r="G37" s="8"/>
      <c r="H37" s="8"/>
      <c r="I37" s="3"/>
    </row>
    <row r="38" spans="1:9">
      <c r="A38" s="3"/>
      <c r="B38" s="24" t="s">
        <v>10</v>
      </c>
      <c r="C38" s="4" t="s">
        <v>2</v>
      </c>
      <c r="D38" s="26">
        <v>106454</v>
      </c>
      <c r="E38" s="8"/>
      <c r="F38" s="8"/>
      <c r="G38" s="8"/>
      <c r="H38" s="8"/>
      <c r="I38" s="3"/>
    </row>
    <row r="39" spans="1:9">
      <c r="A39" s="3"/>
      <c r="B39" s="24" t="s">
        <v>10</v>
      </c>
      <c r="C39" s="4" t="s">
        <v>3</v>
      </c>
      <c r="D39" s="26">
        <v>11159</v>
      </c>
      <c r="E39" s="8"/>
      <c r="F39" s="8"/>
      <c r="G39" s="8"/>
      <c r="H39" s="8"/>
      <c r="I39" s="3"/>
    </row>
    <row r="40" spans="1:9">
      <c r="A40" s="3"/>
      <c r="B40" s="27" t="s">
        <v>10</v>
      </c>
      <c r="C40" s="28" t="s">
        <v>4</v>
      </c>
      <c r="D40" s="29">
        <v>117289</v>
      </c>
      <c r="E40" s="8"/>
      <c r="F40" s="8"/>
      <c r="G40" s="8"/>
      <c r="H40" s="8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9"/>
      <c r="F42" s="9"/>
      <c r="G42" s="9"/>
      <c r="H42" s="9"/>
      <c r="I42" s="3"/>
    </row>
    <row r="43" spans="1:9">
      <c r="A43" s="3"/>
      <c r="B43" s="3"/>
      <c r="C43" s="3"/>
      <c r="D43" s="3"/>
      <c r="E43" s="10"/>
      <c r="F43" s="10"/>
      <c r="G43" s="10"/>
      <c r="H43" s="10"/>
      <c r="I43" s="3"/>
    </row>
    <row r="44" spans="1:9">
      <c r="A44" s="3"/>
      <c r="B44" s="3"/>
      <c r="C44" s="3"/>
      <c r="D44" s="3"/>
      <c r="E44" s="10"/>
      <c r="F44" s="10"/>
      <c r="G44" s="10"/>
      <c r="H44" s="10"/>
      <c r="I44" s="3"/>
    </row>
    <row r="45" spans="1:9">
      <c r="A45" s="3"/>
      <c r="B45" s="3"/>
      <c r="C45" s="3"/>
      <c r="D45" s="3"/>
      <c r="E45" s="10"/>
      <c r="F45" s="10"/>
      <c r="G45" s="10"/>
      <c r="H45" s="10"/>
      <c r="I45" s="3"/>
    </row>
    <row r="46" spans="1:9">
      <c r="A46" s="3"/>
      <c r="B46" s="3"/>
      <c r="C46" s="3"/>
      <c r="D46" s="3"/>
      <c r="E46" s="10"/>
      <c r="F46" s="10"/>
      <c r="G46" s="10"/>
      <c r="H46" s="10"/>
      <c r="I46" s="3"/>
    </row>
    <row r="47" spans="1:9">
      <c r="A47" s="3"/>
      <c r="B47" s="3"/>
      <c r="C47" s="3"/>
      <c r="D47" s="3"/>
      <c r="E47" s="10"/>
      <c r="F47" s="10"/>
      <c r="G47" s="10"/>
      <c r="H47" s="10"/>
      <c r="I47" s="3"/>
    </row>
    <row r="48" spans="1:9">
      <c r="A48" s="3"/>
      <c r="B48" s="3"/>
      <c r="C48" s="3"/>
      <c r="D48" s="3"/>
      <c r="E48" s="10"/>
      <c r="F48" s="10"/>
      <c r="G48" s="10"/>
      <c r="H48" s="10"/>
      <c r="I48" s="3"/>
    </row>
    <row r="49" spans="1:9">
      <c r="A49" s="3"/>
      <c r="B49" s="3"/>
      <c r="C49" s="3"/>
      <c r="D49" s="3"/>
      <c r="E49" s="10"/>
      <c r="F49" s="10"/>
      <c r="G49" s="10"/>
      <c r="H49" s="10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C16" sqref="C16"/>
    </sheetView>
  </sheetViews>
  <sheetFormatPr baseColWidth="10" defaultRowHeight="15" x14ac:dyDescent="0"/>
  <cols>
    <col min="2" max="2" width="7.5" customWidth="1"/>
    <col min="3" max="3" width="16.83203125" customWidth="1"/>
    <col min="4" max="4" width="17" customWidth="1"/>
    <col min="5" max="5" width="27.1640625" customWidth="1"/>
    <col min="6" max="6" width="22.6640625" customWidth="1"/>
    <col min="7" max="7" width="37.83203125" customWidth="1"/>
  </cols>
  <sheetData>
    <row r="2" spans="1:8">
      <c r="B2" s="2" t="s">
        <v>11</v>
      </c>
      <c r="C2" s="2" t="s">
        <v>19</v>
      </c>
      <c r="D2" s="2" t="s">
        <v>20</v>
      </c>
      <c r="E2" s="2" t="s">
        <v>21</v>
      </c>
      <c r="F2" s="2" t="s">
        <v>25</v>
      </c>
      <c r="G2" s="2" t="s">
        <v>34</v>
      </c>
      <c r="H2" s="2"/>
    </row>
    <row r="3" spans="1:8">
      <c r="B3" t="s">
        <v>12</v>
      </c>
      <c r="C3" s="1">
        <f>source!D13-source!D12</f>
        <v>28692</v>
      </c>
      <c r="D3" s="1">
        <f>source!D13</f>
        <v>30989</v>
      </c>
      <c r="E3" s="1">
        <f t="shared" ref="E3:E9" si="0">AVERAGE(C3,D3)</f>
        <v>29840.5</v>
      </c>
      <c r="F3">
        <f>AVERAGE(source!G9,source!H9)</f>
        <v>400.15</v>
      </c>
      <c r="G3" s="1">
        <f t="shared" ref="G3:G9" si="1">E3-F3</f>
        <v>29440.35</v>
      </c>
    </row>
    <row r="4" spans="1:8">
      <c r="B4" t="s">
        <v>13</v>
      </c>
      <c r="C4" s="1">
        <f>source!D28-source!D27</f>
        <v>21674</v>
      </c>
      <c r="D4" s="1">
        <f>source!D28</f>
        <v>22784</v>
      </c>
      <c r="E4" s="1">
        <f t="shared" si="0"/>
        <v>22229</v>
      </c>
      <c r="F4">
        <f>AVERAGE(source!G10,source!H10)</f>
        <v>2.5</v>
      </c>
      <c r="G4" s="1">
        <f t="shared" si="1"/>
        <v>22226.5</v>
      </c>
    </row>
    <row r="5" spans="1:8">
      <c r="B5" t="s">
        <v>14</v>
      </c>
      <c r="C5" s="1">
        <f>source!D38-source!D37</f>
        <v>94352</v>
      </c>
      <c r="D5" s="1">
        <f>source!D38</f>
        <v>106454</v>
      </c>
      <c r="E5" s="1">
        <f t="shared" si="0"/>
        <v>100403</v>
      </c>
      <c r="F5">
        <f>AVERAGE(source!G13,source!H13)</f>
        <v>5778.5</v>
      </c>
      <c r="G5" s="1">
        <f t="shared" si="1"/>
        <v>94624.5</v>
      </c>
    </row>
    <row r="6" spans="1:8">
      <c r="B6" t="s">
        <v>15</v>
      </c>
      <c r="C6" s="1">
        <f>source!D8-source!D7</f>
        <v>6809</v>
      </c>
      <c r="D6" s="1">
        <f>source!D8</f>
        <v>7623</v>
      </c>
      <c r="E6" s="1">
        <f t="shared" si="0"/>
        <v>7216</v>
      </c>
      <c r="F6">
        <f>AVERAGE(source!G12,source!H12)</f>
        <v>0</v>
      </c>
      <c r="G6" s="1">
        <f t="shared" si="1"/>
        <v>7216</v>
      </c>
    </row>
    <row r="7" spans="1:8">
      <c r="B7" t="s">
        <v>16</v>
      </c>
      <c r="C7" s="1">
        <f>source!D18-source!D17</f>
        <v>2272</v>
      </c>
      <c r="D7" s="1">
        <f>source!D18</f>
        <v>2391</v>
      </c>
      <c r="E7" s="1">
        <f t="shared" si="0"/>
        <v>2331.5</v>
      </c>
      <c r="F7">
        <f>AVERAGE(source!G8,source!H8)</f>
        <v>246.9</v>
      </c>
      <c r="G7" s="1">
        <f t="shared" si="1"/>
        <v>2084.6</v>
      </c>
    </row>
    <row r="8" spans="1:8">
      <c r="B8" t="s">
        <v>17</v>
      </c>
      <c r="C8" s="1">
        <f>source!D23-source!D22</f>
        <v>1616</v>
      </c>
      <c r="D8" s="1">
        <f>source!D23</f>
        <v>2496</v>
      </c>
      <c r="E8" s="1">
        <f t="shared" si="0"/>
        <v>2056</v>
      </c>
      <c r="F8">
        <f>AVERAGE(source!G11,source!H11)</f>
        <v>0</v>
      </c>
      <c r="G8" s="1">
        <f t="shared" si="1"/>
        <v>2056</v>
      </c>
    </row>
    <row r="9" spans="1:8">
      <c r="B9" t="s">
        <v>18</v>
      </c>
      <c r="C9" s="1">
        <f>source!D33-source!D32</f>
        <v>6585</v>
      </c>
      <c r="D9" s="1">
        <f>source!D33</f>
        <v>8649</v>
      </c>
      <c r="E9" s="1">
        <f t="shared" si="0"/>
        <v>7617</v>
      </c>
      <c r="F9">
        <f>AVERAGE(source!G7,source!H7)</f>
        <v>3314.45</v>
      </c>
      <c r="G9" s="1">
        <f t="shared" si="1"/>
        <v>4302.55</v>
      </c>
    </row>
    <row r="11" spans="1:8">
      <c r="B11" s="2" t="s">
        <v>11</v>
      </c>
      <c r="C11" s="2" t="s">
        <v>33</v>
      </c>
      <c r="D11" s="2" t="s">
        <v>32</v>
      </c>
      <c r="E11" s="2" t="s">
        <v>35</v>
      </c>
      <c r="F11" s="2" t="s">
        <v>31</v>
      </c>
    </row>
    <row r="12" spans="1:8">
      <c r="B12" t="s">
        <v>12</v>
      </c>
      <c r="C12" s="30">
        <v>0</v>
      </c>
      <c r="D12" s="30">
        <f>F3/E3</f>
        <v>1.3409627854761146E-2</v>
      </c>
      <c r="E12" s="30">
        <f>G3/E3</f>
        <v>0.98659037214523881</v>
      </c>
      <c r="F12" s="31">
        <f>SUM(C12:E12)</f>
        <v>1</v>
      </c>
    </row>
    <row r="13" spans="1:8">
      <c r="B13" t="s">
        <v>13</v>
      </c>
      <c r="C13" s="30">
        <v>0</v>
      </c>
      <c r="D13" s="30">
        <f t="shared" ref="D13:D16" si="2">F4/E4</f>
        <v>1.1246569796212156E-4</v>
      </c>
      <c r="E13" s="30">
        <f t="shared" ref="E13:E15" si="3">G4/E4</f>
        <v>0.99988753430203792</v>
      </c>
      <c r="F13" s="31">
        <f t="shared" ref="F13:F18" si="4">SUM(C13:E13)</f>
        <v>1</v>
      </c>
    </row>
    <row r="14" spans="1:8">
      <c r="B14" t="s">
        <v>14</v>
      </c>
      <c r="C14" s="30">
        <v>0</v>
      </c>
      <c r="D14" s="30">
        <f t="shared" si="2"/>
        <v>5.7553061163511048E-2</v>
      </c>
      <c r="E14" s="30">
        <f t="shared" si="3"/>
        <v>0.942446938836489</v>
      </c>
      <c r="F14" s="31">
        <f t="shared" si="4"/>
        <v>1</v>
      </c>
    </row>
    <row r="15" spans="1:8">
      <c r="B15" t="s">
        <v>15</v>
      </c>
      <c r="C15" s="30">
        <v>0</v>
      </c>
      <c r="D15" s="30">
        <f t="shared" si="2"/>
        <v>0</v>
      </c>
      <c r="E15" s="30">
        <f t="shared" si="3"/>
        <v>1</v>
      </c>
      <c r="F15" s="31">
        <f t="shared" si="4"/>
        <v>1</v>
      </c>
    </row>
    <row r="16" spans="1:8">
      <c r="A16" t="s">
        <v>36</v>
      </c>
      <c r="B16" t="s">
        <v>16</v>
      </c>
      <c r="C16" s="30" t="s">
        <v>37</v>
      </c>
      <c r="D16" s="30"/>
      <c r="E16" s="30"/>
      <c r="F16" s="31"/>
    </row>
    <row r="17" spans="2:6">
      <c r="B17" t="s">
        <v>17</v>
      </c>
      <c r="C17" s="30">
        <v>0</v>
      </c>
      <c r="D17" s="30">
        <f>F8/E8</f>
        <v>0</v>
      </c>
      <c r="E17" s="30">
        <f>G8/E8</f>
        <v>1</v>
      </c>
      <c r="F17" s="31">
        <f t="shared" si="4"/>
        <v>1</v>
      </c>
    </row>
    <row r="18" spans="2:6">
      <c r="B18" t="s">
        <v>18</v>
      </c>
      <c r="C18" s="30">
        <v>0</v>
      </c>
      <c r="D18" s="30">
        <f>F9/E9</f>
        <v>0.43513850597348036</v>
      </c>
      <c r="E18" s="30">
        <f>G9/E9</f>
        <v>0.56486149402651964</v>
      </c>
      <c r="F18" s="31">
        <f t="shared" si="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calculation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Alexander Wirtz</cp:lastModifiedBy>
  <dcterms:created xsi:type="dcterms:W3CDTF">2014-06-25T09:03:21Z</dcterms:created>
  <dcterms:modified xsi:type="dcterms:W3CDTF">2014-07-24T11:48:02Z</dcterms:modified>
</cp:coreProperties>
</file>