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007"/>
  <workbookPr autoCompressPictures="0"/>
  <bookViews>
    <workbookView xWindow="0" yWindow="0" windowWidth="28800" windowHeight="15960" activeTab="1"/>
  </bookViews>
  <sheets>
    <sheet name="data" sheetId="1" r:id="rId1"/>
    <sheet name="new_residences_data"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32" i="2" l="1"/>
  <c r="G41" i="2"/>
  <c r="G42" i="2"/>
  <c r="G43" i="2"/>
  <c r="D43" i="2"/>
  <c r="D42" i="2"/>
  <c r="D41" i="2"/>
  <c r="R183" i="1"/>
  <c r="R182" i="1"/>
  <c r="R181" i="1"/>
  <c r="R180" i="1"/>
  <c r="R152" i="1"/>
  <c r="R151" i="1"/>
  <c r="R150" i="1"/>
  <c r="R149" i="1"/>
  <c r="R121" i="1"/>
  <c r="R120" i="1"/>
  <c r="R119" i="1"/>
  <c r="R118" i="1"/>
  <c r="R89" i="1"/>
  <c r="R88" i="1"/>
  <c r="R87" i="1"/>
  <c r="R90" i="1"/>
  <c r="R57" i="1"/>
  <c r="R60" i="1"/>
  <c r="R59" i="1"/>
  <c r="R58" i="1"/>
  <c r="R30" i="1"/>
  <c r="R29" i="1"/>
  <c r="R28" i="1"/>
  <c r="R27" i="1"/>
  <c r="O89" i="1"/>
  <c r="O88" i="1"/>
  <c r="O59" i="1"/>
  <c r="O58" i="1"/>
  <c r="O183" i="1"/>
  <c r="O182" i="1"/>
  <c r="O181" i="1"/>
  <c r="O152" i="1"/>
  <c r="O151" i="1"/>
  <c r="O150" i="1"/>
  <c r="O121" i="1"/>
  <c r="O120" i="1"/>
  <c r="O119" i="1"/>
  <c r="O90" i="1"/>
  <c r="O60" i="1"/>
  <c r="O30" i="1"/>
  <c r="O29" i="1"/>
  <c r="O28" i="1"/>
</calcChain>
</file>

<file path=xl/sharedStrings.xml><?xml version="1.0" encoding="utf-8"?>
<sst xmlns="http://schemas.openxmlformats.org/spreadsheetml/2006/main" count="405" uniqueCount="59">
  <si>
    <t>Incandescent</t>
  </si>
  <si>
    <t>Halogen</t>
  </si>
  <si>
    <t>CFL</t>
  </si>
  <si>
    <t>Linear Fluorescent</t>
  </si>
  <si>
    <t>HID</t>
  </si>
  <si>
    <t>LED</t>
  </si>
  <si>
    <t>Hospitality</t>
  </si>
  <si>
    <t>Residential Market Profile</t>
  </si>
  <si>
    <t>Commercial &amp; Industrial Lighting Profile</t>
  </si>
  <si>
    <t>Offices &amp; Retail Buildings Lamp Installed Base</t>
  </si>
  <si>
    <t>Commercial Offices &amp; Retail Buildings</t>
  </si>
  <si>
    <t>Housing</t>
  </si>
  <si>
    <t>Number of Residential Dwellings</t>
  </si>
  <si>
    <t>Industrial &amp; Warehouse Buildings Lamp Installed Base</t>
  </si>
  <si>
    <t>Industrial &amp; Warehousing Buildings</t>
  </si>
  <si>
    <t>Residential Lighting Installed Base</t>
  </si>
  <si>
    <t>Hospitality Buildings Lamp Installed Base</t>
  </si>
  <si>
    <t>Municipal Buildings</t>
  </si>
  <si>
    <t>Municipal Buildings Lamp Installed Base</t>
  </si>
  <si>
    <t>Netherlands</t>
  </si>
  <si>
    <t>France</t>
  </si>
  <si>
    <t>Germany</t>
  </si>
  <si>
    <t>Spain &amp; Portugal</t>
  </si>
  <si>
    <t>United Kingdom &amp; Ireland &amp; Channel Isles</t>
  </si>
  <si>
    <t>Poland</t>
  </si>
  <si>
    <t>Assumptions:</t>
  </si>
  <si>
    <t>- We assume that each type of lamp delivers the same amount of light (useful energy)</t>
  </si>
  <si>
    <t>incandescent lamps</t>
  </si>
  <si>
    <t>LED lamps</t>
  </si>
  <si>
    <t>low energy light bulbs</t>
  </si>
  <si>
    <t xml:space="preserve">ETM country </t>
  </si>
  <si>
    <t>Spain</t>
  </si>
  <si>
    <t>United Kingdom</t>
  </si>
  <si>
    <t>Mapped to the ETM categories</t>
  </si>
  <si>
    <t>Residences</t>
  </si>
  <si>
    <t>Services</t>
  </si>
  <si>
    <t>ETM category (residences)</t>
  </si>
  <si>
    <t>ETM category (services)</t>
  </si>
  <si>
    <t>Standard fluorescent tubes</t>
  </si>
  <si>
    <t>Efficient fluorescent tubes</t>
  </si>
  <si>
    <t>LED tubes</t>
  </si>
  <si>
    <t>*Incandescent and Halogen are not used in the ETM</t>
  </si>
  <si>
    <t>Other sources</t>
  </si>
  <si>
    <t>DACH</t>
  </si>
  <si>
    <t>CEE</t>
  </si>
  <si>
    <t>Don’t have Europe as a whole unfortunately and would involve quite a significant amount of work to calculate but simply take an average of DACH and CEE. These account for over 40% of the market and are two relatively extreme regions (in terms of Macro-Economic environments) so will give a good flavor of the European average.</t>
  </si>
  <si>
    <t>DACH (Germany, Austria + Switzerland)</t>
  </si>
  <si>
    <t>CEE (includes Poland)</t>
  </si>
  <si>
    <t>EU</t>
  </si>
  <si>
    <t>Expert</t>
  </si>
  <si>
    <t>Expert revised</t>
  </si>
  <si>
    <t>Expert exc. Linear</t>
  </si>
  <si>
    <t>- We assume the following mapping of the 'expert' types of lamps to the ETM categories</t>
  </si>
  <si>
    <t>- We assume the following mapping of the 'expert' regions to the ETM countries</t>
  </si>
  <si>
    <t>'expert' type</t>
  </si>
  <si>
    <t>'expert' region</t>
  </si>
  <si>
    <t>'expert' type*</t>
  </si>
  <si>
    <t>The data in the blue boxes has been obtained from an expert. There is no actual data available for the Installed base but expert has derived the data below from their estimates based on a combination of our own analysis, Annual Lamp Volumes, Import / Export data, Government agencies, 3rd party reports etc. After discussion with the expert we realised that our definitions in the residences sector were not the same. After agreeing on the definitions, the expert provided us with new data (see sheet 'new_residences_data'). The data on lighting in services was not affected by the definitions and so the data from this 'data' sheet is still used for those.</t>
  </si>
  <si>
    <t>After discussion with the expert, we realised that our definitions of the lighting categories were different. The expert redid his analysis and we decided to use the data in the column 'Expert exc. Linear'.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</si>
</sst>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_-* #,##0_-;\-* #,##0_-;_-* &quot;-&quot;??_-;_-@_-"/>
  </numFmts>
  <fonts count="27" x14ac:knownFonts="1">
    <font>
      <sz val="11"/>
      <color theme="1"/>
      <name val="Calibri"/>
      <family val="2"/>
      <scheme val="minor"/>
    </font>
    <font>
      <sz val="12"/>
      <color theme="1"/>
      <name val="Calibri"/>
      <family val="2"/>
      <scheme val="minor"/>
    </font>
    <font>
      <sz val="11"/>
      <color theme="1"/>
      <name val="Calibri"/>
      <family val="2"/>
      <scheme val="minor"/>
    </font>
    <font>
      <b/>
      <sz val="11"/>
      <color theme="0"/>
      <name val="Calibri"/>
      <family val="2"/>
      <scheme val="minor"/>
    </font>
    <font>
      <sz val="10"/>
      <color theme="0"/>
      <name val="Calibri"/>
      <family val="2"/>
      <scheme val="minor"/>
    </font>
    <font>
      <sz val="10"/>
      <name val="Calibri"/>
      <family val="2"/>
      <scheme val="minor"/>
    </font>
    <font>
      <b/>
      <sz val="24"/>
      <color indexed="9"/>
      <name val="Calibri"/>
      <family val="2"/>
      <scheme val="minor"/>
    </font>
    <font>
      <b/>
      <sz val="10"/>
      <color indexed="9"/>
      <name val="Calibri"/>
      <family val="2"/>
      <scheme val="minor"/>
    </font>
    <font>
      <b/>
      <sz val="12"/>
      <color indexed="9"/>
      <name val="Calibri"/>
      <family val="2"/>
      <scheme val="minor"/>
    </font>
    <font>
      <sz val="10"/>
      <color indexed="9"/>
      <name val="Calibri"/>
      <family val="2"/>
      <scheme val="minor"/>
    </font>
    <font>
      <b/>
      <sz val="10"/>
      <name val="Calibri"/>
      <family val="2"/>
      <scheme val="minor"/>
    </font>
    <font>
      <sz val="12"/>
      <name val="Calibri"/>
      <family val="2"/>
      <scheme val="minor"/>
    </font>
    <font>
      <b/>
      <sz val="14"/>
      <color indexed="43"/>
      <name val="Calibri"/>
      <family val="2"/>
      <scheme val="minor"/>
    </font>
    <font>
      <sz val="10"/>
      <color rgb="FF000099"/>
      <name val="Calibri"/>
      <family val="2"/>
      <scheme val="minor"/>
    </font>
    <font>
      <u/>
      <sz val="11"/>
      <color theme="10"/>
      <name val="Calibri"/>
      <family val="2"/>
      <scheme val="minor"/>
    </font>
    <font>
      <u/>
      <sz val="11"/>
      <color theme="11"/>
      <name val="Calibri"/>
      <family val="2"/>
      <scheme val="minor"/>
    </font>
    <font>
      <sz val="11"/>
      <name val="Calibri"/>
      <scheme val="minor"/>
    </font>
    <font>
      <b/>
      <sz val="11"/>
      <name val="Calibri"/>
      <scheme val="minor"/>
    </font>
    <font>
      <b/>
      <sz val="24"/>
      <name val="Calibri"/>
      <scheme val="minor"/>
    </font>
    <font>
      <b/>
      <sz val="11"/>
      <color theme="1"/>
      <name val="Calibri"/>
      <scheme val="minor"/>
    </font>
    <font>
      <b/>
      <sz val="12"/>
      <color theme="1"/>
      <name val="Calibri"/>
      <family val="2"/>
      <scheme val="minor"/>
    </font>
    <font>
      <sz val="12"/>
      <color rgb="FF222222"/>
      <name val="Calibri"/>
      <scheme val="minor"/>
    </font>
    <font>
      <b/>
      <sz val="12"/>
      <color rgb="FF000000"/>
      <name val="Calibri"/>
      <scheme val="minor"/>
    </font>
    <font>
      <i/>
      <sz val="12"/>
      <color rgb="FF000000"/>
      <name val="Calibri"/>
      <scheme val="minor"/>
    </font>
    <font>
      <sz val="12"/>
      <color rgb="FF000000"/>
      <name val="Calibri"/>
      <scheme val="minor"/>
    </font>
    <font>
      <b/>
      <sz val="12"/>
      <color rgb="FF222222"/>
      <name val="Calibri"/>
      <scheme val="minor"/>
    </font>
    <font>
      <i/>
      <sz val="12"/>
      <color theme="1"/>
      <name val="Calibri"/>
      <scheme val="minor"/>
    </font>
  </fonts>
  <fills count="6">
    <fill>
      <patternFill patternType="none"/>
    </fill>
    <fill>
      <patternFill patternType="gray125"/>
    </fill>
    <fill>
      <patternFill patternType="solid">
        <fgColor indexed="8"/>
        <bgColor indexed="64"/>
      </patternFill>
    </fill>
    <fill>
      <patternFill patternType="solid">
        <fgColor indexed="18"/>
        <bgColor indexed="64"/>
      </patternFill>
    </fill>
    <fill>
      <patternFill patternType="solid">
        <fgColor rgb="FF0066FF"/>
        <bgColor indexed="64"/>
      </patternFill>
    </fill>
    <fill>
      <patternFill patternType="solid">
        <fgColor rgb="FF00008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47">
    <xf numFmtId="0" fontId="0" fillId="0" borderId="0"/>
    <xf numFmtId="164" fontId="2" fillId="0" borderId="0" applyFont="0" applyFill="0" applyBorder="0" applyAlignment="0" applyProtection="0"/>
    <xf numFmtId="9" fontId="2"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120">
    <xf numFmtId="0" fontId="0" fillId="0" borderId="0" xfId="0"/>
    <xf numFmtId="0" fontId="4" fillId="0" borderId="0" xfId="0" applyFont="1" applyFill="1" applyAlignment="1"/>
    <xf numFmtId="0" fontId="5" fillId="0" borderId="0" xfId="0" applyFont="1" applyAlignment="1"/>
    <xf numFmtId="0" fontId="6" fillId="2" borderId="0" xfId="0" applyFont="1" applyFill="1" applyAlignment="1">
      <alignment horizontal="left"/>
    </xf>
    <xf numFmtId="0" fontId="5" fillId="0" borderId="0" xfId="0" applyFont="1" applyFill="1" applyAlignment="1"/>
    <xf numFmtId="0" fontId="5" fillId="3" borderId="0" xfId="0" applyFont="1" applyFill="1" applyAlignment="1"/>
    <xf numFmtId="0" fontId="7" fillId="3" borderId="0" xfId="0" applyFont="1" applyFill="1" applyAlignment="1"/>
    <xf numFmtId="0" fontId="9" fillId="3" borderId="0" xfId="0" applyFont="1" applyFill="1" applyAlignment="1"/>
    <xf numFmtId="0" fontId="8" fillId="3" borderId="0" xfId="0" applyFont="1" applyFill="1" applyAlignment="1"/>
    <xf numFmtId="0" fontId="7" fillId="3" borderId="0" xfId="0" applyFont="1" applyFill="1" applyBorder="1" applyAlignment="1"/>
    <xf numFmtId="165" fontId="7" fillId="3" borderId="0" xfId="0" applyNumberFormat="1" applyFont="1" applyFill="1" applyBorder="1" applyAlignment="1"/>
    <xf numFmtId="165" fontId="9" fillId="3" borderId="0" xfId="0" applyNumberFormat="1" applyFont="1" applyFill="1" applyBorder="1" applyAlignment="1"/>
    <xf numFmtId="0" fontId="3" fillId="0" borderId="0" xfId="0" applyFont="1" applyFill="1" applyAlignment="1"/>
    <xf numFmtId="0" fontId="5" fillId="0" borderId="0" xfId="0" applyFont="1" applyFill="1" applyAlignment="1">
      <alignment horizontal="center"/>
    </xf>
    <xf numFmtId="0" fontId="6" fillId="2" borderId="0" xfId="0" applyFont="1" applyFill="1" applyAlignment="1"/>
    <xf numFmtId="0" fontId="11" fillId="2" borderId="0" xfId="0" applyFont="1" applyFill="1" applyAlignment="1"/>
    <xf numFmtId="0" fontId="11" fillId="0" borderId="0" xfId="0" applyFont="1" applyFill="1" applyAlignment="1"/>
    <xf numFmtId="0" fontId="5" fillId="0" borderId="0" xfId="0" applyFont="1" applyAlignment="1">
      <alignment horizontal="center"/>
    </xf>
    <xf numFmtId="0" fontId="12" fillId="3" borderId="0" xfId="0" applyFont="1" applyFill="1" applyAlignment="1"/>
    <xf numFmtId="0" fontId="10" fillId="3" borderId="0" xfId="0" applyFont="1" applyFill="1" applyAlignment="1"/>
    <xf numFmtId="0" fontId="10" fillId="3" borderId="0" xfId="0" applyFont="1" applyFill="1" applyBorder="1" applyAlignment="1"/>
    <xf numFmtId="0" fontId="8" fillId="3" borderId="0" xfId="0" applyFont="1" applyFill="1" applyBorder="1" applyAlignment="1"/>
    <xf numFmtId="0" fontId="10" fillId="0" borderId="0" xfId="0" applyFont="1" applyFill="1" applyBorder="1" applyAlignment="1"/>
    <xf numFmtId="0" fontId="5" fillId="0" borderId="0" xfId="0" applyFont="1" applyFill="1" applyBorder="1" applyAlignment="1"/>
    <xf numFmtId="0" fontId="5" fillId="5" borderId="0" xfId="0" applyFont="1" applyFill="1" applyAlignment="1"/>
    <xf numFmtId="0" fontId="3" fillId="4" borderId="0" xfId="0" applyFont="1" applyFill="1" applyAlignment="1"/>
    <xf numFmtId="165" fontId="3" fillId="4" borderId="0" xfId="0" applyNumberFormat="1" applyFont="1" applyFill="1" applyAlignment="1"/>
    <xf numFmtId="165" fontId="7" fillId="3" borderId="0" xfId="0" applyNumberFormat="1" applyFont="1" applyFill="1" applyBorder="1" applyAlignment="1">
      <alignment horizontal="right"/>
    </xf>
    <xf numFmtId="0" fontId="3" fillId="5" borderId="0" xfId="0" applyFont="1" applyFill="1" applyAlignment="1"/>
    <xf numFmtId="0" fontId="4" fillId="5" borderId="0" xfId="0" applyFont="1" applyFill="1" applyAlignment="1"/>
    <xf numFmtId="165" fontId="4" fillId="5" borderId="0" xfId="1" applyNumberFormat="1" applyFont="1" applyFill="1" applyAlignment="1"/>
    <xf numFmtId="0" fontId="7" fillId="3" borderId="0" xfId="0" applyFont="1" applyFill="1" applyBorder="1" applyAlignment="1">
      <alignment horizontal="right"/>
    </xf>
    <xf numFmtId="0" fontId="13" fillId="5" borderId="0" xfId="0" applyFont="1" applyFill="1" applyAlignment="1"/>
    <xf numFmtId="165" fontId="4" fillId="0" borderId="0" xfId="1" applyNumberFormat="1" applyFont="1" applyFill="1" applyAlignment="1"/>
    <xf numFmtId="0" fontId="9" fillId="0" borderId="0" xfId="0" applyFont="1" applyFill="1" applyAlignment="1"/>
    <xf numFmtId="165" fontId="9" fillId="0" borderId="0" xfId="0" applyNumberFormat="1" applyFont="1" applyFill="1" applyBorder="1" applyAlignment="1"/>
    <xf numFmtId="165" fontId="3" fillId="0" borderId="0" xfId="0" applyNumberFormat="1" applyFont="1" applyFill="1" applyAlignment="1"/>
    <xf numFmtId="0" fontId="6" fillId="0" borderId="0" xfId="0" applyFont="1" applyFill="1" applyAlignment="1"/>
    <xf numFmtId="0" fontId="12" fillId="0" borderId="0" xfId="0" applyFont="1" applyFill="1" applyAlignment="1"/>
    <xf numFmtId="0" fontId="7" fillId="0" borderId="0" xfId="0" applyFont="1" applyFill="1" applyBorder="1" applyAlignment="1"/>
    <xf numFmtId="0" fontId="8" fillId="0" borderId="0" xfId="0" applyFont="1" applyFill="1" applyBorder="1" applyAlignment="1"/>
    <xf numFmtId="0" fontId="13" fillId="0" borderId="0" xfId="0" applyFont="1" applyFill="1" applyAlignment="1"/>
    <xf numFmtId="1" fontId="7" fillId="3" borderId="0" xfId="0" applyNumberFormat="1" applyFont="1" applyFill="1" applyBorder="1" applyAlignment="1">
      <alignment horizontal="right"/>
    </xf>
    <xf numFmtId="1" fontId="7" fillId="3" borderId="0" xfId="0" applyNumberFormat="1" applyFont="1" applyFill="1" applyBorder="1" applyAlignment="1"/>
    <xf numFmtId="0" fontId="0" fillId="0" borderId="0" xfId="0" applyFont="1" applyFill="1" applyBorder="1" applyAlignment="1">
      <alignment horizontal="left"/>
    </xf>
    <xf numFmtId="0" fontId="16" fillId="0" borderId="0" xfId="0" applyFont="1" applyAlignment="1"/>
    <xf numFmtId="0" fontId="16" fillId="0" borderId="0" xfId="0" applyFont="1" applyFill="1" applyAlignment="1"/>
    <xf numFmtId="0" fontId="16" fillId="0" borderId="0" xfId="0" applyFont="1" applyBorder="1" applyAlignment="1">
      <alignment horizontal="left" vertical="top" wrapText="1"/>
    </xf>
    <xf numFmtId="0" fontId="16" fillId="0" borderId="0" xfId="0" applyFont="1" applyFill="1" applyAlignment="1">
      <alignment horizontal="center"/>
    </xf>
    <xf numFmtId="0" fontId="16" fillId="0" borderId="0" xfId="0" applyFont="1" applyAlignment="1">
      <alignment horizontal="center"/>
    </xf>
    <xf numFmtId="0" fontId="16" fillId="0" borderId="2" xfId="0" applyFont="1" applyBorder="1" applyAlignment="1">
      <alignment vertical="center"/>
    </xf>
    <xf numFmtId="0" fontId="16" fillId="0" borderId="3" xfId="0" applyFont="1" applyBorder="1" applyAlignment="1">
      <alignment horizontal="left" vertical="top" wrapText="1"/>
    </xf>
    <xf numFmtId="0" fontId="16" fillId="0" borderId="5" xfId="0" quotePrefix="1" applyFont="1" applyBorder="1" applyAlignment="1">
      <alignment horizontal="left" vertical="top"/>
    </xf>
    <xf numFmtId="0" fontId="16" fillId="0" borderId="5" xfId="0" quotePrefix="1" applyFont="1" applyBorder="1" applyAlignment="1">
      <alignment horizontal="left" vertical="center"/>
    </xf>
    <xf numFmtId="0" fontId="16" fillId="0" borderId="7" xfId="0" applyFont="1" applyBorder="1" applyAlignment="1"/>
    <xf numFmtId="0" fontId="0" fillId="0" borderId="8" xfId="0" applyFont="1" applyFill="1" applyBorder="1" applyAlignment="1">
      <alignment horizontal="left"/>
    </xf>
    <xf numFmtId="0" fontId="16" fillId="0" borderId="8" xfId="0" applyFont="1" applyBorder="1" applyAlignment="1"/>
    <xf numFmtId="0" fontId="16" fillId="0" borderId="5" xfId="0" applyFont="1" applyBorder="1" applyAlignment="1"/>
    <xf numFmtId="0" fontId="16" fillId="0" borderId="0" xfId="0" applyFont="1" applyBorder="1" applyAlignment="1"/>
    <xf numFmtId="0" fontId="17" fillId="0" borderId="1" xfId="0" applyFont="1" applyBorder="1" applyAlignment="1">
      <alignment horizontal="left" vertical="top" wrapText="1"/>
    </xf>
    <xf numFmtId="0" fontId="17" fillId="0" borderId="1" xfId="0" quotePrefix="1" applyFont="1" applyBorder="1" applyAlignment="1">
      <alignment horizontal="left" vertical="top" wrapText="1"/>
    </xf>
    <xf numFmtId="0" fontId="0" fillId="0" borderId="1" xfId="0" applyFont="1" applyFill="1" applyBorder="1" applyAlignment="1">
      <alignment horizontal="left"/>
    </xf>
    <xf numFmtId="0" fontId="16" fillId="0" borderId="1" xfId="0" applyFont="1" applyBorder="1" applyAlignment="1">
      <alignment horizontal="left" vertical="top" wrapText="1"/>
    </xf>
    <xf numFmtId="0" fontId="16" fillId="0" borderId="1" xfId="0" applyFont="1" applyBorder="1" applyAlignment="1"/>
    <xf numFmtId="0" fontId="16" fillId="0" borderId="3" xfId="0" applyFont="1" applyFill="1" applyBorder="1" applyAlignment="1"/>
    <xf numFmtId="0" fontId="16" fillId="0" borderId="4" xfId="0" applyFont="1" applyFill="1" applyBorder="1" applyAlignment="1"/>
    <xf numFmtId="0" fontId="16" fillId="0" borderId="0" xfId="0" applyFont="1" applyFill="1" applyBorder="1" applyAlignment="1"/>
    <xf numFmtId="0" fontId="16" fillId="0" borderId="6" xfId="0" applyFont="1" applyFill="1" applyBorder="1" applyAlignment="1"/>
    <xf numFmtId="0" fontId="16" fillId="0" borderId="8" xfId="0" applyFont="1" applyFill="1" applyBorder="1" applyAlignment="1"/>
    <xf numFmtId="0" fontId="16" fillId="0" borderId="9" xfId="0" applyFont="1" applyFill="1" applyBorder="1" applyAlignment="1"/>
    <xf numFmtId="0" fontId="10" fillId="0" borderId="0" xfId="0" applyFont="1" applyAlignment="1"/>
    <xf numFmtId="10" fontId="5" fillId="0" borderId="0" xfId="2" applyNumberFormat="1" applyFont="1" applyAlignment="1"/>
    <xf numFmtId="10" fontId="10" fillId="0" borderId="0" xfId="2" applyNumberFormat="1" applyFont="1" applyAlignment="1"/>
    <xf numFmtId="10" fontId="5" fillId="0" borderId="0" xfId="2" applyNumberFormat="1" applyFont="1" applyFill="1" applyAlignment="1"/>
    <xf numFmtId="0" fontId="16" fillId="0" borderId="0" xfId="0" applyFont="1" applyBorder="1" applyAlignment="1">
      <alignment horizontal="left" vertical="center"/>
    </xf>
    <xf numFmtId="0" fontId="19" fillId="0" borderId="1" xfId="0" applyFont="1" applyFill="1" applyBorder="1" applyAlignment="1">
      <alignment horizontal="left"/>
    </xf>
    <xf numFmtId="0" fontId="17" fillId="0" borderId="1" xfId="0" quotePrefix="1" applyFont="1" applyBorder="1" applyAlignment="1"/>
    <xf numFmtId="165" fontId="10" fillId="0" borderId="0" xfId="0" applyNumberFormat="1" applyFont="1" applyAlignment="1">
      <alignment horizontal="left" vertical="center"/>
    </xf>
    <xf numFmtId="0" fontId="1" fillId="0" borderId="0" xfId="0" applyFont="1"/>
    <xf numFmtId="0" fontId="21" fillId="0" borderId="0" xfId="0" applyFont="1"/>
    <xf numFmtId="0" fontId="22" fillId="0" borderId="0" xfId="0" applyFont="1"/>
    <xf numFmtId="0" fontId="23" fillId="0" borderId="0" xfId="0" applyFont="1"/>
    <xf numFmtId="0" fontId="24" fillId="0" borderId="0" xfId="0" applyFont="1"/>
    <xf numFmtId="10" fontId="24" fillId="0" borderId="0" xfId="0" applyNumberFormat="1" applyFont="1"/>
    <xf numFmtId="0" fontId="25" fillId="0" borderId="0" xfId="0" applyFont="1"/>
    <xf numFmtId="0" fontId="20" fillId="0" borderId="0" xfId="0" applyFont="1"/>
    <xf numFmtId="0" fontId="1" fillId="0" borderId="0" xfId="0" applyFont="1" applyAlignment="1">
      <alignment horizontal="left"/>
    </xf>
    <xf numFmtId="0" fontId="26" fillId="0" borderId="0" xfId="0" applyFont="1"/>
    <xf numFmtId="10" fontId="1" fillId="0" borderId="0" xfId="0" applyNumberFormat="1" applyFont="1"/>
    <xf numFmtId="10" fontId="22" fillId="0" borderId="0" xfId="0" applyNumberFormat="1" applyFont="1"/>
    <xf numFmtId="10" fontId="20" fillId="0" borderId="0" xfId="0" applyNumberFormat="1" applyFont="1"/>
    <xf numFmtId="0" fontId="16" fillId="0" borderId="1" xfId="0" applyFont="1" applyBorder="1" applyAlignment="1">
      <alignment horizontal="left" vertical="center"/>
    </xf>
    <xf numFmtId="0" fontId="18" fillId="0" borderId="0" xfId="0" applyFont="1" applyAlignment="1">
      <alignment horizontal="left" vertical="center"/>
    </xf>
    <xf numFmtId="0" fontId="0" fillId="0" borderId="1" xfId="0" applyFont="1" applyFill="1" applyBorder="1" applyAlignment="1">
      <alignment horizontal="left" vertical="center"/>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16" fillId="0" borderId="4" xfId="0" applyFont="1" applyBorder="1" applyAlignment="1">
      <alignment horizontal="left" vertical="top" wrapText="1"/>
    </xf>
    <xf numFmtId="0" fontId="16" fillId="0" borderId="5" xfId="0" applyFont="1" applyBorder="1" applyAlignment="1">
      <alignment horizontal="left" vertical="top" wrapText="1"/>
    </xf>
    <xf numFmtId="0" fontId="16" fillId="0" borderId="0" xfId="0" applyFont="1" applyBorder="1" applyAlignment="1">
      <alignment horizontal="left" vertical="top" wrapText="1"/>
    </xf>
    <xf numFmtId="0" fontId="16" fillId="0" borderId="6" xfId="0" applyFont="1" applyBorder="1" applyAlignment="1">
      <alignment horizontal="left" vertical="top" wrapText="1"/>
    </xf>
    <xf numFmtId="0" fontId="16" fillId="0" borderId="7" xfId="0" applyFont="1" applyBorder="1" applyAlignment="1">
      <alignment horizontal="left" vertical="top" wrapText="1"/>
    </xf>
    <xf numFmtId="0" fontId="16" fillId="0" borderId="8" xfId="0" applyFont="1" applyBorder="1" applyAlignment="1">
      <alignment horizontal="left" vertical="top" wrapText="1"/>
    </xf>
    <xf numFmtId="0" fontId="16" fillId="0" borderId="9" xfId="0" applyFont="1" applyBorder="1" applyAlignment="1">
      <alignment horizontal="left" vertical="top" wrapText="1"/>
    </xf>
    <xf numFmtId="0" fontId="17" fillId="0" borderId="1" xfId="0" quotePrefix="1" applyFont="1" applyBorder="1" applyAlignment="1">
      <alignment horizontal="left" vertical="center" wrapText="1"/>
    </xf>
    <xf numFmtId="0" fontId="16" fillId="0" borderId="1" xfId="0" applyFont="1" applyBorder="1" applyAlignment="1">
      <alignment horizontal="left" vertical="center" wrapText="1"/>
    </xf>
    <xf numFmtId="0" fontId="24" fillId="0" borderId="2" xfId="0" applyFont="1" applyBorder="1" applyAlignment="1">
      <alignment horizontal="left" wrapText="1"/>
    </xf>
    <xf numFmtId="0" fontId="24" fillId="0" borderId="3" xfId="0" applyFont="1" applyBorder="1" applyAlignment="1">
      <alignment horizontal="left" wrapText="1"/>
    </xf>
    <xf numFmtId="0" fontId="24" fillId="0" borderId="4" xfId="0" applyFont="1" applyBorder="1" applyAlignment="1">
      <alignment horizontal="left" wrapText="1"/>
    </xf>
    <xf numFmtId="0" fontId="24" fillId="0" borderId="5" xfId="0" applyFont="1" applyBorder="1" applyAlignment="1">
      <alignment horizontal="left" wrapText="1"/>
    </xf>
    <xf numFmtId="0" fontId="24" fillId="0" borderId="0" xfId="0" applyFont="1" applyBorder="1" applyAlignment="1">
      <alignment horizontal="left" wrapText="1"/>
    </xf>
    <xf numFmtId="0" fontId="24" fillId="0" borderId="6" xfId="0" applyFont="1" applyBorder="1" applyAlignment="1">
      <alignment horizontal="left" wrapText="1"/>
    </xf>
    <xf numFmtId="0" fontId="24" fillId="0" borderId="7" xfId="0" applyFont="1" applyBorder="1" applyAlignment="1">
      <alignment horizontal="left" wrapText="1"/>
    </xf>
    <xf numFmtId="0" fontId="24" fillId="0" borderId="8" xfId="0" applyFont="1" applyBorder="1" applyAlignment="1">
      <alignment horizontal="left" wrapText="1"/>
    </xf>
    <xf numFmtId="0" fontId="24" fillId="0" borderId="9" xfId="0" applyFont="1" applyBorder="1" applyAlignment="1">
      <alignment horizontal="left"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1" fillId="0" borderId="9" xfId="0" applyFont="1" applyBorder="1" applyAlignment="1">
      <alignment horizontal="left" vertical="center" wrapText="1"/>
    </xf>
  </cellXfs>
  <cellStyles count="47">
    <cellStyle name="Comma" xfId="1" builtinId="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Normal" xfId="0" builtinId="0"/>
    <cellStyle name="Percent" xfId="2" builtinId="5"/>
  </cellStyles>
  <dxfs count="1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98"/>
  <sheetViews>
    <sheetView workbookViewId="0"/>
  </sheetViews>
  <sheetFormatPr baseColWidth="10" defaultColWidth="8.83203125" defaultRowHeight="14" x14ac:dyDescent="0"/>
  <cols>
    <col min="1" max="1" width="2.1640625" style="2" customWidth="1"/>
    <col min="2" max="2" width="1.6640625" style="2" customWidth="1"/>
    <col min="3" max="3" width="32.83203125" style="2" customWidth="1"/>
    <col min="4" max="4" width="16.33203125" style="2" customWidth="1"/>
    <col min="5" max="5" width="3.5" style="2" customWidth="1"/>
    <col min="6" max="6" width="1.6640625" style="2" customWidth="1"/>
    <col min="7" max="7" width="33.6640625" style="2" customWidth="1"/>
    <col min="8" max="8" width="15.6640625" style="2" customWidth="1"/>
    <col min="9" max="9" width="4.5" style="4" customWidth="1"/>
    <col min="10" max="10" width="1.5" style="4" customWidth="1"/>
    <col min="11" max="11" width="42.6640625" style="4" customWidth="1"/>
    <col min="12" max="12" width="15.6640625" style="4" customWidth="1"/>
    <col min="13" max="13" width="8.83203125" style="2"/>
    <col min="14" max="14" width="17.33203125" style="2" customWidth="1"/>
    <col min="15" max="15" width="7" style="71" customWidth="1"/>
    <col min="16" max="16" width="2.5" style="2" customWidth="1"/>
    <col min="17" max="17" width="20.1640625" style="2" customWidth="1"/>
    <col min="18" max="18" width="13.1640625" style="2" customWidth="1"/>
    <col min="19" max="16384" width="8.83203125" style="2"/>
  </cols>
  <sheetData>
    <row r="1" spans="1:12" ht="14" customHeight="1">
      <c r="A1" s="45"/>
      <c r="B1" s="45"/>
      <c r="C1" s="45"/>
      <c r="D1" s="45"/>
      <c r="E1" s="45"/>
      <c r="F1" s="45"/>
      <c r="G1" s="45"/>
      <c r="H1" s="45"/>
      <c r="I1" s="46"/>
      <c r="J1" s="46"/>
      <c r="K1" s="46"/>
      <c r="L1" s="46"/>
    </row>
    <row r="2" spans="1:12" ht="14" customHeight="1">
      <c r="A2" s="45"/>
      <c r="B2" s="94" t="s">
        <v>57</v>
      </c>
      <c r="C2" s="95"/>
      <c r="D2" s="95"/>
      <c r="E2" s="95"/>
      <c r="F2" s="95"/>
      <c r="G2" s="95"/>
      <c r="H2" s="95"/>
      <c r="I2" s="95"/>
      <c r="J2" s="95"/>
      <c r="K2" s="95"/>
      <c r="L2" s="96"/>
    </row>
    <row r="3" spans="1:12" ht="14" customHeight="1">
      <c r="A3" s="45"/>
      <c r="B3" s="97"/>
      <c r="C3" s="98"/>
      <c r="D3" s="98"/>
      <c r="E3" s="98"/>
      <c r="F3" s="98"/>
      <c r="G3" s="98"/>
      <c r="H3" s="98"/>
      <c r="I3" s="98"/>
      <c r="J3" s="98"/>
      <c r="K3" s="98"/>
      <c r="L3" s="99"/>
    </row>
    <row r="4" spans="1:12" ht="14" customHeight="1">
      <c r="A4" s="45"/>
      <c r="B4" s="100"/>
      <c r="C4" s="101"/>
      <c r="D4" s="101"/>
      <c r="E4" s="101"/>
      <c r="F4" s="101"/>
      <c r="G4" s="101"/>
      <c r="H4" s="101"/>
      <c r="I4" s="101"/>
      <c r="J4" s="101"/>
      <c r="K4" s="101"/>
      <c r="L4" s="102"/>
    </row>
    <row r="5" spans="1:12" ht="14" customHeight="1">
      <c r="A5" s="45"/>
      <c r="B5" s="47"/>
      <c r="C5" s="47"/>
      <c r="D5" s="47"/>
      <c r="E5" s="47"/>
      <c r="F5" s="47"/>
      <c r="G5" s="47"/>
      <c r="H5" s="47"/>
      <c r="I5" s="46"/>
      <c r="J5" s="46"/>
      <c r="K5" s="46"/>
      <c r="L5" s="46"/>
    </row>
    <row r="6" spans="1:12" ht="14" customHeight="1">
      <c r="A6" s="45"/>
      <c r="B6" s="50" t="s">
        <v>25</v>
      </c>
      <c r="C6" s="51"/>
      <c r="D6" s="51"/>
      <c r="E6" s="51"/>
      <c r="F6" s="51"/>
      <c r="G6" s="51"/>
      <c r="H6" s="51"/>
      <c r="I6" s="64"/>
      <c r="J6" s="64"/>
      <c r="K6" s="64"/>
      <c r="L6" s="65"/>
    </row>
    <row r="7" spans="1:12" ht="14" customHeight="1">
      <c r="A7" s="45"/>
      <c r="B7" s="52" t="s">
        <v>26</v>
      </c>
      <c r="C7" s="47"/>
      <c r="D7" s="47"/>
      <c r="E7" s="47"/>
      <c r="F7" s="47"/>
      <c r="G7" s="47"/>
      <c r="H7" s="47"/>
      <c r="I7" s="66"/>
      <c r="J7" s="66"/>
      <c r="K7" s="66"/>
      <c r="L7" s="67"/>
    </row>
    <row r="8" spans="1:12" ht="14" customHeight="1">
      <c r="A8" s="45"/>
      <c r="B8" s="53" t="s">
        <v>52</v>
      </c>
      <c r="C8" s="47"/>
      <c r="D8" s="47"/>
      <c r="E8" s="47"/>
      <c r="F8" s="47"/>
      <c r="G8" s="47"/>
      <c r="H8" s="47"/>
      <c r="I8" s="66"/>
      <c r="J8" s="66"/>
      <c r="K8" s="66"/>
      <c r="L8" s="67"/>
    </row>
    <row r="9" spans="1:12" ht="14" customHeight="1">
      <c r="A9" s="45"/>
      <c r="B9" s="53" t="s">
        <v>53</v>
      </c>
      <c r="C9" s="47"/>
      <c r="D9" s="47"/>
      <c r="E9" s="47"/>
      <c r="F9" s="47"/>
      <c r="G9" s="47"/>
      <c r="H9" s="47"/>
      <c r="I9" s="66"/>
      <c r="J9" s="66"/>
      <c r="K9" s="66"/>
      <c r="L9" s="67"/>
    </row>
    <row r="10" spans="1:12" ht="14" customHeight="1">
      <c r="A10" s="45"/>
      <c r="B10" s="53"/>
      <c r="C10" s="47"/>
      <c r="D10" s="47"/>
      <c r="E10" s="47"/>
      <c r="F10" s="47"/>
      <c r="G10" s="47"/>
      <c r="H10" s="47"/>
      <c r="I10" s="66"/>
      <c r="J10" s="66"/>
      <c r="K10" s="66"/>
      <c r="L10" s="67"/>
    </row>
    <row r="11" spans="1:12" ht="14" customHeight="1">
      <c r="A11" s="45"/>
      <c r="B11" s="53"/>
      <c r="C11" s="59" t="s">
        <v>36</v>
      </c>
      <c r="D11" s="60" t="s">
        <v>54</v>
      </c>
      <c r="E11" s="47"/>
      <c r="F11" s="47"/>
      <c r="G11" s="59" t="s">
        <v>30</v>
      </c>
      <c r="H11" s="103" t="s">
        <v>55</v>
      </c>
      <c r="I11" s="103"/>
      <c r="J11" s="103"/>
      <c r="K11" s="103"/>
      <c r="L11" s="67"/>
    </row>
    <row r="12" spans="1:12" ht="14" customHeight="1">
      <c r="A12" s="45"/>
      <c r="B12" s="53"/>
      <c r="C12" s="93" t="s">
        <v>27</v>
      </c>
      <c r="D12" s="62" t="s">
        <v>0</v>
      </c>
      <c r="E12" s="47"/>
      <c r="F12" s="47"/>
      <c r="G12" s="62" t="s">
        <v>19</v>
      </c>
      <c r="H12" s="104" t="s">
        <v>19</v>
      </c>
      <c r="I12" s="104"/>
      <c r="J12" s="104"/>
      <c r="K12" s="104"/>
      <c r="L12" s="67"/>
    </row>
    <row r="13" spans="1:12" ht="14" customHeight="1">
      <c r="A13" s="45"/>
      <c r="B13" s="53"/>
      <c r="C13" s="93"/>
      <c r="D13" s="62" t="s">
        <v>1</v>
      </c>
      <c r="E13" s="47"/>
      <c r="F13" s="47"/>
      <c r="G13" s="62" t="s">
        <v>20</v>
      </c>
      <c r="H13" s="104" t="s">
        <v>20</v>
      </c>
      <c r="I13" s="104"/>
      <c r="J13" s="104"/>
      <c r="K13" s="104"/>
      <c r="L13" s="67"/>
    </row>
    <row r="14" spans="1:12" ht="14" customHeight="1">
      <c r="A14" s="45"/>
      <c r="B14" s="53"/>
      <c r="C14" s="93" t="s">
        <v>29</v>
      </c>
      <c r="D14" s="62" t="s">
        <v>2</v>
      </c>
      <c r="E14" s="47"/>
      <c r="F14" s="47"/>
      <c r="G14" s="62" t="s">
        <v>21</v>
      </c>
      <c r="H14" s="104" t="s">
        <v>21</v>
      </c>
      <c r="I14" s="104"/>
      <c r="J14" s="104"/>
      <c r="K14" s="104"/>
      <c r="L14" s="67"/>
    </row>
    <row r="15" spans="1:12" ht="14" customHeight="1">
      <c r="A15" s="45"/>
      <c r="B15" s="53"/>
      <c r="C15" s="93"/>
      <c r="D15" s="62" t="s">
        <v>3</v>
      </c>
      <c r="E15" s="47"/>
      <c r="F15" s="47"/>
      <c r="G15" s="62" t="s">
        <v>31</v>
      </c>
      <c r="H15" s="104" t="s">
        <v>22</v>
      </c>
      <c r="I15" s="104"/>
      <c r="J15" s="104"/>
      <c r="K15" s="104"/>
      <c r="L15" s="67"/>
    </row>
    <row r="16" spans="1:12" ht="14" customHeight="1">
      <c r="A16" s="45"/>
      <c r="B16" s="53"/>
      <c r="C16" s="93"/>
      <c r="D16" s="62" t="s">
        <v>4</v>
      </c>
      <c r="E16" s="47"/>
      <c r="F16" s="47"/>
      <c r="G16" s="62" t="s">
        <v>32</v>
      </c>
      <c r="H16" s="91" t="s">
        <v>23</v>
      </c>
      <c r="I16" s="91"/>
      <c r="J16" s="91"/>
      <c r="K16" s="91"/>
      <c r="L16" s="67"/>
    </row>
    <row r="17" spans="1:20" ht="14" customHeight="1">
      <c r="A17" s="45"/>
      <c r="B17" s="57"/>
      <c r="C17" s="61" t="s">
        <v>28</v>
      </c>
      <c r="D17" s="63" t="s">
        <v>5</v>
      </c>
      <c r="E17" s="58"/>
      <c r="F17" s="58"/>
      <c r="G17" s="63" t="s">
        <v>24</v>
      </c>
      <c r="H17" s="91" t="s">
        <v>24</v>
      </c>
      <c r="I17" s="91"/>
      <c r="J17" s="91"/>
      <c r="K17" s="91"/>
      <c r="L17" s="67"/>
      <c r="N17" s="92" t="s">
        <v>33</v>
      </c>
      <c r="O17" s="92"/>
      <c r="P17" s="92"/>
      <c r="Q17" s="92"/>
      <c r="R17" s="92"/>
      <c r="S17" s="92"/>
      <c r="T17" s="92"/>
    </row>
    <row r="18" spans="1:20" ht="14" customHeight="1">
      <c r="A18" s="45"/>
      <c r="B18" s="57"/>
      <c r="C18" s="44"/>
      <c r="D18" s="58"/>
      <c r="E18" s="58"/>
      <c r="F18" s="58"/>
      <c r="G18" s="58"/>
      <c r="H18" s="74"/>
      <c r="I18" s="74"/>
      <c r="J18" s="74"/>
      <c r="K18" s="74"/>
      <c r="L18" s="67"/>
      <c r="N18" s="92"/>
      <c r="O18" s="92"/>
      <c r="P18" s="92"/>
      <c r="Q18" s="92"/>
      <c r="R18" s="92"/>
      <c r="S18" s="92"/>
      <c r="T18" s="92"/>
    </row>
    <row r="19" spans="1:20" ht="14" customHeight="1">
      <c r="A19" s="45"/>
      <c r="B19" s="57"/>
      <c r="C19" s="75" t="s">
        <v>37</v>
      </c>
      <c r="D19" s="76" t="s">
        <v>56</v>
      </c>
      <c r="E19" s="58"/>
      <c r="F19" s="58"/>
      <c r="G19" s="58"/>
      <c r="H19" s="74"/>
      <c r="I19" s="74"/>
      <c r="J19" s="74"/>
      <c r="K19" s="74"/>
      <c r="L19" s="67"/>
      <c r="N19" s="92"/>
      <c r="O19" s="92"/>
      <c r="P19" s="92"/>
      <c r="Q19" s="92"/>
      <c r="R19" s="92"/>
      <c r="S19" s="92"/>
      <c r="T19" s="92"/>
    </row>
    <row r="20" spans="1:20" ht="14" customHeight="1">
      <c r="A20" s="45"/>
      <c r="B20" s="57"/>
      <c r="C20" s="61" t="s">
        <v>38</v>
      </c>
      <c r="D20" s="63" t="s">
        <v>3</v>
      </c>
      <c r="E20" s="58"/>
      <c r="F20" s="58"/>
      <c r="G20" s="58"/>
      <c r="H20" s="74"/>
      <c r="I20" s="74"/>
      <c r="J20" s="74"/>
      <c r="K20" s="74"/>
      <c r="L20" s="67"/>
      <c r="N20" s="92"/>
      <c r="O20" s="92"/>
      <c r="P20" s="92"/>
      <c r="Q20" s="92"/>
      <c r="R20" s="92"/>
      <c r="S20" s="92"/>
      <c r="T20" s="92"/>
    </row>
    <row r="21" spans="1:20" ht="14" customHeight="1">
      <c r="A21" s="45"/>
      <c r="B21" s="57"/>
      <c r="C21" s="61" t="s">
        <v>39</v>
      </c>
      <c r="D21" s="63" t="s">
        <v>4</v>
      </c>
      <c r="E21" s="58"/>
      <c r="F21" s="58"/>
      <c r="G21" s="58"/>
      <c r="H21" s="74"/>
      <c r="I21" s="74"/>
      <c r="J21" s="74"/>
      <c r="K21" s="74"/>
      <c r="L21" s="67"/>
      <c r="N21" s="92"/>
      <c r="O21" s="92"/>
      <c r="P21" s="92"/>
      <c r="Q21" s="92"/>
      <c r="R21" s="92"/>
      <c r="S21" s="92"/>
      <c r="T21" s="92"/>
    </row>
    <row r="22" spans="1:20" ht="14" customHeight="1">
      <c r="A22" s="45"/>
      <c r="B22" s="57"/>
      <c r="C22" s="61" t="s">
        <v>40</v>
      </c>
      <c r="D22" s="63" t="s">
        <v>5</v>
      </c>
      <c r="E22" s="58"/>
      <c r="F22" s="58"/>
      <c r="G22" s="58"/>
      <c r="H22" s="74"/>
      <c r="I22" s="74"/>
      <c r="J22" s="74"/>
      <c r="K22" s="74"/>
      <c r="L22" s="67"/>
      <c r="N22" s="92"/>
      <c r="O22" s="92"/>
      <c r="P22" s="92"/>
      <c r="Q22" s="92"/>
      <c r="R22" s="92"/>
      <c r="S22" s="92"/>
      <c r="T22" s="92"/>
    </row>
    <row r="23" spans="1:20" ht="14" customHeight="1">
      <c r="A23" s="45"/>
      <c r="B23" s="57"/>
      <c r="C23" s="55" t="s">
        <v>41</v>
      </c>
      <c r="D23" s="56"/>
      <c r="E23" s="58"/>
      <c r="F23" s="58"/>
      <c r="G23" s="58"/>
      <c r="H23" s="74"/>
      <c r="I23" s="74"/>
      <c r="J23" s="74"/>
      <c r="K23" s="74"/>
      <c r="L23" s="67"/>
      <c r="N23" s="92"/>
      <c r="O23" s="92"/>
      <c r="P23" s="92"/>
      <c r="Q23" s="92"/>
      <c r="R23" s="92"/>
      <c r="S23" s="92"/>
      <c r="T23" s="92"/>
    </row>
    <row r="24" spans="1:20" ht="14" customHeight="1">
      <c r="A24" s="45"/>
      <c r="B24" s="54"/>
      <c r="C24" s="55"/>
      <c r="D24" s="56"/>
      <c r="E24" s="56"/>
      <c r="F24" s="56"/>
      <c r="G24" s="56"/>
      <c r="H24" s="56"/>
      <c r="I24" s="68"/>
      <c r="J24" s="68"/>
      <c r="K24" s="68"/>
      <c r="L24" s="69"/>
      <c r="N24" s="92"/>
      <c r="O24" s="92"/>
      <c r="P24" s="92"/>
      <c r="Q24" s="92"/>
      <c r="R24" s="92"/>
      <c r="S24" s="92"/>
      <c r="T24" s="92"/>
    </row>
    <row r="25" spans="1:20" ht="14" customHeight="1">
      <c r="A25" s="48"/>
      <c r="B25" s="48"/>
      <c r="C25" s="48"/>
      <c r="D25" s="48"/>
      <c r="E25" s="48"/>
      <c r="F25" s="49"/>
      <c r="G25" s="49"/>
      <c r="H25" s="49"/>
      <c r="I25" s="48"/>
      <c r="J25" s="48"/>
      <c r="K25" s="48"/>
      <c r="L25" s="48"/>
    </row>
    <row r="26" spans="1:20" ht="30">
      <c r="A26" s="13"/>
      <c r="B26" s="3" t="s">
        <v>19</v>
      </c>
      <c r="C26" s="3"/>
      <c r="D26" s="3"/>
      <c r="F26" s="14" t="s">
        <v>19</v>
      </c>
      <c r="G26" s="15"/>
      <c r="H26" s="15"/>
      <c r="I26" s="16"/>
      <c r="J26" s="14" t="s">
        <v>19</v>
      </c>
      <c r="K26" s="15"/>
      <c r="L26" s="15"/>
    </row>
    <row r="27" spans="1:20" ht="18">
      <c r="A27" s="13"/>
      <c r="B27" s="18" t="s">
        <v>7</v>
      </c>
      <c r="C27" s="9"/>
      <c r="D27" s="9"/>
      <c r="F27" s="18" t="s">
        <v>8</v>
      </c>
      <c r="G27" s="9"/>
      <c r="H27" s="9"/>
      <c r="J27" s="18" t="s">
        <v>8</v>
      </c>
      <c r="K27" s="9"/>
      <c r="L27" s="9"/>
      <c r="N27" s="70" t="s">
        <v>34</v>
      </c>
      <c r="O27" s="72"/>
      <c r="P27" s="70"/>
      <c r="Q27" s="70" t="s">
        <v>35</v>
      </c>
      <c r="R27" s="77">
        <f>SUM(L33:L35)+SUM(L40:L42)+SUM(L47:L49)+SUM(L54)</f>
        <v>58491665.74667792</v>
      </c>
    </row>
    <row r="28" spans="1:20" ht="15">
      <c r="A28" s="13"/>
      <c r="B28" s="19"/>
      <c r="C28" s="20"/>
      <c r="D28" s="21">
        <v>2012</v>
      </c>
      <c r="F28" s="5"/>
      <c r="G28" s="5"/>
      <c r="H28" s="21">
        <v>2012</v>
      </c>
      <c r="J28" s="5"/>
      <c r="K28" s="5"/>
      <c r="L28" s="21">
        <v>2012</v>
      </c>
      <c r="N28" s="2" t="s">
        <v>27</v>
      </c>
      <c r="O28" s="71">
        <f>(D32+D33)/D31</f>
        <v>0.19477557306215504</v>
      </c>
      <c r="Q28" s="2" t="s">
        <v>38</v>
      </c>
      <c r="R28" s="71">
        <f>(L33+L40+L47+L54)/R27</f>
        <v>0.91913914816172604</v>
      </c>
    </row>
    <row r="29" spans="1:20" ht="15">
      <c r="A29" s="13"/>
      <c r="B29" s="6"/>
      <c r="C29" s="8" t="s">
        <v>11</v>
      </c>
      <c r="D29" s="31"/>
      <c r="F29" s="29"/>
      <c r="G29" s="29"/>
      <c r="H29" s="29"/>
      <c r="J29" s="24"/>
      <c r="K29" s="25" t="s">
        <v>9</v>
      </c>
      <c r="L29" s="26">
        <v>45245444.18240343</v>
      </c>
      <c r="N29" s="2" t="s">
        <v>29</v>
      </c>
      <c r="O29" s="71">
        <f>(D34+D35+D36)/D31</f>
        <v>0.79909364781308156</v>
      </c>
      <c r="Q29" s="2" t="s">
        <v>39</v>
      </c>
      <c r="R29" s="71">
        <f>(L34+L41+L48)/R27</f>
        <v>6.5253106073741393E-2</v>
      </c>
    </row>
    <row r="30" spans="1:20" ht="15">
      <c r="A30" s="13"/>
      <c r="B30" s="7"/>
      <c r="C30" s="7" t="s">
        <v>12</v>
      </c>
      <c r="D30" s="27">
        <v>7048893.3515645638</v>
      </c>
      <c r="F30" s="29"/>
      <c r="G30" s="8" t="s">
        <v>10</v>
      </c>
      <c r="H30" s="42">
        <v>91442.551253216123</v>
      </c>
      <c r="J30" s="24"/>
      <c r="K30" s="28" t="s">
        <v>0</v>
      </c>
      <c r="L30" s="30">
        <v>477797.85670824733</v>
      </c>
      <c r="N30" s="2" t="s">
        <v>28</v>
      </c>
      <c r="O30" s="71">
        <f>D37/D31</f>
        <v>6.1307791247633111E-3</v>
      </c>
      <c r="Q30" s="2" t="s">
        <v>40</v>
      </c>
      <c r="R30" s="71">
        <f>(L35+L42+L49)/R27</f>
        <v>1.5607745764532615E-2</v>
      </c>
    </row>
    <row r="31" spans="1:20" ht="15">
      <c r="A31" s="13"/>
      <c r="B31" s="6"/>
      <c r="C31" s="8" t="s">
        <v>15</v>
      </c>
      <c r="D31" s="10">
        <v>294001935.94767636</v>
      </c>
      <c r="F31" s="29"/>
      <c r="G31" s="8" t="s">
        <v>14</v>
      </c>
      <c r="H31" s="42">
        <v>56945.091523571209</v>
      </c>
      <c r="J31" s="32"/>
      <c r="K31" s="28" t="s">
        <v>1</v>
      </c>
      <c r="L31" s="30">
        <v>1419972.5159390708</v>
      </c>
    </row>
    <row r="32" spans="1:20" ht="15">
      <c r="A32" s="13"/>
      <c r="B32" s="7"/>
      <c r="C32" s="7" t="s">
        <v>0</v>
      </c>
      <c r="D32" s="11">
        <v>32609408.755268738</v>
      </c>
      <c r="F32" s="29"/>
      <c r="G32" s="8" t="s">
        <v>6</v>
      </c>
      <c r="H32" s="43">
        <v>24491.131434369872</v>
      </c>
      <c r="J32" s="29"/>
      <c r="K32" s="28" t="s">
        <v>2</v>
      </c>
      <c r="L32" s="30">
        <v>5890166.2309924923</v>
      </c>
    </row>
    <row r="33" spans="1:12" ht="15">
      <c r="A33" s="13"/>
      <c r="B33" s="7"/>
      <c r="C33" s="7" t="s">
        <v>1</v>
      </c>
      <c r="D33" s="11">
        <v>24654986.800322928</v>
      </c>
      <c r="F33" s="29"/>
      <c r="G33" s="8" t="s">
        <v>17</v>
      </c>
      <c r="H33" s="42">
        <v>37900.20431533864</v>
      </c>
      <c r="J33" s="29"/>
      <c r="K33" s="28" t="s">
        <v>3</v>
      </c>
      <c r="L33" s="30">
        <v>35538282.370156355</v>
      </c>
    </row>
    <row r="34" spans="1:12" ht="15">
      <c r="A34" s="13"/>
      <c r="B34" s="7"/>
      <c r="C34" s="7" t="s">
        <v>2</v>
      </c>
      <c r="D34" s="11">
        <v>216977692.24333274</v>
      </c>
      <c r="F34" s="29"/>
      <c r="G34" s="8"/>
      <c r="H34" s="10"/>
      <c r="J34" s="29"/>
      <c r="K34" s="28" t="s">
        <v>4</v>
      </c>
      <c r="L34" s="30">
        <v>1218251.8017665546</v>
      </c>
    </row>
    <row r="35" spans="1:12" ht="15">
      <c r="A35" s="13"/>
      <c r="B35" s="7"/>
      <c r="C35" s="7" t="s">
        <v>3</v>
      </c>
      <c r="D35" s="11">
        <v>17948567.159125481</v>
      </c>
      <c r="F35" s="29"/>
      <c r="G35" s="8"/>
      <c r="H35" s="31"/>
      <c r="J35" s="29"/>
      <c r="K35" s="28" t="s">
        <v>5</v>
      </c>
      <c r="L35" s="30">
        <v>700973.40684071102</v>
      </c>
    </row>
    <row r="36" spans="1:12">
      <c r="A36" s="13"/>
      <c r="B36" s="7"/>
      <c r="C36" s="7" t="s">
        <v>4</v>
      </c>
      <c r="D36" s="11">
        <v>8820.0580784302892</v>
      </c>
      <c r="F36" s="29"/>
      <c r="G36" s="7"/>
      <c r="H36" s="27"/>
      <c r="J36" s="29"/>
      <c r="K36" s="25" t="s">
        <v>13</v>
      </c>
      <c r="L36" s="26">
        <v>15987445.733136768</v>
      </c>
    </row>
    <row r="37" spans="1:12">
      <c r="A37" s="13"/>
      <c r="B37" s="7"/>
      <c r="C37" s="7" t="s">
        <v>5</v>
      </c>
      <c r="D37" s="11">
        <v>1802460.9315480143</v>
      </c>
      <c r="F37" s="29"/>
      <c r="G37" s="7"/>
      <c r="H37" s="27"/>
      <c r="J37" s="29"/>
      <c r="K37" s="28" t="s">
        <v>0</v>
      </c>
      <c r="L37" s="30">
        <v>22068.81766224945</v>
      </c>
    </row>
    <row r="38" spans="1:12">
      <c r="A38" s="13"/>
      <c r="B38" s="7"/>
      <c r="C38" s="7"/>
      <c r="D38" s="11"/>
      <c r="F38" s="29"/>
      <c r="G38" s="7"/>
      <c r="H38" s="27"/>
      <c r="J38" s="29"/>
      <c r="K38" s="28" t="s">
        <v>1</v>
      </c>
      <c r="L38" s="30">
        <v>215983.87964028603</v>
      </c>
    </row>
    <row r="39" spans="1:12">
      <c r="A39" s="13"/>
      <c r="B39" s="7"/>
      <c r="C39" s="7"/>
      <c r="D39" s="11"/>
      <c r="F39" s="29"/>
      <c r="G39" s="7"/>
      <c r="H39" s="27"/>
      <c r="J39" s="29"/>
      <c r="K39" s="28" t="s">
        <v>2</v>
      </c>
      <c r="L39" s="30">
        <v>339907.85884604231</v>
      </c>
    </row>
    <row r="40" spans="1:12">
      <c r="A40" s="13"/>
      <c r="B40" s="7"/>
      <c r="C40" s="7"/>
      <c r="D40" s="11"/>
      <c r="F40" s="29"/>
      <c r="G40" s="7"/>
      <c r="H40" s="27"/>
      <c r="J40" s="29"/>
      <c r="K40" s="28" t="s">
        <v>3</v>
      </c>
      <c r="L40" s="30">
        <v>12756092.520806381</v>
      </c>
    </row>
    <row r="41" spans="1:12">
      <c r="A41" s="13"/>
      <c r="B41" s="7"/>
      <c r="C41" s="7"/>
      <c r="D41" s="11"/>
      <c r="F41" s="29"/>
      <c r="G41" s="7"/>
      <c r="H41" s="27"/>
      <c r="J41" s="29"/>
      <c r="K41" s="28" t="s">
        <v>4</v>
      </c>
      <c r="L41" s="30">
        <v>2522038.78916022</v>
      </c>
    </row>
    <row r="42" spans="1:12">
      <c r="A42" s="13"/>
      <c r="B42" s="7"/>
      <c r="C42" s="7"/>
      <c r="D42" s="11"/>
      <c r="F42" s="29"/>
      <c r="G42" s="7"/>
      <c r="H42" s="27"/>
      <c r="J42" s="29"/>
      <c r="K42" s="28" t="s">
        <v>5</v>
      </c>
      <c r="L42" s="30">
        <v>131353.86702158849</v>
      </c>
    </row>
    <row r="43" spans="1:12">
      <c r="A43" s="13"/>
      <c r="B43" s="7"/>
      <c r="C43" s="7"/>
      <c r="D43" s="11"/>
      <c r="F43" s="29"/>
      <c r="G43" s="7"/>
      <c r="H43" s="27"/>
      <c r="J43" s="24"/>
      <c r="K43" s="25" t="s">
        <v>16</v>
      </c>
      <c r="L43" s="26">
        <v>5098151.8980683628</v>
      </c>
    </row>
    <row r="44" spans="1:12">
      <c r="A44" s="13"/>
      <c r="B44" s="7"/>
      <c r="C44" s="7"/>
      <c r="D44" s="11"/>
      <c r="F44" s="29"/>
      <c r="G44" s="7"/>
      <c r="H44" s="27"/>
      <c r="J44" s="24"/>
      <c r="K44" s="28" t="s">
        <v>0</v>
      </c>
      <c r="L44" s="30">
        <v>238218.05598088785</v>
      </c>
    </row>
    <row r="45" spans="1:12">
      <c r="A45" s="13"/>
      <c r="B45" s="7"/>
      <c r="C45" s="7"/>
      <c r="D45" s="11"/>
      <c r="F45" s="29"/>
      <c r="G45" s="7"/>
      <c r="H45" s="27"/>
      <c r="J45" s="32"/>
      <c r="K45" s="28" t="s">
        <v>1</v>
      </c>
      <c r="L45" s="30">
        <v>301457.23774659936</v>
      </c>
    </row>
    <row r="46" spans="1:12">
      <c r="A46" s="13"/>
      <c r="B46" s="7"/>
      <c r="C46" s="7"/>
      <c r="D46" s="11"/>
      <c r="F46" s="29"/>
      <c r="G46" s="7"/>
      <c r="H46" s="27"/>
      <c r="J46" s="29"/>
      <c r="K46" s="28" t="s">
        <v>2</v>
      </c>
      <c r="L46" s="30">
        <v>2138889.4044479779</v>
      </c>
    </row>
    <row r="47" spans="1:12">
      <c r="A47" s="13"/>
      <c r="B47" s="7"/>
      <c r="C47" s="7"/>
      <c r="D47" s="11"/>
      <c r="F47" s="29"/>
      <c r="G47" s="7"/>
      <c r="H47" s="27"/>
      <c r="J47" s="29"/>
      <c r="K47" s="28" t="s">
        <v>3</v>
      </c>
      <c r="L47" s="30">
        <v>2262519.146966001</v>
      </c>
    </row>
    <row r="48" spans="1:12">
      <c r="A48" s="13"/>
      <c r="B48" s="7"/>
      <c r="C48" s="7"/>
      <c r="D48" s="11"/>
      <c r="F48" s="29"/>
      <c r="G48" s="7"/>
      <c r="H48" s="27"/>
      <c r="J48" s="29"/>
      <c r="K48" s="28" t="s">
        <v>4</v>
      </c>
      <c r="L48" s="30">
        <v>76472.27847102542</v>
      </c>
    </row>
    <row r="49" spans="1:18">
      <c r="A49" s="13"/>
      <c r="B49" s="7"/>
      <c r="C49" s="7"/>
      <c r="D49" s="11"/>
      <c r="F49" s="29"/>
      <c r="G49" s="7"/>
      <c r="H49" s="27"/>
      <c r="J49" s="29"/>
      <c r="K49" s="28" t="s">
        <v>5</v>
      </c>
      <c r="L49" s="30">
        <v>80595.774455870225</v>
      </c>
    </row>
    <row r="50" spans="1:18">
      <c r="A50" s="13"/>
      <c r="B50" s="7"/>
      <c r="C50" s="7"/>
      <c r="D50" s="11"/>
      <c r="F50" s="29"/>
      <c r="G50" s="7"/>
      <c r="H50" s="27"/>
      <c r="J50" s="24"/>
      <c r="K50" s="25" t="s">
        <v>18</v>
      </c>
      <c r="L50" s="26">
        <v>4624163.123234747</v>
      </c>
    </row>
    <row r="51" spans="1:18">
      <c r="A51" s="13"/>
      <c r="B51" s="7"/>
      <c r="C51" s="7"/>
      <c r="D51" s="11"/>
      <c r="F51" s="29"/>
      <c r="G51" s="7"/>
      <c r="H51" s="27"/>
      <c r="J51" s="24"/>
      <c r="K51" s="28" t="s">
        <v>0</v>
      </c>
      <c r="L51" s="30">
        <v>81082.435115812303</v>
      </c>
    </row>
    <row r="52" spans="1:18">
      <c r="A52" s="13"/>
      <c r="B52" s="7"/>
      <c r="C52" s="7"/>
      <c r="D52" s="11"/>
      <c r="F52" s="29"/>
      <c r="G52" s="7"/>
      <c r="H52" s="27"/>
      <c r="J52" s="24"/>
      <c r="K52" s="28" t="s">
        <v>1</v>
      </c>
      <c r="L52" s="30">
        <v>113429.58364350625</v>
      </c>
    </row>
    <row r="53" spans="1:18">
      <c r="A53" s="13"/>
      <c r="B53" s="7"/>
      <c r="C53" s="7"/>
      <c r="D53" s="11"/>
      <c r="F53" s="29"/>
      <c r="G53" s="7"/>
      <c r="H53" s="27"/>
      <c r="J53" s="29"/>
      <c r="K53" s="28" t="s">
        <v>2</v>
      </c>
      <c r="L53" s="30">
        <v>1022976.2920679584</v>
      </c>
    </row>
    <row r="54" spans="1:18">
      <c r="A54" s="13"/>
      <c r="B54" s="7"/>
      <c r="C54" s="7"/>
      <c r="D54" s="11"/>
      <c r="F54" s="29"/>
      <c r="G54" s="7"/>
      <c r="H54" s="27"/>
      <c r="J54" s="29"/>
      <c r="K54" s="28" t="s">
        <v>3</v>
      </c>
      <c r="L54" s="30">
        <v>3205085.7910332154</v>
      </c>
    </row>
    <row r="55" spans="1:18">
      <c r="A55" s="13"/>
      <c r="B55" s="13"/>
      <c r="C55" s="13"/>
      <c r="D55" s="13"/>
      <c r="F55" s="17"/>
      <c r="G55" s="17"/>
      <c r="H55" s="17"/>
      <c r="I55" s="23"/>
      <c r="J55" s="13"/>
      <c r="K55" s="13"/>
      <c r="L55" s="13"/>
    </row>
    <row r="56" spans="1:18" ht="30">
      <c r="A56" s="13"/>
      <c r="B56" s="3" t="s">
        <v>20</v>
      </c>
      <c r="C56" s="3"/>
      <c r="D56" s="3"/>
      <c r="F56" s="14" t="s">
        <v>20</v>
      </c>
      <c r="G56" s="15"/>
      <c r="H56" s="15"/>
      <c r="I56" s="23"/>
      <c r="J56" s="14" t="s">
        <v>20</v>
      </c>
      <c r="K56" s="15"/>
      <c r="L56" s="15"/>
    </row>
    <row r="57" spans="1:18" ht="18">
      <c r="A57" s="13"/>
      <c r="B57" s="18" t="s">
        <v>7</v>
      </c>
      <c r="C57" s="9"/>
      <c r="D57" s="9"/>
      <c r="F57" s="18" t="s">
        <v>8</v>
      </c>
      <c r="G57" s="9"/>
      <c r="H57" s="9"/>
      <c r="I57" s="23"/>
      <c r="J57" s="18" t="s">
        <v>8</v>
      </c>
      <c r="K57" s="9"/>
      <c r="L57" s="9"/>
      <c r="N57" s="70" t="s">
        <v>34</v>
      </c>
      <c r="O57" s="72"/>
      <c r="Q57" s="70" t="s">
        <v>35</v>
      </c>
      <c r="R57" s="77">
        <f>SUM(L63:L65)+SUM(L70:L72)+SUM(L77:L79)+SUM(L84)</f>
        <v>199325632.34016907</v>
      </c>
    </row>
    <row r="58" spans="1:18" ht="15">
      <c r="A58" s="13"/>
      <c r="B58" s="19"/>
      <c r="C58" s="20"/>
      <c r="D58" s="21">
        <v>2012</v>
      </c>
      <c r="F58" s="5"/>
      <c r="G58" s="5"/>
      <c r="H58" s="21">
        <v>2012</v>
      </c>
      <c r="I58" s="23"/>
      <c r="J58" s="5"/>
      <c r="K58" s="5"/>
      <c r="L58" s="21">
        <v>2012</v>
      </c>
      <c r="N58" s="2" t="s">
        <v>27</v>
      </c>
      <c r="O58" s="71">
        <f>(D62+D63)/D61</f>
        <v>0.20909820441876628</v>
      </c>
      <c r="Q58" s="2" t="s">
        <v>38</v>
      </c>
      <c r="R58" s="71">
        <f>(L63+L70+L77+L84)/R57</f>
        <v>0.92310378566132134</v>
      </c>
    </row>
    <row r="59" spans="1:18" ht="15">
      <c r="A59" s="13"/>
      <c r="B59" s="6"/>
      <c r="C59" s="8" t="s">
        <v>11</v>
      </c>
      <c r="D59" s="31"/>
      <c r="F59" s="29"/>
      <c r="G59" s="7"/>
      <c r="H59" s="27"/>
      <c r="I59" s="23"/>
      <c r="J59" s="24"/>
      <c r="K59" s="25" t="s">
        <v>9</v>
      </c>
      <c r="L59" s="26">
        <v>143678775.33598092</v>
      </c>
      <c r="N59" s="2" t="s">
        <v>29</v>
      </c>
      <c r="O59" s="71">
        <f>(D64+D65+D66)/D61</f>
        <v>0.784345930330555</v>
      </c>
      <c r="Q59" s="2" t="s">
        <v>39</v>
      </c>
      <c r="R59" s="71">
        <f>(L64+L71+L78)/R57</f>
        <v>6.1539271435701717E-2</v>
      </c>
    </row>
    <row r="60" spans="1:18" ht="15">
      <c r="A60" s="13"/>
      <c r="B60" s="7"/>
      <c r="C60" s="7" t="s">
        <v>12</v>
      </c>
      <c r="D60" s="27">
        <v>28144585.59388658</v>
      </c>
      <c r="F60" s="29"/>
      <c r="G60" s="8" t="s">
        <v>10</v>
      </c>
      <c r="H60" s="42">
        <v>290538.79327560251</v>
      </c>
      <c r="I60" s="23"/>
      <c r="J60" s="24"/>
      <c r="K60" s="28" t="s">
        <v>0</v>
      </c>
      <c r="L60" s="30">
        <v>1515258.3646635218</v>
      </c>
      <c r="N60" s="2" t="s">
        <v>28</v>
      </c>
      <c r="O60" s="71">
        <f>D67/D61</f>
        <v>6.5558652506786655E-3</v>
      </c>
      <c r="Q60" s="2" t="s">
        <v>40</v>
      </c>
      <c r="R60" s="71">
        <f>(L65+L72+L79)/R57</f>
        <v>1.5356942902976871E-2</v>
      </c>
    </row>
    <row r="61" spans="1:18" ht="15">
      <c r="A61" s="13"/>
      <c r="B61" s="6"/>
      <c r="C61" s="8" t="s">
        <v>15</v>
      </c>
      <c r="D61" s="10">
        <v>544033169.87191606</v>
      </c>
      <c r="F61" s="29"/>
      <c r="G61" s="8" t="s">
        <v>14</v>
      </c>
      <c r="H61" s="42">
        <v>180745.01301620604</v>
      </c>
      <c r="I61" s="23"/>
      <c r="J61" s="32"/>
      <c r="K61" s="28" t="s">
        <v>1</v>
      </c>
      <c r="L61" s="30">
        <v>4505855.8988095261</v>
      </c>
    </row>
    <row r="62" spans="1:18" ht="15">
      <c r="A62" s="13"/>
      <c r="B62" s="7"/>
      <c r="C62" s="7" t="s">
        <v>0</v>
      </c>
      <c r="D62" s="11">
        <v>67380819.184021652</v>
      </c>
      <c r="F62" s="29"/>
      <c r="G62" s="8" t="s">
        <v>6</v>
      </c>
      <c r="H62" s="43">
        <v>128100.9281233089</v>
      </c>
      <c r="I62" s="23"/>
      <c r="J62" s="29"/>
      <c r="K62" s="28" t="s">
        <v>2</v>
      </c>
      <c r="L62" s="30">
        <v>18706475.171626687</v>
      </c>
    </row>
    <row r="63" spans="1:18" ht="15">
      <c r="A63" s="13"/>
      <c r="B63" s="7"/>
      <c r="C63" s="7" t="s">
        <v>1</v>
      </c>
      <c r="D63" s="11">
        <v>46375539.78044565</v>
      </c>
      <c r="F63" s="29"/>
      <c r="G63" s="8" t="s">
        <v>17</v>
      </c>
      <c r="H63" s="42">
        <v>187560.03212595172</v>
      </c>
      <c r="I63" s="23"/>
      <c r="J63" s="29"/>
      <c r="K63" s="28" t="s">
        <v>3</v>
      </c>
      <c r="L63" s="30">
        <v>112844942.28890158</v>
      </c>
    </row>
    <row r="64" spans="1:18" ht="15">
      <c r="A64" s="13"/>
      <c r="B64" s="7"/>
      <c r="C64" s="7" t="s">
        <v>2</v>
      </c>
      <c r="D64" s="11">
        <v>393392813.47134686</v>
      </c>
      <c r="F64" s="29"/>
      <c r="G64" s="8"/>
      <c r="H64" s="10"/>
      <c r="I64" s="23"/>
      <c r="J64" s="29"/>
      <c r="K64" s="28" t="s">
        <v>4</v>
      </c>
      <c r="L64" s="30">
        <v>3870704.0430123764</v>
      </c>
    </row>
    <row r="65" spans="1:12" ht="15">
      <c r="A65" s="13"/>
      <c r="B65" s="7"/>
      <c r="C65" s="7" t="s">
        <v>3</v>
      </c>
      <c r="D65" s="11">
        <v>33301068.287425905</v>
      </c>
      <c r="F65" s="29"/>
      <c r="G65" s="8"/>
      <c r="H65" s="31"/>
      <c r="I65" s="23"/>
      <c r="J65" s="29"/>
      <c r="K65" s="28" t="s">
        <v>5</v>
      </c>
      <c r="L65" s="30">
        <v>2235539.5689672171</v>
      </c>
    </row>
    <row r="66" spans="1:12">
      <c r="A66" s="13"/>
      <c r="B66" s="7"/>
      <c r="C66" s="7" t="s">
        <v>4</v>
      </c>
      <c r="D66" s="11">
        <v>16320.995096157481</v>
      </c>
      <c r="F66" s="29"/>
      <c r="G66" s="7"/>
      <c r="H66" s="27"/>
      <c r="I66" s="23"/>
      <c r="J66" s="29"/>
      <c r="K66" s="25" t="s">
        <v>13</v>
      </c>
      <c r="L66" s="26">
        <v>50744515.634601861</v>
      </c>
    </row>
    <row r="67" spans="1:12">
      <c r="A67" s="13"/>
      <c r="B67" s="7"/>
      <c r="C67" s="7" t="s">
        <v>5</v>
      </c>
      <c r="D67" s="11">
        <v>3566608.1535798581</v>
      </c>
      <c r="F67" s="29"/>
      <c r="G67" s="7"/>
      <c r="H67" s="27"/>
      <c r="I67" s="23"/>
      <c r="J67" s="29"/>
      <c r="K67" s="28" t="s">
        <v>0</v>
      </c>
      <c r="L67" s="30">
        <v>69942.892166776335</v>
      </c>
    </row>
    <row r="68" spans="1:12">
      <c r="A68" s="13"/>
      <c r="B68" s="7"/>
      <c r="C68" s="7"/>
      <c r="D68" s="11"/>
      <c r="F68" s="29"/>
      <c r="G68" s="7"/>
      <c r="H68" s="27"/>
      <c r="I68" s="23"/>
      <c r="J68" s="29"/>
      <c r="K68" s="28" t="s">
        <v>1</v>
      </c>
      <c r="L68" s="30">
        <v>685101.0335058216</v>
      </c>
    </row>
    <row r="69" spans="1:12">
      <c r="A69" s="13"/>
      <c r="B69" s="7"/>
      <c r="C69" s="7"/>
      <c r="D69" s="11"/>
      <c r="F69" s="29"/>
      <c r="G69" s="7"/>
      <c r="H69" s="27"/>
      <c r="I69" s="23"/>
      <c r="J69" s="29"/>
      <c r="K69" s="28" t="s">
        <v>2</v>
      </c>
      <c r="L69" s="30">
        <v>1079153.473158431</v>
      </c>
    </row>
    <row r="70" spans="1:12">
      <c r="A70" s="13"/>
      <c r="B70" s="7"/>
      <c r="C70" s="7"/>
      <c r="D70" s="11"/>
      <c r="F70" s="29"/>
      <c r="G70" s="7"/>
      <c r="H70" s="27"/>
      <c r="I70" s="23"/>
      <c r="J70" s="29"/>
      <c r="K70" s="28" t="s">
        <v>3</v>
      </c>
      <c r="L70" s="30">
        <v>40478242.653937548</v>
      </c>
    </row>
    <row r="71" spans="1:12">
      <c r="A71" s="13"/>
      <c r="B71" s="7"/>
      <c r="C71" s="7"/>
      <c r="D71" s="11"/>
      <c r="F71" s="29"/>
      <c r="G71" s="7"/>
      <c r="H71" s="27"/>
      <c r="I71" s="23"/>
      <c r="J71" s="29"/>
      <c r="K71" s="28" t="s">
        <v>4</v>
      </c>
      <c r="L71" s="30">
        <v>8011903.6700432766</v>
      </c>
    </row>
    <row r="72" spans="1:12">
      <c r="A72" s="13"/>
      <c r="B72" s="7"/>
      <c r="C72" s="7"/>
      <c r="D72" s="11"/>
      <c r="F72" s="29"/>
      <c r="G72" s="7"/>
      <c r="H72" s="27"/>
      <c r="I72" s="23"/>
      <c r="J72" s="29"/>
      <c r="K72" s="28" t="s">
        <v>5</v>
      </c>
      <c r="L72" s="30">
        <v>420171.91179000563</v>
      </c>
    </row>
    <row r="73" spans="1:12">
      <c r="A73" s="13"/>
      <c r="B73" s="7"/>
      <c r="C73" s="7"/>
      <c r="D73" s="11"/>
      <c r="F73" s="29"/>
      <c r="G73" s="7"/>
      <c r="H73" s="27"/>
      <c r="I73" s="23"/>
      <c r="J73" s="24"/>
      <c r="K73" s="25" t="s">
        <v>16</v>
      </c>
      <c r="L73" s="26">
        <v>25583098.641259752</v>
      </c>
    </row>
    <row r="74" spans="1:12">
      <c r="A74" s="13"/>
      <c r="B74" s="7"/>
      <c r="C74" s="7"/>
      <c r="D74" s="11"/>
      <c r="F74" s="29"/>
      <c r="G74" s="7"/>
      <c r="H74" s="27"/>
      <c r="I74" s="23"/>
      <c r="J74" s="24"/>
      <c r="K74" s="28" t="s">
        <v>0</v>
      </c>
      <c r="L74" s="30">
        <v>1194180.60630014</v>
      </c>
    </row>
    <row r="75" spans="1:12">
      <c r="A75" s="13"/>
      <c r="B75" s="7"/>
      <c r="C75" s="7"/>
      <c r="D75" s="11"/>
      <c r="F75" s="29"/>
      <c r="G75" s="7"/>
      <c r="H75" s="27"/>
      <c r="I75" s="23"/>
      <c r="J75" s="32"/>
      <c r="K75" s="28" t="s">
        <v>1</v>
      </c>
      <c r="L75" s="30">
        <v>1512256.1067570029</v>
      </c>
    </row>
    <row r="76" spans="1:12">
      <c r="A76" s="13"/>
      <c r="B76" s="7"/>
      <c r="C76" s="7"/>
      <c r="D76" s="11"/>
      <c r="F76" s="29"/>
      <c r="G76" s="7"/>
      <c r="H76" s="27"/>
      <c r="I76" s="23"/>
      <c r="J76" s="29"/>
      <c r="K76" s="28" t="s">
        <v>2</v>
      </c>
      <c r="L76" s="30">
        <v>10734571.354049873</v>
      </c>
    </row>
    <row r="77" spans="1:12">
      <c r="A77" s="13"/>
      <c r="B77" s="7"/>
      <c r="C77" s="7"/>
      <c r="D77" s="11"/>
      <c r="F77" s="29"/>
      <c r="G77" s="7"/>
      <c r="H77" s="27"/>
      <c r="I77" s="23"/>
      <c r="J77" s="29"/>
      <c r="K77" s="28" t="s">
        <v>3</v>
      </c>
      <c r="L77" s="30">
        <v>11353023.220343331</v>
      </c>
    </row>
    <row r="78" spans="1:12">
      <c r="A78" s="13"/>
      <c r="B78" s="7"/>
      <c r="C78" s="7"/>
      <c r="D78" s="11"/>
      <c r="F78" s="29"/>
      <c r="G78" s="7"/>
      <c r="H78" s="27"/>
      <c r="I78" s="23"/>
      <c r="J78" s="29"/>
      <c r="K78" s="28" t="s">
        <v>4</v>
      </c>
      <c r="L78" s="30">
        <v>383746.47961889632</v>
      </c>
    </row>
    <row r="79" spans="1:12">
      <c r="A79" s="13"/>
      <c r="B79" s="7"/>
      <c r="C79" s="7"/>
      <c r="D79" s="11"/>
      <c r="F79" s="29"/>
      <c r="G79" s="7"/>
      <c r="H79" s="27"/>
      <c r="I79" s="23"/>
      <c r="J79" s="29"/>
      <c r="K79" s="28" t="s">
        <v>5</v>
      </c>
      <c r="L79" s="30">
        <v>405320.87419051403</v>
      </c>
    </row>
    <row r="80" spans="1:12">
      <c r="A80" s="13"/>
      <c r="B80" s="7"/>
      <c r="C80" s="7"/>
      <c r="D80" s="11"/>
      <c r="F80" s="29"/>
      <c r="G80" s="7"/>
      <c r="H80" s="27"/>
      <c r="I80" s="23"/>
      <c r="J80" s="24"/>
      <c r="K80" s="25" t="s">
        <v>18</v>
      </c>
      <c r="L80" s="26">
        <v>27877874.280033402</v>
      </c>
    </row>
    <row r="81" spans="1:18">
      <c r="A81" s="13"/>
      <c r="B81" s="7"/>
      <c r="C81" s="7"/>
      <c r="D81" s="11"/>
      <c r="F81" s="29"/>
      <c r="G81" s="7"/>
      <c r="H81" s="27"/>
      <c r="I81" s="23"/>
      <c r="J81" s="24"/>
      <c r="K81" s="28" t="s">
        <v>0</v>
      </c>
      <c r="L81" s="30">
        <v>488488.91465478088</v>
      </c>
    </row>
    <row r="82" spans="1:18">
      <c r="A82" s="13"/>
      <c r="B82" s="7"/>
      <c r="C82" s="7"/>
      <c r="D82" s="11"/>
      <c r="F82" s="29"/>
      <c r="G82" s="7"/>
      <c r="H82" s="27"/>
      <c r="I82" s="23"/>
      <c r="J82" s="24"/>
      <c r="K82" s="28" t="s">
        <v>1</v>
      </c>
      <c r="L82" s="30">
        <v>683704.25349720882</v>
      </c>
    </row>
    <row r="83" spans="1:18">
      <c r="A83" s="13"/>
      <c r="B83" s="7"/>
      <c r="C83" s="7"/>
      <c r="D83" s="11"/>
      <c r="F83" s="29"/>
      <c r="G83" s="7"/>
      <c r="H83" s="27"/>
      <c r="I83" s="23"/>
      <c r="J83" s="29"/>
      <c r="K83" s="28" t="s">
        <v>2</v>
      </c>
      <c r="L83" s="30">
        <v>6167624.7620890411</v>
      </c>
    </row>
    <row r="84" spans="1:18">
      <c r="A84" s="13"/>
      <c r="B84" s="7"/>
      <c r="C84" s="7"/>
      <c r="D84" s="11"/>
      <c r="F84" s="29"/>
      <c r="G84" s="7"/>
      <c r="H84" s="27"/>
      <c r="I84" s="23"/>
      <c r="J84" s="29"/>
      <c r="K84" s="28" t="s">
        <v>3</v>
      </c>
      <c r="L84" s="30">
        <v>19322037.629364301</v>
      </c>
    </row>
    <row r="85" spans="1:18">
      <c r="A85" s="13"/>
      <c r="B85" s="13"/>
      <c r="C85" s="13"/>
      <c r="D85" s="13"/>
      <c r="F85" s="17"/>
      <c r="G85" s="17"/>
      <c r="H85" s="17"/>
      <c r="I85" s="23"/>
      <c r="J85" s="13"/>
      <c r="K85" s="13"/>
      <c r="L85" s="13"/>
    </row>
    <row r="86" spans="1:18" ht="30">
      <c r="A86" s="13"/>
      <c r="B86" s="3" t="s">
        <v>21</v>
      </c>
      <c r="C86" s="3"/>
      <c r="D86" s="3"/>
      <c r="F86" s="14" t="s">
        <v>21</v>
      </c>
      <c r="G86" s="15"/>
      <c r="H86" s="15"/>
      <c r="I86" s="23"/>
      <c r="J86" s="14" t="s">
        <v>21</v>
      </c>
      <c r="K86" s="15"/>
      <c r="L86" s="15"/>
    </row>
    <row r="87" spans="1:18" ht="18">
      <c r="A87" s="13"/>
      <c r="B87" s="18" t="s">
        <v>7</v>
      </c>
      <c r="C87" s="9"/>
      <c r="D87" s="9"/>
      <c r="F87" s="18" t="s">
        <v>8</v>
      </c>
      <c r="G87" s="9"/>
      <c r="H87" s="9"/>
      <c r="I87" s="23"/>
      <c r="J87" s="18" t="s">
        <v>8</v>
      </c>
      <c r="K87" s="9"/>
      <c r="L87" s="9"/>
      <c r="N87" s="70" t="s">
        <v>34</v>
      </c>
      <c r="O87" s="72"/>
      <c r="Q87" s="70" t="s">
        <v>35</v>
      </c>
      <c r="R87" s="77">
        <f>SUM(L93:L95)+SUM(L100:L102)+SUM(L107:L109)+SUM(L114:L115)</f>
        <v>266590513.33436498</v>
      </c>
    </row>
    <row r="88" spans="1:18" ht="15">
      <c r="A88" s="13"/>
      <c r="B88" s="19"/>
      <c r="C88" s="20"/>
      <c r="D88" s="21">
        <v>2012</v>
      </c>
      <c r="F88" s="5"/>
      <c r="G88" s="5"/>
      <c r="H88" s="21">
        <v>2012</v>
      </c>
      <c r="I88" s="23"/>
      <c r="J88" s="5"/>
      <c r="K88" s="5"/>
      <c r="L88" s="21">
        <v>2012</v>
      </c>
      <c r="N88" s="2" t="s">
        <v>27</v>
      </c>
      <c r="O88" s="71">
        <f>(D92+D93)/D91</f>
        <v>0.16276239266952919</v>
      </c>
      <c r="Q88" s="2" t="s">
        <v>38</v>
      </c>
      <c r="R88" s="71">
        <f>(L93+L100+L107+L114)/R87</f>
        <v>0.91485764387423052</v>
      </c>
    </row>
    <row r="89" spans="1:18" ht="15">
      <c r="A89" s="13"/>
      <c r="B89" s="6"/>
      <c r="C89" s="8" t="s">
        <v>11</v>
      </c>
      <c r="D89" s="31"/>
      <c r="F89" s="29"/>
      <c r="G89" s="8"/>
      <c r="H89" s="31"/>
      <c r="I89" s="23"/>
      <c r="J89" s="24"/>
      <c r="K89" s="25" t="s">
        <v>9</v>
      </c>
      <c r="L89" s="26">
        <v>199640694.93075567</v>
      </c>
      <c r="N89" s="2" t="s">
        <v>29</v>
      </c>
      <c r="O89" s="71">
        <f>(D94+D95+D96)/D91</f>
        <v>0.83179835982736305</v>
      </c>
      <c r="Q89" s="2" t="s">
        <v>39</v>
      </c>
      <c r="R89" s="71">
        <f>(L94+L101+L108+L115)/R87</f>
        <v>7.0305337948604399E-2</v>
      </c>
    </row>
    <row r="90" spans="1:18" ht="15">
      <c r="A90" s="13"/>
      <c r="B90" s="7"/>
      <c r="C90" s="7" t="s">
        <v>12</v>
      </c>
      <c r="D90" s="27">
        <v>37647602.347151853</v>
      </c>
      <c r="F90" s="29"/>
      <c r="G90" s="8" t="s">
        <v>10</v>
      </c>
      <c r="H90" s="42">
        <v>403626.81639851991</v>
      </c>
      <c r="I90" s="23"/>
      <c r="J90" s="24"/>
      <c r="K90" s="28" t="s">
        <v>0</v>
      </c>
      <c r="L90" s="30">
        <v>2107398.2888302943</v>
      </c>
      <c r="N90" s="2" t="s">
        <v>28</v>
      </c>
      <c r="O90" s="71">
        <f>D97/D91</f>
        <v>5.4392475031079758E-3</v>
      </c>
      <c r="Q90" s="2" t="s">
        <v>40</v>
      </c>
      <c r="R90" s="71">
        <f>(L95+L102+L109)/R87</f>
        <v>1.4837018177165035E-2</v>
      </c>
    </row>
    <row r="91" spans="1:18" ht="15">
      <c r="A91" s="13"/>
      <c r="B91" s="6"/>
      <c r="C91" s="8" t="s">
        <v>15</v>
      </c>
      <c r="D91" s="10">
        <v>1225579024.6883516</v>
      </c>
      <c r="F91" s="29"/>
      <c r="G91" s="8" t="s">
        <v>14</v>
      </c>
      <c r="H91" s="42">
        <v>267155.89373017318</v>
      </c>
      <c r="I91" s="23"/>
      <c r="J91" s="32"/>
      <c r="K91" s="28" t="s">
        <v>1</v>
      </c>
      <c r="L91" s="30">
        <v>6264104.2893683733</v>
      </c>
    </row>
    <row r="92" spans="1:18" ht="15">
      <c r="A92" s="13"/>
      <c r="B92" s="7"/>
      <c r="C92" s="7" t="s">
        <v>0</v>
      </c>
      <c r="D92" s="11">
        <v>100176570.45441085</v>
      </c>
      <c r="F92" s="29"/>
      <c r="G92" s="8" t="s">
        <v>6</v>
      </c>
      <c r="H92" s="43">
        <v>130992.47185594874</v>
      </c>
      <c r="I92" s="23"/>
      <c r="J92" s="29"/>
      <c r="K92" s="28" t="s">
        <v>2</v>
      </c>
      <c r="L92" s="30">
        <v>25990563.900336109</v>
      </c>
    </row>
    <row r="93" spans="1:18" ht="15">
      <c r="A93" s="13"/>
      <c r="B93" s="7"/>
      <c r="C93" s="7" t="s">
        <v>1</v>
      </c>
      <c r="D93" s="11">
        <v>99301604.009453252</v>
      </c>
      <c r="F93" s="29"/>
      <c r="G93" s="8" t="s">
        <v>17</v>
      </c>
      <c r="H93" s="42">
        <v>203904.64193277806</v>
      </c>
      <c r="I93" s="23"/>
      <c r="J93" s="29"/>
      <c r="K93" s="28" t="s">
        <v>3</v>
      </c>
      <c r="L93" s="30">
        <v>156408029.89452362</v>
      </c>
    </row>
    <row r="94" spans="1:18">
      <c r="A94" s="13"/>
      <c r="B94" s="7"/>
      <c r="C94" s="7" t="s">
        <v>2</v>
      </c>
      <c r="D94" s="11">
        <v>944974271.79074585</v>
      </c>
      <c r="F94" s="29"/>
      <c r="G94" s="7"/>
      <c r="H94" s="27"/>
      <c r="I94" s="23"/>
      <c r="J94" s="29"/>
      <c r="K94" s="28" t="s">
        <v>4</v>
      </c>
      <c r="L94" s="30">
        <v>5775552.389680028</v>
      </c>
    </row>
    <row r="95" spans="1:18" ht="15">
      <c r="A95" s="13"/>
      <c r="B95" s="7"/>
      <c r="C95" s="7" t="s">
        <v>3</v>
      </c>
      <c r="D95" s="11">
        <v>74423583.413103744</v>
      </c>
      <c r="F95" s="29"/>
      <c r="G95" s="8"/>
      <c r="H95" s="31"/>
      <c r="I95" s="23"/>
      <c r="J95" s="29"/>
      <c r="K95" s="28" t="s">
        <v>5</v>
      </c>
      <c r="L95" s="30">
        <v>3095046.1680172617</v>
      </c>
    </row>
    <row r="96" spans="1:18">
      <c r="A96" s="13"/>
      <c r="B96" s="7"/>
      <c r="C96" s="7" t="s">
        <v>4</v>
      </c>
      <c r="D96" s="11">
        <v>36767.370740650556</v>
      </c>
      <c r="F96" s="29"/>
      <c r="G96" s="7"/>
      <c r="H96" s="27"/>
      <c r="J96" s="29"/>
      <c r="K96" s="25" t="s">
        <v>13</v>
      </c>
      <c r="L96" s="26">
        <v>75004539.267986745</v>
      </c>
    </row>
    <row r="97" spans="1:12">
      <c r="A97" s="13"/>
      <c r="B97" s="7"/>
      <c r="C97" s="7" t="s">
        <v>5</v>
      </c>
      <c r="D97" s="11">
        <v>6666227.6498976247</v>
      </c>
      <c r="F97" s="29"/>
      <c r="G97" s="7"/>
      <c r="H97" s="27"/>
      <c r="J97" s="29"/>
      <c r="K97" s="28" t="s">
        <v>0</v>
      </c>
      <c r="L97" s="30">
        <v>103489.11406404406</v>
      </c>
    </row>
    <row r="98" spans="1:12">
      <c r="A98" s="13"/>
      <c r="B98" s="7"/>
      <c r="C98" s="7"/>
      <c r="D98" s="11"/>
      <c r="F98" s="29"/>
      <c r="G98" s="7"/>
      <c r="H98" s="27"/>
      <c r="J98" s="29"/>
      <c r="K98" s="28" t="s">
        <v>1</v>
      </c>
      <c r="L98" s="30">
        <v>1013088.80727945</v>
      </c>
    </row>
    <row r="99" spans="1:12">
      <c r="A99" s="4"/>
      <c r="B99" s="7"/>
      <c r="C99" s="7"/>
      <c r="D99" s="11"/>
      <c r="F99" s="29"/>
      <c r="G99" s="7"/>
      <c r="H99" s="27"/>
      <c r="J99" s="29"/>
      <c r="K99" s="28" t="s">
        <v>2</v>
      </c>
      <c r="L99" s="30">
        <v>1594788.2513219707</v>
      </c>
    </row>
    <row r="100" spans="1:12">
      <c r="A100" s="4"/>
      <c r="B100" s="7"/>
      <c r="C100" s="7"/>
      <c r="D100" s="11"/>
      <c r="F100" s="29"/>
      <c r="G100" s="7"/>
      <c r="H100" s="27"/>
      <c r="J100" s="29"/>
      <c r="K100" s="28" t="s">
        <v>3</v>
      </c>
      <c r="L100" s="30">
        <v>59840416.153388947</v>
      </c>
    </row>
    <row r="101" spans="1:12">
      <c r="A101" s="4"/>
      <c r="B101" s="7"/>
      <c r="C101" s="7"/>
      <c r="D101" s="11"/>
      <c r="F101" s="29"/>
      <c r="G101" s="7"/>
      <c r="H101" s="27"/>
      <c r="J101" s="29"/>
      <c r="K101" s="28" t="s">
        <v>4</v>
      </c>
      <c r="L101" s="30">
        <v>11835085.785045074</v>
      </c>
    </row>
    <row r="102" spans="1:12">
      <c r="A102" s="4"/>
      <c r="B102" s="6"/>
      <c r="C102" s="7"/>
      <c r="D102" s="11"/>
      <c r="F102" s="29"/>
      <c r="G102" s="7"/>
      <c r="H102" s="27"/>
      <c r="J102" s="29"/>
      <c r="K102" s="28" t="s">
        <v>5</v>
      </c>
      <c r="L102" s="30">
        <v>617671.15688726713</v>
      </c>
    </row>
    <row r="103" spans="1:12">
      <c r="A103" s="4"/>
      <c r="B103" s="7"/>
      <c r="C103" s="7"/>
      <c r="D103" s="11"/>
      <c r="F103" s="29"/>
      <c r="G103" s="7"/>
      <c r="H103" s="27"/>
      <c r="J103" s="24"/>
      <c r="K103" s="25" t="s">
        <v>16</v>
      </c>
      <c r="L103" s="26">
        <v>15312915.079940135</v>
      </c>
    </row>
    <row r="104" spans="1:12">
      <c r="A104" s="4"/>
      <c r="B104" s="6"/>
      <c r="C104" s="7"/>
      <c r="D104" s="11"/>
      <c r="F104" s="29"/>
      <c r="G104" s="7"/>
      <c r="H104" s="27"/>
      <c r="J104" s="24"/>
      <c r="K104" s="28" t="s">
        <v>0</v>
      </c>
      <c r="L104" s="30">
        <v>714678.45975714352</v>
      </c>
    </row>
    <row r="105" spans="1:12">
      <c r="A105" s="4"/>
      <c r="B105" s="7"/>
      <c r="C105" s="7"/>
      <c r="D105" s="11"/>
      <c r="F105" s="29"/>
      <c r="G105" s="7"/>
      <c r="H105" s="27"/>
      <c r="J105" s="32"/>
      <c r="K105" s="28" t="s">
        <v>1</v>
      </c>
      <c r="L105" s="30">
        <v>905123.50018131151</v>
      </c>
    </row>
    <row r="106" spans="1:12">
      <c r="A106" s="4"/>
      <c r="B106" s="7"/>
      <c r="C106" s="7"/>
      <c r="D106" s="11"/>
      <c r="F106" s="29"/>
      <c r="G106" s="7"/>
      <c r="H106" s="27"/>
      <c r="J106" s="29"/>
      <c r="K106" s="28" t="s">
        <v>2</v>
      </c>
      <c r="L106" s="30">
        <v>6425361.8376086056</v>
      </c>
    </row>
    <row r="107" spans="1:12">
      <c r="A107" s="4"/>
      <c r="B107" s="7"/>
      <c r="C107" s="7"/>
      <c r="D107" s="11"/>
      <c r="F107" s="29"/>
      <c r="G107" s="7"/>
      <c r="H107" s="27"/>
      <c r="J107" s="29"/>
      <c r="K107" s="28" t="s">
        <v>3</v>
      </c>
      <c r="L107" s="30">
        <v>6795366.588896771</v>
      </c>
    </row>
    <row r="108" spans="1:12">
      <c r="A108" s="4"/>
      <c r="B108" s="7"/>
      <c r="C108" s="7"/>
      <c r="D108" s="11"/>
      <c r="F108" s="29"/>
      <c r="G108" s="7"/>
      <c r="H108" s="27"/>
      <c r="J108" s="29"/>
      <c r="K108" s="28" t="s">
        <v>4</v>
      </c>
      <c r="L108" s="30">
        <v>229693.72619910204</v>
      </c>
    </row>
    <row r="109" spans="1:12">
      <c r="A109" s="4"/>
      <c r="B109" s="7"/>
      <c r="C109" s="7"/>
      <c r="D109" s="11"/>
      <c r="F109" s="29"/>
      <c r="G109" s="7"/>
      <c r="H109" s="27"/>
      <c r="J109" s="29"/>
      <c r="K109" s="28" t="s">
        <v>5</v>
      </c>
      <c r="L109" s="30">
        <v>242690.96729720206</v>
      </c>
    </row>
    <row r="110" spans="1:12">
      <c r="A110" s="4"/>
      <c r="B110" s="7"/>
      <c r="C110" s="7"/>
      <c r="D110" s="11"/>
      <c r="F110" s="29"/>
      <c r="G110" s="7"/>
      <c r="H110" s="27"/>
      <c r="J110" s="24"/>
      <c r="K110" s="25" t="s">
        <v>18</v>
      </c>
      <c r="L110" s="26">
        <v>30080141.098008603</v>
      </c>
    </row>
    <row r="111" spans="1:12">
      <c r="A111" s="4"/>
      <c r="B111" s="7"/>
      <c r="C111" s="7"/>
      <c r="D111" s="11"/>
      <c r="F111" s="29"/>
      <c r="G111" s="7"/>
      <c r="H111" s="27"/>
      <c r="J111" s="24"/>
      <c r="K111" s="28" t="s">
        <v>0</v>
      </c>
      <c r="L111" s="30">
        <v>527156.49457248335</v>
      </c>
    </row>
    <row r="112" spans="1:12">
      <c r="A112" s="4"/>
      <c r="B112" s="7"/>
      <c r="C112" s="7"/>
      <c r="D112" s="11"/>
      <c r="F112" s="29"/>
      <c r="G112" s="7"/>
      <c r="H112" s="27"/>
      <c r="J112" s="24"/>
      <c r="K112" s="28" t="s">
        <v>1</v>
      </c>
      <c r="L112" s="30">
        <v>737745.7337918015</v>
      </c>
    </row>
    <row r="113" spans="1:18">
      <c r="A113" s="4"/>
      <c r="B113" s="7"/>
      <c r="C113" s="7"/>
      <c r="D113" s="11"/>
      <c r="F113" s="29"/>
      <c r="G113" s="7"/>
      <c r="H113" s="27"/>
      <c r="J113" s="29"/>
      <c r="K113" s="28" t="s">
        <v>2</v>
      </c>
      <c r="L113" s="30">
        <v>6654762.5098710582</v>
      </c>
    </row>
    <row r="114" spans="1:18">
      <c r="A114" s="13"/>
      <c r="B114" s="7"/>
      <c r="C114" s="7"/>
      <c r="D114" s="11"/>
      <c r="F114" s="29"/>
      <c r="G114" s="7"/>
      <c r="H114" s="27"/>
      <c r="J114" s="29"/>
      <c r="K114" s="28" t="s">
        <v>3</v>
      </c>
      <c r="L114" s="30">
        <v>20848556.271489453</v>
      </c>
    </row>
    <row r="115" spans="1:18" ht="15">
      <c r="A115" s="13"/>
      <c r="B115" s="7"/>
      <c r="C115" s="7"/>
      <c r="D115" s="11"/>
      <c r="F115" s="29"/>
      <c r="G115" s="5"/>
      <c r="H115" s="21"/>
      <c r="J115" s="29"/>
      <c r="K115" s="28" t="s">
        <v>4</v>
      </c>
      <c r="L115" s="30">
        <v>902404.23294025823</v>
      </c>
    </row>
    <row r="116" spans="1:18" ht="15">
      <c r="A116" s="13"/>
      <c r="B116" s="34"/>
      <c r="C116" s="34"/>
      <c r="D116" s="35"/>
      <c r="E116" s="4"/>
      <c r="F116" s="1"/>
      <c r="G116" s="4"/>
      <c r="H116" s="40"/>
      <c r="J116" s="1"/>
      <c r="K116" s="12"/>
      <c r="L116" s="33"/>
    </row>
    <row r="117" spans="1:18" ht="30">
      <c r="A117" s="13"/>
      <c r="B117" s="14" t="s">
        <v>22</v>
      </c>
      <c r="C117" s="15"/>
      <c r="D117" s="15"/>
      <c r="F117" s="14" t="s">
        <v>22</v>
      </c>
      <c r="G117" s="15"/>
      <c r="H117" s="15"/>
      <c r="J117" s="14" t="s">
        <v>22</v>
      </c>
      <c r="K117" s="15"/>
      <c r="L117" s="15"/>
    </row>
    <row r="118" spans="1:18" ht="18">
      <c r="A118" s="13"/>
      <c r="B118" s="18" t="s">
        <v>7</v>
      </c>
      <c r="C118" s="9"/>
      <c r="D118" s="9"/>
      <c r="F118" s="18" t="s">
        <v>8</v>
      </c>
      <c r="G118" s="9"/>
      <c r="H118" s="9"/>
      <c r="J118" s="18" t="s">
        <v>8</v>
      </c>
      <c r="K118" s="9"/>
      <c r="L118" s="9"/>
      <c r="N118" s="70" t="s">
        <v>34</v>
      </c>
      <c r="O118" s="72"/>
      <c r="Q118" s="70" t="s">
        <v>35</v>
      </c>
      <c r="R118" s="77">
        <f>SUM(L124:L126)+SUM(L131:L133)+SUM(L138:L140)+SUM(L145:L146)</f>
        <v>151359936.44744316</v>
      </c>
    </row>
    <row r="119" spans="1:18" ht="18">
      <c r="A119" s="13"/>
      <c r="B119" s="18"/>
      <c r="C119" s="18"/>
      <c r="D119" s="21">
        <v>2012</v>
      </c>
      <c r="F119" s="18"/>
      <c r="G119" s="18"/>
      <c r="H119" s="21">
        <v>2012</v>
      </c>
      <c r="J119" s="5"/>
      <c r="K119" s="5"/>
      <c r="L119" s="21">
        <v>2012</v>
      </c>
      <c r="N119" s="2" t="s">
        <v>27</v>
      </c>
      <c r="O119" s="71">
        <f>(D123+D124)/D122</f>
        <v>0.22408544376404096</v>
      </c>
      <c r="Q119" s="2" t="s">
        <v>38</v>
      </c>
      <c r="R119" s="71">
        <f>(L124+L131+L138+L145)/R118</f>
        <v>0.93331654310874079</v>
      </c>
    </row>
    <row r="120" spans="1:18" ht="15">
      <c r="A120" s="13"/>
      <c r="B120" s="6"/>
      <c r="C120" s="8" t="s">
        <v>11</v>
      </c>
      <c r="D120" s="31"/>
      <c r="F120" s="9"/>
      <c r="G120" s="9"/>
      <c r="H120" s="9"/>
      <c r="J120" s="24"/>
      <c r="K120" s="25" t="s">
        <v>9</v>
      </c>
      <c r="L120" s="26">
        <v>115291999.97431368</v>
      </c>
      <c r="N120" s="2" t="s">
        <v>29</v>
      </c>
      <c r="O120" s="71">
        <f>(D125+D126+D127)/D122</f>
        <v>0.76875403499178885</v>
      </c>
      <c r="Q120" s="2" t="s">
        <v>39</v>
      </c>
      <c r="R120" s="71">
        <f>(L125+L132+L139+L146)/R118</f>
        <v>5.0955121489386371E-2</v>
      </c>
    </row>
    <row r="121" spans="1:18" ht="15">
      <c r="A121" s="13"/>
      <c r="B121" s="7"/>
      <c r="C121" s="7" t="s">
        <v>12</v>
      </c>
      <c r="D121" s="27">
        <v>17151178.372561637</v>
      </c>
      <c r="F121" s="29"/>
      <c r="G121" s="8" t="s">
        <v>10</v>
      </c>
      <c r="H121" s="42">
        <v>234763.79408659862</v>
      </c>
      <c r="J121" s="24"/>
      <c r="K121" s="28" t="s">
        <v>0</v>
      </c>
      <c r="L121" s="30">
        <v>1219920.9453926149</v>
      </c>
      <c r="N121" s="2" t="s">
        <v>28</v>
      </c>
      <c r="O121" s="71">
        <f>D128/D122</f>
        <v>7.1605212441700422E-3</v>
      </c>
      <c r="Q121" s="2" t="s">
        <v>40</v>
      </c>
      <c r="R121" s="71">
        <f>(L126+L133+L140)/R118</f>
        <v>1.5728335401872642E-2</v>
      </c>
    </row>
    <row r="122" spans="1:18" ht="15">
      <c r="A122" s="13"/>
      <c r="B122" s="6"/>
      <c r="C122" s="8" t="s">
        <v>15</v>
      </c>
      <c r="D122" s="10">
        <v>419932829.97485626</v>
      </c>
      <c r="F122" s="29"/>
      <c r="G122" s="8" t="s">
        <v>14</v>
      </c>
      <c r="H122" s="42">
        <v>145116.5695588222</v>
      </c>
      <c r="J122" s="32"/>
      <c r="K122" s="28" t="s">
        <v>1</v>
      </c>
      <c r="L122" s="30">
        <v>3622178.8687202744</v>
      </c>
    </row>
    <row r="123" spans="1:18" ht="15">
      <c r="A123" s="13"/>
      <c r="B123" s="7"/>
      <c r="C123" s="7" t="s">
        <v>0</v>
      </c>
      <c r="D123" s="11">
        <v>57676728.341432825</v>
      </c>
      <c r="F123" s="29"/>
      <c r="G123" s="8" t="s">
        <v>6</v>
      </c>
      <c r="H123" s="42">
        <v>106303.28028138136</v>
      </c>
      <c r="J123" s="29"/>
      <c r="K123" s="28" t="s">
        <v>2</v>
      </c>
      <c r="L123" s="30">
        <v>15003423.594533402</v>
      </c>
    </row>
    <row r="124" spans="1:18" ht="15">
      <c r="A124" s="13"/>
      <c r="B124" s="7"/>
      <c r="C124" s="7" t="s">
        <v>1</v>
      </c>
      <c r="D124" s="11">
        <v>36424106.2145724</v>
      </c>
      <c r="F124" s="29"/>
      <c r="G124" s="8" t="s">
        <v>17</v>
      </c>
      <c r="H124" s="43">
        <v>113557.44206555746</v>
      </c>
      <c r="J124" s="29"/>
      <c r="K124" s="28" t="s">
        <v>3</v>
      </c>
      <c r="L124" s="30">
        <v>90566456.824690878</v>
      </c>
    </row>
    <row r="125" spans="1:18" ht="15">
      <c r="A125" s="13"/>
      <c r="B125" s="7"/>
      <c r="C125" s="7" t="s">
        <v>2</v>
      </c>
      <c r="D125" s="11">
        <v>297034250.87742311</v>
      </c>
      <c r="F125" s="29"/>
      <c r="G125" s="8"/>
      <c r="H125" s="10"/>
      <c r="J125" s="29"/>
      <c r="K125" s="28" t="s">
        <v>4</v>
      </c>
      <c r="L125" s="30">
        <v>3101827.0504857562</v>
      </c>
    </row>
    <row r="126" spans="1:18" ht="15">
      <c r="A126" s="13"/>
      <c r="B126" s="7"/>
      <c r="C126" s="7" t="s">
        <v>3</v>
      </c>
      <c r="D126" s="11">
        <v>25778208.606369279</v>
      </c>
      <c r="F126" s="29"/>
      <c r="G126" s="8"/>
      <c r="H126" s="31"/>
      <c r="J126" s="29"/>
      <c r="K126" s="28" t="s">
        <v>5</v>
      </c>
      <c r="L126" s="30">
        <v>1778192.6904907569</v>
      </c>
    </row>
    <row r="127" spans="1:18">
      <c r="A127" s="13"/>
      <c r="B127" s="7"/>
      <c r="C127" s="7" t="s">
        <v>4</v>
      </c>
      <c r="D127" s="11">
        <v>12597.984899245688</v>
      </c>
      <c r="F127" s="29"/>
      <c r="G127" s="7"/>
      <c r="H127" s="27"/>
      <c r="J127" s="29"/>
      <c r="K127" s="25" t="s">
        <v>13</v>
      </c>
      <c r="L127" s="26">
        <v>40741760.505210608</v>
      </c>
    </row>
    <row r="128" spans="1:18">
      <c r="A128" s="13"/>
      <c r="B128" s="7"/>
      <c r="C128" s="7" t="s">
        <v>5</v>
      </c>
      <c r="D128" s="11">
        <v>3006937.9501594044</v>
      </c>
      <c r="F128" s="29"/>
      <c r="G128" s="7"/>
      <c r="H128" s="27"/>
      <c r="J128" s="29"/>
      <c r="K128" s="28" t="s">
        <v>0</v>
      </c>
      <c r="L128" s="30">
        <v>56361.850891600028</v>
      </c>
    </row>
    <row r="129" spans="1:12">
      <c r="A129" s="13"/>
      <c r="B129" s="7"/>
      <c r="C129" s="7"/>
      <c r="D129" s="7"/>
      <c r="F129" s="29"/>
      <c r="G129" s="7"/>
      <c r="H129" s="27"/>
      <c r="J129" s="29"/>
      <c r="K129" s="28" t="s">
        <v>1</v>
      </c>
      <c r="L129" s="30">
        <v>550910.00777393056</v>
      </c>
    </row>
    <row r="130" spans="1:12">
      <c r="A130" s="13"/>
      <c r="B130" s="7"/>
      <c r="C130" s="7"/>
      <c r="D130" s="7"/>
      <c r="F130" s="29"/>
      <c r="G130" s="7"/>
      <c r="H130" s="27"/>
      <c r="J130" s="29"/>
      <c r="K130" s="28" t="s">
        <v>2</v>
      </c>
      <c r="L130" s="30">
        <v>865747.42738906958</v>
      </c>
    </row>
    <row r="131" spans="1:12">
      <c r="A131" s="13"/>
      <c r="B131" s="7"/>
      <c r="C131" s="7"/>
      <c r="D131" s="7"/>
      <c r="F131" s="29"/>
      <c r="G131" s="7"/>
      <c r="H131" s="27"/>
      <c r="J131" s="29"/>
      <c r="K131" s="28" t="s">
        <v>3</v>
      </c>
      <c r="L131" s="30">
        <v>34930241.198199525</v>
      </c>
    </row>
    <row r="132" spans="1:12">
      <c r="A132" s="13"/>
      <c r="B132" s="7"/>
      <c r="C132" s="7"/>
      <c r="D132" s="7"/>
      <c r="F132" s="29"/>
      <c r="G132" s="7"/>
      <c r="H132" s="27"/>
      <c r="J132" s="29"/>
      <c r="K132" s="28" t="s">
        <v>4</v>
      </c>
      <c r="L132" s="30">
        <v>3997418.0993411383</v>
      </c>
    </row>
    <row r="133" spans="1:12">
      <c r="A133" s="13"/>
      <c r="B133" s="7"/>
      <c r="C133" s="7"/>
      <c r="D133" s="7"/>
      <c r="F133" s="29"/>
      <c r="G133" s="7"/>
      <c r="H133" s="27"/>
      <c r="I133" s="13"/>
      <c r="J133" s="29"/>
      <c r="K133" s="28" t="s">
        <v>5</v>
      </c>
      <c r="L133" s="30">
        <v>341081.92161534581</v>
      </c>
    </row>
    <row r="134" spans="1:12" ht="15">
      <c r="A134" s="13"/>
      <c r="B134" s="7"/>
      <c r="C134" s="7"/>
      <c r="D134" s="7"/>
      <c r="F134" s="29"/>
      <c r="G134" s="7"/>
      <c r="H134" s="27"/>
      <c r="I134" s="16"/>
      <c r="J134" s="24"/>
      <c r="K134" s="25" t="s">
        <v>16</v>
      </c>
      <c r="L134" s="26">
        <v>16447771.84605347</v>
      </c>
    </row>
    <row r="135" spans="1:12">
      <c r="A135" s="13"/>
      <c r="B135" s="7"/>
      <c r="C135" s="7"/>
      <c r="D135" s="7"/>
      <c r="F135" s="29"/>
      <c r="G135" s="7"/>
      <c r="H135" s="27"/>
      <c r="J135" s="24"/>
      <c r="K135" s="28" t="s">
        <v>0</v>
      </c>
      <c r="L135" s="30">
        <v>769311.81171095697</v>
      </c>
    </row>
    <row r="136" spans="1:12">
      <c r="A136" s="13"/>
      <c r="B136" s="7"/>
      <c r="C136" s="7"/>
      <c r="D136" s="7"/>
      <c r="F136" s="29"/>
      <c r="G136" s="7"/>
      <c r="H136" s="27"/>
      <c r="J136" s="32"/>
      <c r="K136" s="28" t="s">
        <v>1</v>
      </c>
      <c r="L136" s="30">
        <v>972867.94263727008</v>
      </c>
    </row>
    <row r="137" spans="1:12">
      <c r="A137" s="13"/>
      <c r="B137" s="7"/>
      <c r="C137" s="7"/>
      <c r="D137" s="7"/>
      <c r="F137" s="29"/>
      <c r="G137" s="7"/>
      <c r="H137" s="27"/>
      <c r="J137" s="29"/>
      <c r="K137" s="28" t="s">
        <v>2</v>
      </c>
      <c r="L137" s="30">
        <v>6897781.289992027</v>
      </c>
    </row>
    <row r="138" spans="1:12">
      <c r="A138" s="13"/>
      <c r="B138" s="7"/>
      <c r="C138" s="7"/>
      <c r="D138" s="7"/>
      <c r="F138" s="29"/>
      <c r="G138" s="7"/>
      <c r="H138" s="27"/>
      <c r="J138" s="29"/>
      <c r="K138" s="28" t="s">
        <v>3</v>
      </c>
      <c r="L138" s="30">
        <v>7299728.9892770015</v>
      </c>
    </row>
    <row r="139" spans="1:12">
      <c r="A139" s="13"/>
      <c r="B139" s="7"/>
      <c r="C139" s="7"/>
      <c r="D139" s="7"/>
      <c r="F139" s="29"/>
      <c r="G139" s="7"/>
      <c r="H139" s="27"/>
      <c r="J139" s="29"/>
      <c r="K139" s="28" t="s">
        <v>4</v>
      </c>
      <c r="L139" s="30">
        <v>246716.57769080202</v>
      </c>
    </row>
    <row r="140" spans="1:12">
      <c r="A140" s="13"/>
      <c r="B140" s="7"/>
      <c r="C140" s="7"/>
      <c r="D140" s="7"/>
      <c r="F140" s="29"/>
      <c r="G140" s="7"/>
      <c r="H140" s="27"/>
      <c r="J140" s="29"/>
      <c r="K140" s="28" t="s">
        <v>5</v>
      </c>
      <c r="L140" s="30">
        <v>261365.23474541126</v>
      </c>
    </row>
    <row r="141" spans="1:12">
      <c r="A141" s="13"/>
      <c r="B141" s="7"/>
      <c r="C141" s="7"/>
      <c r="D141" s="7"/>
      <c r="F141" s="29"/>
      <c r="G141" s="7"/>
      <c r="H141" s="27"/>
      <c r="I141" s="23"/>
      <c r="J141" s="24"/>
      <c r="K141" s="25" t="s">
        <v>18</v>
      </c>
      <c r="L141" s="26">
        <v>12220074.092918998</v>
      </c>
    </row>
    <row r="142" spans="1:12">
      <c r="A142" s="13"/>
      <c r="B142" s="7"/>
      <c r="C142" s="7"/>
      <c r="D142" s="7"/>
      <c r="F142" s="29"/>
      <c r="G142" s="7"/>
      <c r="H142" s="27"/>
      <c r="I142" s="23"/>
      <c r="J142" s="24"/>
      <c r="K142" s="28" t="s">
        <v>0</v>
      </c>
      <c r="L142" s="30">
        <v>214481.58842447627</v>
      </c>
    </row>
    <row r="143" spans="1:12">
      <c r="A143" s="13"/>
      <c r="B143" s="7"/>
      <c r="C143" s="7"/>
      <c r="D143" s="7"/>
      <c r="F143" s="29"/>
      <c r="G143" s="7"/>
      <c r="H143" s="27"/>
      <c r="I143" s="23"/>
      <c r="J143" s="24"/>
      <c r="K143" s="28" t="s">
        <v>1</v>
      </c>
      <c r="L143" s="30">
        <v>299837.57316973747</v>
      </c>
    </row>
    <row r="144" spans="1:12">
      <c r="A144" s="13"/>
      <c r="B144" s="7"/>
      <c r="C144" s="7"/>
      <c r="D144" s="7"/>
      <c r="F144" s="29"/>
      <c r="G144" s="7"/>
      <c r="H144" s="27"/>
      <c r="I144" s="23"/>
      <c r="J144" s="29"/>
      <c r="K144" s="28" t="s">
        <v>2</v>
      </c>
      <c r="L144" s="30">
        <v>2702667.2510184729</v>
      </c>
    </row>
    <row r="145" spans="1:18">
      <c r="A145" s="13"/>
      <c r="B145" s="7"/>
      <c r="C145" s="7"/>
      <c r="D145" s="7"/>
      <c r="F145" s="29"/>
      <c r="G145" s="7"/>
      <c r="H145" s="27"/>
      <c r="I145" s="23"/>
      <c r="J145" s="29"/>
      <c r="K145" s="28" t="s">
        <v>3</v>
      </c>
      <c r="L145" s="30">
        <v>8470305.6381189357</v>
      </c>
    </row>
    <row r="146" spans="1:18">
      <c r="A146" s="13"/>
      <c r="B146" s="7"/>
      <c r="C146" s="7"/>
      <c r="D146" s="7"/>
      <c r="F146" s="29"/>
      <c r="G146" s="9"/>
      <c r="H146" s="9"/>
      <c r="I146" s="23"/>
      <c r="J146" s="29"/>
      <c r="K146" s="28" t="s">
        <v>4</v>
      </c>
      <c r="L146" s="30">
        <v>366602.22278756998</v>
      </c>
    </row>
    <row r="147" spans="1:18">
      <c r="A147" s="13"/>
      <c r="B147" s="34"/>
      <c r="C147" s="34"/>
      <c r="D147" s="34"/>
      <c r="E147" s="4"/>
      <c r="F147" s="1"/>
      <c r="G147" s="39"/>
      <c r="H147" s="39"/>
      <c r="I147" s="23"/>
      <c r="J147" s="1"/>
      <c r="K147" s="12"/>
      <c r="L147" s="33"/>
    </row>
    <row r="148" spans="1:18" ht="30">
      <c r="A148" s="13"/>
      <c r="B148" s="14" t="s">
        <v>23</v>
      </c>
      <c r="C148" s="15"/>
      <c r="D148" s="15"/>
      <c r="E148" s="4"/>
      <c r="F148" s="14" t="s">
        <v>23</v>
      </c>
      <c r="G148" s="15"/>
      <c r="H148" s="15"/>
      <c r="I148" s="23"/>
      <c r="J148" s="14" t="s">
        <v>23</v>
      </c>
      <c r="K148" s="15"/>
      <c r="L148" s="15"/>
    </row>
    <row r="149" spans="1:18" ht="18">
      <c r="A149" s="13"/>
      <c r="B149" s="18" t="s">
        <v>7</v>
      </c>
      <c r="C149" s="9"/>
      <c r="D149" s="9"/>
      <c r="F149" s="18" t="s">
        <v>8</v>
      </c>
      <c r="G149" s="9"/>
      <c r="H149" s="9"/>
      <c r="J149" s="18" t="s">
        <v>8</v>
      </c>
      <c r="K149" s="9"/>
      <c r="L149" s="9"/>
      <c r="N149" s="70" t="s">
        <v>34</v>
      </c>
      <c r="O149" s="72"/>
      <c r="Q149" s="70" t="s">
        <v>35</v>
      </c>
      <c r="R149" s="77">
        <f>SUM(L155:L157)+SUM(L162:L164)+SUM(L169:L171)+SUM(L176:L177)</f>
        <v>186906882.85848883</v>
      </c>
    </row>
    <row r="150" spans="1:18" ht="15">
      <c r="A150" s="13"/>
      <c r="B150" s="5"/>
      <c r="C150" s="5"/>
      <c r="D150" s="21">
        <v>2012</v>
      </c>
      <c r="E150" s="4"/>
      <c r="F150" s="5"/>
      <c r="G150" s="5"/>
      <c r="H150" s="21">
        <v>2012</v>
      </c>
      <c r="I150" s="23"/>
      <c r="J150" s="5"/>
      <c r="K150" s="5"/>
      <c r="L150" s="21">
        <v>2012</v>
      </c>
      <c r="N150" s="2" t="s">
        <v>27</v>
      </c>
      <c r="O150" s="71">
        <f>(D154+D155)/D153</f>
        <v>0.17204988670714708</v>
      </c>
      <c r="Q150" s="2" t="s">
        <v>38</v>
      </c>
      <c r="R150" s="71">
        <f>(L155+L162+L169+L176)/R149</f>
        <v>0.93279030027381205</v>
      </c>
    </row>
    <row r="151" spans="1:18" ht="18">
      <c r="A151" s="13"/>
      <c r="B151" s="18"/>
      <c r="C151" s="8" t="s">
        <v>11</v>
      </c>
      <c r="D151" s="31"/>
      <c r="E151" s="4"/>
      <c r="F151" s="29"/>
      <c r="G151" s="29"/>
      <c r="H151" s="29"/>
      <c r="I151" s="23"/>
      <c r="J151" s="24"/>
      <c r="K151" s="25" t="s">
        <v>9</v>
      </c>
      <c r="L151" s="26">
        <v>148698264.25701603</v>
      </c>
      <c r="N151" s="2" t="s">
        <v>29</v>
      </c>
      <c r="O151" s="71">
        <f>(D156+D157+D158)/D153</f>
        <v>0.82192585392333151</v>
      </c>
      <c r="Q151" s="2" t="s">
        <v>39</v>
      </c>
      <c r="R151" s="71">
        <f>(L156+L163+L170+L177)/R149</f>
        <v>5.2048591340119361E-2</v>
      </c>
    </row>
    <row r="152" spans="1:18" ht="15">
      <c r="A152" s="13"/>
      <c r="B152" s="19"/>
      <c r="C152" s="7" t="s">
        <v>12</v>
      </c>
      <c r="D152" s="27">
        <v>24418851.571837388</v>
      </c>
      <c r="E152" s="4"/>
      <c r="F152" s="29"/>
      <c r="G152" s="8" t="s">
        <v>10</v>
      </c>
      <c r="H152" s="42">
        <v>299082.14216972946</v>
      </c>
      <c r="I152" s="23"/>
      <c r="J152" s="24"/>
      <c r="K152" s="28" t="s">
        <v>0</v>
      </c>
      <c r="L152" s="30">
        <v>1564237.3941485444</v>
      </c>
      <c r="N152" s="2" t="s">
        <v>28</v>
      </c>
      <c r="O152" s="71">
        <f>D159/D153</f>
        <v>6.0242593695214895E-3</v>
      </c>
      <c r="Q152" s="2" t="s">
        <v>40</v>
      </c>
      <c r="R152" s="71">
        <f>(L157+L164+L171)/R149</f>
        <v>1.5161108386068481E-2</v>
      </c>
    </row>
    <row r="153" spans="1:18" ht="15">
      <c r="A153" s="13"/>
      <c r="B153" s="6"/>
      <c r="C153" s="8" t="s">
        <v>15</v>
      </c>
      <c r="D153" s="10">
        <v>596033967.51177859</v>
      </c>
      <c r="E153" s="4"/>
      <c r="F153" s="29"/>
      <c r="G153" s="8" t="s">
        <v>14</v>
      </c>
      <c r="H153" s="42">
        <v>186970.83284710001</v>
      </c>
      <c r="I153" s="23"/>
      <c r="J153" s="32"/>
      <c r="K153" s="28" t="s">
        <v>1</v>
      </c>
      <c r="L153" s="30">
        <v>4656575.0787893599</v>
      </c>
    </row>
    <row r="154" spans="1:18" ht="15">
      <c r="A154" s="13"/>
      <c r="B154" s="7"/>
      <c r="C154" s="7" t="s">
        <v>0</v>
      </c>
      <c r="D154" s="11">
        <v>53724186.277302951</v>
      </c>
      <c r="E154" s="4"/>
      <c r="F154" s="29"/>
      <c r="G154" s="8" t="s">
        <v>6</v>
      </c>
      <c r="H154" s="42">
        <v>134555.22622222934</v>
      </c>
      <c r="I154" s="23"/>
      <c r="J154" s="29"/>
      <c r="K154" s="28" t="s">
        <v>2</v>
      </c>
      <c r="L154" s="30">
        <v>19363958.774714615</v>
      </c>
    </row>
    <row r="155" spans="1:18" ht="15">
      <c r="A155" s="13"/>
      <c r="B155" s="6"/>
      <c r="C155" s="7" t="s">
        <v>1</v>
      </c>
      <c r="D155" s="11">
        <v>48823390.30670993</v>
      </c>
      <c r="E155" s="4"/>
      <c r="F155" s="29"/>
      <c r="G155" s="8" t="s">
        <v>17</v>
      </c>
      <c r="H155" s="43">
        <v>142242.8804907577</v>
      </c>
      <c r="I155" s="23"/>
      <c r="J155" s="29"/>
      <c r="K155" s="28" t="s">
        <v>3</v>
      </c>
      <c r="L155" s="30">
        <v>116770432.16543239</v>
      </c>
    </row>
    <row r="156" spans="1:18">
      <c r="A156" s="4"/>
      <c r="B156" s="7"/>
      <c r="C156" s="7" t="s">
        <v>2</v>
      </c>
      <c r="D156" s="11">
        <v>447670753.60570979</v>
      </c>
      <c r="E156" s="4"/>
      <c r="F156" s="29"/>
      <c r="G156" s="7"/>
      <c r="H156" s="27"/>
      <c r="I156" s="23"/>
      <c r="J156" s="29"/>
      <c r="K156" s="28" t="s">
        <v>4</v>
      </c>
      <c r="L156" s="30">
        <v>4010148.9874464716</v>
      </c>
    </row>
    <row r="157" spans="1:18" ht="15">
      <c r="A157" s="4"/>
      <c r="B157" s="7"/>
      <c r="C157" s="7" t="s">
        <v>3</v>
      </c>
      <c r="D157" s="11">
        <v>42207093.089694731</v>
      </c>
      <c r="E157" s="4"/>
      <c r="F157" s="29"/>
      <c r="G157" s="8"/>
      <c r="H157" s="31"/>
      <c r="I157" s="23"/>
      <c r="J157" s="29"/>
      <c r="K157" s="28" t="s">
        <v>5</v>
      </c>
      <c r="L157" s="30">
        <v>2332911.856484652</v>
      </c>
    </row>
    <row r="158" spans="1:18">
      <c r="A158" s="4"/>
      <c r="B158" s="7"/>
      <c r="C158" s="7" t="s">
        <v>4</v>
      </c>
      <c r="D158" s="11">
        <v>17881.019025353358</v>
      </c>
      <c r="E158" s="4"/>
      <c r="F158" s="29"/>
      <c r="G158" s="7"/>
      <c r="H158" s="27"/>
      <c r="I158" s="23"/>
      <c r="J158" s="29"/>
      <c r="K158" s="25" t="s">
        <v>13</v>
      </c>
      <c r="L158" s="26">
        <v>52492426.719256185</v>
      </c>
    </row>
    <row r="159" spans="1:18">
      <c r="A159" s="4"/>
      <c r="B159" s="7"/>
      <c r="C159" s="7" t="s">
        <v>5</v>
      </c>
      <c r="D159" s="11">
        <v>3590663.2133358992</v>
      </c>
      <c r="E159" s="4"/>
      <c r="F159" s="29"/>
      <c r="G159" s="7"/>
      <c r="H159" s="27"/>
      <c r="I159" s="23"/>
      <c r="J159" s="29"/>
      <c r="K159" s="28" t="s">
        <v>0</v>
      </c>
      <c r="L159" s="30">
        <v>72148.481926455657</v>
      </c>
    </row>
    <row r="160" spans="1:18">
      <c r="A160" s="4"/>
      <c r="B160" s="5"/>
      <c r="C160" s="5"/>
      <c r="D160" s="5"/>
      <c r="E160" s="4"/>
      <c r="F160" s="29"/>
      <c r="G160" s="7"/>
      <c r="H160" s="27"/>
      <c r="J160" s="29"/>
      <c r="K160" s="28" t="s">
        <v>1</v>
      </c>
      <c r="L160" s="30">
        <v>707825.81506802235</v>
      </c>
    </row>
    <row r="161" spans="1:12">
      <c r="A161" s="4"/>
      <c r="B161" s="5"/>
      <c r="C161" s="5"/>
      <c r="D161" s="5"/>
      <c r="E161" s="4"/>
      <c r="F161" s="29"/>
      <c r="G161" s="7"/>
      <c r="H161" s="27"/>
      <c r="J161" s="29"/>
      <c r="K161" s="28" t="s">
        <v>2</v>
      </c>
      <c r="L161" s="30">
        <v>1116878.230516979</v>
      </c>
    </row>
    <row r="162" spans="1:12">
      <c r="A162" s="4"/>
      <c r="B162" s="5"/>
      <c r="C162" s="5"/>
      <c r="D162" s="5"/>
      <c r="E162" s="4"/>
      <c r="F162" s="29"/>
      <c r="G162" s="7"/>
      <c r="H162" s="27"/>
      <c r="J162" s="29"/>
      <c r="K162" s="28" t="s">
        <v>3</v>
      </c>
      <c r="L162" s="30">
        <v>44956681.188715339</v>
      </c>
    </row>
    <row r="163" spans="1:12">
      <c r="A163" s="4"/>
      <c r="B163" s="5"/>
      <c r="C163" s="5"/>
      <c r="D163" s="5"/>
      <c r="E163" s="4"/>
      <c r="F163" s="29"/>
      <c r="G163" s="7"/>
      <c r="H163" s="27"/>
      <c r="J163" s="29"/>
      <c r="K163" s="28" t="s">
        <v>4</v>
      </c>
      <c r="L163" s="30">
        <v>5183886.6004267773</v>
      </c>
    </row>
    <row r="164" spans="1:12">
      <c r="A164" s="4"/>
      <c r="B164" s="5"/>
      <c r="C164" s="5"/>
      <c r="D164" s="5"/>
      <c r="E164" s="4"/>
      <c r="F164" s="29"/>
      <c r="G164" s="7"/>
      <c r="H164" s="27"/>
      <c r="J164" s="29"/>
      <c r="K164" s="28" t="s">
        <v>5</v>
      </c>
      <c r="L164" s="30">
        <v>455006.40260260995</v>
      </c>
    </row>
    <row r="165" spans="1:12">
      <c r="A165" s="4"/>
      <c r="B165" s="5"/>
      <c r="C165" s="5"/>
      <c r="D165" s="5"/>
      <c r="E165" s="4"/>
      <c r="F165" s="29"/>
      <c r="G165" s="7"/>
      <c r="H165" s="27"/>
      <c r="J165" s="24"/>
      <c r="K165" s="25" t="s">
        <v>16</v>
      </c>
      <c r="L165" s="26">
        <v>2846889.9104521517</v>
      </c>
    </row>
    <row r="166" spans="1:12">
      <c r="A166" s="4"/>
      <c r="B166" s="5"/>
      <c r="C166" s="5"/>
      <c r="D166" s="5"/>
      <c r="E166" s="4"/>
      <c r="F166" s="29"/>
      <c r="G166" s="7"/>
      <c r="H166" s="27"/>
      <c r="J166" s="24"/>
      <c r="K166" s="28" t="s">
        <v>0</v>
      </c>
      <c r="L166" s="30">
        <v>131960.24888541541</v>
      </c>
    </row>
    <row r="167" spans="1:12">
      <c r="A167" s="4"/>
      <c r="B167" s="5"/>
      <c r="C167" s="5"/>
      <c r="D167" s="5"/>
      <c r="E167" s="4"/>
      <c r="F167" s="29"/>
      <c r="G167" s="7"/>
      <c r="H167" s="27"/>
      <c r="J167" s="32"/>
      <c r="K167" s="28" t="s">
        <v>1</v>
      </c>
      <c r="L167" s="30">
        <v>167897.5117087969</v>
      </c>
    </row>
    <row r="168" spans="1:12">
      <c r="A168" s="4"/>
      <c r="B168" s="5"/>
      <c r="C168" s="5"/>
      <c r="D168" s="5"/>
      <c r="E168" s="4"/>
      <c r="F168" s="29"/>
      <c r="G168" s="7"/>
      <c r="H168" s="27"/>
      <c r="J168" s="29"/>
      <c r="K168" s="28" t="s">
        <v>2</v>
      </c>
      <c r="L168" s="30">
        <v>1195600.5833711354</v>
      </c>
    </row>
    <row r="169" spans="1:12">
      <c r="A169" s="4"/>
      <c r="B169" s="5"/>
      <c r="C169" s="5"/>
      <c r="D169" s="5"/>
      <c r="E169" s="4"/>
      <c r="F169" s="29"/>
      <c r="G169" s="7"/>
      <c r="H169" s="27"/>
      <c r="J169" s="29"/>
      <c r="K169" s="28" t="s">
        <v>3</v>
      </c>
      <c r="L169" s="30">
        <v>1262930.967797529</v>
      </c>
    </row>
    <row r="170" spans="1:12">
      <c r="A170" s="4"/>
      <c r="B170" s="5"/>
      <c r="C170" s="5"/>
      <c r="D170" s="5"/>
      <c r="E170" s="4"/>
      <c r="F170" s="29"/>
      <c r="G170" s="7"/>
      <c r="H170" s="27"/>
      <c r="J170" s="29"/>
      <c r="K170" s="28" t="s">
        <v>4</v>
      </c>
      <c r="L170" s="30">
        <v>42703.348656782269</v>
      </c>
    </row>
    <row r="171" spans="1:12">
      <c r="A171" s="13"/>
      <c r="B171" s="5"/>
      <c r="C171" s="5"/>
      <c r="D171" s="5"/>
      <c r="E171" s="4"/>
      <c r="F171" s="29"/>
      <c r="G171" s="7"/>
      <c r="H171" s="27"/>
      <c r="J171" s="29"/>
      <c r="K171" s="28" t="s">
        <v>5</v>
      </c>
      <c r="L171" s="30">
        <v>45797.250032492229</v>
      </c>
    </row>
    <row r="172" spans="1:12">
      <c r="A172" s="13"/>
      <c r="B172" s="5"/>
      <c r="C172" s="5"/>
      <c r="D172" s="5"/>
      <c r="E172" s="4"/>
      <c r="F172" s="29"/>
      <c r="G172" s="7"/>
      <c r="H172" s="27"/>
      <c r="J172" s="24"/>
      <c r="K172" s="25" t="s">
        <v>18</v>
      </c>
      <c r="L172" s="26">
        <v>16383367.600900479</v>
      </c>
    </row>
    <row r="173" spans="1:12">
      <c r="A173" s="13"/>
      <c r="B173" s="5"/>
      <c r="C173" s="5"/>
      <c r="D173" s="5"/>
      <c r="E173" s="4"/>
      <c r="F173" s="29"/>
      <c r="G173" s="7"/>
      <c r="H173" s="27"/>
      <c r="J173" s="24"/>
      <c r="K173" s="28" t="s">
        <v>0</v>
      </c>
      <c r="L173" s="30">
        <v>286875.32643559866</v>
      </c>
    </row>
    <row r="174" spans="1:12">
      <c r="A174" s="13"/>
      <c r="B174" s="5"/>
      <c r="C174" s="5"/>
      <c r="D174" s="5"/>
      <c r="E174" s="4"/>
      <c r="F174" s="29"/>
      <c r="G174" s="7"/>
      <c r="H174" s="27"/>
      <c r="J174" s="24"/>
      <c r="K174" s="28" t="s">
        <v>1</v>
      </c>
      <c r="L174" s="30">
        <v>401720.4738224537</v>
      </c>
    </row>
    <row r="175" spans="1:12">
      <c r="A175" s="13"/>
      <c r="B175" s="5"/>
      <c r="C175" s="5"/>
      <c r="D175" s="5"/>
      <c r="E175" s="4"/>
      <c r="F175" s="29"/>
      <c r="G175" s="7"/>
      <c r="H175" s="27"/>
      <c r="J175" s="29"/>
      <c r="K175" s="28" t="s">
        <v>2</v>
      </c>
      <c r="L175" s="30">
        <v>3624832.2467326019</v>
      </c>
    </row>
    <row r="176" spans="1:12">
      <c r="A176" s="13"/>
      <c r="B176" s="5"/>
      <c r="C176" s="5"/>
      <c r="D176" s="5"/>
      <c r="E176" s="4"/>
      <c r="F176" s="29"/>
      <c r="G176" s="7"/>
      <c r="H176" s="27"/>
      <c r="J176" s="29"/>
      <c r="K176" s="28" t="s">
        <v>3</v>
      </c>
      <c r="L176" s="30">
        <v>11354883.062866749</v>
      </c>
    </row>
    <row r="177" spans="1:18">
      <c r="A177" s="13"/>
      <c r="B177" s="5"/>
      <c r="C177" s="5"/>
      <c r="D177" s="5"/>
      <c r="E177" s="4"/>
      <c r="F177" s="29"/>
      <c r="G177" s="9"/>
      <c r="H177" s="9"/>
      <c r="J177" s="29"/>
      <c r="K177" s="28" t="s">
        <v>4</v>
      </c>
      <c r="L177" s="30">
        <v>491501.02802701434</v>
      </c>
    </row>
    <row r="178" spans="1:18" s="4" customFormat="1">
      <c r="A178" s="13"/>
      <c r="B178" s="34"/>
      <c r="C178" s="22"/>
      <c r="D178" s="23"/>
      <c r="F178" s="1"/>
      <c r="G178" s="39"/>
      <c r="H178" s="39"/>
      <c r="J178" s="1"/>
      <c r="K178" s="12"/>
      <c r="L178" s="33"/>
      <c r="O178" s="73"/>
    </row>
    <row r="179" spans="1:18" ht="30">
      <c r="A179" s="13"/>
      <c r="B179" s="14" t="s">
        <v>24</v>
      </c>
      <c r="C179" s="15"/>
      <c r="D179" s="15"/>
      <c r="E179" s="4"/>
      <c r="F179" s="14" t="s">
        <v>24</v>
      </c>
      <c r="G179" s="15"/>
      <c r="H179" s="15"/>
      <c r="J179" s="14" t="s">
        <v>24</v>
      </c>
      <c r="K179" s="15"/>
      <c r="L179" s="15"/>
    </row>
    <row r="180" spans="1:18" ht="18">
      <c r="A180" s="13"/>
      <c r="B180" s="18" t="s">
        <v>7</v>
      </c>
      <c r="C180" s="9"/>
      <c r="D180" s="9"/>
      <c r="F180" s="18" t="s">
        <v>8</v>
      </c>
      <c r="G180" s="9"/>
      <c r="H180" s="9"/>
      <c r="J180" s="18" t="s">
        <v>8</v>
      </c>
      <c r="K180" s="9"/>
      <c r="L180" s="9"/>
      <c r="N180" s="70" t="s">
        <v>34</v>
      </c>
      <c r="O180" s="72"/>
      <c r="Q180" s="70" t="s">
        <v>35</v>
      </c>
      <c r="R180" s="77">
        <f>SUM(L186:L188)+SUM(L193:L195)+SUM(L200:L202)+SUM(L207:L208)</f>
        <v>38050010.426982783</v>
      </c>
    </row>
    <row r="181" spans="1:18" ht="15">
      <c r="A181" s="13"/>
      <c r="B181" s="7"/>
      <c r="C181" s="20"/>
      <c r="D181" s="21">
        <v>2012</v>
      </c>
      <c r="E181" s="4"/>
      <c r="F181" s="29"/>
      <c r="G181" s="9"/>
      <c r="H181" s="21">
        <v>2012</v>
      </c>
      <c r="J181" s="5"/>
      <c r="K181" s="5"/>
      <c r="L181" s="21">
        <v>2012</v>
      </c>
      <c r="N181" s="2" t="s">
        <v>27</v>
      </c>
      <c r="O181" s="71">
        <f>(D185+D186)/D184</f>
        <v>0.19035312952604919</v>
      </c>
      <c r="Q181" s="2" t="s">
        <v>38</v>
      </c>
      <c r="R181" s="71">
        <f>(L186+L193+L200+L207)/R180</f>
        <v>0.95074575805327644</v>
      </c>
    </row>
    <row r="182" spans="1:18" ht="15">
      <c r="A182" s="13"/>
      <c r="B182" s="7"/>
      <c r="C182" s="8" t="s">
        <v>11</v>
      </c>
      <c r="D182" s="31"/>
      <c r="E182" s="4"/>
      <c r="F182" s="29"/>
      <c r="G182" s="29"/>
      <c r="H182" s="29"/>
      <c r="J182" s="24"/>
      <c r="K182" s="25" t="s">
        <v>9</v>
      </c>
      <c r="L182" s="26">
        <v>25766243.556301862</v>
      </c>
      <c r="N182" s="2" t="s">
        <v>29</v>
      </c>
      <c r="O182" s="71">
        <f>(D187+D188+D189)/D184</f>
        <v>0.8067475317087468</v>
      </c>
      <c r="Q182" s="2" t="s">
        <v>39</v>
      </c>
      <c r="R182" s="71">
        <f>(L187+L194+L201+L208)/R180</f>
        <v>3.5226002867524323E-2</v>
      </c>
    </row>
    <row r="183" spans="1:18" ht="15">
      <c r="A183" s="13"/>
      <c r="B183" s="7"/>
      <c r="C183" s="7" t="s">
        <v>12</v>
      </c>
      <c r="D183" s="27">
        <v>12904746.685668837</v>
      </c>
      <c r="E183" s="4"/>
      <c r="F183" s="29"/>
      <c r="G183" s="8" t="s">
        <v>10</v>
      </c>
      <c r="H183" s="42">
        <v>105070.40181156241</v>
      </c>
      <c r="J183" s="24"/>
      <c r="K183" s="28" t="s">
        <v>0</v>
      </c>
      <c r="L183" s="30">
        <v>210679.18409761222</v>
      </c>
      <c r="N183" s="2" t="s">
        <v>28</v>
      </c>
      <c r="O183" s="71">
        <f>D190/D184</f>
        <v>2.8993387652040091E-3</v>
      </c>
      <c r="Q183" s="2" t="s">
        <v>40</v>
      </c>
      <c r="R183" s="71">
        <f>(L188+L195+L202)/R180</f>
        <v>1.4028239079199327E-2</v>
      </c>
    </row>
    <row r="184" spans="1:18" ht="15">
      <c r="A184" s="13"/>
      <c r="B184" s="7"/>
      <c r="C184" s="8" t="s">
        <v>15</v>
      </c>
      <c r="D184" s="10">
        <v>254306619.20698273</v>
      </c>
      <c r="E184" s="4"/>
      <c r="F184" s="29"/>
      <c r="G184" s="8" t="s">
        <v>14</v>
      </c>
      <c r="H184" s="42">
        <v>59122.900043841866</v>
      </c>
      <c r="J184" s="32"/>
      <c r="K184" s="28" t="s">
        <v>1</v>
      </c>
      <c r="L184" s="30">
        <v>803251.65240561217</v>
      </c>
    </row>
    <row r="185" spans="1:18" ht="15">
      <c r="A185" s="13"/>
      <c r="B185" s="7"/>
      <c r="C185" s="7" t="s">
        <v>0</v>
      </c>
      <c r="D185" s="11">
        <v>30952283.95777034</v>
      </c>
      <c r="E185" s="4"/>
      <c r="F185" s="29"/>
      <c r="G185" s="8" t="s">
        <v>6</v>
      </c>
      <c r="H185" s="42">
        <v>42565.430231294093</v>
      </c>
      <c r="J185" s="29"/>
      <c r="K185" s="28" t="s">
        <v>2</v>
      </c>
      <c r="L185" s="30">
        <v>3444518.4671091437</v>
      </c>
    </row>
    <row r="186" spans="1:18" ht="15">
      <c r="A186" s="13"/>
      <c r="B186" s="7"/>
      <c r="C186" s="7" t="s">
        <v>1</v>
      </c>
      <c r="D186" s="11">
        <v>17455776.867468111</v>
      </c>
      <c r="E186" s="4"/>
      <c r="F186" s="7"/>
      <c r="G186" s="8" t="s">
        <v>17</v>
      </c>
      <c r="H186" s="43">
        <v>71373.767468875667</v>
      </c>
      <c r="J186" s="29"/>
      <c r="K186" s="28" t="s">
        <v>3</v>
      </c>
      <c r="L186" s="30">
        <v>20485702.312798459</v>
      </c>
    </row>
    <row r="187" spans="1:18">
      <c r="A187" s="13"/>
      <c r="B187" s="7"/>
      <c r="C187" s="7" t="s">
        <v>2</v>
      </c>
      <c r="D187" s="11">
        <v>189570652.19553685</v>
      </c>
      <c r="E187" s="4"/>
      <c r="F187" s="7"/>
      <c r="G187" s="7"/>
      <c r="H187" s="7"/>
      <c r="J187" s="29"/>
      <c r="K187" s="28" t="s">
        <v>4</v>
      </c>
      <c r="L187" s="30">
        <v>416193.97574089206</v>
      </c>
    </row>
    <row r="188" spans="1:18">
      <c r="A188" s="13"/>
      <c r="B188" s="7"/>
      <c r="C188" s="7" t="s">
        <v>3</v>
      </c>
      <c r="D188" s="11">
        <v>15582955.948316418</v>
      </c>
      <c r="E188" s="4"/>
      <c r="F188" s="7"/>
      <c r="G188" s="7"/>
      <c r="H188" s="7"/>
      <c r="J188" s="29"/>
      <c r="K188" s="28" t="s">
        <v>5</v>
      </c>
      <c r="L188" s="30">
        <v>405897.9641501421</v>
      </c>
    </row>
    <row r="189" spans="1:18">
      <c r="A189" s="13"/>
      <c r="B189" s="7"/>
      <c r="C189" s="7" t="s">
        <v>4</v>
      </c>
      <c r="D189" s="11">
        <v>7629.1985762094819</v>
      </c>
      <c r="E189" s="4"/>
      <c r="F189" s="7"/>
      <c r="G189" s="7"/>
      <c r="H189" s="7"/>
      <c r="J189" s="29"/>
      <c r="K189" s="25" t="s">
        <v>13</v>
      </c>
      <c r="L189" s="26">
        <v>8299600.8510265294</v>
      </c>
    </row>
    <row r="190" spans="1:18">
      <c r="A190" s="13"/>
      <c r="B190" s="7"/>
      <c r="C190" s="7" t="s">
        <v>5</v>
      </c>
      <c r="D190" s="11">
        <v>737321.03931477945</v>
      </c>
      <c r="E190" s="13"/>
      <c r="F190" s="7"/>
      <c r="G190" s="7"/>
      <c r="H190" s="7"/>
      <c r="I190" s="13"/>
      <c r="J190" s="29"/>
      <c r="K190" s="28" t="s">
        <v>0</v>
      </c>
      <c r="L190" s="30">
        <v>8893.028980925068</v>
      </c>
    </row>
    <row r="191" spans="1:18" ht="15">
      <c r="A191" s="13"/>
      <c r="B191" s="7"/>
      <c r="C191" s="7"/>
      <c r="D191" s="7"/>
      <c r="F191" s="7"/>
      <c r="G191" s="7"/>
      <c r="H191" s="7"/>
      <c r="I191" s="16"/>
      <c r="J191" s="29"/>
      <c r="K191" s="28" t="s">
        <v>1</v>
      </c>
      <c r="L191" s="30">
        <v>115406.5011268871</v>
      </c>
    </row>
    <row r="192" spans="1:18">
      <c r="A192" s="13"/>
      <c r="B192" s="7"/>
      <c r="C192" s="7"/>
      <c r="D192" s="7"/>
      <c r="F192" s="7"/>
      <c r="G192" s="7"/>
      <c r="H192" s="7"/>
      <c r="J192" s="29"/>
      <c r="K192" s="28" t="s">
        <v>2</v>
      </c>
      <c r="L192" s="30">
        <v>179368.39817779476</v>
      </c>
    </row>
    <row r="193" spans="1:12">
      <c r="A193" s="13"/>
      <c r="B193" s="7"/>
      <c r="C193" s="7"/>
      <c r="D193" s="7"/>
      <c r="F193" s="7"/>
      <c r="G193" s="7"/>
      <c r="H193" s="7"/>
      <c r="J193" s="29"/>
      <c r="K193" s="28" t="s">
        <v>3</v>
      </c>
      <c r="L193" s="30">
        <v>7344165.0230918843</v>
      </c>
    </row>
    <row r="194" spans="1:12">
      <c r="A194" s="13"/>
      <c r="B194" s="7"/>
      <c r="C194" s="7"/>
      <c r="D194" s="7"/>
      <c r="F194" s="7"/>
      <c r="G194" s="7"/>
      <c r="H194" s="7"/>
      <c r="J194" s="29"/>
      <c r="K194" s="28" t="s">
        <v>4</v>
      </c>
      <c r="L194" s="30">
        <v>579664.55937133532</v>
      </c>
    </row>
    <row r="195" spans="1:12">
      <c r="A195" s="13"/>
      <c r="B195" s="7"/>
      <c r="C195" s="7"/>
      <c r="D195" s="7"/>
      <c r="F195" s="7"/>
      <c r="G195" s="7"/>
      <c r="H195" s="7"/>
      <c r="J195" s="29"/>
      <c r="K195" s="28" t="s">
        <v>5</v>
      </c>
      <c r="L195" s="30">
        <v>72103.340277702431</v>
      </c>
    </row>
    <row r="196" spans="1:12">
      <c r="A196" s="13"/>
      <c r="B196" s="7"/>
      <c r="C196" s="7"/>
      <c r="D196" s="7"/>
      <c r="F196" s="7"/>
      <c r="G196" s="7"/>
      <c r="H196" s="7"/>
      <c r="J196" s="24"/>
      <c r="K196" s="25" t="s">
        <v>16</v>
      </c>
      <c r="L196" s="26">
        <v>4008256.042413882</v>
      </c>
    </row>
    <row r="197" spans="1:12">
      <c r="A197" s="13"/>
      <c r="B197" s="7"/>
      <c r="C197" s="7"/>
      <c r="D197" s="7"/>
      <c r="F197" s="7"/>
      <c r="G197" s="7"/>
      <c r="H197" s="7"/>
      <c r="J197" s="24"/>
      <c r="K197" s="28" t="s">
        <v>0</v>
      </c>
      <c r="L197" s="30">
        <v>144795.46797970083</v>
      </c>
    </row>
    <row r="198" spans="1:12">
      <c r="A198" s="13"/>
      <c r="B198" s="7"/>
      <c r="C198" s="7"/>
      <c r="D198" s="7"/>
      <c r="F198" s="7"/>
      <c r="G198" s="7"/>
      <c r="H198" s="7"/>
      <c r="I198" s="23"/>
      <c r="J198" s="32"/>
      <c r="K198" s="28" t="s">
        <v>1</v>
      </c>
      <c r="L198" s="30">
        <v>239989.86015804557</v>
      </c>
    </row>
    <row r="199" spans="1:12">
      <c r="A199" s="13"/>
      <c r="B199" s="7"/>
      <c r="C199" s="7"/>
      <c r="D199" s="7"/>
      <c r="F199" s="7"/>
      <c r="G199" s="7"/>
      <c r="H199" s="7"/>
      <c r="I199" s="23"/>
      <c r="J199" s="29"/>
      <c r="K199" s="28" t="s">
        <v>2</v>
      </c>
      <c r="L199" s="30">
        <v>1730310.5609611575</v>
      </c>
    </row>
    <row r="200" spans="1:12">
      <c r="A200" s="13"/>
      <c r="B200" s="7"/>
      <c r="C200" s="7"/>
      <c r="D200" s="7"/>
      <c r="F200" s="7"/>
      <c r="G200" s="7"/>
      <c r="H200" s="7"/>
      <c r="I200" s="23"/>
      <c r="J200" s="29"/>
      <c r="K200" s="28" t="s">
        <v>3</v>
      </c>
      <c r="L200" s="30">
        <v>1777262.9738708723</v>
      </c>
    </row>
    <row r="201" spans="1:12">
      <c r="A201" s="13"/>
      <c r="B201" s="7"/>
      <c r="C201" s="7"/>
      <c r="D201" s="7"/>
      <c r="F201" s="7"/>
      <c r="G201" s="7"/>
      <c r="H201" s="7"/>
      <c r="I201" s="23"/>
      <c r="J201" s="29"/>
      <c r="K201" s="28" t="s">
        <v>4</v>
      </c>
      <c r="L201" s="30">
        <v>60123.840636208231</v>
      </c>
    </row>
    <row r="202" spans="1:12">
      <c r="A202" s="13"/>
      <c r="B202" s="7"/>
      <c r="C202" s="7"/>
      <c r="D202" s="7"/>
      <c r="F202" s="7"/>
      <c r="G202" s="7"/>
      <c r="H202" s="7"/>
      <c r="I202" s="23"/>
      <c r="J202" s="29"/>
      <c r="K202" s="28" t="s">
        <v>5</v>
      </c>
      <c r="L202" s="30">
        <v>55773.338807897184</v>
      </c>
    </row>
    <row r="203" spans="1:12">
      <c r="A203" s="13"/>
      <c r="B203" s="7"/>
      <c r="C203" s="7"/>
      <c r="D203" s="7"/>
      <c r="F203" s="7"/>
      <c r="G203" s="7"/>
      <c r="H203" s="7"/>
      <c r="I203" s="23"/>
      <c r="J203" s="24"/>
      <c r="K203" s="25" t="s">
        <v>18</v>
      </c>
      <c r="L203" s="26">
        <v>9478913.3553930111</v>
      </c>
    </row>
    <row r="204" spans="1:12">
      <c r="A204" s="13"/>
      <c r="B204" s="7"/>
      <c r="C204" s="7"/>
      <c r="D204" s="7"/>
      <c r="F204" s="7"/>
      <c r="G204" s="7"/>
      <c r="H204" s="7"/>
      <c r="I204" s="23"/>
      <c r="J204" s="24"/>
      <c r="K204" s="28" t="s">
        <v>0</v>
      </c>
      <c r="L204" s="30">
        <v>131637.99331181191</v>
      </c>
    </row>
    <row r="205" spans="1:12">
      <c r="A205" s="13"/>
      <c r="B205" s="7"/>
      <c r="C205" s="7"/>
      <c r="D205" s="7"/>
      <c r="F205" s="7"/>
      <c r="G205" s="7"/>
      <c r="H205" s="7"/>
      <c r="I205" s="23"/>
      <c r="J205" s="24"/>
      <c r="K205" s="28" t="s">
        <v>1</v>
      </c>
      <c r="L205" s="30">
        <v>236238.27995747648</v>
      </c>
    </row>
    <row r="206" spans="1:12">
      <c r="A206" s="13"/>
      <c r="B206" s="7"/>
      <c r="C206" s="7"/>
      <c r="D206" s="7"/>
      <c r="F206" s="7"/>
      <c r="G206" s="7"/>
      <c r="H206" s="7"/>
      <c r="I206" s="23"/>
      <c r="J206" s="29"/>
      <c r="K206" s="28" t="s">
        <v>2</v>
      </c>
      <c r="L206" s="30">
        <v>2136060.1703532035</v>
      </c>
    </row>
    <row r="207" spans="1:12">
      <c r="A207" s="13"/>
      <c r="B207" s="7"/>
      <c r="C207" s="7"/>
      <c r="D207" s="7"/>
      <c r="F207" s="7"/>
      <c r="G207" s="7"/>
      <c r="H207" s="7"/>
      <c r="I207" s="23"/>
      <c r="J207" s="29"/>
      <c r="K207" s="28" t="s">
        <v>3</v>
      </c>
      <c r="L207" s="30">
        <v>6568755.697575598</v>
      </c>
    </row>
    <row r="208" spans="1:12">
      <c r="A208" s="13"/>
      <c r="B208" s="7"/>
      <c r="C208" s="7"/>
      <c r="D208" s="7"/>
      <c r="F208" s="7"/>
      <c r="G208" s="7"/>
      <c r="H208" s="7"/>
      <c r="I208" s="23"/>
      <c r="J208" s="29"/>
      <c r="K208" s="28" t="s">
        <v>4</v>
      </c>
      <c r="L208" s="30">
        <v>284367.40066179034</v>
      </c>
    </row>
    <row r="209" spans="1:12" ht="18">
      <c r="A209" s="13"/>
      <c r="E209" s="4"/>
      <c r="F209" s="38"/>
      <c r="G209" s="4"/>
      <c r="H209" s="4"/>
      <c r="I209" s="23"/>
      <c r="K209" s="12"/>
      <c r="L209" s="33"/>
    </row>
    <row r="210" spans="1:12">
      <c r="A210" s="13"/>
      <c r="E210" s="4"/>
      <c r="F210" s="4"/>
      <c r="G210" s="4"/>
      <c r="H210" s="4"/>
      <c r="I210" s="23"/>
      <c r="K210" s="12"/>
      <c r="L210" s="33"/>
    </row>
    <row r="211" spans="1:12">
      <c r="A211" s="4"/>
      <c r="E211" s="4"/>
      <c r="F211" s="4"/>
      <c r="G211" s="4"/>
      <c r="H211" s="4"/>
      <c r="I211" s="23"/>
      <c r="K211" s="12"/>
      <c r="L211" s="33"/>
    </row>
    <row r="212" spans="1:12" ht="14" customHeight="1">
      <c r="A212" s="4"/>
      <c r="E212" s="4"/>
      <c r="F212" s="4"/>
      <c r="G212" s="4"/>
      <c r="H212" s="4"/>
      <c r="I212" s="23"/>
    </row>
    <row r="213" spans="1:12">
      <c r="A213" s="4"/>
      <c r="E213" s="4"/>
      <c r="F213" s="4"/>
      <c r="G213" s="4"/>
      <c r="H213" s="4"/>
      <c r="I213" s="23"/>
      <c r="K213" s="12"/>
      <c r="L213" s="36"/>
    </row>
    <row r="214" spans="1:12">
      <c r="A214" s="4"/>
      <c r="E214" s="4"/>
      <c r="F214" s="41"/>
      <c r="G214" s="4"/>
      <c r="H214" s="4"/>
      <c r="I214" s="23"/>
      <c r="K214" s="12"/>
      <c r="L214" s="33"/>
    </row>
    <row r="215" spans="1:12">
      <c r="A215" s="4"/>
      <c r="E215" s="4"/>
      <c r="F215" s="1"/>
      <c r="G215" s="4"/>
      <c r="H215" s="4"/>
      <c r="K215" s="12"/>
      <c r="L215" s="33"/>
    </row>
    <row r="216" spans="1:12">
      <c r="A216" s="4"/>
      <c r="E216" s="4"/>
      <c r="F216" s="1"/>
      <c r="G216" s="4"/>
      <c r="H216" s="4"/>
      <c r="K216" s="12"/>
      <c r="L216" s="33"/>
    </row>
    <row r="217" spans="1:12">
      <c r="A217" s="4"/>
      <c r="E217" s="4"/>
      <c r="F217" s="1"/>
      <c r="G217" s="4"/>
      <c r="H217" s="4"/>
      <c r="K217" s="12"/>
      <c r="L217" s="33"/>
    </row>
    <row r="218" spans="1:12">
      <c r="A218" s="4"/>
      <c r="E218" s="4"/>
      <c r="F218" s="1"/>
      <c r="G218" s="4"/>
      <c r="H218" s="4"/>
      <c r="K218" s="12"/>
      <c r="L218" s="33"/>
    </row>
    <row r="219" spans="1:12">
      <c r="A219" s="4"/>
      <c r="E219" s="4"/>
      <c r="F219" s="1"/>
      <c r="G219" s="4"/>
      <c r="H219" s="4"/>
      <c r="J219" s="1"/>
      <c r="K219" s="12"/>
      <c r="L219" s="33"/>
    </row>
    <row r="220" spans="1:12">
      <c r="A220" s="4"/>
      <c r="E220" s="4"/>
      <c r="F220" s="1"/>
      <c r="G220" s="4"/>
      <c r="H220" s="4"/>
      <c r="J220" s="1"/>
      <c r="K220" s="12"/>
      <c r="L220" s="36"/>
    </row>
    <row r="221" spans="1:12">
      <c r="A221" s="4"/>
      <c r="E221" s="4"/>
      <c r="F221" s="1"/>
      <c r="G221" s="4"/>
      <c r="H221" s="4"/>
      <c r="J221" s="1"/>
      <c r="K221" s="12"/>
      <c r="L221" s="33"/>
    </row>
    <row r="222" spans="1:12">
      <c r="A222" s="4"/>
      <c r="E222" s="4"/>
      <c r="F222" s="1"/>
      <c r="G222" s="4"/>
      <c r="H222" s="4"/>
      <c r="J222" s="1"/>
      <c r="K222" s="12"/>
      <c r="L222" s="33"/>
    </row>
    <row r="223" spans="1:12">
      <c r="A223" s="4"/>
      <c r="E223" s="4"/>
      <c r="F223" s="1"/>
      <c r="G223" s="4"/>
      <c r="H223" s="4"/>
      <c r="J223" s="1"/>
      <c r="K223" s="12"/>
      <c r="L223" s="33"/>
    </row>
    <row r="224" spans="1:12">
      <c r="A224" s="4"/>
      <c r="E224" s="4"/>
      <c r="F224" s="1"/>
      <c r="G224" s="4"/>
      <c r="H224" s="4"/>
      <c r="J224" s="1"/>
      <c r="K224" s="12"/>
      <c r="L224" s="33"/>
    </row>
    <row r="225" spans="1:12">
      <c r="A225" s="4"/>
      <c r="E225" s="4"/>
      <c r="F225" s="1"/>
      <c r="G225" s="4"/>
      <c r="H225" s="4"/>
      <c r="K225" s="12"/>
      <c r="L225" s="33"/>
    </row>
    <row r="226" spans="1:12">
      <c r="A226" s="4"/>
      <c r="E226" s="4"/>
      <c r="F226" s="4"/>
      <c r="G226" s="4"/>
      <c r="H226" s="4"/>
      <c r="K226" s="12"/>
      <c r="L226" s="33"/>
    </row>
    <row r="227" spans="1:12">
      <c r="A227" s="13"/>
      <c r="E227" s="4"/>
      <c r="F227" s="1"/>
      <c r="G227" s="4"/>
      <c r="H227" s="4"/>
    </row>
    <row r="228" spans="1:12">
      <c r="A228" s="13"/>
      <c r="E228" s="4"/>
      <c r="F228" s="41"/>
      <c r="G228" s="4"/>
      <c r="H228" s="4"/>
      <c r="K228" s="12"/>
      <c r="L228" s="36"/>
    </row>
    <row r="229" spans="1:12">
      <c r="A229" s="13"/>
      <c r="E229" s="4"/>
      <c r="F229" s="1"/>
      <c r="G229" s="4"/>
      <c r="H229" s="4"/>
      <c r="K229" s="12"/>
      <c r="L229" s="33"/>
    </row>
    <row r="230" spans="1:12">
      <c r="A230" s="13"/>
      <c r="E230" s="4"/>
      <c r="F230" s="1"/>
      <c r="G230" s="4"/>
      <c r="H230" s="4"/>
      <c r="K230" s="12"/>
      <c r="L230" s="33"/>
    </row>
    <row r="231" spans="1:12">
      <c r="A231" s="13"/>
      <c r="E231" s="4"/>
      <c r="F231" s="1"/>
      <c r="G231" s="4"/>
      <c r="H231" s="4"/>
      <c r="K231" s="12"/>
      <c r="L231" s="33"/>
    </row>
    <row r="232" spans="1:12">
      <c r="A232" s="13"/>
      <c r="E232" s="4"/>
      <c r="F232" s="1"/>
      <c r="G232" s="4"/>
      <c r="H232" s="4"/>
      <c r="K232" s="12"/>
      <c r="L232" s="33"/>
    </row>
    <row r="233" spans="1:12">
      <c r="A233" s="13"/>
      <c r="E233" s="4"/>
      <c r="F233" s="4"/>
      <c r="G233" s="4"/>
      <c r="H233" s="4"/>
      <c r="J233" s="1"/>
      <c r="K233" s="12"/>
      <c r="L233" s="33"/>
    </row>
    <row r="234" spans="1:12">
      <c r="A234" s="13"/>
      <c r="E234" s="4"/>
      <c r="F234" s="1"/>
      <c r="G234" s="4"/>
      <c r="H234" s="4"/>
      <c r="J234" s="1"/>
      <c r="K234" s="12"/>
      <c r="L234" s="33"/>
    </row>
    <row r="235" spans="1:12">
      <c r="A235" s="13"/>
      <c r="E235" s="4"/>
      <c r="F235" s="4"/>
      <c r="G235" s="4"/>
      <c r="H235" s="4"/>
      <c r="J235" s="1"/>
      <c r="K235" s="12"/>
      <c r="L235" s="36"/>
    </row>
    <row r="236" spans="1:12">
      <c r="A236" s="13"/>
      <c r="E236" s="4"/>
      <c r="F236" s="1"/>
      <c r="G236" s="4"/>
      <c r="H236" s="4"/>
      <c r="J236" s="1"/>
      <c r="K236" s="12"/>
      <c r="L236" s="33"/>
    </row>
    <row r="237" spans="1:12">
      <c r="A237" s="13"/>
      <c r="E237" s="4"/>
      <c r="F237" s="1"/>
      <c r="G237" s="4"/>
      <c r="H237" s="4"/>
      <c r="J237" s="1"/>
      <c r="K237" s="12"/>
      <c r="L237" s="33"/>
    </row>
    <row r="238" spans="1:12">
      <c r="A238" s="13"/>
      <c r="E238" s="4"/>
      <c r="F238" s="1"/>
      <c r="G238" s="4"/>
      <c r="H238" s="4"/>
      <c r="J238" s="1"/>
      <c r="K238" s="12"/>
      <c r="L238" s="33"/>
    </row>
    <row r="239" spans="1:12">
      <c r="A239" s="13"/>
      <c r="E239" s="4"/>
      <c r="F239" s="1"/>
      <c r="G239" s="4"/>
      <c r="H239" s="4"/>
      <c r="J239" s="1"/>
      <c r="K239" s="12"/>
      <c r="L239" s="33"/>
    </row>
    <row r="240" spans="1:12">
      <c r="A240" s="13"/>
      <c r="E240" s="4"/>
      <c r="F240" s="1"/>
      <c r="G240" s="4"/>
      <c r="H240" s="4"/>
      <c r="J240" s="1"/>
      <c r="K240" s="12"/>
      <c r="L240" s="33"/>
    </row>
    <row r="241" spans="1:12">
      <c r="A241" s="13"/>
      <c r="E241" s="4"/>
      <c r="F241" s="1"/>
      <c r="G241" s="4"/>
      <c r="H241" s="4"/>
      <c r="J241" s="1"/>
      <c r="K241" s="12"/>
      <c r="L241" s="33"/>
    </row>
    <row r="242" spans="1:12">
      <c r="A242" s="13"/>
      <c r="E242" s="4"/>
      <c r="F242" s="1"/>
      <c r="G242" s="4"/>
      <c r="H242" s="4"/>
    </row>
    <row r="243" spans="1:12">
      <c r="A243" s="13"/>
      <c r="E243" s="4"/>
      <c r="F243" s="1"/>
      <c r="G243" s="4"/>
      <c r="H243" s="4"/>
    </row>
    <row r="244" spans="1:12">
      <c r="A244" s="13"/>
      <c r="E244" s="13"/>
      <c r="F244" s="4"/>
      <c r="G244" s="4"/>
      <c r="H244" s="4"/>
    </row>
    <row r="245" spans="1:12" ht="15">
      <c r="A245" s="13"/>
      <c r="E245" s="4"/>
      <c r="F245" s="4"/>
      <c r="G245" s="4"/>
      <c r="H245" s="4"/>
      <c r="I245" s="16"/>
    </row>
    <row r="246" spans="1:12">
      <c r="A246" s="13"/>
      <c r="E246" s="4"/>
      <c r="F246" s="1"/>
      <c r="G246" s="4"/>
      <c r="H246" s="4"/>
    </row>
    <row r="247" spans="1:12">
      <c r="A247" s="13"/>
      <c r="E247" s="4"/>
      <c r="F247" s="1"/>
      <c r="G247" s="4"/>
      <c r="H247" s="4"/>
    </row>
    <row r="248" spans="1:12">
      <c r="A248" s="13"/>
      <c r="E248" s="4"/>
      <c r="F248" s="1"/>
      <c r="G248" s="4"/>
      <c r="H248" s="4"/>
    </row>
    <row r="249" spans="1:12">
      <c r="A249" s="13"/>
      <c r="E249" s="4"/>
      <c r="F249" s="1"/>
      <c r="G249" s="4"/>
      <c r="H249" s="4"/>
    </row>
    <row r="250" spans="1:12">
      <c r="A250" s="13"/>
      <c r="E250" s="4"/>
      <c r="F250" s="1"/>
      <c r="G250" s="4"/>
      <c r="H250" s="4"/>
    </row>
    <row r="251" spans="1:12">
      <c r="A251" s="13"/>
      <c r="E251" s="4"/>
      <c r="F251" s="1"/>
      <c r="G251" s="4"/>
      <c r="H251" s="4"/>
    </row>
    <row r="252" spans="1:12">
      <c r="A252" s="13"/>
      <c r="E252" s="4"/>
      <c r="F252" s="1"/>
      <c r="G252" s="4"/>
      <c r="H252" s="4"/>
      <c r="I252" s="23"/>
    </row>
    <row r="253" spans="1:12">
      <c r="A253" s="13"/>
      <c r="E253" s="4"/>
      <c r="F253" s="1"/>
      <c r="G253" s="4"/>
      <c r="H253" s="4"/>
      <c r="I253" s="23"/>
    </row>
    <row r="254" spans="1:12">
      <c r="A254" s="13"/>
      <c r="E254" s="4"/>
      <c r="F254" s="1"/>
      <c r="G254" s="4"/>
      <c r="H254" s="4"/>
      <c r="I254" s="23"/>
    </row>
    <row r="255" spans="1:12">
      <c r="A255" s="13"/>
      <c r="E255" s="4"/>
      <c r="F255" s="1"/>
      <c r="G255" s="4"/>
      <c r="H255" s="4"/>
      <c r="I255" s="23"/>
    </row>
    <row r="256" spans="1:12">
      <c r="A256" s="13"/>
      <c r="E256" s="4"/>
      <c r="F256" s="1"/>
      <c r="G256" s="4"/>
      <c r="H256" s="4"/>
      <c r="I256" s="23"/>
    </row>
    <row r="257" spans="1:9">
      <c r="A257" s="13"/>
      <c r="E257" s="4"/>
      <c r="F257" s="1"/>
      <c r="G257" s="4"/>
      <c r="H257" s="4"/>
      <c r="I257" s="23"/>
    </row>
    <row r="258" spans="1:9">
      <c r="A258" s="13"/>
      <c r="E258" s="4"/>
      <c r="F258" s="1"/>
      <c r="G258" s="4"/>
      <c r="H258" s="4"/>
      <c r="I258" s="23"/>
    </row>
    <row r="259" spans="1:9">
      <c r="A259" s="13"/>
      <c r="E259" s="4"/>
      <c r="F259" s="1"/>
      <c r="G259" s="4"/>
      <c r="H259" s="4"/>
      <c r="I259" s="23"/>
    </row>
    <row r="260" spans="1:9">
      <c r="A260" s="13"/>
      <c r="E260" s="4"/>
      <c r="F260" s="1"/>
      <c r="G260" s="4"/>
      <c r="H260" s="4"/>
      <c r="I260" s="23"/>
    </row>
    <row r="261" spans="1:9">
      <c r="A261" s="13"/>
      <c r="E261" s="4"/>
      <c r="F261" s="1"/>
      <c r="G261" s="4"/>
      <c r="H261" s="4"/>
      <c r="I261" s="23"/>
    </row>
    <row r="262" spans="1:9">
      <c r="A262" s="13"/>
      <c r="E262" s="4"/>
      <c r="F262" s="4"/>
      <c r="G262" s="4"/>
      <c r="H262" s="4"/>
      <c r="I262" s="23"/>
    </row>
    <row r="263" spans="1:9" ht="30">
      <c r="A263" s="13"/>
      <c r="E263" s="4"/>
      <c r="F263" s="37"/>
      <c r="G263" s="4"/>
      <c r="H263" s="4"/>
      <c r="I263" s="23"/>
    </row>
    <row r="264" spans="1:9" ht="18">
      <c r="A264" s="13"/>
      <c r="E264" s="4"/>
      <c r="F264" s="38"/>
      <c r="G264" s="4"/>
      <c r="H264" s="4"/>
      <c r="I264" s="23"/>
    </row>
    <row r="265" spans="1:9">
      <c r="A265" s="13"/>
      <c r="E265" s="4"/>
      <c r="F265" s="4"/>
      <c r="G265" s="4"/>
      <c r="H265" s="4"/>
      <c r="I265" s="23"/>
    </row>
    <row r="266" spans="1:9">
      <c r="A266" s="4"/>
      <c r="E266" s="4"/>
      <c r="F266" s="4"/>
      <c r="G266" s="4"/>
      <c r="H266" s="4"/>
      <c r="I266" s="23"/>
    </row>
    <row r="267" spans="1:9">
      <c r="A267" s="4"/>
      <c r="E267" s="4"/>
      <c r="F267" s="4"/>
      <c r="G267" s="4"/>
      <c r="H267" s="4"/>
      <c r="I267" s="23"/>
    </row>
    <row r="268" spans="1:9">
      <c r="A268" s="4"/>
      <c r="E268" s="4"/>
      <c r="F268" s="4"/>
      <c r="G268" s="4"/>
      <c r="H268" s="4"/>
      <c r="I268" s="23"/>
    </row>
    <row r="269" spans="1:9">
      <c r="A269" s="4"/>
      <c r="E269" s="4"/>
      <c r="F269" s="41"/>
      <c r="G269" s="4"/>
      <c r="H269" s="4"/>
      <c r="I269" s="23"/>
    </row>
    <row r="270" spans="1:9">
      <c r="A270" s="4"/>
      <c r="E270" s="4"/>
      <c r="F270" s="1"/>
      <c r="G270" s="4"/>
      <c r="H270" s="4"/>
    </row>
    <row r="271" spans="1:9">
      <c r="A271" s="4"/>
      <c r="E271" s="4"/>
      <c r="F271" s="1"/>
      <c r="G271" s="4"/>
      <c r="H271" s="4"/>
    </row>
    <row r="272" spans="1:9">
      <c r="A272" s="4"/>
      <c r="E272" s="4"/>
      <c r="F272" s="1"/>
      <c r="G272" s="4"/>
      <c r="H272" s="4"/>
    </row>
    <row r="273" spans="1:8">
      <c r="A273" s="4"/>
      <c r="E273" s="4"/>
      <c r="F273" s="1"/>
      <c r="G273" s="4"/>
      <c r="H273" s="4"/>
    </row>
    <row r="274" spans="1:8">
      <c r="A274" s="4"/>
      <c r="E274" s="4"/>
      <c r="F274" s="1"/>
      <c r="G274" s="4"/>
      <c r="H274" s="4"/>
    </row>
    <row r="275" spans="1:8">
      <c r="A275" s="4"/>
      <c r="E275" s="4"/>
      <c r="F275" s="1"/>
      <c r="G275" s="4"/>
      <c r="H275" s="4"/>
    </row>
    <row r="276" spans="1:8">
      <c r="A276" s="4"/>
      <c r="E276" s="4"/>
      <c r="F276" s="1"/>
      <c r="G276" s="4"/>
      <c r="H276" s="4"/>
    </row>
    <row r="277" spans="1:8">
      <c r="A277" s="4"/>
      <c r="E277" s="4"/>
      <c r="F277" s="1"/>
      <c r="G277" s="4"/>
      <c r="H277" s="4"/>
    </row>
    <row r="278" spans="1:8">
      <c r="A278" s="4"/>
      <c r="E278" s="4"/>
      <c r="F278" s="1"/>
      <c r="G278" s="4"/>
      <c r="H278" s="4"/>
    </row>
    <row r="279" spans="1:8">
      <c r="A279" s="4"/>
      <c r="E279" s="4"/>
      <c r="F279" s="1"/>
      <c r="G279" s="4"/>
      <c r="H279" s="4"/>
    </row>
    <row r="280" spans="1:8">
      <c r="A280" s="4"/>
      <c r="E280" s="4"/>
      <c r="F280" s="1"/>
      <c r="G280" s="4"/>
      <c r="H280" s="4"/>
    </row>
    <row r="281" spans="1:8">
      <c r="A281" s="4"/>
      <c r="E281" s="4"/>
      <c r="F281" s="4"/>
      <c r="G281" s="4"/>
      <c r="H281" s="4"/>
    </row>
    <row r="282" spans="1:8">
      <c r="A282" s="13"/>
      <c r="E282" s="4"/>
      <c r="F282" s="1"/>
      <c r="G282" s="4"/>
      <c r="H282" s="4"/>
    </row>
    <row r="283" spans="1:8">
      <c r="A283" s="13"/>
      <c r="E283" s="4"/>
      <c r="F283" s="41"/>
      <c r="G283" s="4"/>
      <c r="H283" s="4"/>
    </row>
    <row r="284" spans="1:8">
      <c r="A284" s="13"/>
      <c r="E284" s="4"/>
      <c r="F284" s="1"/>
      <c r="G284" s="4"/>
      <c r="H284" s="4"/>
    </row>
    <row r="285" spans="1:8">
      <c r="A285" s="13"/>
      <c r="E285" s="4"/>
      <c r="F285" s="1"/>
      <c r="G285" s="4"/>
      <c r="H285" s="4"/>
    </row>
    <row r="286" spans="1:8">
      <c r="A286" s="13"/>
      <c r="E286" s="4"/>
      <c r="F286" s="1"/>
      <c r="G286" s="4"/>
      <c r="H286" s="4"/>
    </row>
    <row r="287" spans="1:8">
      <c r="A287" s="13"/>
      <c r="E287" s="4"/>
      <c r="F287" s="1"/>
      <c r="G287" s="4"/>
      <c r="H287" s="4"/>
    </row>
    <row r="288" spans="1:8">
      <c r="A288" s="13"/>
      <c r="E288" s="4"/>
      <c r="F288" s="4"/>
      <c r="G288" s="4"/>
      <c r="H288" s="4"/>
    </row>
    <row r="289" spans="1:9">
      <c r="A289" s="13"/>
      <c r="E289" s="4"/>
      <c r="F289" s="1"/>
      <c r="G289" s="4"/>
      <c r="H289" s="4"/>
    </row>
    <row r="290" spans="1:9">
      <c r="A290" s="13"/>
      <c r="E290" s="4"/>
      <c r="F290" s="4"/>
      <c r="G290" s="4"/>
      <c r="H290" s="4"/>
    </row>
    <row r="291" spans="1:9">
      <c r="A291" s="13"/>
      <c r="E291" s="4"/>
      <c r="F291" s="1"/>
      <c r="G291" s="4"/>
      <c r="H291" s="4"/>
    </row>
    <row r="292" spans="1:9">
      <c r="A292" s="13"/>
      <c r="E292" s="4"/>
      <c r="F292" s="1"/>
      <c r="G292" s="4"/>
      <c r="H292" s="4"/>
    </row>
    <row r="293" spans="1:9">
      <c r="A293" s="13"/>
      <c r="E293" s="4"/>
      <c r="F293" s="1"/>
      <c r="G293" s="4"/>
      <c r="H293" s="4"/>
    </row>
    <row r="294" spans="1:9">
      <c r="A294" s="13"/>
      <c r="E294" s="4"/>
      <c r="F294" s="1"/>
      <c r="G294" s="4"/>
      <c r="H294" s="4"/>
    </row>
    <row r="295" spans="1:9">
      <c r="A295" s="13"/>
      <c r="E295" s="4"/>
      <c r="F295" s="1"/>
      <c r="G295" s="4"/>
      <c r="H295" s="4"/>
    </row>
    <row r="296" spans="1:9">
      <c r="A296" s="13"/>
      <c r="E296" s="4"/>
      <c r="F296" s="1"/>
      <c r="G296" s="4"/>
      <c r="H296" s="4"/>
    </row>
    <row r="297" spans="1:9">
      <c r="A297" s="13"/>
      <c r="E297" s="4"/>
      <c r="F297" s="1"/>
      <c r="G297" s="4"/>
      <c r="H297" s="4"/>
    </row>
    <row r="298" spans="1:9">
      <c r="A298" s="13"/>
      <c r="E298" s="4"/>
      <c r="F298" s="1"/>
      <c r="G298" s="4"/>
      <c r="H298" s="4"/>
    </row>
    <row r="299" spans="1:9">
      <c r="A299" s="13"/>
      <c r="E299" s="4"/>
      <c r="F299" s="4"/>
      <c r="G299" s="4"/>
      <c r="H299" s="4"/>
    </row>
    <row r="300" spans="1:9" ht="15">
      <c r="A300" s="13"/>
      <c r="E300" s="4"/>
      <c r="F300" s="4"/>
      <c r="G300" s="4"/>
      <c r="H300" s="4"/>
      <c r="I300" s="16"/>
    </row>
    <row r="301" spans="1:9">
      <c r="A301" s="13"/>
      <c r="E301" s="4"/>
      <c r="F301" s="1"/>
      <c r="G301" s="4"/>
      <c r="H301" s="4"/>
    </row>
    <row r="302" spans="1:9">
      <c r="A302" s="13"/>
      <c r="E302" s="4"/>
      <c r="F302" s="1"/>
      <c r="G302" s="4"/>
      <c r="H302" s="4"/>
    </row>
    <row r="303" spans="1:9">
      <c r="A303" s="13"/>
      <c r="E303" s="4"/>
      <c r="F303" s="1"/>
      <c r="G303" s="4"/>
      <c r="H303" s="4"/>
    </row>
    <row r="304" spans="1:9">
      <c r="A304" s="13"/>
      <c r="E304" s="4"/>
      <c r="F304" s="1"/>
      <c r="G304" s="4"/>
      <c r="H304" s="4"/>
    </row>
    <row r="305" spans="1:9">
      <c r="A305" s="13"/>
      <c r="E305" s="4"/>
      <c r="F305" s="1"/>
      <c r="G305" s="4"/>
      <c r="H305" s="4"/>
    </row>
    <row r="306" spans="1:9">
      <c r="A306" s="13"/>
      <c r="E306" s="4"/>
      <c r="F306" s="1"/>
      <c r="G306" s="4"/>
      <c r="H306" s="4"/>
    </row>
    <row r="307" spans="1:9">
      <c r="A307" s="13"/>
      <c r="E307" s="4"/>
      <c r="F307" s="1"/>
      <c r="G307" s="4"/>
      <c r="H307" s="4"/>
      <c r="I307" s="23"/>
    </row>
    <row r="308" spans="1:9">
      <c r="A308" s="13"/>
      <c r="E308" s="4"/>
      <c r="F308" s="1"/>
      <c r="G308" s="4"/>
      <c r="H308" s="4"/>
      <c r="I308" s="23"/>
    </row>
    <row r="309" spans="1:9">
      <c r="A309" s="13"/>
      <c r="E309" s="4"/>
      <c r="F309" s="1"/>
      <c r="G309" s="4"/>
      <c r="H309" s="4"/>
      <c r="I309" s="23"/>
    </row>
    <row r="310" spans="1:9">
      <c r="A310" s="13"/>
      <c r="E310" s="4"/>
      <c r="F310" s="1"/>
      <c r="G310" s="4"/>
      <c r="H310" s="4"/>
      <c r="I310" s="23"/>
    </row>
    <row r="311" spans="1:9">
      <c r="A311" s="13"/>
      <c r="E311" s="4"/>
      <c r="F311" s="1"/>
      <c r="G311" s="4"/>
      <c r="H311" s="4"/>
      <c r="I311" s="23"/>
    </row>
    <row r="312" spans="1:9">
      <c r="A312" s="13"/>
      <c r="E312" s="4"/>
      <c r="F312" s="1"/>
      <c r="G312" s="4"/>
      <c r="H312" s="4"/>
      <c r="I312" s="23"/>
    </row>
    <row r="313" spans="1:9">
      <c r="A313" s="13"/>
      <c r="E313" s="4"/>
      <c r="F313" s="1"/>
      <c r="G313" s="4"/>
      <c r="H313" s="4"/>
      <c r="I313" s="23"/>
    </row>
    <row r="314" spans="1:9">
      <c r="A314" s="13"/>
      <c r="E314" s="4"/>
      <c r="F314" s="1"/>
      <c r="G314" s="4"/>
      <c r="H314" s="4"/>
      <c r="I314" s="23"/>
    </row>
    <row r="315" spans="1:9">
      <c r="A315" s="13"/>
      <c r="E315" s="4"/>
      <c r="F315" s="1"/>
      <c r="G315" s="4"/>
      <c r="H315" s="4"/>
      <c r="I315" s="23"/>
    </row>
    <row r="316" spans="1:9">
      <c r="A316" s="13"/>
      <c r="E316" s="4"/>
      <c r="F316" s="1"/>
      <c r="G316" s="4"/>
      <c r="H316" s="4"/>
      <c r="I316" s="23"/>
    </row>
    <row r="317" spans="1:9">
      <c r="A317" s="13"/>
      <c r="E317" s="4"/>
      <c r="F317" s="4"/>
      <c r="G317" s="4"/>
      <c r="H317" s="4"/>
      <c r="I317" s="23"/>
    </row>
    <row r="318" spans="1:9" ht="30">
      <c r="A318" s="13"/>
      <c r="E318" s="4"/>
      <c r="F318" s="37"/>
      <c r="G318" s="4"/>
      <c r="H318" s="4"/>
      <c r="I318" s="23"/>
    </row>
    <row r="319" spans="1:9" ht="18">
      <c r="A319" s="13"/>
      <c r="E319" s="4"/>
      <c r="F319" s="38"/>
      <c r="G319" s="4"/>
      <c r="H319" s="4"/>
      <c r="I319" s="23"/>
    </row>
    <row r="320" spans="1:9">
      <c r="A320" s="13"/>
      <c r="E320" s="4"/>
      <c r="F320" s="4"/>
      <c r="G320" s="4"/>
      <c r="H320" s="4"/>
      <c r="I320" s="23"/>
    </row>
    <row r="321" spans="1:9">
      <c r="A321" s="4"/>
      <c r="E321" s="4"/>
      <c r="F321" s="4"/>
      <c r="G321" s="4"/>
      <c r="H321" s="4"/>
      <c r="I321" s="23"/>
    </row>
    <row r="322" spans="1:9">
      <c r="A322" s="4"/>
      <c r="E322" s="4"/>
      <c r="F322" s="4"/>
      <c r="G322" s="4"/>
      <c r="H322" s="4"/>
      <c r="I322" s="23"/>
    </row>
    <row r="323" spans="1:9">
      <c r="A323" s="4"/>
      <c r="E323" s="4"/>
      <c r="F323" s="4"/>
      <c r="G323" s="4"/>
      <c r="H323" s="4"/>
      <c r="I323" s="23"/>
    </row>
    <row r="324" spans="1:9">
      <c r="A324" s="4"/>
      <c r="E324" s="4"/>
      <c r="F324" s="41"/>
      <c r="G324" s="4"/>
      <c r="H324" s="4"/>
      <c r="I324" s="23"/>
    </row>
    <row r="325" spans="1:9">
      <c r="A325" s="4"/>
      <c r="E325" s="4"/>
      <c r="F325" s="1"/>
      <c r="G325" s="4"/>
      <c r="H325" s="4"/>
    </row>
    <row r="326" spans="1:9">
      <c r="A326" s="4"/>
      <c r="E326" s="4"/>
      <c r="F326" s="1"/>
      <c r="G326" s="4"/>
      <c r="H326" s="4"/>
    </row>
    <row r="327" spans="1:9">
      <c r="A327" s="4"/>
      <c r="E327" s="4"/>
      <c r="F327" s="1"/>
      <c r="G327" s="4"/>
      <c r="H327" s="4"/>
    </row>
    <row r="328" spans="1:9">
      <c r="A328" s="4"/>
      <c r="E328" s="4"/>
      <c r="F328" s="1"/>
      <c r="G328" s="4"/>
      <c r="H328" s="4"/>
    </row>
    <row r="329" spans="1:9">
      <c r="A329" s="4"/>
      <c r="E329" s="4"/>
      <c r="F329" s="1"/>
      <c r="G329" s="4"/>
      <c r="H329" s="4"/>
    </row>
    <row r="330" spans="1:9">
      <c r="A330" s="4"/>
      <c r="E330" s="4"/>
      <c r="F330" s="1"/>
      <c r="G330" s="4"/>
      <c r="H330" s="4"/>
    </row>
    <row r="331" spans="1:9">
      <c r="A331" s="4"/>
      <c r="E331" s="4"/>
      <c r="F331" s="1"/>
      <c r="G331" s="4"/>
      <c r="H331" s="4"/>
    </row>
    <row r="332" spans="1:9">
      <c r="A332" s="4"/>
      <c r="E332" s="4"/>
      <c r="F332" s="1"/>
      <c r="G332" s="4"/>
      <c r="H332" s="4"/>
    </row>
    <row r="333" spans="1:9">
      <c r="A333" s="4"/>
      <c r="E333" s="4"/>
      <c r="F333" s="1"/>
      <c r="G333" s="4"/>
      <c r="H333" s="4"/>
    </row>
    <row r="334" spans="1:9">
      <c r="A334" s="4"/>
      <c r="E334" s="4"/>
      <c r="F334" s="1"/>
      <c r="G334" s="4"/>
      <c r="H334" s="4"/>
    </row>
    <row r="335" spans="1:9">
      <c r="A335" s="4"/>
      <c r="E335" s="4"/>
      <c r="F335" s="1"/>
      <c r="G335" s="4"/>
      <c r="H335" s="4"/>
    </row>
    <row r="336" spans="1:9">
      <c r="A336" s="4"/>
      <c r="E336" s="4"/>
      <c r="F336" s="4"/>
      <c r="G336" s="4"/>
      <c r="H336" s="4"/>
    </row>
    <row r="337" spans="1:8">
      <c r="A337" s="13"/>
      <c r="E337" s="4"/>
      <c r="F337" s="1"/>
      <c r="G337" s="4"/>
      <c r="H337" s="4"/>
    </row>
    <row r="338" spans="1:8">
      <c r="A338" s="13"/>
      <c r="E338" s="4"/>
      <c r="F338" s="41"/>
      <c r="G338" s="4"/>
      <c r="H338" s="4"/>
    </row>
    <row r="339" spans="1:8">
      <c r="A339" s="13"/>
      <c r="E339" s="4"/>
      <c r="F339" s="1"/>
      <c r="G339" s="4"/>
      <c r="H339" s="4"/>
    </row>
    <row r="340" spans="1:8">
      <c r="A340" s="13"/>
      <c r="E340" s="4"/>
      <c r="F340" s="1"/>
      <c r="G340" s="4"/>
      <c r="H340" s="4"/>
    </row>
    <row r="341" spans="1:8">
      <c r="A341" s="13"/>
      <c r="E341" s="4"/>
      <c r="F341" s="1"/>
      <c r="G341" s="4"/>
      <c r="H341" s="4"/>
    </row>
    <row r="342" spans="1:8">
      <c r="A342" s="13"/>
      <c r="E342" s="4"/>
      <c r="F342" s="1"/>
      <c r="G342" s="4"/>
      <c r="H342" s="4"/>
    </row>
    <row r="343" spans="1:8">
      <c r="A343" s="13"/>
      <c r="E343" s="4"/>
      <c r="F343" s="4"/>
      <c r="G343" s="4"/>
      <c r="H343" s="4"/>
    </row>
    <row r="344" spans="1:8">
      <c r="A344" s="13"/>
      <c r="E344" s="4"/>
      <c r="F344" s="1"/>
      <c r="G344" s="4"/>
      <c r="H344" s="4"/>
    </row>
    <row r="345" spans="1:8">
      <c r="A345" s="13"/>
      <c r="E345" s="4"/>
      <c r="F345" s="4"/>
      <c r="G345" s="4"/>
      <c r="H345" s="4"/>
    </row>
    <row r="346" spans="1:8">
      <c r="A346" s="13"/>
      <c r="E346" s="4"/>
      <c r="F346" s="1"/>
      <c r="G346" s="4"/>
      <c r="H346" s="4"/>
    </row>
    <row r="347" spans="1:8">
      <c r="A347" s="13"/>
      <c r="E347" s="4"/>
      <c r="F347" s="1"/>
      <c r="G347" s="4"/>
      <c r="H347" s="4"/>
    </row>
    <row r="348" spans="1:8">
      <c r="A348" s="13"/>
      <c r="E348" s="4"/>
      <c r="F348" s="1"/>
      <c r="G348" s="4"/>
      <c r="H348" s="4"/>
    </row>
    <row r="349" spans="1:8">
      <c r="A349" s="13"/>
      <c r="E349" s="4"/>
      <c r="F349" s="1"/>
      <c r="G349" s="4"/>
      <c r="H349" s="4"/>
    </row>
    <row r="350" spans="1:8">
      <c r="A350" s="13"/>
      <c r="E350" s="4"/>
      <c r="F350" s="1"/>
      <c r="G350" s="4"/>
      <c r="H350" s="4"/>
    </row>
    <row r="351" spans="1:8">
      <c r="A351" s="13"/>
      <c r="E351" s="4"/>
      <c r="F351" s="1"/>
      <c r="G351" s="4"/>
      <c r="H351" s="4"/>
    </row>
    <row r="352" spans="1:8">
      <c r="A352" s="13"/>
      <c r="E352" s="4"/>
      <c r="F352" s="1"/>
      <c r="G352" s="4"/>
      <c r="H352" s="4"/>
    </row>
    <row r="353" spans="1:15">
      <c r="A353" s="13"/>
      <c r="E353" s="4"/>
      <c r="F353" s="1"/>
      <c r="G353" s="4"/>
      <c r="H353" s="4"/>
    </row>
    <row r="354" spans="1:15">
      <c r="A354" s="13"/>
      <c r="E354" s="4"/>
      <c r="F354" s="4"/>
      <c r="G354" s="4"/>
      <c r="H354" s="4"/>
    </row>
    <row r="355" spans="1:15" ht="15">
      <c r="A355" s="13"/>
      <c r="E355" s="4"/>
      <c r="F355" s="4"/>
      <c r="G355" s="4"/>
      <c r="H355" s="4"/>
      <c r="I355" s="16"/>
    </row>
    <row r="356" spans="1:15">
      <c r="A356" s="13"/>
      <c r="E356" s="4"/>
      <c r="F356" s="1"/>
      <c r="G356" s="4"/>
      <c r="H356" s="4"/>
    </row>
    <row r="357" spans="1:15">
      <c r="A357" s="13"/>
      <c r="E357" s="4"/>
      <c r="F357" s="1"/>
      <c r="G357" s="4"/>
      <c r="H357" s="4"/>
    </row>
    <row r="358" spans="1:15" s="4" customFormat="1">
      <c r="A358" s="13"/>
      <c r="B358" s="2"/>
      <c r="C358" s="2"/>
      <c r="D358" s="2"/>
      <c r="F358" s="1"/>
      <c r="O358" s="73"/>
    </row>
    <row r="359" spans="1:15" s="4" customFormat="1">
      <c r="A359" s="13"/>
      <c r="B359" s="2"/>
      <c r="C359" s="2"/>
      <c r="D359" s="2"/>
      <c r="F359" s="1"/>
      <c r="O359" s="73"/>
    </row>
    <row r="360" spans="1:15" s="4" customFormat="1">
      <c r="A360" s="13"/>
      <c r="B360" s="2"/>
      <c r="C360" s="2"/>
      <c r="D360" s="2"/>
      <c r="F360" s="1"/>
      <c r="O360" s="73"/>
    </row>
    <row r="361" spans="1:15" s="4" customFormat="1">
      <c r="A361" s="13"/>
      <c r="B361" s="2"/>
      <c r="C361" s="2"/>
      <c r="D361" s="2"/>
      <c r="F361" s="1"/>
      <c r="O361" s="73"/>
    </row>
    <row r="362" spans="1:15">
      <c r="A362" s="13"/>
      <c r="E362" s="4"/>
      <c r="F362" s="1"/>
      <c r="G362" s="4"/>
      <c r="H362" s="4"/>
      <c r="I362" s="23"/>
    </row>
    <row r="363" spans="1:15" s="4" customFormat="1">
      <c r="A363" s="13"/>
      <c r="B363" s="2"/>
      <c r="C363" s="2"/>
      <c r="D363" s="2"/>
      <c r="F363" s="1"/>
      <c r="I363" s="23"/>
      <c r="O363" s="73"/>
    </row>
    <row r="364" spans="1:15" s="4" customFormat="1">
      <c r="A364" s="13"/>
      <c r="B364" s="2"/>
      <c r="C364" s="2"/>
      <c r="D364" s="2"/>
      <c r="F364" s="1"/>
      <c r="I364" s="23"/>
      <c r="O364" s="73"/>
    </row>
    <row r="365" spans="1:15" s="4" customFormat="1">
      <c r="A365" s="13"/>
      <c r="B365" s="2"/>
      <c r="C365" s="2"/>
      <c r="D365" s="2"/>
      <c r="F365" s="1"/>
      <c r="I365" s="23"/>
      <c r="O365" s="73"/>
    </row>
    <row r="366" spans="1:15" s="4" customFormat="1">
      <c r="A366" s="13"/>
      <c r="B366" s="2"/>
      <c r="C366" s="2"/>
      <c r="D366" s="2"/>
      <c r="F366" s="1"/>
      <c r="I366" s="23"/>
      <c r="O366" s="73"/>
    </row>
    <row r="367" spans="1:15" s="4" customFormat="1">
      <c r="A367" s="13"/>
      <c r="B367" s="2"/>
      <c r="C367" s="2"/>
      <c r="D367" s="2"/>
      <c r="F367" s="1"/>
      <c r="I367" s="23"/>
      <c r="O367" s="73"/>
    </row>
    <row r="368" spans="1:15" s="4" customFormat="1">
      <c r="A368" s="13"/>
      <c r="B368" s="2"/>
      <c r="C368" s="2"/>
      <c r="D368" s="2"/>
      <c r="F368" s="1"/>
      <c r="I368" s="23"/>
      <c r="O368" s="73"/>
    </row>
    <row r="369" spans="1:15" s="4" customFormat="1">
      <c r="A369" s="13"/>
      <c r="B369" s="2"/>
      <c r="C369" s="2"/>
      <c r="D369" s="2"/>
      <c r="F369" s="1"/>
      <c r="I369" s="23"/>
      <c r="O369" s="73"/>
    </row>
    <row r="370" spans="1:15" s="4" customFormat="1">
      <c r="A370" s="13"/>
      <c r="B370" s="2"/>
      <c r="C370" s="2"/>
      <c r="D370" s="2"/>
      <c r="F370" s="1"/>
      <c r="I370" s="23"/>
      <c r="O370" s="73"/>
    </row>
    <row r="371" spans="1:15" s="4" customFormat="1">
      <c r="A371" s="13"/>
      <c r="B371" s="2"/>
      <c r="C371" s="2"/>
      <c r="D371" s="2"/>
      <c r="F371" s="1"/>
      <c r="I371" s="23"/>
      <c r="O371" s="73"/>
    </row>
    <row r="372" spans="1:15" s="4" customFormat="1">
      <c r="A372" s="13"/>
      <c r="B372" s="2"/>
      <c r="C372" s="2"/>
      <c r="D372" s="2"/>
      <c r="I372" s="23"/>
      <c r="O372" s="73"/>
    </row>
    <row r="373" spans="1:15" s="4" customFormat="1">
      <c r="A373" s="13"/>
      <c r="B373" s="2"/>
      <c r="C373" s="2"/>
      <c r="D373" s="2"/>
      <c r="I373" s="23"/>
      <c r="O373" s="73"/>
    </row>
    <row r="374" spans="1:15" s="4" customFormat="1">
      <c r="A374" s="13"/>
      <c r="B374" s="2"/>
      <c r="C374" s="2"/>
      <c r="D374" s="2"/>
      <c r="I374" s="23"/>
      <c r="O374" s="73"/>
    </row>
    <row r="375" spans="1:15" s="4" customFormat="1">
      <c r="A375" s="13"/>
      <c r="B375" s="2"/>
      <c r="C375" s="2"/>
      <c r="D375" s="2"/>
      <c r="I375" s="23"/>
      <c r="O375" s="73"/>
    </row>
    <row r="376" spans="1:15" s="4" customFormat="1">
      <c r="B376" s="2"/>
      <c r="C376" s="2"/>
      <c r="D376" s="2"/>
      <c r="I376" s="23"/>
      <c r="O376" s="73"/>
    </row>
    <row r="377" spans="1:15">
      <c r="A377" s="4"/>
      <c r="E377" s="4"/>
      <c r="F377" s="4"/>
      <c r="G377" s="4"/>
      <c r="H377" s="4"/>
      <c r="I377" s="23"/>
    </row>
    <row r="378" spans="1:15" s="4" customFormat="1">
      <c r="B378" s="2"/>
      <c r="C378" s="2"/>
      <c r="D378" s="2"/>
      <c r="I378" s="23"/>
      <c r="O378" s="73"/>
    </row>
    <row r="379" spans="1:15" s="4" customFormat="1">
      <c r="B379" s="2"/>
      <c r="C379" s="2"/>
      <c r="D379" s="2"/>
      <c r="I379" s="23"/>
      <c r="O379" s="73"/>
    </row>
    <row r="380" spans="1:15" s="4" customFormat="1">
      <c r="B380" s="2"/>
      <c r="C380" s="2"/>
      <c r="D380" s="2"/>
      <c r="O380" s="73"/>
    </row>
    <row r="381" spans="1:15" s="4" customFormat="1">
      <c r="B381" s="2"/>
      <c r="C381" s="2"/>
      <c r="D381" s="2"/>
      <c r="O381" s="73"/>
    </row>
    <row r="382" spans="1:15" s="4" customFormat="1">
      <c r="B382" s="2"/>
      <c r="C382" s="2"/>
      <c r="D382" s="2"/>
      <c r="O382" s="73"/>
    </row>
    <row r="383" spans="1:15" s="4" customFormat="1">
      <c r="B383" s="2"/>
      <c r="C383" s="2"/>
      <c r="D383" s="2"/>
      <c r="O383" s="73"/>
    </row>
    <row r="384" spans="1:15" s="4" customFormat="1">
      <c r="B384" s="2"/>
      <c r="C384" s="2"/>
      <c r="D384" s="2"/>
      <c r="O384" s="73"/>
    </row>
    <row r="385" spans="1:15" s="4" customFormat="1">
      <c r="B385" s="2"/>
      <c r="C385" s="2"/>
      <c r="D385" s="2"/>
      <c r="O385" s="73"/>
    </row>
    <row r="386" spans="1:15" s="4" customFormat="1">
      <c r="B386" s="2"/>
      <c r="C386" s="2"/>
      <c r="D386" s="2"/>
      <c r="O386" s="73"/>
    </row>
    <row r="387" spans="1:15" s="4" customFormat="1">
      <c r="B387" s="2"/>
      <c r="C387" s="2"/>
      <c r="D387" s="2"/>
      <c r="O387" s="73"/>
    </row>
    <row r="388" spans="1:15" s="4" customFormat="1">
      <c r="B388" s="2"/>
      <c r="C388" s="2"/>
      <c r="D388" s="2"/>
      <c r="O388" s="73"/>
    </row>
    <row r="389" spans="1:15" s="4" customFormat="1">
      <c r="B389" s="2"/>
      <c r="C389" s="2"/>
      <c r="D389" s="2"/>
      <c r="O389" s="73"/>
    </row>
    <row r="390" spans="1:15" s="4" customFormat="1">
      <c r="B390" s="2"/>
      <c r="C390" s="2"/>
      <c r="D390" s="2"/>
      <c r="O390" s="73"/>
    </row>
    <row r="391" spans="1:15" s="4" customFormat="1">
      <c r="B391" s="2"/>
      <c r="C391" s="2"/>
      <c r="D391" s="2"/>
      <c r="O391" s="73"/>
    </row>
    <row r="392" spans="1:15">
      <c r="A392" s="4"/>
      <c r="E392" s="4"/>
      <c r="F392" s="4"/>
      <c r="G392" s="4"/>
      <c r="H392" s="4"/>
    </row>
    <row r="393" spans="1:15">
      <c r="A393" s="4"/>
      <c r="E393" s="4"/>
      <c r="F393" s="4"/>
      <c r="G393" s="4"/>
      <c r="H393" s="4"/>
    </row>
    <row r="394" spans="1:15">
      <c r="A394" s="4"/>
      <c r="E394" s="4"/>
      <c r="F394" s="4"/>
      <c r="G394" s="4"/>
      <c r="H394" s="4"/>
    </row>
    <row r="395" spans="1:15">
      <c r="A395" s="4"/>
      <c r="E395" s="4"/>
      <c r="F395" s="4"/>
      <c r="G395" s="4"/>
      <c r="H395" s="4"/>
    </row>
    <row r="396" spans="1:15">
      <c r="E396" s="4"/>
      <c r="F396" s="4"/>
      <c r="G396" s="4"/>
      <c r="H396" s="4"/>
    </row>
    <row r="397" spans="1:15">
      <c r="A397" s="4"/>
      <c r="E397" s="4"/>
      <c r="F397" s="4"/>
      <c r="G397" s="4"/>
      <c r="H397" s="4"/>
    </row>
    <row r="398" spans="1:15">
      <c r="A398" s="4"/>
      <c r="E398" s="4"/>
      <c r="F398" s="4"/>
      <c r="G398" s="4"/>
      <c r="H398" s="4"/>
    </row>
    <row r="399" spans="1:15">
      <c r="A399" s="4"/>
      <c r="E399" s="4"/>
      <c r="F399" s="4"/>
      <c r="G399" s="4"/>
      <c r="H399" s="4"/>
    </row>
    <row r="400" spans="1:15">
      <c r="A400" s="4"/>
      <c r="E400" s="4"/>
      <c r="F400" s="4"/>
      <c r="G400" s="4"/>
      <c r="H400" s="4"/>
    </row>
    <row r="401" spans="1:8">
      <c r="A401" s="4"/>
      <c r="E401" s="4"/>
      <c r="F401" s="4"/>
      <c r="G401" s="4"/>
      <c r="H401" s="4"/>
    </row>
    <row r="402" spans="1:8">
      <c r="A402" s="4"/>
      <c r="E402" s="4"/>
      <c r="F402" s="4"/>
      <c r="G402" s="4"/>
      <c r="H402" s="4"/>
    </row>
    <row r="403" spans="1:8">
      <c r="A403" s="4"/>
      <c r="E403" s="4"/>
      <c r="F403" s="4"/>
      <c r="G403" s="4"/>
      <c r="H403" s="4"/>
    </row>
    <row r="404" spans="1:8">
      <c r="A404" s="4"/>
      <c r="E404" s="4"/>
      <c r="F404" s="4"/>
      <c r="G404" s="4"/>
      <c r="H404" s="4"/>
    </row>
    <row r="405" spans="1:8">
      <c r="A405" s="4"/>
      <c r="E405" s="4"/>
      <c r="F405" s="4"/>
      <c r="G405" s="4"/>
      <c r="H405" s="4"/>
    </row>
    <row r="406" spans="1:8">
      <c r="A406" s="4"/>
      <c r="E406" s="4"/>
      <c r="F406" s="4"/>
      <c r="G406" s="4"/>
      <c r="H406" s="4"/>
    </row>
    <row r="407" spans="1:8">
      <c r="A407" s="4"/>
      <c r="E407" s="4"/>
      <c r="F407" s="4"/>
      <c r="G407" s="4"/>
      <c r="H407" s="4"/>
    </row>
    <row r="408" spans="1:8">
      <c r="A408" s="4"/>
      <c r="E408" s="4"/>
      <c r="F408" s="4"/>
      <c r="G408" s="4"/>
      <c r="H408" s="4"/>
    </row>
    <row r="409" spans="1:8">
      <c r="A409" s="4"/>
      <c r="E409" s="4"/>
      <c r="F409" s="4"/>
      <c r="G409" s="4"/>
      <c r="H409" s="4"/>
    </row>
    <row r="410" spans="1:8">
      <c r="A410" s="4"/>
      <c r="E410" s="4"/>
      <c r="F410" s="4"/>
      <c r="G410" s="4"/>
      <c r="H410" s="4"/>
    </row>
    <row r="411" spans="1:8">
      <c r="E411" s="4"/>
      <c r="F411" s="4"/>
      <c r="G411" s="4"/>
      <c r="H411" s="4"/>
    </row>
    <row r="412" spans="1:8">
      <c r="A412" s="4"/>
      <c r="E412" s="4"/>
      <c r="F412" s="4"/>
      <c r="G412" s="4"/>
      <c r="H412" s="4"/>
    </row>
    <row r="413" spans="1:8">
      <c r="A413" s="4"/>
      <c r="E413" s="4"/>
      <c r="F413" s="4"/>
      <c r="G413" s="4"/>
      <c r="H413" s="4"/>
    </row>
    <row r="414" spans="1:8">
      <c r="A414" s="4"/>
      <c r="E414" s="4"/>
      <c r="F414" s="4"/>
      <c r="G414" s="4"/>
      <c r="H414" s="4"/>
    </row>
    <row r="415" spans="1:8">
      <c r="A415" s="4"/>
      <c r="E415" s="4"/>
      <c r="F415" s="4"/>
      <c r="G415" s="4"/>
      <c r="H415" s="4"/>
    </row>
    <row r="416" spans="1:8">
      <c r="A416" s="4"/>
      <c r="E416" s="4"/>
      <c r="F416" s="4"/>
      <c r="G416" s="4"/>
      <c r="H416" s="4"/>
    </row>
    <row r="417" spans="1:8">
      <c r="A417" s="4"/>
      <c r="E417" s="4"/>
      <c r="F417" s="4"/>
      <c r="G417" s="4"/>
      <c r="H417" s="4"/>
    </row>
    <row r="418" spans="1:8">
      <c r="A418" s="4"/>
      <c r="E418" s="4"/>
      <c r="F418" s="4"/>
      <c r="G418" s="4"/>
      <c r="H418" s="4"/>
    </row>
    <row r="419" spans="1:8">
      <c r="A419" s="4"/>
    </row>
    <row r="420" spans="1:8">
      <c r="A420" s="4"/>
    </row>
    <row r="421" spans="1:8">
      <c r="A421" s="4"/>
    </row>
    <row r="422" spans="1:8">
      <c r="A422" s="4"/>
    </row>
    <row r="423" spans="1:8">
      <c r="A423" s="4"/>
    </row>
    <row r="424" spans="1:8">
      <c r="A424" s="4"/>
    </row>
    <row r="425" spans="1:8">
      <c r="A425" s="4"/>
    </row>
    <row r="448" spans="5:5">
      <c r="E448" s="4"/>
    </row>
    <row r="449" spans="5:5">
      <c r="E449" s="4"/>
    </row>
    <row r="450" spans="5:5">
      <c r="E450" s="4"/>
    </row>
    <row r="451" spans="5:5">
      <c r="E451" s="4"/>
    </row>
    <row r="452" spans="5:5">
      <c r="E452" s="4"/>
    </row>
    <row r="453" spans="5:5">
      <c r="E453" s="4"/>
    </row>
    <row r="454" spans="5:5">
      <c r="E454" s="4"/>
    </row>
    <row r="455" spans="5:5">
      <c r="E455" s="4"/>
    </row>
    <row r="456" spans="5:5">
      <c r="E456" s="4"/>
    </row>
    <row r="457" spans="5:5">
      <c r="E457" s="4"/>
    </row>
    <row r="458" spans="5:5">
      <c r="E458" s="4"/>
    </row>
    <row r="459" spans="5:5">
      <c r="E459" s="4"/>
    </row>
    <row r="460" spans="5:5">
      <c r="E460" s="4"/>
    </row>
    <row r="461" spans="5:5">
      <c r="E461" s="4"/>
    </row>
    <row r="462" spans="5:5">
      <c r="E462" s="4"/>
    </row>
    <row r="463" spans="5:5">
      <c r="E463" s="4"/>
    </row>
    <row r="464" spans="5:5">
      <c r="E464" s="4"/>
    </row>
    <row r="465" spans="5:5">
      <c r="E465" s="4"/>
    </row>
    <row r="466" spans="5:5">
      <c r="E466" s="4"/>
    </row>
    <row r="467" spans="5:5">
      <c r="E467" s="4"/>
    </row>
    <row r="468" spans="5:5">
      <c r="E468" s="4"/>
    </row>
    <row r="470" spans="5:5">
      <c r="E470" s="4"/>
    </row>
    <row r="471" spans="5:5">
      <c r="E471" s="4"/>
    </row>
    <row r="472" spans="5:5">
      <c r="E472" s="4"/>
    </row>
    <row r="473" spans="5:5">
      <c r="E473" s="4"/>
    </row>
    <row r="474" spans="5:5">
      <c r="E474" s="4"/>
    </row>
    <row r="475" spans="5:5">
      <c r="E475" s="4"/>
    </row>
    <row r="476" spans="5:5">
      <c r="E476" s="4"/>
    </row>
    <row r="477" spans="5:5">
      <c r="E477" s="4"/>
    </row>
    <row r="478" spans="5:5">
      <c r="E478" s="4"/>
    </row>
    <row r="479" spans="5:5">
      <c r="E479" s="4"/>
    </row>
    <row r="480" spans="5:5">
      <c r="E480" s="4"/>
    </row>
    <row r="481" spans="5:5">
      <c r="E481" s="4"/>
    </row>
    <row r="482" spans="5:5">
      <c r="E482" s="4"/>
    </row>
    <row r="483" spans="5:5">
      <c r="E483" s="4"/>
    </row>
    <row r="485" spans="5:5">
      <c r="E485" s="4"/>
    </row>
    <row r="486" spans="5:5">
      <c r="E486" s="4"/>
    </row>
    <row r="487" spans="5:5">
      <c r="E487" s="4"/>
    </row>
    <row r="488" spans="5:5">
      <c r="E488" s="4"/>
    </row>
    <row r="489" spans="5:5">
      <c r="E489" s="4"/>
    </row>
    <row r="490" spans="5:5">
      <c r="E490" s="4"/>
    </row>
    <row r="491" spans="5:5">
      <c r="E491" s="4"/>
    </row>
    <row r="492" spans="5:5">
      <c r="E492" s="4"/>
    </row>
    <row r="493" spans="5:5">
      <c r="E493" s="4"/>
    </row>
    <row r="494" spans="5:5">
      <c r="E494" s="4"/>
    </row>
    <row r="495" spans="5:5">
      <c r="E495" s="4"/>
    </row>
    <row r="496" spans="5:5">
      <c r="E496" s="4"/>
    </row>
    <row r="497" spans="5:5">
      <c r="E497" s="4"/>
    </row>
    <row r="498" spans="5:5">
      <c r="E498" s="4"/>
    </row>
  </sheetData>
  <mergeCells count="11">
    <mergeCell ref="H17:K17"/>
    <mergeCell ref="N17:T24"/>
    <mergeCell ref="C12:C13"/>
    <mergeCell ref="C14:C16"/>
    <mergeCell ref="B2:L4"/>
    <mergeCell ref="H11:K11"/>
    <mergeCell ref="H12:K12"/>
    <mergeCell ref="H13:K13"/>
    <mergeCell ref="H14:K14"/>
    <mergeCell ref="H15:K15"/>
    <mergeCell ref="H16:K16"/>
  </mergeCells>
  <conditionalFormatting sqref="E119:E120 E151:F156 B150:C150 B151:D177 F119:G119 E121:H124 G152:H156 F151:H151 G183:H186 F182:H182 F120:H120 E150:H150 I122:XFD124 I153:XFD156 I184:XFD186 E125:XFD128 E157:XFD177 B149:M149 A149:A177 A119:C119 A29:F33 A120:D128 A182:F186 A34:XFD56 A129:XFD148 A178:XFD179 A187:XFD1048576 F29:XFD29 G33:M33 O33:XFD33 A61:XFD86 A57:M60 P57:P60 A91:XFD117 A87:M90 P87:P90 A118:M118 I119:M121 P118:P121 I150:M152 P149:P152 A180:M181 I182:M183 P180:P183 G30:XFD30 G32:XFD32 G31:Q31 S31:XFD31 A25:XFD28 S57:XFD60 S87:XFD90 S118:XFD121 S149:XFD152 S180:XFD183">
    <cfRule type="cellIs" dxfId="13" priority="24" operator="lessThan">
      <formula>0</formula>
    </cfRule>
  </conditionalFormatting>
  <conditionalFormatting sqref="H119">
    <cfRule type="cellIs" dxfId="12" priority="21" operator="lessThan">
      <formula>0</formula>
    </cfRule>
  </conditionalFormatting>
  <conditionalFormatting sqref="D119">
    <cfRule type="cellIs" dxfId="11" priority="20" operator="lessThan">
      <formula>0</formula>
    </cfRule>
  </conditionalFormatting>
  <conditionalFormatting sqref="D150">
    <cfRule type="cellIs" dxfId="10" priority="15" operator="lessThan">
      <formula>0</formula>
    </cfRule>
  </conditionalFormatting>
  <conditionalFormatting sqref="N57:O60">
    <cfRule type="cellIs" dxfId="9" priority="10" operator="lessThan">
      <formula>0</formula>
    </cfRule>
  </conditionalFormatting>
  <conditionalFormatting sqref="N87:O90">
    <cfRule type="cellIs" dxfId="8" priority="9" operator="lessThan">
      <formula>0</formula>
    </cfRule>
  </conditionalFormatting>
  <conditionalFormatting sqref="N118:O121">
    <cfRule type="cellIs" dxfId="7" priority="8" operator="lessThan">
      <formula>0</formula>
    </cfRule>
  </conditionalFormatting>
  <conditionalFormatting sqref="N149:O152">
    <cfRule type="cellIs" dxfId="6" priority="7" operator="lessThan">
      <formula>0</formula>
    </cfRule>
  </conditionalFormatting>
  <conditionalFormatting sqref="N180:O183">
    <cfRule type="cellIs" dxfId="5" priority="6" operator="lessThan">
      <formula>0</formula>
    </cfRule>
  </conditionalFormatting>
  <conditionalFormatting sqref="Q57:R60">
    <cfRule type="cellIs" dxfId="4" priority="5" operator="lessThan">
      <formula>0</formula>
    </cfRule>
  </conditionalFormatting>
  <conditionalFormatting sqref="Q87:R90">
    <cfRule type="cellIs" dxfId="3" priority="4" operator="lessThan">
      <formula>0</formula>
    </cfRule>
  </conditionalFormatting>
  <conditionalFormatting sqref="Q118:R121">
    <cfRule type="cellIs" dxfId="2" priority="3" operator="lessThan">
      <formula>0</formula>
    </cfRule>
  </conditionalFormatting>
  <conditionalFormatting sqref="Q149:R152">
    <cfRule type="cellIs" dxfId="1" priority="2" operator="lessThan">
      <formula>0</formula>
    </cfRule>
  </conditionalFormatting>
  <conditionalFormatting sqref="Q180:R183">
    <cfRule type="cellIs" dxfId="0" priority="1" operator="lessThan">
      <formula>0</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43"/>
  <sheetViews>
    <sheetView tabSelected="1" workbookViewId="0"/>
  </sheetViews>
  <sheetFormatPr baseColWidth="10" defaultRowHeight="15" x14ac:dyDescent="0"/>
  <cols>
    <col min="1" max="1" width="3" style="78" customWidth="1"/>
    <col min="2" max="2" width="15.33203125" style="85" customWidth="1"/>
    <col min="3" max="3" width="20" style="78" customWidth="1"/>
    <col min="4" max="7" width="14.1640625" style="78" customWidth="1"/>
    <col min="8" max="16384" width="10.83203125" style="78"/>
  </cols>
  <sheetData>
    <row r="2" spans="2:9">
      <c r="B2" s="114" t="s">
        <v>58</v>
      </c>
      <c r="C2" s="115"/>
      <c r="D2" s="115"/>
      <c r="E2" s="115"/>
      <c r="F2" s="115"/>
      <c r="G2" s="116"/>
    </row>
    <row r="3" spans="2:9">
      <c r="B3" s="117"/>
      <c r="C3" s="118"/>
      <c r="D3" s="118"/>
      <c r="E3" s="118"/>
      <c r="F3" s="118"/>
      <c r="G3" s="119"/>
    </row>
    <row r="5" spans="2:9">
      <c r="B5" s="84"/>
      <c r="C5" s="80" t="s">
        <v>49</v>
      </c>
      <c r="D5" s="80" t="s">
        <v>42</v>
      </c>
      <c r="E5" s="79"/>
      <c r="F5" s="80" t="s">
        <v>50</v>
      </c>
      <c r="G5" s="80" t="s">
        <v>51</v>
      </c>
    </row>
    <row r="6" spans="2:9">
      <c r="B6" s="80" t="s">
        <v>19</v>
      </c>
      <c r="C6" s="81" t="s">
        <v>34</v>
      </c>
      <c r="D6" s="79"/>
      <c r="E6" s="79"/>
      <c r="F6" s="79"/>
      <c r="G6" s="84"/>
      <c r="H6" s="79"/>
      <c r="I6" s="79"/>
    </row>
    <row r="7" spans="2:9">
      <c r="B7" s="84"/>
      <c r="C7" s="82" t="s">
        <v>27</v>
      </c>
      <c r="D7" s="83">
        <v>0.1948</v>
      </c>
      <c r="E7" s="83">
        <v>0.64439999999999997</v>
      </c>
      <c r="F7" s="83">
        <v>0.315</v>
      </c>
      <c r="G7" s="89">
        <v>0.495</v>
      </c>
      <c r="I7" s="79"/>
    </row>
    <row r="8" spans="2:9">
      <c r="B8" s="84"/>
      <c r="C8" s="82" t="s">
        <v>29</v>
      </c>
      <c r="D8" s="83">
        <v>0.79910000000000003</v>
      </c>
      <c r="E8" s="83">
        <v>0.31109999999999999</v>
      </c>
      <c r="F8" s="83">
        <v>0.66500000000000004</v>
      </c>
      <c r="G8" s="89">
        <v>0.48499999999999999</v>
      </c>
      <c r="I8" s="79"/>
    </row>
    <row r="9" spans="2:9">
      <c r="B9" s="84"/>
      <c r="C9" s="82" t="s">
        <v>28</v>
      </c>
      <c r="D9" s="83">
        <v>6.1000000000000004E-3</v>
      </c>
      <c r="E9" s="83">
        <v>4.4400000000000002E-2</v>
      </c>
      <c r="F9" s="83">
        <v>0.02</v>
      </c>
      <c r="G9" s="89">
        <v>0.02</v>
      </c>
      <c r="I9" s="79"/>
    </row>
    <row r="10" spans="2:9">
      <c r="B10" s="84"/>
      <c r="C10" s="79"/>
      <c r="D10" s="79"/>
      <c r="E10" s="79"/>
      <c r="F10" s="79"/>
      <c r="G10" s="84"/>
      <c r="I10" s="79"/>
    </row>
    <row r="11" spans="2:9">
      <c r="B11" s="80" t="s">
        <v>31</v>
      </c>
      <c r="C11" s="81" t="s">
        <v>34</v>
      </c>
      <c r="D11" s="79"/>
      <c r="E11" s="79"/>
      <c r="F11" s="79"/>
      <c r="G11" s="84"/>
      <c r="I11" s="79"/>
    </row>
    <row r="12" spans="2:9">
      <c r="B12" s="84"/>
      <c r="C12" s="82" t="s">
        <v>27</v>
      </c>
      <c r="D12" s="83">
        <v>0.22409999999999999</v>
      </c>
      <c r="E12" s="83">
        <v>0.63160000000000005</v>
      </c>
      <c r="F12" s="83">
        <v>0.34200000000000003</v>
      </c>
      <c r="G12" s="89">
        <v>0.48599999999999999</v>
      </c>
      <c r="I12" s="79"/>
    </row>
    <row r="13" spans="2:9">
      <c r="B13" s="84"/>
      <c r="C13" s="82" t="s">
        <v>29</v>
      </c>
      <c r="D13" s="83">
        <v>0.76880000000000004</v>
      </c>
      <c r="E13" s="83">
        <v>0.3679</v>
      </c>
      <c r="F13" s="83">
        <v>0.65300000000000002</v>
      </c>
      <c r="G13" s="89">
        <v>0.50900000000000001</v>
      </c>
      <c r="I13" s="79"/>
    </row>
    <row r="14" spans="2:9">
      <c r="B14" s="84"/>
      <c r="C14" s="82" t="s">
        <v>28</v>
      </c>
      <c r="D14" s="83">
        <v>7.1999999999999998E-3</v>
      </c>
      <c r="E14" s="83">
        <v>5.0000000000000001E-4</v>
      </c>
      <c r="F14" s="83">
        <v>5.0000000000000001E-3</v>
      </c>
      <c r="G14" s="89">
        <v>5.0000000000000001E-3</v>
      </c>
      <c r="I14" s="79"/>
    </row>
    <row r="15" spans="2:9">
      <c r="B15" s="84"/>
      <c r="C15" s="79"/>
      <c r="D15" s="79"/>
      <c r="E15" s="79"/>
      <c r="F15" s="79"/>
      <c r="G15" s="84"/>
      <c r="I15" s="79"/>
    </row>
    <row r="16" spans="2:9">
      <c r="B16" s="80" t="s">
        <v>32</v>
      </c>
      <c r="C16" s="81" t="s">
        <v>34</v>
      </c>
      <c r="D16" s="79"/>
      <c r="E16" s="79"/>
      <c r="F16" s="79"/>
      <c r="G16" s="84"/>
      <c r="I16" s="79"/>
    </row>
    <row r="17" spans="2:9">
      <c r="B17" s="84"/>
      <c r="C17" s="82" t="s">
        <v>27</v>
      </c>
      <c r="D17" s="83">
        <v>0.17199999999999999</v>
      </c>
      <c r="E17" s="83">
        <v>0.24490000000000001</v>
      </c>
      <c r="F17" s="83">
        <v>0.42</v>
      </c>
      <c r="G17" s="89">
        <v>0.52</v>
      </c>
      <c r="I17" s="79"/>
    </row>
    <row r="18" spans="2:9">
      <c r="B18" s="84"/>
      <c r="C18" s="82" t="s">
        <v>29</v>
      </c>
      <c r="D18" s="83">
        <v>0.82189999999999996</v>
      </c>
      <c r="E18" s="83">
        <v>0.72640000000000005</v>
      </c>
      <c r="F18" s="83">
        <v>0.56999999999999995</v>
      </c>
      <c r="G18" s="89">
        <v>0.47</v>
      </c>
      <c r="I18" s="79"/>
    </row>
    <row r="19" spans="2:9">
      <c r="B19" s="84"/>
      <c r="C19" s="82" t="s">
        <v>28</v>
      </c>
      <c r="D19" s="83">
        <v>6.0000000000000001E-3</v>
      </c>
      <c r="E19" s="83">
        <v>2.8799999999999999E-2</v>
      </c>
      <c r="F19" s="83">
        <v>0.01</v>
      </c>
      <c r="G19" s="89">
        <v>0.01</v>
      </c>
      <c r="I19" s="79"/>
    </row>
    <row r="20" spans="2:9">
      <c r="B20" s="84"/>
      <c r="C20" s="82"/>
      <c r="D20" s="83"/>
      <c r="E20" s="83"/>
      <c r="F20" s="83"/>
      <c r="G20" s="89"/>
      <c r="I20" s="79"/>
    </row>
    <row r="21" spans="2:9">
      <c r="B21" s="84"/>
      <c r="C21" s="81" t="s">
        <v>34</v>
      </c>
      <c r="D21" s="79"/>
      <c r="E21" s="79"/>
      <c r="F21" s="79"/>
      <c r="G21" s="84"/>
      <c r="H21" s="79"/>
    </row>
    <row r="22" spans="2:9">
      <c r="B22" s="80" t="s">
        <v>20</v>
      </c>
      <c r="C22" s="82" t="s">
        <v>27</v>
      </c>
      <c r="D22" s="83">
        <v>0.72699999999999998</v>
      </c>
      <c r="G22" s="89">
        <v>0.78900000000000003</v>
      </c>
    </row>
    <row r="23" spans="2:9">
      <c r="B23" s="84"/>
      <c r="C23" s="82" t="s">
        <v>29</v>
      </c>
      <c r="D23" s="83">
        <v>0.25800000000000001</v>
      </c>
      <c r="G23" s="89">
        <v>0.19600000000000001</v>
      </c>
    </row>
    <row r="24" spans="2:9">
      <c r="B24" s="84"/>
      <c r="C24" s="82" t="s">
        <v>28</v>
      </c>
      <c r="D24" s="83">
        <v>1.4999999999999999E-2</v>
      </c>
      <c r="G24" s="89">
        <v>1.4999999999999999E-2</v>
      </c>
    </row>
    <row r="25" spans="2:9">
      <c r="B25" s="84"/>
      <c r="C25" s="82"/>
      <c r="D25" s="83"/>
      <c r="G25" s="89"/>
    </row>
    <row r="26" spans="2:9">
      <c r="B26" s="84"/>
      <c r="C26" s="81" t="s">
        <v>34</v>
      </c>
      <c r="D26" s="79"/>
      <c r="G26" s="84"/>
    </row>
    <row r="27" spans="2:9">
      <c r="B27" s="80" t="s">
        <v>43</v>
      </c>
      <c r="C27" s="82" t="s">
        <v>27</v>
      </c>
      <c r="D27" s="83">
        <v>0.46</v>
      </c>
      <c r="G27" s="89">
        <v>0.54300000000000004</v>
      </c>
      <c r="I27" s="78" t="s">
        <v>46</v>
      </c>
    </row>
    <row r="28" spans="2:9">
      <c r="B28" s="84"/>
      <c r="C28" s="82" t="s">
        <v>29</v>
      </c>
      <c r="D28" s="83">
        <v>0.51</v>
      </c>
      <c r="G28" s="89">
        <v>0.42699999999999999</v>
      </c>
    </row>
    <row r="29" spans="2:9">
      <c r="B29" s="84"/>
      <c r="C29" s="82" t="s">
        <v>28</v>
      </c>
      <c r="D29" s="83">
        <v>0.03</v>
      </c>
      <c r="G29" s="89">
        <v>0.03</v>
      </c>
    </row>
    <row r="30" spans="2:9">
      <c r="B30" s="84"/>
      <c r="C30" s="82"/>
      <c r="D30" s="83"/>
      <c r="G30" s="89"/>
    </row>
    <row r="31" spans="2:9">
      <c r="B31" s="84"/>
      <c r="C31" s="81" t="s">
        <v>34</v>
      </c>
      <c r="D31" s="79"/>
      <c r="G31" s="84"/>
    </row>
    <row r="32" spans="2:9">
      <c r="B32" s="80" t="s">
        <v>44</v>
      </c>
      <c r="C32" s="82" t="s">
        <v>27</v>
      </c>
      <c r="D32" s="83">
        <v>0.69499999999999995</v>
      </c>
      <c r="G32" s="89">
        <f>79.1%+0.001</f>
        <v>0.79199999999999993</v>
      </c>
      <c r="I32" s="78" t="s">
        <v>47</v>
      </c>
    </row>
    <row r="33" spans="2:7">
      <c r="B33" s="84"/>
      <c r="C33" s="82" t="s">
        <v>29</v>
      </c>
      <c r="D33" s="83">
        <v>0.29899999999999999</v>
      </c>
      <c r="G33" s="89">
        <v>0.20300000000000001</v>
      </c>
    </row>
    <row r="34" spans="2:7">
      <c r="B34" s="84"/>
      <c r="C34" s="82" t="s">
        <v>28</v>
      </c>
      <c r="D34" s="83">
        <v>5.0000000000000001E-3</v>
      </c>
      <c r="G34" s="89">
        <v>5.0000000000000001E-3</v>
      </c>
    </row>
    <row r="35" spans="2:7">
      <c r="B35" s="84"/>
      <c r="D35" s="79"/>
    </row>
    <row r="36" spans="2:7" ht="15" customHeight="1">
      <c r="B36" s="105" t="s">
        <v>45</v>
      </c>
      <c r="C36" s="106"/>
      <c r="D36" s="106"/>
      <c r="E36" s="106"/>
      <c r="F36" s="106"/>
      <c r="G36" s="107"/>
    </row>
    <row r="37" spans="2:7">
      <c r="B37" s="108"/>
      <c r="C37" s="109"/>
      <c r="D37" s="109"/>
      <c r="E37" s="109"/>
      <c r="F37" s="109"/>
      <c r="G37" s="110"/>
    </row>
    <row r="38" spans="2:7">
      <c r="B38" s="111"/>
      <c r="C38" s="112"/>
      <c r="D38" s="112"/>
      <c r="E38" s="112"/>
      <c r="F38" s="112"/>
      <c r="G38" s="113"/>
    </row>
    <row r="39" spans="2:7">
      <c r="B39" s="86"/>
      <c r="C39" s="86"/>
      <c r="D39" s="86"/>
      <c r="E39" s="86"/>
      <c r="F39" s="86"/>
      <c r="G39" s="86"/>
    </row>
    <row r="40" spans="2:7">
      <c r="C40" s="87" t="s">
        <v>34</v>
      </c>
    </row>
    <row r="41" spans="2:7">
      <c r="B41" s="85" t="s">
        <v>48</v>
      </c>
      <c r="C41" s="82" t="s">
        <v>27</v>
      </c>
      <c r="D41" s="88">
        <f>(D27+D32)/2</f>
        <v>0.57750000000000001</v>
      </c>
      <c r="E41" s="88"/>
      <c r="F41" s="88"/>
      <c r="G41" s="90">
        <f>(G27+G32)/2+0.0005</f>
        <v>0.66799999999999993</v>
      </c>
    </row>
    <row r="42" spans="2:7">
      <c r="C42" s="82" t="s">
        <v>29</v>
      </c>
      <c r="D42" s="88">
        <f>(D28+D33)/2</f>
        <v>0.40449999999999997</v>
      </c>
      <c r="G42" s="90">
        <f t="shared" ref="G42" si="0">(G28+G33)/2</f>
        <v>0.315</v>
      </c>
    </row>
    <row r="43" spans="2:7">
      <c r="C43" s="82" t="s">
        <v>28</v>
      </c>
      <c r="D43" s="88">
        <f>(D29+D34)/2</f>
        <v>1.7499999999999998E-2</v>
      </c>
      <c r="G43" s="90">
        <f t="shared" ref="G43" si="1">(G29+G34)/2</f>
        <v>1.7499999999999998E-2</v>
      </c>
    </row>
  </sheetData>
  <mergeCells count="2">
    <mergeCell ref="B36:G38"/>
    <mergeCell ref="B2:G3"/>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new_residences_data</vt:lpstr>
    </vt:vector>
  </TitlesOfParts>
  <Company>Philips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Philips</dc:creator>
  <cp:lastModifiedBy>Joris Berkhout</cp:lastModifiedBy>
  <dcterms:created xsi:type="dcterms:W3CDTF">2014-05-16T09:59:34Z</dcterms:created>
  <dcterms:modified xsi:type="dcterms:W3CDTF">2014-09-08T08:36:53Z</dcterms:modified>
</cp:coreProperties>
</file>