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0" yWindow="0" windowWidth="25600" windowHeight="15900" tabRatio="500"/>
  </bookViews>
  <sheets>
    <sheet name="Wood" sheetId="1" r:id="rId1"/>
  </sheets>
  <calcPr calcId="14000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" i="1" l="1"/>
  <c r="C6" i="1"/>
  <c r="C8" i="1"/>
  <c r="E15" i="1"/>
  <c r="C11" i="1"/>
</calcChain>
</file>

<file path=xl/sharedStrings.xml><?xml version="1.0" encoding="utf-8"?>
<sst xmlns="http://schemas.openxmlformats.org/spreadsheetml/2006/main" count="40" uniqueCount="32">
  <si>
    <t>General</t>
  </si>
  <si>
    <t>Country</t>
  </si>
  <si>
    <t>NL</t>
  </si>
  <si>
    <t>Wood biomass</t>
  </si>
  <si>
    <t>Roundwood equivalent</t>
  </si>
  <si>
    <t>Mtoe</t>
  </si>
  <si>
    <t>Mm3</t>
  </si>
  <si>
    <t>toe</t>
  </si>
  <si>
    <t>GJ</t>
  </si>
  <si>
    <t>References</t>
  </si>
  <si>
    <t>Energy (TJ)</t>
  </si>
  <si>
    <t>Source</t>
  </si>
  <si>
    <t>Value</t>
  </si>
  <si>
    <t>Unit</t>
  </si>
  <si>
    <t>Densitiy (oven-dry tonnes per m3 of solid wood products) for temperate species</t>
  </si>
  <si>
    <t>MJ/kg</t>
  </si>
  <si>
    <t>tonne/m3</t>
  </si>
  <si>
    <t>Heating value of oven-dried wood</t>
  </si>
  <si>
    <t>GJ/m3</t>
  </si>
  <si>
    <t>[1]</t>
  </si>
  <si>
    <t>[2]</t>
  </si>
  <si>
    <t>[3]</t>
  </si>
  <si>
    <t>-</t>
  </si>
  <si>
    <t>[4]</t>
  </si>
  <si>
    <t>Wood source analysis</t>
  </si>
  <si>
    <t>Energy content (calculated)</t>
  </si>
  <si>
    <t>Volume fuelwood (1000 m3)</t>
  </si>
  <si>
    <t>Volume fuelwood (m3)</t>
  </si>
  <si>
    <t>[1] Eurostat (2011) Forestry in the EU and the world - a statistical portrait (http://refman.et-model.com/publications/1877)</t>
  </si>
  <si>
    <t>[3] OECD/IEA (2005) Energy statistics manual (http://refman.et-model.com/publications/1094)</t>
  </si>
  <si>
    <t>[2] IEA (2014) Unit Converter (http://www.iea.org/statistics/resources/unitconverter/)</t>
  </si>
  <si>
    <t>[4] Eurostat (2013) Roundwood, fuelwood and other basic products (for_basic) (http://appsso.eurostat.ec.europa.eu/nui/show.do?dataset=for_basic&amp;lang=en)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</si>
</sst>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scheme val="minor"/>
    </font>
    <font>
      <i/>
      <sz val="12"/>
      <color theme="1"/>
      <name val="Calibri"/>
      <scheme val="minor"/>
    </font>
    <font>
      <sz val="9"/>
      <color rgb="FF000000"/>
      <name val="Verdan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0" fillId="0" borderId="0" xfId="0" applyFont="1"/>
    <xf numFmtId="1" fontId="0" fillId="0" borderId="0" xfId="0" applyNumberFormat="1" applyFont="1"/>
    <xf numFmtId="3" fontId="0" fillId="0" borderId="0" xfId="0" applyNumberFormat="1" applyFont="1"/>
    <xf numFmtId="0" fontId="0" fillId="0" borderId="0" xfId="0" applyFont="1" applyAlignment="1">
      <alignment horizontal="center"/>
    </xf>
    <xf numFmtId="0" fontId="4" fillId="0" borderId="0" xfId="0" applyFont="1"/>
    <xf numFmtId="0" fontId="1" fillId="0" borderId="1" xfId="0" applyFont="1" applyBorder="1"/>
    <xf numFmtId="1" fontId="1" fillId="0" borderId="1" xfId="0" applyNumberFormat="1" applyFont="1" applyBorder="1"/>
    <xf numFmtId="3" fontId="1" fillId="0" borderId="1" xfId="0" applyNumberFormat="1" applyFont="1" applyBorder="1"/>
    <xf numFmtId="0" fontId="0" fillId="0" borderId="1" xfId="0" applyFont="1" applyBorder="1"/>
    <xf numFmtId="1" fontId="0" fillId="0" borderId="1" xfId="0" quotePrefix="1" applyNumberFormat="1" applyFont="1" applyBorder="1" applyAlignment="1">
      <alignment horizontal="right"/>
    </xf>
    <xf numFmtId="3" fontId="0" fillId="0" borderId="1" xfId="0" applyNumberFormat="1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1" fillId="0" borderId="1" xfId="0" applyFont="1" applyBorder="1" applyAlignment="1">
      <alignment vertical="center" wrapText="1"/>
    </xf>
    <xf numFmtId="1" fontId="1" fillId="0" borderId="1" xfId="0" applyNumberFormat="1" applyFont="1" applyBorder="1" applyAlignment="1">
      <alignment vertical="center" wrapText="1"/>
    </xf>
    <xf numFmtId="3" fontId="1" fillId="0" borderId="1" xfId="0" applyNumberFormat="1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1" fontId="0" fillId="0" borderId="0" xfId="0" applyNumberFormat="1" applyFont="1" applyAlignment="1">
      <alignment vertical="center"/>
    </xf>
    <xf numFmtId="3" fontId="0" fillId="0" borderId="0" xfId="0" applyNumberFormat="1" applyFont="1" applyAlignment="1">
      <alignment vertical="center"/>
    </xf>
    <xf numFmtId="0" fontId="0" fillId="0" borderId="0" xfId="0" quotePrefix="1" applyFont="1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0" fontId="0" fillId="0" borderId="1" xfId="0" applyFont="1" applyBorder="1" applyAlignment="1">
      <alignment vertical="center" wrapText="1"/>
    </xf>
    <xf numFmtId="164" fontId="5" fillId="0" borderId="1" xfId="0" applyNumberFormat="1" applyFont="1" applyBorder="1" applyAlignment="1">
      <alignment vertical="center"/>
    </xf>
    <xf numFmtId="3" fontId="0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0" fillId="0" borderId="1" xfId="0" quotePrefix="1" applyFont="1" applyBorder="1" applyAlignment="1">
      <alignment horizontal="left" vertical="center"/>
    </xf>
    <xf numFmtId="0" fontId="6" fillId="0" borderId="0" xfId="0" applyFont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tabSelected="1" workbookViewId="0"/>
  </sheetViews>
  <sheetFormatPr baseColWidth="10" defaultRowHeight="15" x14ac:dyDescent="0"/>
  <cols>
    <col min="1" max="1" width="3.83203125" style="3" customWidth="1"/>
    <col min="2" max="2" width="30.83203125" style="3" customWidth="1"/>
    <col min="3" max="3" width="11.33203125" style="4" bestFit="1" customWidth="1"/>
    <col min="4" max="4" width="10.83203125" style="5"/>
    <col min="5" max="6" width="10.83203125" style="3"/>
    <col min="7" max="7" width="11.1640625" style="3" bestFit="1" customWidth="1"/>
    <col min="8" max="16384" width="10.83203125" style="3"/>
  </cols>
  <sheetData>
    <row r="2" spans="2:5" ht="20">
      <c r="B2" s="7" t="s">
        <v>24</v>
      </c>
    </row>
    <row r="4" spans="2:5">
      <c r="B4" s="8" t="s">
        <v>0</v>
      </c>
      <c r="C4" s="9" t="s">
        <v>12</v>
      </c>
      <c r="D4" s="10" t="s">
        <v>13</v>
      </c>
      <c r="E4" s="8" t="s">
        <v>11</v>
      </c>
    </row>
    <row r="5" spans="2:5">
      <c r="B5" s="18" t="s">
        <v>3</v>
      </c>
      <c r="C5" s="19">
        <v>27</v>
      </c>
      <c r="D5" s="20" t="s">
        <v>5</v>
      </c>
      <c r="E5" s="21" t="s">
        <v>19</v>
      </c>
    </row>
    <row r="6" spans="2:5">
      <c r="B6" s="18" t="s">
        <v>4</v>
      </c>
      <c r="C6" s="19">
        <f>(108+149)/2</f>
        <v>128.5</v>
      </c>
      <c r="D6" s="20" t="s">
        <v>6</v>
      </c>
      <c r="E6" s="21" t="s">
        <v>19</v>
      </c>
    </row>
    <row r="7" spans="2:5">
      <c r="B7" s="18" t="s">
        <v>7</v>
      </c>
      <c r="C7" s="22">
        <v>41.868000000000002</v>
      </c>
      <c r="D7" s="22" t="s">
        <v>8</v>
      </c>
      <c r="E7" s="23" t="s">
        <v>20</v>
      </c>
    </row>
    <row r="8" spans="2:5">
      <c r="B8" s="24" t="s">
        <v>25</v>
      </c>
      <c r="C8" s="25">
        <f>(C5*1000000)*(C7)/(C6*1000000)</f>
        <v>8.7971673151750966</v>
      </c>
      <c r="D8" s="26" t="s">
        <v>18</v>
      </c>
      <c r="E8" s="27" t="s">
        <v>22</v>
      </c>
    </row>
    <row r="9" spans="2:5" ht="45">
      <c r="B9" s="18" t="s">
        <v>14</v>
      </c>
      <c r="C9" s="22">
        <v>0.45</v>
      </c>
      <c r="D9" s="20" t="s">
        <v>16</v>
      </c>
      <c r="E9" s="21" t="s">
        <v>19</v>
      </c>
    </row>
    <row r="10" spans="2:5">
      <c r="B10" s="18" t="s">
        <v>17</v>
      </c>
      <c r="C10" s="22">
        <v>18</v>
      </c>
      <c r="D10" s="20" t="s">
        <v>15</v>
      </c>
      <c r="E10" s="21" t="s">
        <v>21</v>
      </c>
    </row>
    <row r="11" spans="2:5">
      <c r="B11" s="24" t="s">
        <v>25</v>
      </c>
      <c r="C11" s="28">
        <f>(C9*1000)*(C10/1000)</f>
        <v>8.1</v>
      </c>
      <c r="D11" s="26" t="s">
        <v>18</v>
      </c>
      <c r="E11" s="29" t="s">
        <v>22</v>
      </c>
    </row>
    <row r="12" spans="2:5">
      <c r="E12" s="6"/>
    </row>
    <row r="14" spans="2:5" ht="45">
      <c r="B14" s="15" t="s">
        <v>1</v>
      </c>
      <c r="C14" s="16" t="s">
        <v>26</v>
      </c>
      <c r="D14" s="16" t="s">
        <v>27</v>
      </c>
      <c r="E14" s="17" t="s">
        <v>10</v>
      </c>
    </row>
    <row r="15" spans="2:5">
      <c r="B15" s="3" t="s">
        <v>2</v>
      </c>
      <c r="C15" s="30">
        <v>290</v>
      </c>
      <c r="D15" s="5">
        <f>C15*1000</f>
        <v>290000</v>
      </c>
      <c r="E15" s="2">
        <f>D15*$C$8/1000</f>
        <v>2551.1785214007782</v>
      </c>
    </row>
    <row r="16" spans="2:5">
      <c r="B16" s="11" t="s">
        <v>11</v>
      </c>
      <c r="C16" s="12" t="s">
        <v>23</v>
      </c>
      <c r="D16" s="13" t="s">
        <v>22</v>
      </c>
      <c r="E16" s="14" t="s">
        <v>22</v>
      </c>
    </row>
    <row r="19" spans="2:2">
      <c r="B19" s="1" t="s">
        <v>9</v>
      </c>
    </row>
    <row r="20" spans="2:2">
      <c r="B20" s="3" t="s">
        <v>28</v>
      </c>
    </row>
    <row r="21" spans="2:2">
      <c r="B21" s="3" t="s">
        <v>30</v>
      </c>
    </row>
    <row r="22" spans="2:2">
      <c r="B22" s="3" t="s">
        <v>29</v>
      </c>
    </row>
    <row r="23" spans="2:2">
      <c r="B23" s="3" t="s">
        <v>31</v>
      </c>
    </row>
  </sheetData>
  <pageMargins left="0.75" right="0.75" top="1" bottom="1" header="0.5" footer="0.5"/>
  <pageSetup paperSize="9" orientation="portrait" horizontalDpi="4294967292" verticalDpi="4294967292"/>
  <ignoredErrors>
    <ignoredError sqref="E12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Wood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 Terlouw</dc:creator>
  <cp:lastModifiedBy>Joris Berkhout</cp:lastModifiedBy>
  <dcterms:created xsi:type="dcterms:W3CDTF">2014-06-24T15:24:49Z</dcterms:created>
  <dcterms:modified xsi:type="dcterms:W3CDTF">2015-12-31T15:20:11Z</dcterms:modified>
</cp:coreProperties>
</file>