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28260" tabRatio="500"/>
  </bookViews>
  <sheets>
    <sheet name="Result by machine pages" sheetId="1" r:id="rId1"/>
  </sheets>
  <externalReferences>
    <externalReference r:id="rId2"/>
  </externalReferences>
  <definedNames>
    <definedName name="kWh_MJ_conversion">[1]Assumptions!$C$174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S21" i="1"/>
  <c r="S20" i="1"/>
  <c r="S19" i="1"/>
  <c r="S18" i="1"/>
  <c r="S16" i="1"/>
  <c r="S15" i="1"/>
  <c r="S14" i="1"/>
  <c r="S13" i="1"/>
  <c r="S12" i="1"/>
  <c r="S11" i="1"/>
  <c r="S10" i="1"/>
</calcChain>
</file>

<file path=xl/sharedStrings.xml><?xml version="1.0" encoding="utf-8"?>
<sst xmlns="http://schemas.openxmlformats.org/spreadsheetml/2006/main" count="187" uniqueCount="87">
  <si>
    <t>Results overview by converter</t>
  </si>
  <si>
    <t>Sector</t>
  </si>
  <si>
    <t>Unit type</t>
  </si>
  <si>
    <t>Electricity production (TJ)</t>
  </si>
  <si>
    <t>Total fuel input (TJ)</t>
  </si>
  <si>
    <t>Total heat production (TJ)</t>
  </si>
  <si>
    <t>Full load hours (hrs/yr)</t>
  </si>
  <si>
    <t>Installed electrical capacity (MW)</t>
  </si>
  <si>
    <t>Installed heat capacity (MW)</t>
  </si>
  <si>
    <t>Agriculture</t>
  </si>
  <si>
    <t>Gas CHP</t>
  </si>
  <si>
    <t>Biogas CHP</t>
  </si>
  <si>
    <t>Wood pellets CHP</t>
  </si>
  <si>
    <t>All units</t>
  </si>
  <si>
    <t>Households</t>
  </si>
  <si>
    <t>Energy industry</t>
  </si>
  <si>
    <t>Gas turbine CHP</t>
  </si>
  <si>
    <t>Gas engine CHP</t>
  </si>
  <si>
    <t>Gas CC CHP</t>
  </si>
  <si>
    <t>Coal CHP</t>
  </si>
  <si>
    <t>Industry</t>
  </si>
  <si>
    <t>Industry &amp; Energy industry</t>
  </si>
  <si>
    <t>Main activity</t>
  </si>
  <si>
    <t>Lignite CHP</t>
  </si>
  <si>
    <t>Co-firing CHP</t>
  </si>
  <si>
    <t>Waste incineration</t>
  </si>
  <si>
    <t>Waste CHP</t>
  </si>
  <si>
    <t>Total electricity production (TJ)</t>
  </si>
  <si>
    <t>Main activity electricity plants</t>
  </si>
  <si>
    <t>Coal/Wood pellets Ultra supercritical co-firing</t>
  </si>
  <si>
    <t>-</t>
  </si>
  <si>
    <t>Coal Supercritical</t>
  </si>
  <si>
    <t>Coal Ultra supercritical</t>
  </si>
  <si>
    <t>Coal Ultra supercritical ccs</t>
  </si>
  <si>
    <t>Coal Combined cycle</t>
  </si>
  <si>
    <t>Coal Combined cycle ccs</t>
  </si>
  <si>
    <t>Lignite Ultra supercritical</t>
  </si>
  <si>
    <t>Lignite Ultra supercritical oxyfuel ccs</t>
  </si>
  <si>
    <t>Gas Turbine</t>
  </si>
  <si>
    <t>Gas Combined cycle</t>
  </si>
  <si>
    <t>Gas Combined cycle ccs</t>
  </si>
  <si>
    <t>Gas Ultra supercritical</t>
  </si>
  <si>
    <t>Oil Ultra supercritical</t>
  </si>
  <si>
    <t>Diesel Engine</t>
  </si>
  <si>
    <t>Waste Supercritical</t>
  </si>
  <si>
    <t>Nuclear 2nd gen</t>
  </si>
  <si>
    <t>Nuclear 3rd gen</t>
  </si>
  <si>
    <t>Hydro river</t>
  </si>
  <si>
    <t>Hydro mountain</t>
  </si>
  <si>
    <t>Geothermal</t>
  </si>
  <si>
    <t>Large scale solar PV</t>
  </si>
  <si>
    <t>Large scale solar CSP</t>
  </si>
  <si>
    <t>Wind turbine coastal</t>
  </si>
  <si>
    <t>Wind turbine offshore</t>
  </si>
  <si>
    <t>Wind turbine inland</t>
  </si>
  <si>
    <t>Main activity heat plants</t>
  </si>
  <si>
    <t>Coal heater</t>
  </si>
  <si>
    <t>Lignite heater</t>
  </si>
  <si>
    <t>Gas heater</t>
  </si>
  <si>
    <t>Oil heater</t>
  </si>
  <si>
    <t>Waste heater</t>
  </si>
  <si>
    <t>Wood pellets heater</t>
  </si>
  <si>
    <t>Nuclear</t>
  </si>
  <si>
    <t>Fuel input for electricity and sold heat (TJ)</t>
  </si>
  <si>
    <t>Fuel input for unsold heat (TJ)</t>
  </si>
  <si>
    <t>Sold heat production (TJ)</t>
  </si>
  <si>
    <t>Unsold heat production (TJ)</t>
  </si>
  <si>
    <t>Wind</t>
  </si>
  <si>
    <t>Hydro</t>
  </si>
  <si>
    <t xml:space="preserve">Lignite (incl. CHP) </t>
  </si>
  <si>
    <t>Gas, excluding CHP</t>
  </si>
  <si>
    <t xml:space="preserve">Copy and paste the "Results by machine" sheets form the CHP and PP_HP analyses here. </t>
  </si>
  <si>
    <t>Services</t>
  </si>
  <si>
    <t>CHP analysis</t>
  </si>
  <si>
    <t>PP_HP analysis</t>
  </si>
  <si>
    <t>Autoproducer electricity plants</t>
  </si>
  <si>
    <t>Solar PV in household sector</t>
  </si>
  <si>
    <t>Solar PV in services sector</t>
  </si>
  <si>
    <t>Summary by fuel:</t>
  </si>
  <si>
    <t>Coal power plants</t>
  </si>
  <si>
    <t xml:space="preserve">All coal (incl. CHP) </t>
  </si>
  <si>
    <t>Gas CHP (incl. CHP)</t>
  </si>
  <si>
    <t>Oil, diesel power plants</t>
  </si>
  <si>
    <t>Solar</t>
  </si>
  <si>
    <t>Biogas, Biomass, Waste, Geothermal</t>
  </si>
  <si>
    <t>Gas Engine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</si>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</sst>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1" xfId="0" applyBorder="1"/>
    <xf numFmtId="0" fontId="0" fillId="0" borderId="12" xfId="0" applyBorder="1"/>
    <xf numFmtId="0" fontId="8" fillId="0" borderId="29" xfId="0" applyFont="1" applyBorder="1"/>
    <xf numFmtId="0" fontId="0" fillId="0" borderId="16" xfId="0" applyBorder="1"/>
    <xf numFmtId="3" fontId="0" fillId="0" borderId="11" xfId="0" applyNumberFormat="1" applyBorder="1"/>
    <xf numFmtId="0" fontId="0" fillId="0" borderId="8" xfId="0" applyBorder="1"/>
    <xf numFmtId="3" fontId="0" fillId="0" borderId="7" xfId="0" applyNumberFormat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2" fillId="3" borderId="1" xfId="0" applyFont="1" applyFill="1" applyBorder="1"/>
    <xf numFmtId="0" fontId="3" fillId="3" borderId="4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3" fillId="3" borderId="9" xfId="0" applyFont="1" applyFill="1" applyBorder="1"/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3" fillId="3" borderId="10" xfId="0" applyFont="1" applyFill="1" applyBorder="1"/>
    <xf numFmtId="0" fontId="5" fillId="3" borderId="4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1" fillId="3" borderId="4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3" fontId="3" fillId="2" borderId="14" xfId="0" applyNumberFormat="1" applyFont="1" applyFill="1" applyBorder="1"/>
    <xf numFmtId="0" fontId="3" fillId="3" borderId="14" xfId="0" applyFont="1" applyFill="1" applyBorder="1"/>
    <xf numFmtId="0" fontId="3" fillId="2" borderId="13" xfId="0" applyFont="1" applyFill="1" applyBorder="1"/>
    <xf numFmtId="1" fontId="2" fillId="2" borderId="14" xfId="0" applyNumberFormat="1" applyFont="1" applyFill="1" applyBorder="1"/>
    <xf numFmtId="0" fontId="3" fillId="2" borderId="8" xfId="0" applyFont="1" applyFill="1" applyBorder="1"/>
    <xf numFmtId="1" fontId="2" fillId="2" borderId="9" xfId="0" applyNumberFormat="1" applyFont="1" applyFill="1" applyBorder="1"/>
    <xf numFmtId="0" fontId="5" fillId="3" borderId="15" xfId="0" applyFont="1" applyFill="1" applyBorder="1"/>
    <xf numFmtId="0" fontId="3" fillId="3" borderId="16" xfId="0" applyFont="1" applyFill="1" applyBorder="1"/>
    <xf numFmtId="3" fontId="3" fillId="3" borderId="17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3" fontId="3" fillId="3" borderId="9" xfId="0" applyNumberFormat="1" applyFont="1" applyFill="1" applyBorder="1"/>
    <xf numFmtId="0" fontId="3" fillId="2" borderId="9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3" fontId="3" fillId="3" borderId="20" xfId="0" applyNumberFormat="1" applyFont="1" applyFill="1" applyBorder="1"/>
    <xf numFmtId="0" fontId="3" fillId="3" borderId="20" xfId="0" applyFont="1" applyFill="1" applyBorder="1"/>
    <xf numFmtId="0" fontId="3" fillId="2" borderId="21" xfId="0" applyFont="1" applyFill="1" applyBorder="1"/>
    <xf numFmtId="1" fontId="2" fillId="2" borderId="20" xfId="0" applyNumberFormat="1" applyFont="1" applyFill="1" applyBorder="1"/>
    <xf numFmtId="0" fontId="3" fillId="3" borderId="22" xfId="0" applyFont="1" applyFill="1" applyBorder="1"/>
    <xf numFmtId="0" fontId="5" fillId="3" borderId="28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3" fontId="3" fillId="3" borderId="25" xfId="0" applyNumberFormat="1" applyFont="1" applyFill="1" applyBorder="1"/>
    <xf numFmtId="0" fontId="3" fillId="3" borderId="25" xfId="0" applyFont="1" applyFill="1" applyBorder="1"/>
    <xf numFmtId="0" fontId="3" fillId="2" borderId="26" xfId="0" applyFont="1" applyFill="1" applyBorder="1"/>
    <xf numFmtId="1" fontId="2" fillId="2" borderId="25" xfId="0" applyNumberFormat="1" applyFont="1" applyFill="1" applyBorder="1"/>
    <xf numFmtId="0" fontId="3" fillId="3" borderId="27" xfId="0" applyFont="1" applyFill="1" applyBorder="1"/>
    <xf numFmtId="164" fontId="2" fillId="2" borderId="9" xfId="0" applyNumberFormat="1" applyFont="1" applyFill="1" applyBorder="1"/>
    <xf numFmtId="0" fontId="3" fillId="2" borderId="25" xfId="0" applyFont="1" applyFill="1" applyBorder="1"/>
    <xf numFmtId="0" fontId="3" fillId="2" borderId="0" xfId="0" applyFont="1" applyFill="1" applyBorder="1"/>
    <xf numFmtId="3" fontId="3" fillId="2" borderId="12" xfId="0" applyNumberFormat="1" applyFont="1" applyFill="1" applyBorder="1"/>
    <xf numFmtId="0" fontId="3" fillId="2" borderId="14" xfId="0" applyFont="1" applyFill="1" applyBorder="1"/>
    <xf numFmtId="0" fontId="5" fillId="3" borderId="23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3" fontId="3" fillId="2" borderId="0" xfId="0" applyNumberFormat="1" applyFont="1" applyFill="1" applyBorder="1"/>
    <xf numFmtId="1" fontId="2" fillId="2" borderId="0" xfId="0" applyNumberFormat="1" applyFont="1" applyFill="1" applyBorder="1"/>
    <xf numFmtId="3" fontId="3" fillId="3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0" fontId="5" fillId="3" borderId="0" xfId="0" applyFont="1" applyFill="1" applyBorder="1"/>
    <xf numFmtId="3" fontId="2" fillId="2" borderId="12" xfId="0" applyNumberFormat="1" applyFont="1" applyFill="1" applyBorder="1"/>
    <xf numFmtId="0" fontId="2" fillId="3" borderId="9" xfId="0" applyFont="1" applyFill="1" applyBorder="1" applyAlignment="1">
      <alignment vertical="top" wrapText="1"/>
    </xf>
    <xf numFmtId="0" fontId="5" fillId="3" borderId="25" xfId="0" applyFont="1" applyFill="1" applyBorder="1"/>
    <xf numFmtId="0" fontId="2" fillId="2" borderId="8" xfId="0" applyFont="1" applyFill="1" applyBorder="1" applyAlignment="1">
      <alignment vertical="top" wrapText="1"/>
    </xf>
    <xf numFmtId="3" fontId="3" fillId="3" borderId="12" xfId="0" applyNumberFormat="1" applyFont="1" applyFill="1" applyBorder="1"/>
    <xf numFmtId="0" fontId="2" fillId="3" borderId="31" xfId="0" applyFont="1" applyFill="1" applyBorder="1" applyAlignment="1">
      <alignment wrapText="1"/>
    </xf>
    <xf numFmtId="0" fontId="3" fillId="3" borderId="32" xfId="0" applyFont="1" applyFill="1" applyBorder="1"/>
    <xf numFmtId="3" fontId="3" fillId="2" borderId="32" xfId="0" applyNumberFormat="1" applyFont="1" applyFill="1" applyBorder="1"/>
    <xf numFmtId="0" fontId="3" fillId="2" borderId="30" xfId="0" applyFont="1" applyFill="1" applyBorder="1"/>
    <xf numFmtId="3" fontId="3" fillId="2" borderId="12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32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33" xfId="0" applyNumberFormat="1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" fontId="3" fillId="3" borderId="12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26" xfId="0" applyNumberFormat="1" applyFont="1" applyFill="1" applyBorder="1" applyAlignment="1">
      <alignment horizontal="right"/>
    </xf>
    <xf numFmtId="3" fontId="3" fillId="3" borderId="25" xfId="0" applyNumberFormat="1" applyFont="1" applyFill="1" applyBorder="1" applyAlignment="1">
      <alignment horizontal="right"/>
    </xf>
    <xf numFmtId="3" fontId="3" fillId="3" borderId="32" xfId="0" applyNumberFormat="1" applyFont="1" applyFill="1" applyBorder="1"/>
    <xf numFmtId="3" fontId="3" fillId="3" borderId="32" xfId="0" applyNumberFormat="1" applyFont="1" applyFill="1" applyBorder="1" applyAlignment="1">
      <alignment horizontal="right"/>
    </xf>
    <xf numFmtId="3" fontId="3" fillId="3" borderId="30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0" fontId="0" fillId="0" borderId="12" xfId="0" applyFill="1" applyBorder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S191"/>
  <sheetViews>
    <sheetView tabSelected="1" workbookViewId="0">
      <selection activeCell="S27" sqref="S27"/>
    </sheetView>
  </sheetViews>
  <sheetFormatPr baseColWidth="10" defaultRowHeight="15" x14ac:dyDescent="0"/>
  <cols>
    <col min="1" max="1" width="4" customWidth="1"/>
    <col min="2" max="2" width="19" customWidth="1"/>
    <col min="3" max="3" width="38.5" bestFit="1" customWidth="1"/>
    <col min="4" max="12" width="10.83203125" hidden="1" customWidth="1"/>
    <col min="13" max="13" width="20.33203125" customWidth="1"/>
    <col min="14" max="14" width="24.6640625" customWidth="1"/>
    <col min="18" max="18" width="22.5" bestFit="1" customWidth="1"/>
    <col min="19" max="19" width="28.33203125" bestFit="1" customWidth="1"/>
  </cols>
  <sheetData>
    <row r="2" spans="2:19" ht="18">
      <c r="B2" s="65" t="s">
        <v>71</v>
      </c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2:19" ht="18"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9" ht="19" thickBot="1">
      <c r="B4" s="65" t="s">
        <v>73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2:19">
      <c r="B5" s="15" t="s">
        <v>0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9">
      <c r="B6" s="1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9" ht="30" customHeight="1">
      <c r="B7" s="17" t="s">
        <v>1</v>
      </c>
      <c r="C7" s="18" t="s">
        <v>2</v>
      </c>
      <c r="D7" s="19" t="s">
        <v>3</v>
      </c>
      <c r="E7" s="19" t="s">
        <v>4</v>
      </c>
      <c r="F7" s="20" t="s">
        <v>63</v>
      </c>
      <c r="G7" s="20" t="s">
        <v>64</v>
      </c>
      <c r="H7" s="19" t="s">
        <v>5</v>
      </c>
      <c r="I7" s="20" t="s">
        <v>65</v>
      </c>
      <c r="J7" s="20" t="s">
        <v>66</v>
      </c>
      <c r="K7" s="21"/>
      <c r="L7" s="22" t="s">
        <v>6</v>
      </c>
      <c r="M7" s="23" t="s">
        <v>7</v>
      </c>
      <c r="N7" s="23" t="s">
        <v>8</v>
      </c>
      <c r="O7" s="24"/>
      <c r="R7" s="5" t="s">
        <v>78</v>
      </c>
      <c r="S7" s="6"/>
    </row>
    <row r="8" spans="2:19">
      <c r="B8" s="25" t="s">
        <v>9</v>
      </c>
      <c r="C8" s="26"/>
      <c r="D8" s="13"/>
      <c r="E8" s="13"/>
      <c r="F8" s="13"/>
      <c r="G8" s="13"/>
      <c r="H8" s="13"/>
      <c r="I8" s="13"/>
      <c r="J8" s="13"/>
      <c r="K8" s="13"/>
      <c r="L8" s="27"/>
      <c r="M8" s="13"/>
      <c r="N8" s="13"/>
      <c r="O8" s="14"/>
      <c r="R8" s="4"/>
      <c r="S8" s="3" t="s">
        <v>7</v>
      </c>
    </row>
    <row r="9" spans="2:19">
      <c r="B9" s="28"/>
      <c r="C9" s="29" t="s">
        <v>10</v>
      </c>
      <c r="D9" s="68">
        <v>33884.226161140978</v>
      </c>
      <c r="E9" s="68">
        <v>78800.525956141806</v>
      </c>
      <c r="F9" s="68">
        <v>37649.140179045527</v>
      </c>
      <c r="G9" s="68">
        <v>41151.385777096279</v>
      </c>
      <c r="H9" s="68">
        <v>37036.247199386649</v>
      </c>
      <c r="I9" s="68">
        <v>0</v>
      </c>
      <c r="J9" s="68">
        <v>37036.247199386649</v>
      </c>
      <c r="K9" s="13"/>
      <c r="L9" s="30">
        <v>3200</v>
      </c>
      <c r="M9" s="69">
        <v>2941.3390764879318</v>
      </c>
      <c r="N9" s="69">
        <v>3214.9520138356465</v>
      </c>
      <c r="O9" s="14"/>
      <c r="R9" s="4"/>
      <c r="S9" s="3"/>
    </row>
    <row r="10" spans="2:19">
      <c r="B10" s="28"/>
      <c r="C10" s="29" t="s">
        <v>11</v>
      </c>
      <c r="D10" s="68">
        <v>1835.0488799999991</v>
      </c>
      <c r="E10" s="68">
        <v>4369.1639999999979</v>
      </c>
      <c r="F10" s="68">
        <v>2069.603999999998</v>
      </c>
      <c r="G10" s="68">
        <v>2299.56</v>
      </c>
      <c r="H10" s="68">
        <v>2038.9432000000006</v>
      </c>
      <c r="I10" s="68">
        <v>0</v>
      </c>
      <c r="J10" s="68">
        <v>2038.9432000000006</v>
      </c>
      <c r="K10" s="13"/>
      <c r="L10" s="30">
        <v>8000</v>
      </c>
      <c r="M10" s="69">
        <v>63.716974999999969</v>
      </c>
      <c r="N10" s="69">
        <v>70.796638888888907</v>
      </c>
      <c r="O10" s="14"/>
      <c r="R10" s="4" t="s">
        <v>62</v>
      </c>
      <c r="S10" s="7">
        <f>M80+M81</f>
        <v>509.625</v>
      </c>
    </row>
    <row r="11" spans="2:19">
      <c r="B11" s="28"/>
      <c r="C11" s="29" t="s">
        <v>12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13"/>
      <c r="L11" s="30">
        <v>6000</v>
      </c>
      <c r="M11" s="69">
        <v>0</v>
      </c>
      <c r="N11" s="69">
        <v>0</v>
      </c>
      <c r="O11" s="14"/>
      <c r="R11" s="4" t="s">
        <v>69</v>
      </c>
      <c r="S11" s="7">
        <f>M50+M70+M71</f>
        <v>0</v>
      </c>
    </row>
    <row r="12" spans="2:19" ht="16" thickBot="1">
      <c r="B12" s="28"/>
      <c r="C12" s="29" t="s">
        <v>13</v>
      </c>
      <c r="D12" s="31">
        <v>35719.27504114098</v>
      </c>
      <c r="E12" s="31">
        <v>83169.68995614181</v>
      </c>
      <c r="F12" s="31">
        <v>39718.744179045527</v>
      </c>
      <c r="G12" s="31">
        <v>43450.945777096276</v>
      </c>
      <c r="H12" s="31">
        <v>39075.190399386651</v>
      </c>
      <c r="I12" s="31">
        <v>0</v>
      </c>
      <c r="J12" s="31">
        <v>39075.190399386651</v>
      </c>
      <c r="K12" s="32"/>
      <c r="L12" s="33"/>
      <c r="M12" s="34">
        <v>3005.0560514879317</v>
      </c>
      <c r="N12" s="34">
        <v>3285.7486527245355</v>
      </c>
      <c r="O12" s="14"/>
      <c r="R12" s="4" t="s">
        <v>79</v>
      </c>
      <c r="S12" s="7">
        <f>M64+M65+M66+M67+M68+M69</f>
        <v>5031.8087580025604</v>
      </c>
    </row>
    <row r="13" spans="2:19" ht="16" thickTop="1">
      <c r="B13" s="16"/>
      <c r="C13" s="26"/>
      <c r="D13" s="70"/>
      <c r="E13" s="70"/>
      <c r="F13" s="70"/>
      <c r="G13" s="70"/>
      <c r="H13" s="70"/>
      <c r="I13" s="70"/>
      <c r="J13" s="70"/>
      <c r="K13" s="21"/>
      <c r="L13" s="35"/>
      <c r="M13" s="36"/>
      <c r="N13" s="36"/>
      <c r="O13" s="24"/>
      <c r="R13" s="4" t="s">
        <v>80</v>
      </c>
      <c r="S13" s="7">
        <f>M44+M49+M64+M65+M66+M67+M68+M69+M51</f>
        <v>6403.4673246093134</v>
      </c>
    </row>
    <row r="14" spans="2:19">
      <c r="B14" s="37" t="s">
        <v>14</v>
      </c>
      <c r="C14" s="38"/>
      <c r="D14" s="39"/>
      <c r="E14" s="39"/>
      <c r="F14" s="39"/>
      <c r="G14" s="39"/>
      <c r="H14" s="39"/>
      <c r="I14" s="39"/>
      <c r="J14" s="39"/>
      <c r="K14" s="13"/>
      <c r="L14" s="30"/>
      <c r="M14" s="69"/>
      <c r="N14" s="69"/>
      <c r="O14" s="14"/>
      <c r="R14" s="4" t="s">
        <v>70</v>
      </c>
      <c r="S14" s="7">
        <f>M72+M73+M74+M75+M76</f>
        <v>12158.953177257526</v>
      </c>
    </row>
    <row r="15" spans="2:19">
      <c r="B15" s="28"/>
      <c r="C15" s="29" t="s">
        <v>10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13"/>
      <c r="L15" s="30">
        <v>4500</v>
      </c>
      <c r="M15" s="69">
        <v>0</v>
      </c>
      <c r="N15" s="69">
        <v>0</v>
      </c>
      <c r="O15" s="14"/>
      <c r="R15" s="4" t="s">
        <v>81</v>
      </c>
      <c r="S15" s="7">
        <f>M9+M15+M21+M41+M42+M43+M48</f>
        <v>10130.682990864256</v>
      </c>
    </row>
    <row r="16" spans="2:19">
      <c r="B16" s="28"/>
      <c r="C16" s="29" t="s">
        <v>11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13"/>
      <c r="L16" s="30">
        <v>8000</v>
      </c>
      <c r="M16" s="69">
        <v>0</v>
      </c>
      <c r="N16" s="69">
        <v>0</v>
      </c>
      <c r="O16" s="14"/>
      <c r="R16" s="4" t="s">
        <v>82</v>
      </c>
      <c r="S16" s="7">
        <f>M77+M78</f>
        <v>0</v>
      </c>
    </row>
    <row r="17" spans="2:19">
      <c r="B17" s="28"/>
      <c r="C17" s="29" t="s">
        <v>12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13"/>
      <c r="L17" s="30">
        <v>6000</v>
      </c>
      <c r="M17" s="69">
        <v>0</v>
      </c>
      <c r="N17" s="69">
        <v>0</v>
      </c>
      <c r="O17" s="14"/>
      <c r="R17" s="4"/>
      <c r="S17" s="3"/>
    </row>
    <row r="18" spans="2:19" ht="16" thickBot="1">
      <c r="B18" s="28"/>
      <c r="C18" s="29" t="s">
        <v>13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2"/>
      <c r="L18" s="33"/>
      <c r="M18" s="34">
        <v>0</v>
      </c>
      <c r="N18" s="34">
        <v>0</v>
      </c>
      <c r="O18" s="14"/>
      <c r="R18" s="4" t="s">
        <v>67</v>
      </c>
      <c r="S18" s="7">
        <f>M87+M88+M89</f>
        <v>3354.1654849439778</v>
      </c>
    </row>
    <row r="19" spans="2:19" ht="16" thickTop="1">
      <c r="B19" s="40"/>
      <c r="C19" s="41"/>
      <c r="D19" s="42"/>
      <c r="E19" s="42"/>
      <c r="F19" s="42"/>
      <c r="G19" s="42"/>
      <c r="H19" s="42"/>
      <c r="I19" s="42"/>
      <c r="J19" s="42"/>
      <c r="K19" s="41"/>
      <c r="L19" s="43"/>
      <c r="M19" s="36"/>
      <c r="N19" s="36"/>
      <c r="O19" s="24"/>
      <c r="R19" s="4" t="s">
        <v>83</v>
      </c>
      <c r="S19" s="7">
        <f>M85+M86+M93+M94</f>
        <v>1294.1176470588236</v>
      </c>
    </row>
    <row r="20" spans="2:19">
      <c r="B20" s="25" t="s">
        <v>72</v>
      </c>
      <c r="C20" s="26"/>
      <c r="D20" s="70"/>
      <c r="E20" s="70"/>
      <c r="F20" s="70"/>
      <c r="G20" s="70"/>
      <c r="H20" s="70"/>
      <c r="I20" s="70"/>
      <c r="J20" s="70"/>
      <c r="K20" s="13"/>
      <c r="L20" s="30"/>
      <c r="M20" s="69"/>
      <c r="N20" s="69"/>
      <c r="O20" s="14"/>
      <c r="R20" s="4" t="s">
        <v>68</v>
      </c>
      <c r="S20" s="7">
        <f>M82+M83</f>
        <v>36.978131212723653</v>
      </c>
    </row>
    <row r="21" spans="2:19">
      <c r="B21" s="28"/>
      <c r="C21" s="29" t="s">
        <v>10</v>
      </c>
      <c r="D21" s="68">
        <v>4781.1774300990728</v>
      </c>
      <c r="E21" s="68">
        <v>11119.017279300169</v>
      </c>
      <c r="F21" s="68">
        <v>11119.017279300169</v>
      </c>
      <c r="G21" s="68">
        <v>0</v>
      </c>
      <c r="H21" s="68">
        <v>5225.9381212710796</v>
      </c>
      <c r="I21" s="68">
        <v>5225.9381212710796</v>
      </c>
      <c r="J21" s="68">
        <v>0</v>
      </c>
      <c r="K21" s="13"/>
      <c r="L21" s="30">
        <v>4500</v>
      </c>
      <c r="M21" s="69">
        <v>295.13440926537487</v>
      </c>
      <c r="N21" s="69">
        <v>322.5887729179679</v>
      </c>
      <c r="O21" s="14"/>
      <c r="R21" s="100" t="s">
        <v>86</v>
      </c>
      <c r="S21" s="7">
        <f>M55+M79</f>
        <v>726.19999999999993</v>
      </c>
    </row>
    <row r="22" spans="2:19">
      <c r="B22" s="28"/>
      <c r="C22" s="29" t="s">
        <v>11</v>
      </c>
      <c r="D22" s="68">
        <v>1483.2026999999996</v>
      </c>
      <c r="E22" s="68">
        <v>3531.434999999999</v>
      </c>
      <c r="F22" s="68">
        <v>1672.7849999999989</v>
      </c>
      <c r="G22" s="68">
        <v>1858.65</v>
      </c>
      <c r="H22" s="68">
        <v>1648.0030000000008</v>
      </c>
      <c r="I22" s="68">
        <v>0</v>
      </c>
      <c r="J22" s="68">
        <v>1648.0030000000008</v>
      </c>
      <c r="K22" s="13"/>
      <c r="L22" s="30">
        <v>8000</v>
      </c>
      <c r="M22" s="69">
        <v>51.500093749999984</v>
      </c>
      <c r="N22" s="69">
        <v>57.222326388888916</v>
      </c>
      <c r="O22" s="14"/>
      <c r="R22" s="8" t="s">
        <v>84</v>
      </c>
      <c r="S22" s="9">
        <f>M10+M16+M22+M84+M11+M17+M23</f>
        <v>130.85856046160171</v>
      </c>
    </row>
    <row r="23" spans="2:19">
      <c r="B23" s="28"/>
      <c r="C23" s="29" t="s">
        <v>12</v>
      </c>
      <c r="D23" s="68">
        <v>337.85622097059797</v>
      </c>
      <c r="E23" s="68">
        <v>1689.2811048529898</v>
      </c>
      <c r="F23" s="68">
        <v>1689.2811048529898</v>
      </c>
      <c r="G23" s="68">
        <v>0</v>
      </c>
      <c r="H23" s="68">
        <v>1266.9608286397424</v>
      </c>
      <c r="I23" s="68">
        <v>1266.9608286397424</v>
      </c>
      <c r="J23" s="68">
        <v>0</v>
      </c>
      <c r="K23" s="13"/>
      <c r="L23" s="30">
        <v>6000</v>
      </c>
      <c r="M23" s="69">
        <v>15.641491711601757</v>
      </c>
      <c r="N23" s="69">
        <v>58.65559391850659</v>
      </c>
      <c r="O23" s="14"/>
      <c r="S23" s="1"/>
    </row>
    <row r="24" spans="2:19" ht="16" thickBot="1">
      <c r="B24" s="28"/>
      <c r="C24" s="29" t="s">
        <v>13</v>
      </c>
      <c r="D24" s="31">
        <v>6602.2363510696705</v>
      </c>
      <c r="E24" s="31">
        <v>16339.733384153158</v>
      </c>
      <c r="F24" s="31">
        <v>14481.083384153158</v>
      </c>
      <c r="G24" s="31">
        <v>1858.65</v>
      </c>
      <c r="H24" s="31">
        <v>8140.9019499108226</v>
      </c>
      <c r="I24" s="31">
        <v>6492.898949910822</v>
      </c>
      <c r="J24" s="31">
        <v>1648.0030000000008</v>
      </c>
      <c r="K24" s="32"/>
      <c r="L24" s="33"/>
      <c r="M24" s="34">
        <v>362.27599472697659</v>
      </c>
      <c r="N24" s="34">
        <v>438.46669322536343</v>
      </c>
      <c r="O24" s="14"/>
    </row>
    <row r="25" spans="2:19" ht="16" thickTop="1">
      <c r="B25" s="40"/>
      <c r="C25" s="41"/>
      <c r="D25" s="42"/>
      <c r="E25" s="42"/>
      <c r="F25" s="42"/>
      <c r="G25" s="42"/>
      <c r="H25" s="42"/>
      <c r="I25" s="42"/>
      <c r="J25" s="42"/>
      <c r="K25" s="21"/>
      <c r="L25" s="35"/>
      <c r="M25" s="36"/>
      <c r="N25" s="36"/>
      <c r="O25" s="24"/>
    </row>
    <row r="26" spans="2:19">
      <c r="B26" s="25" t="s">
        <v>15</v>
      </c>
      <c r="C26" s="26"/>
      <c r="D26" s="70"/>
      <c r="E26" s="70"/>
      <c r="F26" s="70"/>
      <c r="G26" s="70"/>
      <c r="H26" s="70"/>
      <c r="I26" s="70"/>
      <c r="J26" s="70"/>
      <c r="K26" s="13"/>
      <c r="L26" s="30"/>
      <c r="M26" s="69"/>
      <c r="N26" s="69"/>
      <c r="O26" s="14"/>
    </row>
    <row r="27" spans="2:19">
      <c r="B27" s="16"/>
      <c r="C27" s="29" t="s">
        <v>16</v>
      </c>
      <c r="D27" s="68">
        <v>5782.3231629951097</v>
      </c>
      <c r="E27" s="68">
        <v>15216.639902618708</v>
      </c>
      <c r="F27" s="68">
        <v>15216.639902618708</v>
      </c>
      <c r="G27" s="68">
        <v>0</v>
      </c>
      <c r="H27" s="68">
        <v>6390.9887590998569</v>
      </c>
      <c r="I27" s="68">
        <v>6390.9887590998569</v>
      </c>
      <c r="J27" s="68">
        <v>0</v>
      </c>
      <c r="K27" s="13"/>
      <c r="L27" s="30"/>
      <c r="M27" s="69"/>
      <c r="N27" s="69"/>
      <c r="O27" s="14"/>
    </row>
    <row r="28" spans="2:19">
      <c r="B28" s="16"/>
      <c r="C28" s="29" t="s">
        <v>17</v>
      </c>
      <c r="D28" s="68">
        <v>190.61004890597906</v>
      </c>
      <c r="E28" s="68">
        <v>453.83344977614064</v>
      </c>
      <c r="F28" s="68">
        <v>453.83344977614064</v>
      </c>
      <c r="G28" s="68">
        <v>0</v>
      </c>
      <c r="H28" s="68">
        <v>217.8400558925475</v>
      </c>
      <c r="I28" s="68">
        <v>217.8400558925475</v>
      </c>
      <c r="J28" s="68">
        <v>0</v>
      </c>
      <c r="K28" s="13"/>
      <c r="L28" s="30"/>
      <c r="M28" s="69"/>
      <c r="N28" s="69"/>
      <c r="O28" s="14"/>
    </row>
    <row r="29" spans="2:19">
      <c r="B29" s="16"/>
      <c r="C29" s="29" t="s">
        <v>18</v>
      </c>
      <c r="D29" s="68">
        <v>4434.9574737818511</v>
      </c>
      <c r="E29" s="68">
        <v>10559.422556623456</v>
      </c>
      <c r="F29" s="68">
        <v>10559.422556623456</v>
      </c>
      <c r="G29" s="68">
        <v>0</v>
      </c>
      <c r="H29" s="68">
        <v>4223.7690226493833</v>
      </c>
      <c r="I29" s="68">
        <v>4223.7690226493833</v>
      </c>
      <c r="J29" s="68">
        <v>0</v>
      </c>
      <c r="K29" s="13"/>
      <c r="L29" s="30"/>
      <c r="M29" s="69"/>
      <c r="N29" s="69"/>
      <c r="O29" s="14"/>
    </row>
    <row r="30" spans="2:19">
      <c r="B30" s="16"/>
      <c r="C30" s="29" t="s">
        <v>19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13"/>
      <c r="L30" s="30"/>
      <c r="M30" s="69"/>
      <c r="N30" s="69"/>
      <c r="O30" s="14"/>
    </row>
    <row r="31" spans="2:19">
      <c r="B31" s="16"/>
      <c r="C31" s="29" t="s">
        <v>13</v>
      </c>
      <c r="D31" s="68">
        <v>10407.89068568294</v>
      </c>
      <c r="E31" s="68">
        <v>26229.895909018305</v>
      </c>
      <c r="F31" s="68">
        <v>26229.895909018305</v>
      </c>
      <c r="G31" s="68">
        <v>0</v>
      </c>
      <c r="H31" s="68">
        <v>10832.597837641788</v>
      </c>
      <c r="I31" s="68">
        <v>10832.597837641788</v>
      </c>
      <c r="J31" s="68">
        <v>0</v>
      </c>
      <c r="K31" s="13"/>
      <c r="L31" s="30"/>
      <c r="M31" s="69"/>
      <c r="N31" s="69"/>
      <c r="O31" s="14"/>
    </row>
    <row r="32" spans="2:19">
      <c r="B32" s="40"/>
      <c r="C32" s="41"/>
      <c r="D32" s="42"/>
      <c r="E32" s="42"/>
      <c r="F32" s="42"/>
      <c r="G32" s="42"/>
      <c r="H32" s="42"/>
      <c r="I32" s="42"/>
      <c r="J32" s="42"/>
      <c r="K32" s="21"/>
      <c r="L32" s="35"/>
      <c r="M32" s="36"/>
      <c r="N32" s="36"/>
      <c r="O32" s="24"/>
    </row>
    <row r="33" spans="2:15">
      <c r="B33" s="25" t="s">
        <v>20</v>
      </c>
      <c r="C33" s="26"/>
      <c r="D33" s="70"/>
      <c r="E33" s="70"/>
      <c r="F33" s="70"/>
      <c r="G33" s="70"/>
      <c r="H33" s="70"/>
      <c r="I33" s="70"/>
      <c r="J33" s="70"/>
      <c r="K33" s="13"/>
      <c r="L33" s="30"/>
      <c r="M33" s="69"/>
      <c r="N33" s="69"/>
      <c r="O33" s="14"/>
    </row>
    <row r="34" spans="2:15">
      <c r="B34" s="16"/>
      <c r="C34" s="29" t="s">
        <v>16</v>
      </c>
      <c r="D34" s="68">
        <v>2651.8134876992526</v>
      </c>
      <c r="E34" s="68">
        <v>6978.4565465769801</v>
      </c>
      <c r="F34" s="68">
        <v>3314.766859624066</v>
      </c>
      <c r="G34" s="68">
        <v>3663.6896869529141</v>
      </c>
      <c r="H34" s="68">
        <v>2930.9517495623318</v>
      </c>
      <c r="I34" s="68">
        <v>0</v>
      </c>
      <c r="J34" s="68">
        <v>2930.9517495623318</v>
      </c>
      <c r="K34" s="13"/>
      <c r="L34" s="30"/>
      <c r="M34" s="69"/>
      <c r="N34" s="69"/>
      <c r="O34" s="14"/>
    </row>
    <row r="35" spans="2:15">
      <c r="B35" s="16"/>
      <c r="C35" s="29" t="s">
        <v>17</v>
      </c>
      <c r="D35" s="68">
        <v>131.91867486566264</v>
      </c>
      <c r="E35" s="68">
        <v>314.09208301348247</v>
      </c>
      <c r="F35" s="68">
        <v>146.57630540629182</v>
      </c>
      <c r="G35" s="68">
        <v>167.51577760719064</v>
      </c>
      <c r="H35" s="68">
        <v>150.76419984647157</v>
      </c>
      <c r="I35" s="68">
        <v>0</v>
      </c>
      <c r="J35" s="68">
        <v>150.76419984647157</v>
      </c>
      <c r="K35" s="13"/>
      <c r="L35" s="30"/>
      <c r="M35" s="69"/>
      <c r="N35" s="69"/>
      <c r="O35" s="14"/>
    </row>
    <row r="36" spans="2:15">
      <c r="B36" s="16"/>
      <c r="C36" s="29" t="s">
        <v>18</v>
      </c>
      <c r="D36" s="68">
        <v>7554.7219805120922</v>
      </c>
      <c r="E36" s="68">
        <v>17987.433286933552</v>
      </c>
      <c r="F36" s="68">
        <v>9362.239666906391</v>
      </c>
      <c r="G36" s="68">
        <v>8625.1936200271612</v>
      </c>
      <c r="H36" s="68">
        <v>7194.9733147734214</v>
      </c>
      <c r="I36" s="68">
        <v>122.31454635114827</v>
      </c>
      <c r="J36" s="68">
        <v>7072.6587684222732</v>
      </c>
      <c r="K36" s="13"/>
      <c r="L36" s="30"/>
      <c r="M36" s="69"/>
      <c r="N36" s="69"/>
      <c r="O36" s="14"/>
    </row>
    <row r="37" spans="2:15">
      <c r="B37" s="16"/>
      <c r="C37" s="29" t="s">
        <v>19</v>
      </c>
      <c r="D37" s="68">
        <v>0.54377902940206013</v>
      </c>
      <c r="E37" s="68">
        <v>1.8125967646735339</v>
      </c>
      <c r="F37" s="68">
        <v>0.83658312215701547</v>
      </c>
      <c r="G37" s="68">
        <v>0.97601364251651845</v>
      </c>
      <c r="H37" s="68">
        <v>0.63440886763573678</v>
      </c>
      <c r="I37" s="68">
        <v>0</v>
      </c>
      <c r="J37" s="68">
        <v>0.63440886763573678</v>
      </c>
      <c r="K37" s="13"/>
      <c r="L37" s="30"/>
      <c r="M37" s="69"/>
      <c r="N37" s="69"/>
      <c r="O37" s="14"/>
    </row>
    <row r="38" spans="2:15">
      <c r="B38" s="16"/>
      <c r="C38" s="29" t="s">
        <v>13</v>
      </c>
      <c r="D38" s="68">
        <v>10338.99792210641</v>
      </c>
      <c r="E38" s="68">
        <v>25281.794513288689</v>
      </c>
      <c r="F38" s="68">
        <v>12824.419415058905</v>
      </c>
      <c r="G38" s="68">
        <v>12457.375098229781</v>
      </c>
      <c r="H38" s="68">
        <v>10277.323673049861</v>
      </c>
      <c r="I38" s="68">
        <v>122.31454635114827</v>
      </c>
      <c r="J38" s="68">
        <v>10155.009126698713</v>
      </c>
      <c r="K38" s="13"/>
      <c r="L38" s="30"/>
      <c r="M38" s="69"/>
      <c r="N38" s="69"/>
      <c r="O38" s="14"/>
    </row>
    <row r="39" spans="2:15" ht="16" thickBot="1">
      <c r="B39" s="44"/>
      <c r="C39" s="45"/>
      <c r="D39" s="46"/>
      <c r="E39" s="46"/>
      <c r="F39" s="46"/>
      <c r="G39" s="46"/>
      <c r="H39" s="46"/>
      <c r="I39" s="46"/>
      <c r="J39" s="46"/>
      <c r="K39" s="47"/>
      <c r="L39" s="48"/>
      <c r="M39" s="49"/>
      <c r="N39" s="49"/>
      <c r="O39" s="50"/>
    </row>
    <row r="40" spans="2:15" ht="16" thickTop="1">
      <c r="B40" s="25" t="s">
        <v>21</v>
      </c>
      <c r="C40" s="51"/>
      <c r="D40" s="70"/>
      <c r="E40" s="70"/>
      <c r="F40" s="70"/>
      <c r="G40" s="70"/>
      <c r="H40" s="70"/>
      <c r="I40" s="70"/>
      <c r="J40" s="70"/>
      <c r="K40" s="13"/>
      <c r="L40" s="30"/>
      <c r="M40" s="69"/>
      <c r="N40" s="69"/>
      <c r="O40" s="14"/>
    </row>
    <row r="41" spans="2:15">
      <c r="B41" s="16"/>
      <c r="C41" s="29" t="s">
        <v>16</v>
      </c>
      <c r="D41" s="68">
        <v>8434.1366506943632</v>
      </c>
      <c r="E41" s="68">
        <v>22195.096449195687</v>
      </c>
      <c r="F41" s="68">
        <v>18531.406762242776</v>
      </c>
      <c r="G41" s="68">
        <v>3663.6896869529141</v>
      </c>
      <c r="H41" s="68">
        <v>9321.9405086621882</v>
      </c>
      <c r="I41" s="68">
        <v>6390.9887590998569</v>
      </c>
      <c r="J41" s="68">
        <v>2930.9517495623318</v>
      </c>
      <c r="K41" s="13"/>
      <c r="L41" s="30">
        <v>3200</v>
      </c>
      <c r="M41" s="69">
        <v>732.12991759499664</v>
      </c>
      <c r="N41" s="69">
        <v>809.19622471025934</v>
      </c>
      <c r="O41" s="14"/>
    </row>
    <row r="42" spans="2:15">
      <c r="B42" s="16"/>
      <c r="C42" s="29" t="s">
        <v>17</v>
      </c>
      <c r="D42" s="68">
        <v>322.52872377164169</v>
      </c>
      <c r="E42" s="68">
        <v>767.92553278962305</v>
      </c>
      <c r="F42" s="68">
        <v>600.40975518243249</v>
      </c>
      <c r="G42" s="68">
        <v>167.51577760719064</v>
      </c>
      <c r="H42" s="68">
        <v>368.6042557390191</v>
      </c>
      <c r="I42" s="68">
        <v>217.8400558925475</v>
      </c>
      <c r="J42" s="68">
        <v>150.76419984647157</v>
      </c>
      <c r="K42" s="13"/>
      <c r="L42" s="30">
        <v>1300</v>
      </c>
      <c r="M42" s="69">
        <v>68.916393968299516</v>
      </c>
      <c r="N42" s="69">
        <v>78.761593106627998</v>
      </c>
      <c r="O42" s="14"/>
    </row>
    <row r="43" spans="2:15">
      <c r="B43" s="16"/>
      <c r="C43" s="29" t="s">
        <v>18</v>
      </c>
      <c r="D43" s="68">
        <v>11989.679454293942</v>
      </c>
      <c r="E43" s="68">
        <v>28546.855843557008</v>
      </c>
      <c r="F43" s="68">
        <v>19921.662223529849</v>
      </c>
      <c r="G43" s="68">
        <v>8625.1936200271612</v>
      </c>
      <c r="H43" s="68">
        <v>11418.742337422806</v>
      </c>
      <c r="I43" s="68">
        <v>4346.0835690005315</v>
      </c>
      <c r="J43" s="68">
        <v>7072.6587684222732</v>
      </c>
      <c r="K43" s="13"/>
      <c r="L43" s="30">
        <v>1600</v>
      </c>
      <c r="M43" s="69">
        <v>2081.5415719260313</v>
      </c>
      <c r="N43" s="69">
        <v>1982.4205446914593</v>
      </c>
      <c r="O43" s="14"/>
    </row>
    <row r="44" spans="2:15">
      <c r="B44" s="16"/>
      <c r="C44" s="29" t="s">
        <v>19</v>
      </c>
      <c r="D44" s="68">
        <v>0.54377902940206013</v>
      </c>
      <c r="E44" s="68">
        <v>1.8125967646735339</v>
      </c>
      <c r="F44" s="68">
        <v>0.83658312215701547</v>
      </c>
      <c r="G44" s="68">
        <v>0.97601364251651845</v>
      </c>
      <c r="H44" s="68">
        <v>0.63440886763573678</v>
      </c>
      <c r="I44" s="68">
        <v>0</v>
      </c>
      <c r="J44" s="68">
        <v>0.63440886763573678</v>
      </c>
      <c r="K44" s="13"/>
      <c r="L44" s="30">
        <v>4500</v>
      </c>
      <c r="M44" s="69">
        <v>3.3566606753213588E-2</v>
      </c>
      <c r="N44" s="69">
        <v>3.9161041212082519E-2</v>
      </c>
      <c r="O44" s="14"/>
    </row>
    <row r="45" spans="2:15" ht="16" thickBot="1">
      <c r="B45" s="16"/>
      <c r="C45" s="29" t="s">
        <v>13</v>
      </c>
      <c r="D45" s="31">
        <v>20746.888607789348</v>
      </c>
      <c r="E45" s="31">
        <v>51511.690422306994</v>
      </c>
      <c r="F45" s="31">
        <v>39054.315324077208</v>
      </c>
      <c r="G45" s="31">
        <v>12457.375098229781</v>
      </c>
      <c r="H45" s="31">
        <v>21109.921510691649</v>
      </c>
      <c r="I45" s="31">
        <v>10954.912383992936</v>
      </c>
      <c r="J45" s="31">
        <v>10155.009126698713</v>
      </c>
      <c r="K45" s="32"/>
      <c r="L45" s="33"/>
      <c r="M45" s="34">
        <v>2882.6214500960805</v>
      </c>
      <c r="N45" s="34">
        <v>2870.4175235495586</v>
      </c>
      <c r="O45" s="14"/>
    </row>
    <row r="46" spans="2:15" ht="17" thickTop="1" thickBot="1">
      <c r="B46" s="52"/>
      <c r="C46" s="53"/>
      <c r="D46" s="54"/>
      <c r="E46" s="54"/>
      <c r="F46" s="54"/>
      <c r="G46" s="54"/>
      <c r="H46" s="54"/>
      <c r="I46" s="54"/>
      <c r="J46" s="54"/>
      <c r="K46" s="55"/>
      <c r="L46" s="56"/>
      <c r="M46" s="57"/>
      <c r="N46" s="57"/>
      <c r="O46" s="58"/>
    </row>
    <row r="47" spans="2:15">
      <c r="B47" s="25" t="s">
        <v>22</v>
      </c>
      <c r="C47" s="26"/>
      <c r="D47" s="70"/>
      <c r="E47" s="70"/>
      <c r="F47" s="70"/>
      <c r="G47" s="70"/>
      <c r="H47" s="70"/>
      <c r="I47" s="70"/>
      <c r="J47" s="70"/>
      <c r="K47" s="13"/>
      <c r="L47" s="30"/>
      <c r="M47" s="69"/>
      <c r="N47" s="69"/>
      <c r="O47" s="14"/>
    </row>
    <row r="48" spans="2:15">
      <c r="B48" s="16"/>
      <c r="C48" s="29" t="s">
        <v>18</v>
      </c>
      <c r="D48" s="68">
        <v>53434.8</v>
      </c>
      <c r="E48" s="68">
        <v>127225.71428571429</v>
      </c>
      <c r="F48" s="68">
        <v>127225.71428571429</v>
      </c>
      <c r="G48" s="68">
        <v>0</v>
      </c>
      <c r="H48" s="68">
        <v>54707.057142857142</v>
      </c>
      <c r="I48" s="68">
        <v>54707.057142857142</v>
      </c>
      <c r="J48" s="68">
        <v>0</v>
      </c>
      <c r="K48" s="13"/>
      <c r="L48" s="30">
        <v>3700</v>
      </c>
      <c r="M48" s="69">
        <v>4011.6216216216217</v>
      </c>
      <c r="N48" s="69">
        <v>4107.136422136422</v>
      </c>
      <c r="O48" s="14"/>
    </row>
    <row r="49" spans="2:15">
      <c r="B49" s="16"/>
      <c r="C49" s="29" t="s">
        <v>19</v>
      </c>
      <c r="D49" s="68">
        <v>38941.199999999997</v>
      </c>
      <c r="E49" s="68">
        <v>97352.999999999985</v>
      </c>
      <c r="F49" s="68">
        <v>97352.999999999985</v>
      </c>
      <c r="G49" s="68">
        <v>0</v>
      </c>
      <c r="H49" s="68">
        <v>14602.949999999997</v>
      </c>
      <c r="I49" s="68">
        <v>14602.949999999997</v>
      </c>
      <c r="J49" s="68">
        <v>0</v>
      </c>
      <c r="K49" s="13"/>
      <c r="L49" s="30">
        <v>8000</v>
      </c>
      <c r="M49" s="69">
        <v>1352.1249999999998</v>
      </c>
      <c r="N49" s="69">
        <v>507.04687499999989</v>
      </c>
      <c r="O49" s="14"/>
    </row>
    <row r="50" spans="2:15">
      <c r="B50" s="16"/>
      <c r="C50" s="29" t="s">
        <v>23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13"/>
      <c r="L50" s="30">
        <v>4500</v>
      </c>
      <c r="M50" s="69">
        <v>0</v>
      </c>
      <c r="N50" s="69">
        <v>0</v>
      </c>
      <c r="O50" s="14"/>
    </row>
    <row r="51" spans="2:15">
      <c r="B51" s="16"/>
      <c r="C51" s="29" t="s">
        <v>24</v>
      </c>
      <c r="D51" s="68">
        <v>561.6</v>
      </c>
      <c r="E51" s="68">
        <v>1517.8378378378379</v>
      </c>
      <c r="F51" s="68">
        <v>1517.8378378378379</v>
      </c>
      <c r="G51" s="68">
        <v>0</v>
      </c>
      <c r="H51" s="68">
        <v>227.67567567567568</v>
      </c>
      <c r="I51" s="68">
        <v>227.67567567567568</v>
      </c>
      <c r="J51" s="68">
        <v>0</v>
      </c>
      <c r="K51" s="13"/>
      <c r="L51" s="30">
        <v>8000</v>
      </c>
      <c r="M51" s="69">
        <v>19.5</v>
      </c>
      <c r="N51" s="69">
        <v>7.9054054054054044</v>
      </c>
      <c r="O51" s="14"/>
    </row>
    <row r="52" spans="2:15" ht="16" thickBot="1">
      <c r="B52" s="16"/>
      <c r="C52" s="29" t="s">
        <v>13</v>
      </c>
      <c r="D52" s="31">
        <v>92937.600000000006</v>
      </c>
      <c r="E52" s="31">
        <v>226096.5521235521</v>
      </c>
      <c r="F52" s="31">
        <v>226096.5521235521</v>
      </c>
      <c r="G52" s="31">
        <v>0</v>
      </c>
      <c r="H52" s="31">
        <v>69537.68281853282</v>
      </c>
      <c r="I52" s="31">
        <v>69537.68281853282</v>
      </c>
      <c r="J52" s="31">
        <v>0</v>
      </c>
      <c r="K52" s="32"/>
      <c r="L52" s="33"/>
      <c r="M52" s="34">
        <v>5383.2466216216217</v>
      </c>
      <c r="N52" s="34">
        <v>4622.0887025418269</v>
      </c>
      <c r="O52" s="14"/>
    </row>
    <row r="53" spans="2:15" ht="16" thickTop="1">
      <c r="B53" s="40"/>
      <c r="C53" s="41"/>
      <c r="D53" s="42"/>
      <c r="E53" s="42"/>
      <c r="F53" s="42"/>
      <c r="G53" s="42"/>
      <c r="H53" s="42"/>
      <c r="I53" s="42"/>
      <c r="J53" s="42"/>
      <c r="K53" s="21"/>
      <c r="L53" s="35"/>
      <c r="M53" s="59"/>
      <c r="N53" s="59"/>
      <c r="O53" s="24"/>
    </row>
    <row r="54" spans="2:15">
      <c r="B54" s="25" t="s">
        <v>25</v>
      </c>
      <c r="C54" s="26"/>
      <c r="D54" s="70"/>
      <c r="E54" s="70"/>
      <c r="F54" s="70"/>
      <c r="G54" s="70"/>
      <c r="H54" s="70"/>
      <c r="I54" s="70"/>
      <c r="J54" s="70"/>
      <c r="K54" s="13"/>
      <c r="L54" s="30"/>
      <c r="M54" s="71"/>
      <c r="N54" s="71"/>
      <c r="O54" s="14"/>
    </row>
    <row r="55" spans="2:15">
      <c r="B55" s="16"/>
      <c r="C55" s="29" t="s">
        <v>26</v>
      </c>
      <c r="D55" s="68">
        <v>13071.6</v>
      </c>
      <c r="E55" s="68">
        <v>48413.333333333328</v>
      </c>
      <c r="F55" s="68">
        <v>48413.333333333328</v>
      </c>
      <c r="G55" s="68">
        <v>0</v>
      </c>
      <c r="H55" s="68">
        <v>7262</v>
      </c>
      <c r="I55" s="68">
        <v>7262</v>
      </c>
      <c r="J55" s="68">
        <v>0</v>
      </c>
      <c r="K55" s="13"/>
      <c r="L55" s="30">
        <v>5000</v>
      </c>
      <c r="M55" s="69">
        <v>726.19999999999993</v>
      </c>
      <c r="N55" s="69">
        <v>403.44444444444446</v>
      </c>
      <c r="O55" s="14"/>
    </row>
    <row r="56" spans="2:15" ht="16" thickBot="1">
      <c r="B56" s="52"/>
      <c r="C56" s="60"/>
      <c r="D56" s="56"/>
      <c r="E56" s="60"/>
      <c r="F56" s="60"/>
      <c r="G56" s="60"/>
      <c r="H56" s="60"/>
      <c r="I56" s="60"/>
      <c r="J56" s="60"/>
      <c r="K56" s="55"/>
      <c r="L56" s="56"/>
      <c r="M56" s="60"/>
      <c r="N56" s="60"/>
      <c r="O56" s="58"/>
    </row>
    <row r="57" spans="2:15" s="72" customFormat="1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</row>
    <row r="58" spans="2:15" s="72" customFormat="1"/>
    <row r="59" spans="2:15" s="72" customFormat="1" ht="19" thickBot="1">
      <c r="B59" s="65" t="s">
        <v>74</v>
      </c>
    </row>
    <row r="60" spans="2:15">
      <c r="B60" s="15" t="s">
        <v>0</v>
      </c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</row>
    <row r="61" spans="2:15">
      <c r="B61" s="1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</row>
    <row r="62" spans="2:15" ht="30" customHeight="1">
      <c r="B62" s="17" t="s">
        <v>1</v>
      </c>
      <c r="C62" s="75" t="s">
        <v>2</v>
      </c>
      <c r="D62" s="77" t="s">
        <v>27</v>
      </c>
      <c r="E62" s="19" t="s">
        <v>4</v>
      </c>
      <c r="F62" s="20"/>
      <c r="G62" s="20"/>
      <c r="H62" s="19" t="s">
        <v>5</v>
      </c>
      <c r="I62" s="20"/>
      <c r="J62" s="20"/>
      <c r="K62" s="21"/>
      <c r="L62" s="79" t="s">
        <v>6</v>
      </c>
      <c r="M62" s="22" t="s">
        <v>7</v>
      </c>
      <c r="N62" s="23" t="s">
        <v>8</v>
      </c>
      <c r="O62" s="24"/>
    </row>
    <row r="63" spans="2:15">
      <c r="B63" s="25" t="s">
        <v>28</v>
      </c>
      <c r="C63" s="73"/>
      <c r="D63" s="27"/>
      <c r="E63" s="13"/>
      <c r="F63" s="13"/>
      <c r="G63" s="13"/>
      <c r="H63" s="13"/>
      <c r="I63" s="13"/>
      <c r="J63" s="13"/>
      <c r="K63" s="13"/>
      <c r="L63" s="80"/>
      <c r="M63" s="27"/>
      <c r="N63" s="13"/>
      <c r="O63" s="14"/>
    </row>
    <row r="64" spans="2:15">
      <c r="B64" s="25"/>
      <c r="C64" s="61" t="s">
        <v>29</v>
      </c>
      <c r="D64" s="83">
        <v>12420</v>
      </c>
      <c r="E64" s="84">
        <v>29571.428571428572</v>
      </c>
      <c r="F64" s="84"/>
      <c r="G64" s="84"/>
      <c r="H64" s="84" t="s">
        <v>30</v>
      </c>
      <c r="I64" s="84"/>
      <c r="J64" s="84"/>
      <c r="K64" s="84"/>
      <c r="L64" s="85">
        <v>7100</v>
      </c>
      <c r="M64" s="98">
        <v>485.91549295774649</v>
      </c>
      <c r="N64" s="84" t="s">
        <v>30</v>
      </c>
      <c r="O64" s="14"/>
    </row>
    <row r="65" spans="2:15">
      <c r="B65" s="16"/>
      <c r="C65" s="61" t="s">
        <v>31</v>
      </c>
      <c r="D65" s="83">
        <v>41738.921999999999</v>
      </c>
      <c r="E65" s="84">
        <v>115941.45</v>
      </c>
      <c r="F65" s="84"/>
      <c r="G65" s="84"/>
      <c r="H65" s="84" t="s">
        <v>30</v>
      </c>
      <c r="I65" s="84"/>
      <c r="J65" s="84"/>
      <c r="K65" s="84"/>
      <c r="L65" s="85">
        <v>5500</v>
      </c>
      <c r="M65" s="98">
        <v>2108.0263636363634</v>
      </c>
      <c r="N65" s="84" t="s">
        <v>30</v>
      </c>
      <c r="O65" s="14"/>
    </row>
    <row r="66" spans="2:15">
      <c r="B66" s="16"/>
      <c r="C66" s="61" t="s">
        <v>32</v>
      </c>
      <c r="D66" s="83">
        <v>62311.878000000004</v>
      </c>
      <c r="E66" s="84">
        <v>135460.6043478261</v>
      </c>
      <c r="F66" s="84"/>
      <c r="G66" s="84"/>
      <c r="H66" s="84" t="s">
        <v>30</v>
      </c>
      <c r="I66" s="84"/>
      <c r="J66" s="84"/>
      <c r="K66" s="84"/>
      <c r="L66" s="85">
        <v>7100</v>
      </c>
      <c r="M66" s="98">
        <v>2437.8669014084508</v>
      </c>
      <c r="N66" s="84" t="s">
        <v>30</v>
      </c>
      <c r="O66" s="14"/>
    </row>
    <row r="67" spans="2:15">
      <c r="B67" s="16"/>
      <c r="C67" s="61" t="s">
        <v>33</v>
      </c>
      <c r="D67" s="83">
        <v>0</v>
      </c>
      <c r="E67" s="84">
        <v>0</v>
      </c>
      <c r="F67" s="84"/>
      <c r="G67" s="84"/>
      <c r="H67" s="84" t="s">
        <v>30</v>
      </c>
      <c r="I67" s="84"/>
      <c r="J67" s="84"/>
      <c r="K67" s="84"/>
      <c r="L67" s="85">
        <v>7500</v>
      </c>
      <c r="M67" s="98">
        <v>0</v>
      </c>
      <c r="N67" s="84" t="s">
        <v>30</v>
      </c>
      <c r="O67" s="14"/>
    </row>
    <row r="68" spans="2:15">
      <c r="B68" s="16"/>
      <c r="C68" s="61" t="s">
        <v>34</v>
      </c>
      <c r="D68" s="83">
        <v>0</v>
      </c>
      <c r="E68" s="84">
        <v>0</v>
      </c>
      <c r="F68" s="84"/>
      <c r="G68" s="84"/>
      <c r="H68" s="84" t="s">
        <v>30</v>
      </c>
      <c r="I68" s="84"/>
      <c r="J68" s="84"/>
      <c r="K68" s="84"/>
      <c r="L68" s="85">
        <v>7500</v>
      </c>
      <c r="M68" s="98">
        <v>0</v>
      </c>
      <c r="N68" s="84" t="s">
        <v>30</v>
      </c>
      <c r="O68" s="14"/>
    </row>
    <row r="69" spans="2:15">
      <c r="B69" s="16"/>
      <c r="C69" s="61" t="s">
        <v>35</v>
      </c>
      <c r="D69" s="83">
        <v>0</v>
      </c>
      <c r="E69" s="84">
        <v>0</v>
      </c>
      <c r="F69" s="84"/>
      <c r="G69" s="84"/>
      <c r="H69" s="84" t="s">
        <v>30</v>
      </c>
      <c r="I69" s="84"/>
      <c r="J69" s="84"/>
      <c r="K69" s="84"/>
      <c r="L69" s="85">
        <v>4000</v>
      </c>
      <c r="M69" s="98">
        <v>0</v>
      </c>
      <c r="N69" s="84" t="s">
        <v>30</v>
      </c>
      <c r="O69" s="14"/>
    </row>
    <row r="70" spans="2:15">
      <c r="B70" s="16"/>
      <c r="C70" s="61" t="s">
        <v>36</v>
      </c>
      <c r="D70" s="83">
        <v>0</v>
      </c>
      <c r="E70" s="84">
        <v>0</v>
      </c>
      <c r="F70" s="84"/>
      <c r="G70" s="84"/>
      <c r="H70" s="84" t="s">
        <v>30</v>
      </c>
      <c r="I70" s="84"/>
      <c r="J70" s="84"/>
      <c r="K70" s="84"/>
      <c r="L70" s="85">
        <v>6329</v>
      </c>
      <c r="M70" s="98">
        <v>0</v>
      </c>
      <c r="N70" s="84" t="s">
        <v>30</v>
      </c>
      <c r="O70" s="14"/>
    </row>
    <row r="71" spans="2:15">
      <c r="B71" s="16"/>
      <c r="C71" s="61" t="s">
        <v>37</v>
      </c>
      <c r="D71" s="83">
        <v>0</v>
      </c>
      <c r="E71" s="84">
        <v>0</v>
      </c>
      <c r="F71" s="84"/>
      <c r="G71" s="84"/>
      <c r="H71" s="84" t="s">
        <v>30</v>
      </c>
      <c r="I71" s="84"/>
      <c r="J71" s="84"/>
      <c r="K71" s="84"/>
      <c r="L71" s="85">
        <v>5972</v>
      </c>
      <c r="M71" s="98">
        <v>0</v>
      </c>
      <c r="N71" s="84" t="s">
        <v>30</v>
      </c>
      <c r="O71" s="14"/>
    </row>
    <row r="72" spans="2:15">
      <c r="B72" s="16"/>
      <c r="C72" s="61" t="s">
        <v>85</v>
      </c>
      <c r="D72" s="83">
        <v>0</v>
      </c>
      <c r="E72" s="84">
        <v>0</v>
      </c>
      <c r="F72" s="84"/>
      <c r="G72" s="84"/>
      <c r="H72" s="84" t="s">
        <v>30</v>
      </c>
      <c r="I72" s="84"/>
      <c r="J72" s="84"/>
      <c r="K72" s="84"/>
      <c r="L72" s="85">
        <v>1</v>
      </c>
      <c r="M72" s="98">
        <v>0</v>
      </c>
      <c r="N72" s="84"/>
      <c r="O72" s="14"/>
    </row>
    <row r="73" spans="2:15">
      <c r="B73" s="16"/>
      <c r="C73" s="61" t="s">
        <v>38</v>
      </c>
      <c r="D73" s="83">
        <v>0</v>
      </c>
      <c r="E73" s="84">
        <v>0</v>
      </c>
      <c r="F73" s="84"/>
      <c r="G73" s="84"/>
      <c r="H73" s="84" t="s">
        <v>30</v>
      </c>
      <c r="I73" s="84"/>
      <c r="J73" s="84"/>
      <c r="K73" s="84"/>
      <c r="L73" s="85">
        <v>750</v>
      </c>
      <c r="M73" s="98">
        <v>0</v>
      </c>
      <c r="N73" s="84" t="s">
        <v>30</v>
      </c>
      <c r="O73" s="14"/>
    </row>
    <row r="74" spans="2:15">
      <c r="B74" s="16"/>
      <c r="C74" s="61" t="s">
        <v>39</v>
      </c>
      <c r="D74" s="83">
        <v>58025.16</v>
      </c>
      <c r="E74" s="84">
        <v>96708.6</v>
      </c>
      <c r="F74" s="84"/>
      <c r="G74" s="84"/>
      <c r="H74" s="84" t="s">
        <v>30</v>
      </c>
      <c r="I74" s="84"/>
      <c r="J74" s="84"/>
      <c r="K74" s="84"/>
      <c r="L74" s="85">
        <v>1950</v>
      </c>
      <c r="M74" s="98">
        <v>8265.6923076923085</v>
      </c>
      <c r="N74" s="84" t="s">
        <v>30</v>
      </c>
      <c r="O74" s="14"/>
    </row>
    <row r="75" spans="2:15">
      <c r="B75" s="16"/>
      <c r="C75" s="61" t="s">
        <v>40</v>
      </c>
      <c r="D75" s="83">
        <v>0</v>
      </c>
      <c r="E75" s="84">
        <v>0</v>
      </c>
      <c r="F75" s="84"/>
      <c r="G75" s="84"/>
      <c r="H75" s="84" t="s">
        <v>30</v>
      </c>
      <c r="I75" s="84"/>
      <c r="J75" s="84"/>
      <c r="K75" s="84"/>
      <c r="L75" s="85">
        <v>1500</v>
      </c>
      <c r="M75" s="98">
        <v>0</v>
      </c>
      <c r="N75" s="84" t="s">
        <v>30</v>
      </c>
      <c r="O75" s="14"/>
    </row>
    <row r="76" spans="2:15">
      <c r="B76" s="16"/>
      <c r="C76" s="61" t="s">
        <v>41</v>
      </c>
      <c r="D76" s="83">
        <v>6447.2400000000007</v>
      </c>
      <c r="E76" s="84">
        <v>16118.100000000002</v>
      </c>
      <c r="F76" s="84"/>
      <c r="G76" s="84"/>
      <c r="H76" s="84" t="s">
        <v>30</v>
      </c>
      <c r="I76" s="84"/>
      <c r="J76" s="84"/>
      <c r="K76" s="84"/>
      <c r="L76" s="85">
        <v>460</v>
      </c>
      <c r="M76" s="98">
        <v>3893.2608695652179</v>
      </c>
      <c r="N76" s="84" t="s">
        <v>30</v>
      </c>
      <c r="O76" s="14"/>
    </row>
    <row r="77" spans="2:15">
      <c r="B77" s="16"/>
      <c r="C77" s="61" t="s">
        <v>42</v>
      </c>
      <c r="D77" s="83">
        <v>0</v>
      </c>
      <c r="E77" s="84">
        <v>0</v>
      </c>
      <c r="F77" s="84"/>
      <c r="G77" s="84"/>
      <c r="H77" s="84" t="s">
        <v>30</v>
      </c>
      <c r="I77" s="84"/>
      <c r="J77" s="84"/>
      <c r="K77" s="84"/>
      <c r="L77" s="85">
        <v>4000</v>
      </c>
      <c r="M77" s="98">
        <v>0</v>
      </c>
      <c r="N77" s="84" t="s">
        <v>30</v>
      </c>
      <c r="O77" s="14"/>
    </row>
    <row r="78" spans="2:15">
      <c r="B78" s="16"/>
      <c r="C78" s="61" t="s">
        <v>43</v>
      </c>
      <c r="D78" s="83">
        <v>0</v>
      </c>
      <c r="E78" s="84">
        <v>0</v>
      </c>
      <c r="F78" s="84"/>
      <c r="G78" s="84"/>
      <c r="H78" s="84" t="s">
        <v>30</v>
      </c>
      <c r="I78" s="84"/>
      <c r="J78" s="84"/>
      <c r="K78" s="84"/>
      <c r="L78" s="85">
        <v>4000</v>
      </c>
      <c r="M78" s="98">
        <v>0</v>
      </c>
      <c r="N78" s="84" t="s">
        <v>30</v>
      </c>
      <c r="O78" s="14"/>
    </row>
    <row r="79" spans="2:15">
      <c r="B79" s="16"/>
      <c r="C79" s="61" t="s">
        <v>44</v>
      </c>
      <c r="D79" s="83">
        <v>0</v>
      </c>
      <c r="E79" s="84">
        <v>0</v>
      </c>
      <c r="F79" s="84"/>
      <c r="G79" s="84"/>
      <c r="H79" s="84" t="s">
        <v>30</v>
      </c>
      <c r="I79" s="84"/>
      <c r="J79" s="84"/>
      <c r="K79" s="84"/>
      <c r="L79" s="85">
        <v>4100</v>
      </c>
      <c r="M79" s="98">
        <v>0</v>
      </c>
      <c r="N79" s="84" t="s">
        <v>30</v>
      </c>
      <c r="O79" s="14"/>
    </row>
    <row r="80" spans="2:15">
      <c r="B80" s="16"/>
      <c r="C80" s="61" t="s">
        <v>45</v>
      </c>
      <c r="D80" s="83">
        <v>14677.2</v>
      </c>
      <c r="E80" s="84">
        <v>45866.25</v>
      </c>
      <c r="F80" s="84"/>
      <c r="G80" s="84"/>
      <c r="H80" s="84" t="s">
        <v>30</v>
      </c>
      <c r="I80" s="84"/>
      <c r="J80" s="84"/>
      <c r="K80" s="84"/>
      <c r="L80" s="85">
        <v>8000</v>
      </c>
      <c r="M80" s="98">
        <v>509.625</v>
      </c>
      <c r="N80" s="84" t="s">
        <v>30</v>
      </c>
      <c r="O80" s="14"/>
    </row>
    <row r="81" spans="2:15">
      <c r="B81" s="16"/>
      <c r="C81" s="61" t="s">
        <v>46</v>
      </c>
      <c r="D81" s="83">
        <v>0</v>
      </c>
      <c r="E81" s="84">
        <v>0</v>
      </c>
      <c r="F81" s="84"/>
      <c r="G81" s="84"/>
      <c r="H81" s="84" t="s">
        <v>30</v>
      </c>
      <c r="I81" s="84"/>
      <c r="J81" s="84"/>
      <c r="K81" s="84"/>
      <c r="L81" s="85">
        <v>7800</v>
      </c>
      <c r="M81" s="98">
        <v>0</v>
      </c>
      <c r="N81" s="84" t="s">
        <v>30</v>
      </c>
      <c r="O81" s="14"/>
    </row>
    <row r="82" spans="2:15">
      <c r="B82" s="16"/>
      <c r="C82" s="61" t="s">
        <v>47</v>
      </c>
      <c r="D82" s="83">
        <v>334.8</v>
      </c>
      <c r="E82" s="84">
        <v>341.63265306122452</v>
      </c>
      <c r="F82" s="84"/>
      <c r="G82" s="84"/>
      <c r="H82" s="84" t="s">
        <v>30</v>
      </c>
      <c r="I82" s="84"/>
      <c r="J82" s="84"/>
      <c r="K82" s="84"/>
      <c r="L82" s="85">
        <v>2515</v>
      </c>
      <c r="M82" s="98">
        <v>36.978131212723653</v>
      </c>
      <c r="N82" s="84" t="s">
        <v>30</v>
      </c>
      <c r="O82" s="14"/>
    </row>
    <row r="83" spans="2:15">
      <c r="B83" s="16"/>
      <c r="C83" s="61" t="s">
        <v>48</v>
      </c>
      <c r="D83" s="83">
        <v>0</v>
      </c>
      <c r="E83" s="84">
        <v>0</v>
      </c>
      <c r="F83" s="84"/>
      <c r="G83" s="84"/>
      <c r="H83" s="84" t="s">
        <v>30</v>
      </c>
      <c r="I83" s="84"/>
      <c r="J83" s="84"/>
      <c r="K83" s="84"/>
      <c r="L83" s="85">
        <v>4024</v>
      </c>
      <c r="M83" s="98">
        <v>0</v>
      </c>
      <c r="N83" s="84" t="s">
        <v>30</v>
      </c>
      <c r="O83" s="14"/>
    </row>
    <row r="84" spans="2:15">
      <c r="B84" s="16"/>
      <c r="C84" s="61" t="s">
        <v>49</v>
      </c>
      <c r="D84" s="83">
        <v>0</v>
      </c>
      <c r="E84" s="84">
        <v>0</v>
      </c>
      <c r="F84" s="84"/>
      <c r="G84" s="84"/>
      <c r="H84" s="84" t="s">
        <v>30</v>
      </c>
      <c r="I84" s="84"/>
      <c r="J84" s="84"/>
      <c r="K84" s="84"/>
      <c r="L84" s="85">
        <v>8000</v>
      </c>
      <c r="M84" s="98">
        <v>0</v>
      </c>
      <c r="N84" s="84" t="s">
        <v>30</v>
      </c>
      <c r="O84" s="14"/>
    </row>
    <row r="85" spans="2:15">
      <c r="B85" s="16"/>
      <c r="C85" s="61" t="s">
        <v>50</v>
      </c>
      <c r="D85" s="83">
        <v>108</v>
      </c>
      <c r="E85" s="84">
        <v>720</v>
      </c>
      <c r="F85" s="84"/>
      <c r="G85" s="84"/>
      <c r="H85" s="84" t="s">
        <v>30</v>
      </c>
      <c r="I85" s="84"/>
      <c r="J85" s="84"/>
      <c r="K85" s="84"/>
      <c r="L85" s="85">
        <v>867</v>
      </c>
      <c r="M85" s="98">
        <v>34.602076124567475</v>
      </c>
      <c r="N85" s="84" t="s">
        <v>30</v>
      </c>
      <c r="O85" s="14"/>
    </row>
    <row r="86" spans="2:15">
      <c r="B86" s="16"/>
      <c r="C86" s="61" t="s">
        <v>51</v>
      </c>
      <c r="D86" s="83">
        <v>0</v>
      </c>
      <c r="E86" s="84">
        <v>0</v>
      </c>
      <c r="F86" s="84"/>
      <c r="G86" s="84"/>
      <c r="H86" s="84" t="s">
        <v>30</v>
      </c>
      <c r="I86" s="84"/>
      <c r="J86" s="84"/>
      <c r="K86" s="84"/>
      <c r="L86" s="85">
        <v>867</v>
      </c>
      <c r="M86" s="98">
        <v>0</v>
      </c>
      <c r="N86" s="84" t="s">
        <v>30</v>
      </c>
      <c r="O86" s="14"/>
    </row>
    <row r="87" spans="2:15">
      <c r="B87" s="16"/>
      <c r="C87" s="61" t="s">
        <v>52</v>
      </c>
      <c r="D87" s="83">
        <v>8724.7800000000007</v>
      </c>
      <c r="E87" s="84">
        <v>8994.6185567010325</v>
      </c>
      <c r="F87" s="84"/>
      <c r="G87" s="84"/>
      <c r="H87" s="84" t="s">
        <v>30</v>
      </c>
      <c r="I87" s="84"/>
      <c r="J87" s="84"/>
      <c r="K87" s="84"/>
      <c r="L87" s="85">
        <v>2550</v>
      </c>
      <c r="M87" s="98">
        <v>950.41176470588243</v>
      </c>
      <c r="N87" s="84" t="s">
        <v>30</v>
      </c>
      <c r="O87" s="14"/>
    </row>
    <row r="88" spans="2:15">
      <c r="B88" s="16"/>
      <c r="C88" s="61" t="s">
        <v>53</v>
      </c>
      <c r="D88" s="83">
        <v>4077</v>
      </c>
      <c r="E88" s="84">
        <v>4203.0927835051543</v>
      </c>
      <c r="F88" s="84"/>
      <c r="G88" s="84"/>
      <c r="H88" s="84" t="s">
        <v>30</v>
      </c>
      <c r="I88" s="84"/>
      <c r="J88" s="84"/>
      <c r="K88" s="84"/>
      <c r="L88" s="85">
        <v>3500</v>
      </c>
      <c r="M88" s="98">
        <v>323.57142857142856</v>
      </c>
      <c r="N88" s="84" t="s">
        <v>30</v>
      </c>
      <c r="O88" s="14"/>
    </row>
    <row r="89" spans="2:15">
      <c r="B89" s="16"/>
      <c r="C89" s="61" t="s">
        <v>54</v>
      </c>
      <c r="D89" s="83">
        <v>14378.220000000001</v>
      </c>
      <c r="E89" s="84">
        <v>14822.907216494847</v>
      </c>
      <c r="F89" s="84"/>
      <c r="G89" s="84"/>
      <c r="H89" s="84" t="s">
        <v>30</v>
      </c>
      <c r="I89" s="84"/>
      <c r="J89" s="84"/>
      <c r="K89" s="84"/>
      <c r="L89" s="85">
        <v>1920</v>
      </c>
      <c r="M89" s="98">
        <v>2080.182291666667</v>
      </c>
      <c r="N89" s="84" t="s">
        <v>30</v>
      </c>
      <c r="O89" s="14"/>
    </row>
    <row r="90" spans="2:15" ht="16" thickBot="1">
      <c r="B90" s="16"/>
      <c r="C90" s="63" t="s">
        <v>13</v>
      </c>
      <c r="D90" s="87">
        <v>223243.2</v>
      </c>
      <c r="E90" s="88">
        <v>468748.68412901694</v>
      </c>
      <c r="F90" s="88"/>
      <c r="G90" s="88"/>
      <c r="H90" s="88"/>
      <c r="I90" s="88"/>
      <c r="J90" s="88"/>
      <c r="K90" s="88"/>
      <c r="L90" s="89"/>
      <c r="M90" s="99">
        <v>21126.132627541356</v>
      </c>
      <c r="N90" s="88"/>
      <c r="O90" s="14"/>
    </row>
    <row r="91" spans="2:15" ht="16" thickTop="1">
      <c r="B91" s="25"/>
      <c r="C91" s="73"/>
      <c r="D91" s="78"/>
      <c r="E91" s="70"/>
      <c r="F91" s="70"/>
      <c r="G91" s="70"/>
      <c r="H91" s="70"/>
      <c r="I91" s="70"/>
      <c r="J91" s="70"/>
      <c r="K91" s="70"/>
      <c r="L91" s="95"/>
      <c r="M91" s="78"/>
      <c r="N91" s="70"/>
      <c r="O91" s="14"/>
    </row>
    <row r="92" spans="2:15">
      <c r="B92" s="25" t="s">
        <v>75</v>
      </c>
      <c r="C92" s="61"/>
      <c r="D92" s="62"/>
      <c r="E92" s="68"/>
      <c r="F92" s="68"/>
      <c r="G92" s="68"/>
      <c r="H92" s="84"/>
      <c r="I92" s="68"/>
      <c r="J92" s="68"/>
      <c r="K92" s="68"/>
      <c r="L92" s="81"/>
      <c r="M92" s="74"/>
      <c r="N92" s="84"/>
      <c r="O92" s="14"/>
    </row>
    <row r="93" spans="2:15">
      <c r="B93" s="16"/>
      <c r="C93" s="61" t="s">
        <v>76</v>
      </c>
      <c r="D93" s="83">
        <v>2851.3087818696881</v>
      </c>
      <c r="E93" s="84">
        <v>17820.67988668555</v>
      </c>
      <c r="F93" s="84"/>
      <c r="G93" s="84"/>
      <c r="H93" s="84"/>
      <c r="I93" s="84"/>
      <c r="J93" s="84"/>
      <c r="K93" s="84"/>
      <c r="L93" s="85">
        <v>867</v>
      </c>
      <c r="M93" s="98">
        <v>913.5296622676176</v>
      </c>
      <c r="N93" s="84" t="s">
        <v>30</v>
      </c>
      <c r="O93" s="14"/>
    </row>
    <row r="94" spans="2:15">
      <c r="B94" s="16"/>
      <c r="C94" s="13" t="s">
        <v>77</v>
      </c>
      <c r="D94" s="91">
        <v>1079.8912181303122</v>
      </c>
      <c r="E94" s="92">
        <v>6749.3201133144512</v>
      </c>
      <c r="F94" s="92"/>
      <c r="G94" s="92"/>
      <c r="H94" s="92"/>
      <c r="I94" s="92"/>
      <c r="J94" s="92"/>
      <c r="K94" s="92"/>
      <c r="L94" s="96">
        <v>867</v>
      </c>
      <c r="M94" s="91">
        <v>345.98590866663852</v>
      </c>
      <c r="N94" s="92" t="s">
        <v>30</v>
      </c>
      <c r="O94" s="14"/>
    </row>
    <row r="95" spans="2:15" ht="16" thickBot="1">
      <c r="B95" s="64"/>
      <c r="C95" s="76"/>
      <c r="D95" s="93"/>
      <c r="E95" s="94"/>
      <c r="F95" s="94"/>
      <c r="G95" s="94"/>
      <c r="H95" s="94"/>
      <c r="I95" s="94"/>
      <c r="J95" s="94"/>
      <c r="K95" s="94"/>
      <c r="L95" s="97"/>
      <c r="M95" s="93"/>
      <c r="N95" s="94"/>
      <c r="O95" s="58"/>
    </row>
    <row r="96" spans="2:15">
      <c r="B96" s="25" t="s">
        <v>55</v>
      </c>
      <c r="C96" s="61"/>
      <c r="D96" s="83"/>
      <c r="E96" s="84"/>
      <c r="F96" s="84"/>
      <c r="G96" s="84"/>
      <c r="H96" s="84"/>
      <c r="I96" s="84"/>
      <c r="J96" s="84"/>
      <c r="K96" s="84"/>
      <c r="L96" s="85"/>
      <c r="M96" s="83"/>
      <c r="N96" s="86"/>
      <c r="O96" s="14"/>
    </row>
    <row r="97" spans="2:15">
      <c r="B97" s="25"/>
      <c r="C97" s="61" t="s">
        <v>56</v>
      </c>
      <c r="D97" s="83" t="s">
        <v>30</v>
      </c>
      <c r="E97" s="84">
        <v>0</v>
      </c>
      <c r="F97" s="84"/>
      <c r="G97" s="84"/>
      <c r="H97" s="84">
        <v>0</v>
      </c>
      <c r="I97" s="84"/>
      <c r="J97" s="84"/>
      <c r="K97" s="84"/>
      <c r="L97" s="85">
        <v>2190</v>
      </c>
      <c r="M97" s="83" t="s">
        <v>30</v>
      </c>
      <c r="N97" s="86">
        <v>0</v>
      </c>
      <c r="O97" s="14"/>
    </row>
    <row r="98" spans="2:15">
      <c r="B98" s="25"/>
      <c r="C98" s="61" t="s">
        <v>57</v>
      </c>
      <c r="D98" s="83" t="s">
        <v>30</v>
      </c>
      <c r="E98" s="84">
        <v>0</v>
      </c>
      <c r="F98" s="84"/>
      <c r="G98" s="84"/>
      <c r="H98" s="84">
        <v>0</v>
      </c>
      <c r="I98" s="84"/>
      <c r="J98" s="84"/>
      <c r="K98" s="84"/>
      <c r="L98" s="85">
        <v>2190</v>
      </c>
      <c r="M98" s="83" t="s">
        <v>30</v>
      </c>
      <c r="N98" s="86">
        <v>0</v>
      </c>
      <c r="O98" s="14"/>
    </row>
    <row r="99" spans="2:15">
      <c r="B99" s="25"/>
      <c r="C99" s="61" t="s">
        <v>58</v>
      </c>
      <c r="D99" s="83" t="s">
        <v>30</v>
      </c>
      <c r="E99" s="84">
        <v>25573.869706911355</v>
      </c>
      <c r="F99" s="84"/>
      <c r="G99" s="84"/>
      <c r="H99" s="84">
        <v>18924.663583114401</v>
      </c>
      <c r="I99" s="84"/>
      <c r="J99" s="84"/>
      <c r="K99" s="84"/>
      <c r="L99" s="85">
        <v>2190</v>
      </c>
      <c r="M99" s="83" t="s">
        <v>30</v>
      </c>
      <c r="N99" s="86">
        <v>2400.3885823331302</v>
      </c>
      <c r="O99" s="14"/>
    </row>
    <row r="100" spans="2:15">
      <c r="B100" s="25"/>
      <c r="C100" s="61" t="s">
        <v>59</v>
      </c>
      <c r="D100" s="83" t="s">
        <v>30</v>
      </c>
      <c r="E100" s="84">
        <v>31847.839627435467</v>
      </c>
      <c r="F100" s="84"/>
      <c r="G100" s="84"/>
      <c r="H100" s="84">
        <v>22930.444531753536</v>
      </c>
      <c r="I100" s="84"/>
      <c r="J100" s="84"/>
      <c r="K100" s="84"/>
      <c r="L100" s="85">
        <v>2190</v>
      </c>
      <c r="M100" s="83" t="s">
        <v>30</v>
      </c>
      <c r="N100" s="86">
        <v>2908.4785047886271</v>
      </c>
      <c r="O100" s="14"/>
    </row>
    <row r="101" spans="2:15">
      <c r="B101" s="25"/>
      <c r="C101" s="61" t="s">
        <v>60</v>
      </c>
      <c r="D101" s="83" t="s">
        <v>30</v>
      </c>
      <c r="E101" s="84">
        <v>0</v>
      </c>
      <c r="F101" s="84"/>
      <c r="G101" s="84"/>
      <c r="H101" s="84">
        <v>0</v>
      </c>
      <c r="I101" s="84"/>
      <c r="J101" s="84"/>
      <c r="K101" s="84"/>
      <c r="L101" s="85">
        <v>2190</v>
      </c>
      <c r="M101" s="83" t="s">
        <v>30</v>
      </c>
      <c r="N101" s="86">
        <v>0</v>
      </c>
      <c r="O101" s="14"/>
    </row>
    <row r="102" spans="2:15">
      <c r="B102" s="25"/>
      <c r="C102" s="61" t="s">
        <v>61</v>
      </c>
      <c r="D102" s="83" t="s">
        <v>30</v>
      </c>
      <c r="E102" s="84">
        <v>3915.5144491323399</v>
      </c>
      <c r="F102" s="84"/>
      <c r="G102" s="84"/>
      <c r="H102" s="84">
        <v>3179.39773269546</v>
      </c>
      <c r="I102" s="84"/>
      <c r="J102" s="84"/>
      <c r="K102" s="84"/>
      <c r="L102" s="85">
        <v>2190</v>
      </c>
      <c r="M102" s="83" t="s">
        <v>30</v>
      </c>
      <c r="N102" s="86">
        <v>403.27216294970322</v>
      </c>
      <c r="O102" s="14"/>
    </row>
    <row r="103" spans="2:15">
      <c r="B103" s="25"/>
      <c r="C103" s="61" t="s">
        <v>49</v>
      </c>
      <c r="D103" s="83" t="s">
        <v>30</v>
      </c>
      <c r="E103" s="84">
        <v>0</v>
      </c>
      <c r="F103" s="84"/>
      <c r="G103" s="84"/>
      <c r="H103" s="84">
        <v>0</v>
      </c>
      <c r="I103" s="84"/>
      <c r="J103" s="84"/>
      <c r="K103" s="84"/>
      <c r="L103" s="85">
        <v>3672</v>
      </c>
      <c r="M103" s="83" t="s">
        <v>30</v>
      </c>
      <c r="N103" s="86">
        <v>0</v>
      </c>
      <c r="O103" s="14"/>
    </row>
    <row r="104" spans="2:15" ht="16" thickBot="1">
      <c r="B104" s="25"/>
      <c r="C104" s="63" t="s">
        <v>13</v>
      </c>
      <c r="D104" s="87"/>
      <c r="E104" s="88">
        <v>61337.223783479159</v>
      </c>
      <c r="F104" s="88"/>
      <c r="G104" s="88"/>
      <c r="H104" s="88">
        <v>45034.5058475634</v>
      </c>
      <c r="I104" s="88"/>
      <c r="J104" s="88"/>
      <c r="K104" s="88"/>
      <c r="L104" s="89"/>
      <c r="M104" s="87"/>
      <c r="N104" s="90">
        <v>5712.139250071461</v>
      </c>
      <c r="O104" s="14"/>
    </row>
    <row r="105" spans="2:15" ht="17" thickTop="1" thickBot="1">
      <c r="B105" s="64"/>
      <c r="C105" s="60"/>
      <c r="D105" s="56"/>
      <c r="E105" s="60"/>
      <c r="F105" s="60"/>
      <c r="G105" s="60"/>
      <c r="H105" s="60"/>
      <c r="I105" s="60"/>
      <c r="J105" s="60"/>
      <c r="K105" s="60"/>
      <c r="L105" s="82"/>
      <c r="M105" s="56"/>
      <c r="N105" s="60"/>
      <c r="O105" s="58"/>
    </row>
    <row r="106" spans="2:15">
      <c r="D106" s="1"/>
      <c r="E106" s="1"/>
    </row>
    <row r="107" spans="2:15">
      <c r="E107" s="1"/>
    </row>
    <row r="108" spans="2:15">
      <c r="D108" s="2"/>
      <c r="E108" s="2"/>
    </row>
    <row r="110" spans="2:15">
      <c r="D110" s="1"/>
      <c r="E110" s="1"/>
    </row>
    <row r="111" spans="2:15">
      <c r="D111" s="1"/>
      <c r="E111" s="1"/>
    </row>
    <row r="112" spans="2:15">
      <c r="E112" s="1"/>
    </row>
    <row r="113" spans="4:5">
      <c r="D113" s="2"/>
      <c r="E113" s="2"/>
    </row>
    <row r="115" spans="4:5">
      <c r="D115" s="1"/>
      <c r="E115" s="1"/>
    </row>
    <row r="116" spans="4:5">
      <c r="D116" s="1"/>
      <c r="E116" s="1"/>
    </row>
    <row r="118" spans="4:5">
      <c r="D118" s="2"/>
      <c r="E118" s="2"/>
    </row>
    <row r="120" spans="4:5">
      <c r="D120" s="1"/>
      <c r="E120" s="1"/>
    </row>
    <row r="121" spans="4:5">
      <c r="D121" s="1"/>
      <c r="E121" s="1"/>
    </row>
    <row r="123" spans="4:5">
      <c r="D123" s="2"/>
      <c r="E123" s="2"/>
    </row>
    <row r="125" spans="4:5">
      <c r="D125" s="1"/>
      <c r="E125" s="1"/>
    </row>
    <row r="126" spans="4:5">
      <c r="D126" s="1"/>
      <c r="E126" s="1"/>
    </row>
    <row r="127" spans="4:5">
      <c r="E127" s="1"/>
    </row>
    <row r="128" spans="4:5">
      <c r="D128" s="2"/>
      <c r="E128" s="2"/>
    </row>
    <row r="130" spans="4:8">
      <c r="D130" s="1"/>
      <c r="E130" s="1"/>
    </row>
    <row r="131" spans="4:8">
      <c r="D131" s="1"/>
      <c r="E131" s="1"/>
    </row>
    <row r="133" spans="4:8">
      <c r="D133" s="2"/>
      <c r="E133" s="2"/>
    </row>
    <row r="136" spans="4:8">
      <c r="D136" s="1"/>
      <c r="E136" s="1"/>
    </row>
    <row r="137" spans="4:8">
      <c r="D137" s="1"/>
      <c r="E137" s="1"/>
    </row>
    <row r="138" spans="4:8">
      <c r="E138" s="1"/>
    </row>
    <row r="139" spans="4:8">
      <c r="D139" s="2"/>
      <c r="E139" s="2"/>
    </row>
    <row r="142" spans="4:8">
      <c r="E142" s="1"/>
      <c r="H142" s="1"/>
    </row>
    <row r="143" spans="4:8">
      <c r="E143" s="1"/>
      <c r="H143" s="1"/>
    </row>
    <row r="144" spans="4:8">
      <c r="E144" s="1"/>
    </row>
    <row r="145" spans="5:8">
      <c r="E145" s="2"/>
      <c r="H145" s="2"/>
    </row>
    <row r="147" spans="5:8">
      <c r="E147" s="1"/>
      <c r="H147" s="1"/>
    </row>
    <row r="148" spans="5:8">
      <c r="E148" s="1"/>
      <c r="H148" s="1"/>
    </row>
    <row r="150" spans="5:8">
      <c r="E150" s="2"/>
      <c r="H150" s="2"/>
    </row>
    <row r="152" spans="5:8">
      <c r="E152" s="1"/>
      <c r="H152" s="1"/>
    </row>
    <row r="153" spans="5:8">
      <c r="E153" s="1"/>
      <c r="H153" s="1"/>
    </row>
    <row r="154" spans="5:8">
      <c r="E154" s="1"/>
    </row>
    <row r="155" spans="5:8">
      <c r="E155" s="2"/>
      <c r="H155" s="2"/>
    </row>
    <row r="157" spans="5:8">
      <c r="E157" s="1"/>
      <c r="H157" s="1"/>
    </row>
    <row r="158" spans="5:8">
      <c r="E158" s="1"/>
      <c r="H158" s="1"/>
    </row>
    <row r="159" spans="5:8">
      <c r="E159" s="1"/>
    </row>
    <row r="160" spans="5:8">
      <c r="E160" s="2"/>
      <c r="H160" s="2"/>
    </row>
    <row r="162" spans="5:8">
      <c r="E162" s="1"/>
      <c r="H162" s="1"/>
    </row>
    <row r="163" spans="5:8">
      <c r="E163" s="1"/>
      <c r="H163" s="1"/>
    </row>
    <row r="164" spans="5:8">
      <c r="E164" s="1"/>
    </row>
    <row r="165" spans="5:8">
      <c r="E165" s="2"/>
      <c r="H165" s="2"/>
    </row>
    <row r="167" spans="5:8">
      <c r="E167" s="1"/>
      <c r="H167" s="1"/>
    </row>
    <row r="168" spans="5:8">
      <c r="E168" s="1"/>
      <c r="H168" s="1"/>
    </row>
    <row r="169" spans="5:8">
      <c r="E169" s="1"/>
    </row>
    <row r="170" spans="5:8">
      <c r="E170" s="2"/>
      <c r="H170" s="2"/>
    </row>
    <row r="172" spans="5:8">
      <c r="E172" s="1"/>
      <c r="H172" s="1"/>
    </row>
    <row r="173" spans="5:8">
      <c r="E173" s="1"/>
      <c r="H173" s="1"/>
    </row>
    <row r="175" spans="5:8">
      <c r="E175" s="2"/>
      <c r="H175" s="2"/>
    </row>
    <row r="177" spans="5:8">
      <c r="E177" s="1"/>
      <c r="H177" s="1"/>
    </row>
    <row r="178" spans="5:8">
      <c r="E178" s="1"/>
      <c r="H178" s="1"/>
    </row>
    <row r="179" spans="5:8">
      <c r="E179" s="1"/>
    </row>
    <row r="180" spans="5:8">
      <c r="E180" s="2"/>
      <c r="H180" s="2"/>
    </row>
    <row r="182" spans="5:8">
      <c r="E182" s="1"/>
      <c r="H182" s="1"/>
    </row>
    <row r="183" spans="5:8">
      <c r="E183" s="1"/>
      <c r="H183" s="1"/>
    </row>
    <row r="184" spans="5:8">
      <c r="E184" s="1"/>
    </row>
    <row r="185" spans="5:8">
      <c r="E185" s="2"/>
      <c r="H185" s="2"/>
    </row>
    <row r="188" spans="5:8">
      <c r="E188" s="1"/>
      <c r="H188" s="1"/>
    </row>
    <row r="189" spans="5:8">
      <c r="E189" s="1"/>
      <c r="H189" s="1"/>
    </row>
    <row r="190" spans="5:8">
      <c r="E190" s="1"/>
    </row>
    <row r="191" spans="5:8">
      <c r="E191" s="2"/>
      <c r="H19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by machine pages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Alexander Wirtz</cp:lastModifiedBy>
  <dcterms:created xsi:type="dcterms:W3CDTF">2013-10-25T13:04:42Z</dcterms:created>
  <dcterms:modified xsi:type="dcterms:W3CDTF">2017-09-14T08:13:10Z</dcterms:modified>
</cp:coreProperties>
</file>