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32718115-5CEA-AE41-B3AC-125AD188398E}" xr6:coauthVersionLast="45" xr6:coauthVersionMax="45" xr10:uidLastSave="{00000000-0000-0000-0000-000000000000}"/>
  <bookViews>
    <workbookView xWindow="18340" yWindow="460" windowWidth="32860" windowHeight="2682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c r="K20" i="13"/>
  <c r="E22" i="12"/>
  <c r="F119" i="21"/>
  <c r="E60" i="21"/>
  <c r="E128" i="21"/>
  <c r="K23" i="13" s="1"/>
  <c r="K19" i="13"/>
  <c r="K18" i="13"/>
  <c r="K17" i="13"/>
  <c r="K16" i="13" s="1"/>
  <c r="L105" i="21"/>
  <c r="M10" i="13"/>
  <c r="K11" i="13"/>
  <c r="E38" i="21"/>
  <c r="E39" i="21" s="1"/>
  <c r="E40" i="21" s="1"/>
  <c r="K12" i="13" s="1"/>
  <c r="H12" i="13" s="1"/>
  <c r="E31" i="12" s="1"/>
  <c r="E24" i="21"/>
  <c r="V45" i="21"/>
  <c r="K6" i="13"/>
  <c r="H10" i="13"/>
  <c r="H6" i="13"/>
  <c r="E11" i="12" s="1"/>
  <c r="H25" i="13"/>
  <c r="H24" i="13"/>
  <c r="E25" i="12" s="1"/>
  <c r="H11" i="13"/>
  <c r="E16" i="12"/>
  <c r="E33" i="12"/>
  <c r="E32" i="12"/>
  <c r="K22" i="13" l="1"/>
  <c r="H22" i="13" s="1"/>
  <c r="E24" i="12" s="1"/>
  <c r="H23" i="13"/>
  <c r="K15" i="13"/>
  <c r="H15" i="13" s="1"/>
  <c r="E20" i="12" s="1"/>
  <c r="H16" i="13"/>
</calcChain>
</file>

<file path=xl/sharedStrings.xml><?xml version="1.0" encoding="utf-8"?>
<sst xmlns="http://schemas.openxmlformats.org/spreadsheetml/2006/main" count="260" uniqueCount="182">
  <si>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</si>
  <si>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</si>
  <si>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</si>
  <si>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</si>
  <si>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</si>
  <si>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</si>
  <si>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</si>
  <si>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</si>
  <si>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</si>
  <si>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</si>
  <si>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</si>
  <si>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</si>
  <si>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</si>
  <si>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</si>
  <si>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</si>
  <si>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</si>
  <si>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</si>
  <si>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</si>
  <si>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</si>
  <si>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</si>
  <si>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</si>
  <si>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</si>
  <si>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</si>
  <si>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</si>
  <si>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</si>
  <si>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</si>
  <si>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</si>
  <si>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</si>
  <si>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</si>
  <si>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</si>
  <si>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</si>
  <si>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</si>
  <si>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</si>
  <si>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</si>
  <si>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</si>
  <si>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</si>
  <si>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</si>
  <si>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</si>
  <si>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</si>
  <si>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</si>
  <si>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</si>
  <si>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</si>
  <si>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</si>
  <si>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</si>
  <si>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</si>
  <si>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</si>
  <si>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</si>
  <si>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</si>
  <si>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</si>
  <si>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</si>
  <si>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</si>
  <si>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</si>
  <si>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</si>
  <si>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</si>
  <si>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</si>
  <si>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</si>
  <si>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</si>
  <si>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</si>
  <si>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</si>
  <si>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</si>
  <si>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</si>
  <si>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</si>
  <si>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</si>
  <si>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</si>
  <si>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</si>
  <si>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</si>
  <si>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</si>
  <si>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</si>
  <si>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</si>
  <si>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</si>
  <si>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</si>
  <si>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</si>
  <si>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</si>
  <si>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</si>
  <si>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</si>
  <si>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</si>
  <si>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</si>
  <si>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</si>
  <si>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</si>
  <si>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</si>
  <si>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</si>
  <si>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</si>
  <si>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</si>
  <si>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</si>
  <si>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</si>
  <si>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</si>
  <si>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</si>
  <si>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</si>
  <si>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</si>
  <si>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</si>
  <si>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</si>
  <si>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</si>
  <si>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</si>
  <si>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</si>
  <si>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</si>
  <si>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</si>
  <si>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</si>
  <si>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</si>
  <si>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</si>
  <si>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</si>
  <si>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</si>
  <si>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</si>
  <si>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</si>
  <si>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</si>
  <si>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</si>
  <si>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</si>
  <si>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</si>
  <si>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</si>
  <si>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</si>
  <si>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</si>
  <si>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</si>
  <si>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</si>
  <si>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</si>
  <si>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</si>
  <si>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</si>
  <si>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</si>
  <si>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</si>
  <si>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</si>
  <si>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</si>
  <si>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</si>
  <si>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</si>
  <si>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</si>
  <si>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</si>
  <si>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</si>
  <si>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</si>
  <si>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</si>
  <si>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</si>
  <si>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</si>
  <si>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</si>
  <si>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</si>
  <si>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</si>
  <si>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</si>
  <si>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</si>
  <si>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</si>
  <si>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</si>
  <si>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</si>
  <si>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</si>
  <si>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PS. There is a mistake here that it should be 600 km2 instead of 600 m2</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</si>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</sst>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0"/>
    <numFmt numFmtId="166" formatCode="0.000"/>
    <numFmt numFmtId="167" formatCode="0.0%"/>
    <numFmt numFmtId="168" formatCode="#,##0\ [$€-1];[Red]\-#,##0\ [$€-1]"/>
    <numFmt numFmtId="169" formatCode="_(* #,##0.00_);_(* \(#,##0.00\);_(* &quot;-&quot;??_);_(@_)"/>
    <numFmt numFmtId="170" formatCode="_(* #,##0_);_(* \(#,##0\);_(* &quot;-&quot;??_);_(@_)"/>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43" fontId="40" fillId="0" borderId="0" applyFont="0" applyFill="0" applyBorder="0" applyAlignment="0" applyProtection="0"/>
    <xf numFmtId="9" fontId="40" fillId="0" borderId="0" applyFont="0" applyFill="0" applyBorder="0" applyAlignment="0" applyProtection="0"/>
  </cellStyleXfs>
  <cellXfs count="219">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49" fontId="31" fillId="2"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3" fontId="24" fillId="0" borderId="0" xfId="0" applyNumberFormat="1" applyFont="1" applyFill="1" applyBorder="1" applyAlignment="1" applyProtection="1">
      <alignment horizontal="left" vertical="center" indent="2"/>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5" fillId="3" borderId="0" xfId="0" applyFont="1" applyFill="1" applyBorder="1"/>
    <xf numFmtId="0" fontId="24" fillId="2" borderId="7" xfId="0" applyFont="1" applyFill="1" applyBorder="1"/>
    <xf numFmtId="0" fontId="30" fillId="0" borderId="0"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Font="1" applyFill="1" applyBorder="1"/>
    <xf numFmtId="3" fontId="19" fillId="0" borderId="0" xfId="0" applyNumberFormat="1" applyFont="1" applyFill="1" applyBorder="1" applyAlignment="1" applyProtection="1">
      <alignment horizontal="left" vertical="center" indent="3"/>
    </xf>
    <xf numFmtId="164" fontId="24" fillId="2" borderId="18" xfId="0" applyNumberFormat="1" applyFont="1" applyFill="1" applyBorder="1"/>
    <xf numFmtId="0" fontId="30" fillId="2" borderId="16" xfId="0" applyFont="1" applyFill="1" applyBorder="1"/>
    <xf numFmtId="0" fontId="17" fillId="0" borderId="0" xfId="0" applyFont="1" applyFill="1" applyBorder="1"/>
    <xf numFmtId="0" fontId="16" fillId="0" borderId="0" xfId="0" applyFont="1" applyFill="1" applyBorder="1"/>
    <xf numFmtId="166" fontId="15" fillId="0" borderId="0" xfId="0" applyNumberFormat="1" applyFont="1" applyFill="1" applyBorder="1" applyAlignment="1" applyProtection="1">
      <alignment vertical="center"/>
    </xf>
    <xf numFmtId="0" fontId="14" fillId="0" borderId="0" xfId="0" applyFont="1" applyFill="1" applyBorder="1"/>
    <xf numFmtId="1" fontId="24" fillId="2" borderId="21"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0" fontId="12" fillId="2" borderId="0" xfId="0" applyFont="1" applyFill="1" applyBorder="1"/>
    <xf numFmtId="49" fontId="12" fillId="2" borderId="0"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12" fillId="0" borderId="0" xfId="0" applyFont="1" applyFill="1" applyBorder="1" applyAlignment="1">
      <alignment vertical="top"/>
    </xf>
    <xf numFmtId="0" fontId="12" fillId="2" borderId="0" xfId="177" applyFont="1" applyFill="1" applyBorder="1" applyAlignment="1" applyProtection="1">
      <alignment vertical="top"/>
    </xf>
    <xf numFmtId="165" fontId="18" fillId="2" borderId="18" xfId="0" applyNumberFormat="1" applyFont="1" applyFill="1" applyBorder="1"/>
    <xf numFmtId="2" fontId="24" fillId="2" borderId="21" xfId="0" applyNumberFormat="1" applyFont="1" applyFill="1" applyBorder="1"/>
    <xf numFmtId="0" fontId="30" fillId="2" borderId="17" xfId="0" applyFont="1" applyFill="1" applyBorder="1"/>
    <xf numFmtId="0" fontId="11" fillId="2" borderId="2" xfId="0" applyFont="1" applyFill="1" applyBorder="1"/>
    <xf numFmtId="0" fontId="30" fillId="2" borderId="7" xfId="0" applyFont="1" applyFill="1" applyBorder="1"/>
    <xf numFmtId="0" fontId="11" fillId="2" borderId="0" xfId="0" applyFont="1" applyFill="1" applyBorder="1"/>
    <xf numFmtId="0" fontId="3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1" fillId="0" borderId="0" xfId="0" applyFont="1" applyFill="1" applyBorder="1"/>
    <xf numFmtId="166"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3" fontId="11" fillId="0" borderId="0" xfId="0" applyNumberFormat="1" applyFont="1" applyFill="1" applyBorder="1" applyAlignment="1" applyProtection="1">
      <alignment horizontal="left" vertical="center" indent="2"/>
    </xf>
    <xf numFmtId="0" fontId="30" fillId="2" borderId="9"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6" fontId="15" fillId="2" borderId="0" xfId="0" applyNumberFormat="1" applyFont="1" applyFill="1" applyBorder="1" applyAlignment="1" applyProtection="1">
      <alignment vertical="center"/>
    </xf>
    <xf numFmtId="0" fontId="24" fillId="0" borderId="0" xfId="0" applyFont="1" applyFill="1"/>
    <xf numFmtId="3" fontId="10" fillId="0" borderId="0" xfId="0" applyNumberFormat="1" applyFont="1" applyFill="1" applyBorder="1" applyAlignment="1" applyProtection="1">
      <alignment horizontal="left" vertical="center" indent="3"/>
    </xf>
    <xf numFmtId="10" fontId="10" fillId="0" borderId="0" xfId="0" applyNumberFormat="1" applyFont="1" applyFill="1" applyBorder="1" applyAlignment="1" applyProtection="1">
      <alignment horizontal="left" vertical="center" indent="2"/>
    </xf>
    <xf numFmtId="0" fontId="34" fillId="2" borderId="0" xfId="0" applyNumberFormat="1" applyFont="1" applyFill="1" applyBorder="1" applyAlignment="1" applyProtection="1">
      <alignment vertical="center"/>
    </xf>
    <xf numFmtId="0" fontId="29" fillId="2" borderId="19"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0" fontId="32" fillId="2" borderId="9" xfId="0" applyFont="1" applyFill="1" applyBorder="1"/>
    <xf numFmtId="164" fontId="24" fillId="2" borderId="21" xfId="0" applyNumberFormat="1" applyFont="1" applyFill="1" applyBorder="1"/>
    <xf numFmtId="0" fontId="20" fillId="2" borderId="0" xfId="0" applyFont="1" applyFill="1" applyBorder="1"/>
    <xf numFmtId="0" fontId="31" fillId="2" borderId="0" xfId="0" applyFont="1" applyFill="1" applyBorder="1"/>
    <xf numFmtId="0" fontId="36" fillId="2" borderId="0" xfId="0" applyFont="1" applyFill="1" applyBorder="1"/>
    <xf numFmtId="0" fontId="9" fillId="2" borderId="0" xfId="0" applyFont="1" applyFill="1" applyBorder="1"/>
    <xf numFmtId="0" fontId="9" fillId="2" borderId="0" xfId="0" applyFont="1" applyFill="1"/>
    <xf numFmtId="0" fontId="9" fillId="0" borderId="0" xfId="0" applyFont="1" applyFill="1" applyBorder="1"/>
    <xf numFmtId="0" fontId="8" fillId="0" borderId="0" xfId="0" applyFont="1" applyFill="1" applyBorder="1"/>
    <xf numFmtId="168" fontId="8" fillId="0" borderId="0" xfId="0" applyNumberFormat="1" applyFont="1" applyFill="1" applyBorder="1"/>
    <xf numFmtId="0" fontId="9" fillId="2" borderId="3" xfId="0" applyFont="1" applyFill="1" applyBorder="1"/>
    <xf numFmtId="0" fontId="9" fillId="2" borderId="4" xfId="0" applyFont="1" applyFill="1" applyBorder="1"/>
    <xf numFmtId="0" fontId="9" fillId="2" borderId="15" xfId="0" applyFont="1" applyFill="1" applyBorder="1"/>
    <xf numFmtId="0" fontId="9" fillId="2" borderId="6" xfId="0" applyFont="1" applyFill="1" applyBorder="1"/>
    <xf numFmtId="0" fontId="9" fillId="2" borderId="5" xfId="0" applyFont="1" applyFill="1" applyBorder="1"/>
    <xf numFmtId="167" fontId="9" fillId="2" borderId="0" xfId="0" applyNumberFormat="1" applyFont="1" applyFill="1" applyBorder="1"/>
    <xf numFmtId="0" fontId="30" fillId="2" borderId="19" xfId="0" applyFont="1" applyFill="1" applyBorder="1"/>
    <xf numFmtId="0" fontId="7" fillId="2" borderId="0" xfId="0" applyFont="1" applyFill="1" applyBorder="1"/>
    <xf numFmtId="49" fontId="6" fillId="2" borderId="0" xfId="0" applyNumberFormat="1" applyFont="1" applyFill="1" applyBorder="1"/>
    <xf numFmtId="0" fontId="5" fillId="2"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3"/>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2" fontId="38" fillId="4" borderId="18" xfId="0" applyNumberFormat="1" applyFont="1" applyFill="1" applyBorder="1"/>
    <xf numFmtId="3" fontId="5" fillId="0" borderId="0" xfId="0" applyNumberFormat="1" applyFont="1" applyFill="1" applyBorder="1" applyAlignment="1" applyProtection="1">
      <alignment horizontal="left" vertical="center" indent="3"/>
    </xf>
    <xf numFmtId="0" fontId="5" fillId="2" borderId="18" xfId="0" applyFont="1" applyFill="1" applyBorder="1"/>
    <xf numFmtId="0" fontId="5" fillId="2" borderId="20" xfId="0" applyFont="1" applyFill="1" applyBorder="1"/>
    <xf numFmtId="0" fontId="38" fillId="4" borderId="18" xfId="0" applyFont="1" applyFill="1" applyBorder="1"/>
    <xf numFmtId="0" fontId="5" fillId="2" borderId="0" xfId="0" applyFont="1" applyFill="1" applyBorder="1" applyAlignment="1">
      <alignment vertical="top"/>
    </xf>
    <xf numFmtId="49" fontId="5" fillId="2" borderId="0" xfId="0" applyNumberFormat="1" applyFont="1" applyFill="1" applyBorder="1"/>
    <xf numFmtId="0" fontId="5" fillId="0" borderId="0" xfId="0" applyFont="1" applyFill="1" applyBorder="1"/>
    <xf numFmtId="0" fontId="5" fillId="0" borderId="0" xfId="0" applyFont="1" applyFill="1"/>
    <xf numFmtId="2" fontId="23" fillId="0" borderId="18" xfId="0" applyNumberFormat="1" applyFont="1" applyFill="1" applyBorder="1" applyAlignment="1" applyProtection="1">
      <alignment horizontal="right" vertical="center"/>
    </xf>
    <xf numFmtId="2" fontId="30" fillId="0" borderId="0" xfId="0" applyNumberFormat="1" applyFont="1" applyFill="1" applyBorder="1" applyAlignment="1" applyProtection="1">
      <alignment horizontal="right" vertical="center"/>
    </xf>
    <xf numFmtId="164" fontId="24" fillId="0" borderId="18" xfId="0" applyNumberFormat="1" applyFont="1" applyFill="1" applyBorder="1"/>
    <xf numFmtId="2" fontId="24" fillId="0" borderId="18" xfId="0" applyNumberFormat="1" applyFont="1" applyFill="1" applyBorder="1"/>
    <xf numFmtId="2" fontId="24" fillId="0" borderId="0" xfId="0" applyNumberFormat="1" applyFont="1" applyFill="1" applyBorder="1"/>
    <xf numFmtId="0" fontId="38" fillId="4" borderId="0" xfId="0" applyFont="1" applyFill="1"/>
    <xf numFmtId="0" fontId="38" fillId="0" borderId="0" xfId="0" applyFont="1" applyAlignment="1">
      <alignment vertical="top"/>
    </xf>
    <xf numFmtId="0" fontId="38" fillId="4" borderId="0" xfId="0" applyFont="1" applyFill="1" applyAlignment="1">
      <alignment vertical="top"/>
    </xf>
    <xf numFmtId="0" fontId="38" fillId="4" borderId="0" xfId="0" applyFont="1" applyFill="1" applyAlignment="1">
      <alignment vertical="top" wrapText="1"/>
    </xf>
    <xf numFmtId="49" fontId="38" fillId="4" borderId="0" xfId="0" applyNumberFormat="1" applyFont="1" applyFill="1" applyAlignment="1">
      <alignment vertical="top" wrapText="1"/>
    </xf>
    <xf numFmtId="0" fontId="39" fillId="0" borderId="0" xfId="0" applyFont="1"/>
    <xf numFmtId="2" fontId="24" fillId="0" borderId="18" xfId="0" applyNumberFormat="1" applyFont="1" applyFill="1" applyBorder="1" applyAlignment="1" applyProtection="1">
      <alignment vertical="center"/>
    </xf>
    <xf numFmtId="0" fontId="5" fillId="2" borderId="21" xfId="0" applyFont="1" applyFill="1" applyBorder="1"/>
    <xf numFmtId="0" fontId="4" fillId="0" borderId="0" xfId="0" applyFont="1" applyFill="1" applyBorder="1"/>
    <xf numFmtId="0" fontId="3" fillId="2" borderId="0" xfId="0" applyFont="1" applyFill="1" applyBorder="1" applyAlignment="1">
      <alignment vertical="top"/>
    </xf>
    <xf numFmtId="0" fontId="3" fillId="2" borderId="0" xfId="0" applyFont="1" applyFill="1"/>
    <xf numFmtId="49" fontId="3" fillId="2" borderId="0" xfId="0" applyNumberFormat="1" applyFont="1" applyFill="1"/>
    <xf numFmtId="0" fontId="27" fillId="2" borderId="0" xfId="177" applyNumberFormat="1" applyFill="1" applyAlignment="1" applyProtection="1"/>
    <xf numFmtId="0" fontId="3" fillId="2" borderId="0" xfId="0" applyFont="1" applyFill="1" applyBorder="1"/>
    <xf numFmtId="164" fontId="24" fillId="2" borderId="18" xfId="0" applyNumberFormat="1" applyFont="1" applyFill="1" applyBorder="1" applyAlignment="1" applyProtection="1">
      <alignment horizontal="right" vertical="center"/>
    </xf>
    <xf numFmtId="0" fontId="3" fillId="2" borderId="6" xfId="0" applyFont="1" applyFill="1" applyBorder="1"/>
    <xf numFmtId="0" fontId="3" fillId="2" borderId="22" xfId="0" applyFont="1" applyFill="1" applyBorder="1"/>
    <xf numFmtId="0" fontId="3" fillId="2" borderId="5" xfId="0" applyFont="1" applyFill="1" applyBorder="1"/>
    <xf numFmtId="170" fontId="3" fillId="2" borderId="22" xfId="308" applyNumberFormat="1" applyFont="1" applyFill="1" applyBorder="1"/>
    <xf numFmtId="170" fontId="3" fillId="0" borderId="22" xfId="308" applyNumberFormat="1" applyFont="1" applyFill="1" applyBorder="1"/>
    <xf numFmtId="0" fontId="3" fillId="0" borderId="22" xfId="0" applyFont="1" applyFill="1" applyBorder="1"/>
    <xf numFmtId="3" fontId="3" fillId="2" borderId="22" xfId="0" applyNumberFormat="1" applyFont="1" applyFill="1" applyBorder="1"/>
    <xf numFmtId="0" fontId="3" fillId="6" borderId="22" xfId="0" applyFont="1" applyFill="1" applyBorder="1"/>
    <xf numFmtId="170" fontId="3" fillId="6" borderId="22" xfId="308" applyNumberFormat="1" applyFont="1" applyFill="1" applyBorder="1"/>
    <xf numFmtId="169" fontId="3" fillId="6" borderId="22" xfId="0" applyNumberFormat="1" applyFont="1" applyFill="1" applyBorder="1"/>
    <xf numFmtId="2" fontId="3" fillId="6" borderId="22" xfId="0" applyNumberFormat="1" applyFont="1" applyFill="1" applyBorder="1"/>
    <xf numFmtId="164" fontId="3" fillId="0" borderId="18" xfId="0" applyNumberFormat="1" applyFont="1" applyFill="1" applyBorder="1" applyAlignment="1" applyProtection="1">
      <alignment vertical="center"/>
    </xf>
    <xf numFmtId="14" fontId="3" fillId="2" borderId="0" xfId="0" applyNumberFormat="1" applyFont="1" applyFill="1" applyAlignment="1">
      <alignment horizontal="left"/>
    </xf>
    <xf numFmtId="14" fontId="3" fillId="2" borderId="0" xfId="0" applyNumberFormat="1" applyFont="1" applyFill="1" applyAlignment="1">
      <alignment horizontal="right"/>
    </xf>
    <xf numFmtId="0" fontId="3" fillId="13" borderId="0" xfId="0" applyFont="1" applyFill="1"/>
    <xf numFmtId="166" fontId="3" fillId="13" borderId="0" xfId="0" applyNumberFormat="1" applyFont="1" applyFill="1"/>
    <xf numFmtId="0" fontId="3" fillId="13" borderId="0" xfId="0" applyFont="1" applyFill="1" applyAlignment="1">
      <alignment horizontal="right"/>
    </xf>
    <xf numFmtId="15" fontId="3" fillId="13" borderId="0" xfId="0" applyNumberFormat="1" applyFont="1" applyFill="1"/>
    <xf numFmtId="0" fontId="3" fillId="2" borderId="0" xfId="0" applyFont="1" applyFill="1" applyAlignment="1">
      <alignment horizontal="left"/>
    </xf>
    <xf numFmtId="0" fontId="3" fillId="2" borderId="0" xfId="0" applyFont="1" applyFill="1" applyAlignment="1">
      <alignment horizontal="right"/>
    </xf>
    <xf numFmtId="0" fontId="3" fillId="0" borderId="0" xfId="0" applyNumberFormat="1" applyFont="1" applyFill="1" applyBorder="1" applyAlignment="1" applyProtection="1">
      <alignment horizontal="left" vertical="center" indent="3"/>
    </xf>
    <xf numFmtId="0" fontId="3" fillId="2" borderId="22" xfId="309" applyNumberFormat="1" applyFont="1" applyFill="1" applyBorder="1"/>
    <xf numFmtId="166" fontId="3" fillId="0" borderId="0" xfId="0" applyNumberFormat="1" applyFont="1" applyFill="1" applyBorder="1" applyAlignment="1" applyProtection="1">
      <alignment vertical="center"/>
    </xf>
    <xf numFmtId="0" fontId="2" fillId="0" borderId="0" xfId="0" applyFont="1" applyFill="1" applyBorder="1"/>
    <xf numFmtId="0" fontId="30" fillId="2" borderId="18" xfId="0" applyFont="1" applyFill="1" applyBorder="1"/>
    <xf numFmtId="0" fontId="38" fillId="4" borderId="17" xfId="0" applyFont="1" applyFill="1" applyBorder="1" applyAlignment="1">
      <alignment horizontal="left" vertical="top" wrapText="1"/>
    </xf>
    <xf numFmtId="0" fontId="38" fillId="4" borderId="2" xfId="0" applyFont="1" applyFill="1" applyBorder="1" applyAlignment="1">
      <alignment horizontal="left" vertical="top" wrapText="1"/>
    </xf>
    <xf numFmtId="0" fontId="38" fillId="4" borderId="13" xfId="0" applyFont="1" applyFill="1" applyBorder="1" applyAlignment="1">
      <alignment horizontal="left" vertical="top" wrapText="1"/>
    </xf>
    <xf numFmtId="0" fontId="38" fillId="4" borderId="7" xfId="0" applyFont="1" applyFill="1" applyBorder="1" applyAlignment="1">
      <alignment horizontal="left" vertical="top" wrapText="1"/>
    </xf>
    <xf numFmtId="0" fontId="38" fillId="4" borderId="0" xfId="0" applyFont="1" applyFill="1" applyBorder="1" applyAlignment="1">
      <alignment horizontal="left" vertical="top" wrapText="1"/>
    </xf>
    <xf numFmtId="0" fontId="38" fillId="4" borderId="8" xfId="0" applyFont="1" applyFill="1" applyBorder="1" applyAlignment="1">
      <alignment horizontal="left" vertical="top" wrapText="1"/>
    </xf>
    <xf numFmtId="0" fontId="38" fillId="4" borderId="1" xfId="0" applyFont="1" applyFill="1" applyBorder="1" applyAlignment="1">
      <alignment horizontal="left" vertical="top" wrapText="1"/>
    </xf>
    <xf numFmtId="0" fontId="38" fillId="4" borderId="9" xfId="0" applyFont="1" applyFill="1" applyBorder="1" applyAlignment="1">
      <alignment horizontal="left" vertical="top" wrapText="1"/>
    </xf>
    <xf numFmtId="0" fontId="38" fillId="4" borderId="14" xfId="0" applyFont="1" applyFill="1" applyBorder="1" applyAlignment="1">
      <alignment horizontal="left" vertical="top" wrapText="1"/>
    </xf>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oneCellAnchor>
    <xdr:from>
      <xdr:col>7</xdr:col>
      <xdr:colOff>1675531</xdr:colOff>
      <xdr:row>25</xdr:row>
      <xdr:rowOff>172071</xdr:rowOff>
    </xdr:from>
    <xdr:ext cx="6531405" cy="4916698"/>
    <xdr:pic>
      <xdr:nvPicPr>
        <xdr:cNvPr id="9" name="Picture 8">
          <a:extLst>
            <a:ext uri="{FF2B5EF4-FFF2-40B4-BE49-F238E27FC236}">
              <a16:creationId xmlns:a16="http://schemas.microsoft.com/office/drawing/2014/main" id="{A26A38F9-2A87-A74A-8B38-1D827462F82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644" t="15362" r="5319"/>
        <a:stretch/>
      </xdr:blipFill>
      <xdr:spPr>
        <a:xfrm>
          <a:off x="10768731" y="8312771"/>
          <a:ext cx="6531405" cy="4916698"/>
        </a:xfrm>
        <a:prstGeom prst="rect">
          <a:avLst/>
        </a:prstGeom>
      </xdr:spPr>
    </xdr:pic>
    <xdr:clientData/>
  </xdr:one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5"/>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6"/>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7"/>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8"/>
        <a:stretch>
          <a:fillRect/>
        </a:stretch>
      </xdr:blipFill>
      <xdr:spPr>
        <a:xfrm>
          <a:off x="7861300" y="28117800"/>
          <a:ext cx="6850380" cy="1228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68" customWidth="1"/>
    <col min="2" max="2" width="12" style="32" customWidth="1"/>
    <col min="3" max="3" width="38.42578125" style="32" customWidth="1"/>
    <col min="4" max="16384" width="10.710937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abSelected="1" workbookViewId="0">
      <selection activeCell="I27" sqref="I27"/>
    </sheetView>
  </sheetViews>
  <sheetFormatPr baseColWidth="10" defaultColWidth="10.7109375" defaultRowHeight="16"/>
  <cols>
    <col min="1" max="1" width="3.42578125" style="4" customWidth="1"/>
    <col min="2" max="2" width="3.7109375" style="4" customWidth="1"/>
    <col min="3" max="3" width="46.28515625" style="4" customWidth="1"/>
    <col min="4" max="4" width="12.42578125" style="4" customWidth="1"/>
    <col min="5" max="5" width="17.42578125" style="4" customWidth="1"/>
    <col min="6" max="6" width="4.42578125" style="4" customWidth="1"/>
    <col min="7" max="7" width="35.28515625" style="4" customWidth="1"/>
    <col min="8" max="8" width="5.140625" style="4" customWidth="1"/>
    <col min="9" max="9" width="42.42578125" style="4" customWidth="1"/>
    <col min="10" max="10" width="5.42578125" style="4" customWidth="1"/>
    <col min="11" max="16384" width="10.7109375" style="4"/>
  </cols>
  <sheetData>
    <row r="1" spans="1:11">
      <c r="B1" s="15"/>
      <c r="C1" s="15"/>
      <c r="D1" s="16"/>
      <c r="E1" s="16"/>
      <c r="F1" s="16"/>
      <c r="G1" s="16"/>
      <c r="H1" s="16"/>
      <c r="I1" s="15"/>
    </row>
    <row r="2" spans="1:11">
      <c r="B2" s="210" t="s">
        <v>126</v>
      </c>
      <c r="C2" s="211"/>
      <c r="D2" s="211"/>
      <c r="E2" s="212"/>
      <c r="F2" s="16"/>
      <c r="G2" s="16"/>
      <c r="H2" s="16"/>
      <c r="I2" s="15"/>
    </row>
    <row r="3" spans="1:11">
      <c r="B3" s="213"/>
      <c r="C3" s="214"/>
      <c r="D3" s="214"/>
      <c r="E3" s="215"/>
      <c r="F3" s="16"/>
      <c r="G3" s="16"/>
      <c r="H3" s="16"/>
      <c r="I3" s="15"/>
    </row>
    <row r="4" spans="1:11">
      <c r="B4" s="213"/>
      <c r="C4" s="214"/>
      <c r="D4" s="214"/>
      <c r="E4" s="215"/>
      <c r="F4" s="16"/>
      <c r="G4" s="16"/>
      <c r="H4" s="16"/>
      <c r="I4" s="15"/>
    </row>
    <row r="5" spans="1:11">
      <c r="B5" s="216"/>
      <c r="C5" s="217"/>
      <c r="D5" s="217"/>
      <c r="E5" s="218"/>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17420000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0</v>
      </c>
      <c r="F22" s="30"/>
      <c r="G22" s="30" t="s">
        <v>26</v>
      </c>
      <c r="H22" s="30"/>
      <c r="I22" s="209" t="s">
        <v>180</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v>0.04</v>
      </c>
      <c r="F27" s="30"/>
      <c r="G27" s="30" t="s">
        <v>25</v>
      </c>
      <c r="H27" s="30"/>
      <c r="I27" s="160" t="s">
        <v>181</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0.3</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O20" sqref="O20"/>
    </sheetView>
  </sheetViews>
  <sheetFormatPr baseColWidth="10" defaultColWidth="10.7109375" defaultRowHeight="16"/>
  <cols>
    <col min="1" max="1" width="3.28515625" style="39" customWidth="1"/>
    <col min="2" max="2" width="3.42578125" style="39" customWidth="1"/>
    <col min="3" max="3" width="43.140625" style="39" customWidth="1"/>
    <col min="4" max="4" width="16.42578125" style="39" hidden="1" customWidth="1"/>
    <col min="5" max="5" width="13.85546875" style="39" hidden="1" customWidth="1"/>
    <col min="6" max="6" width="12.42578125" style="39" customWidth="1"/>
    <col min="7" max="7" width="2.7109375" style="39" customWidth="1"/>
    <col min="8" max="8" width="13.28515625" style="39" customWidth="1"/>
    <col min="9" max="9" width="2.42578125" style="39" customWidth="1"/>
    <col min="10" max="10" width="1.85546875" style="39" customWidth="1"/>
    <col min="11" max="11" width="13" style="39" customWidth="1"/>
    <col min="12" max="12" width="2.7109375" style="39" customWidth="1"/>
    <col min="13" max="13" width="13" style="39" customWidth="1"/>
    <col min="14" max="14" width="2.140625" style="39" customWidth="1"/>
    <col min="15" max="15" width="55" style="39" customWidth="1"/>
    <col min="16" max="16384" width="10.710937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148</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0.3</v>
      </c>
      <c r="I12" s="49"/>
      <c r="J12" s="49"/>
      <c r="K12" s="78">
        <f>Notes!E40</f>
        <v>0.3</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K15</f>
        <v>17420000</v>
      </c>
      <c r="I15" s="166"/>
      <c r="J15" s="50"/>
      <c r="K15" s="167">
        <f>K16*H7*1000+K20</f>
        <v>17420000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176</v>
      </c>
      <c r="D20" s="58"/>
      <c r="E20" s="58"/>
      <c r="F20" s="207" t="s">
        <v>36</v>
      </c>
      <c r="G20" s="121"/>
      <c r="H20" s="55">
        <v>0</v>
      </c>
      <c r="I20" s="50"/>
      <c r="J20" s="50"/>
      <c r="K20" s="53">
        <f>K21*H7*1000</f>
        <v>1000000</v>
      </c>
      <c r="L20" s="50"/>
      <c r="M20" s="32"/>
      <c r="N20" s="32"/>
      <c r="O20" s="208" t="s">
        <v>179</v>
      </c>
    </row>
    <row r="21" spans="2:15" ht="17" thickBot="1">
      <c r="B21" s="34"/>
      <c r="C21" s="205" t="s">
        <v>155</v>
      </c>
      <c r="D21" s="58"/>
      <c r="E21" s="58"/>
      <c r="F21" s="207" t="s">
        <v>175</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I22" sqref="I22"/>
    </sheetView>
  </sheetViews>
  <sheetFormatPr baseColWidth="10" defaultColWidth="33.140625" defaultRowHeight="16"/>
  <cols>
    <col min="1" max="1" width="3.42578125" style="87" customWidth="1"/>
    <col min="2" max="2" width="3" style="87" customWidth="1"/>
    <col min="3" max="3" width="27.85546875" style="87" customWidth="1"/>
    <col min="4" max="4" width="16.140625" style="87" customWidth="1"/>
    <col min="5" max="5" width="14" style="87" customWidth="1"/>
    <col min="6" max="6" width="13.28515625" style="87" customWidth="1"/>
    <col min="7" max="8" width="12.7109375" style="88" customWidth="1"/>
    <col min="9" max="9" width="32.42578125" style="88" customWidth="1"/>
    <col min="10" max="10" width="76.42578125" style="87" customWidth="1"/>
    <col min="11" max="16384" width="33.1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141</v>
      </c>
      <c r="I16" s="180" t="s">
        <v>142</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171</v>
      </c>
      <c r="D20" s="180"/>
      <c r="E20" s="180" t="s">
        <v>172</v>
      </c>
      <c r="F20" s="203">
        <v>2017</v>
      </c>
      <c r="G20" s="198"/>
      <c r="H20" s="180">
        <v>2019</v>
      </c>
      <c r="I20" s="180" t="s">
        <v>173</v>
      </c>
      <c r="J20" s="180"/>
    </row>
    <row r="21" spans="2:10">
      <c r="B21" s="92"/>
      <c r="C21" s="180"/>
      <c r="D21" s="180"/>
      <c r="E21" s="180"/>
      <c r="F21" s="203"/>
      <c r="G21" s="204"/>
      <c r="H21" s="180"/>
      <c r="I21" s="180" t="s">
        <v>174</v>
      </c>
      <c r="J21" s="180"/>
    </row>
    <row r="22" spans="2:10">
      <c r="B22" s="92"/>
      <c r="C22" s="180"/>
      <c r="D22" s="180"/>
      <c r="E22" s="180"/>
      <c r="F22" s="203"/>
      <c r="G22" s="198"/>
      <c r="H22" s="180"/>
      <c r="I22" s="180"/>
      <c r="J22" s="180"/>
    </row>
    <row r="23" spans="2:10">
      <c r="B23" s="92"/>
      <c r="C23" s="180"/>
      <c r="D23" s="180"/>
      <c r="E23" s="180"/>
      <c r="F23" s="203"/>
      <c r="G23" s="204"/>
      <c r="H23" s="180"/>
      <c r="I23" s="180"/>
      <c r="J23" s="180"/>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A91" workbookViewId="0">
      <selection activeCell="F115" sqref="F115"/>
    </sheetView>
  </sheetViews>
  <sheetFormatPr baseColWidth="10" defaultColWidth="10.7109375" defaultRowHeight="16"/>
  <cols>
    <col min="1" max="1" width="4.42578125" style="138" customWidth="1"/>
    <col min="2" max="2" width="5.42578125" style="138" customWidth="1"/>
    <col min="3" max="3" width="10.42578125" style="138" customWidth="1"/>
    <col min="4" max="4" width="34" style="138" customWidth="1"/>
    <col min="5" max="5" width="23" style="138" customWidth="1"/>
    <col min="6" max="16384" width="10.710937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143</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138</v>
      </c>
      <c r="E38" s="192">
        <f>E35/(E34*1000)</f>
        <v>15</v>
      </c>
      <c r="F38" s="192" t="s">
        <v>136</v>
      </c>
      <c r="G38" s="186"/>
      <c r="I38" s="183"/>
      <c r="J38" s="183"/>
      <c r="K38" s="183"/>
      <c r="L38" s="183"/>
      <c r="M38" s="183"/>
      <c r="N38" s="187"/>
    </row>
    <row r="39" spans="2:22" s="180" customFormat="1">
      <c r="B39" s="185"/>
      <c r="D39" s="186" t="s">
        <v>139</v>
      </c>
      <c r="E39" s="193">
        <f>E38*E24</f>
        <v>300000</v>
      </c>
      <c r="F39" s="192" t="s">
        <v>99</v>
      </c>
      <c r="G39" s="186"/>
      <c r="I39" s="183"/>
      <c r="J39" s="183"/>
      <c r="K39" s="183"/>
      <c r="L39" s="183"/>
      <c r="M39" s="183"/>
      <c r="N39" s="187"/>
    </row>
    <row r="40" spans="2:22" s="180" customFormat="1">
      <c r="B40" s="185"/>
      <c r="D40" s="186" t="s">
        <v>140</v>
      </c>
      <c r="E40" s="194">
        <f>E39/1000000</f>
        <v>0.3</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t="s">
        <v>137</v>
      </c>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143</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144</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145</v>
      </c>
      <c r="D70" s="137"/>
      <c r="E70" s="137"/>
      <c r="F70" s="137"/>
      <c r="G70" s="137"/>
      <c r="H70" s="137"/>
      <c r="I70" s="137"/>
      <c r="J70" s="137"/>
      <c r="K70" s="137"/>
      <c r="L70" s="137"/>
      <c r="M70" s="137"/>
      <c r="N70" s="146"/>
    </row>
    <row r="71" spans="2:14">
      <c r="B71" s="145"/>
      <c r="C71" s="137"/>
      <c r="D71" s="183" t="s">
        <v>146</v>
      </c>
      <c r="E71" s="183" t="s">
        <v>147</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149</v>
      </c>
      <c r="N103" s="187"/>
    </row>
    <row r="104" spans="2:14" s="180" customFormat="1">
      <c r="B104" s="185"/>
      <c r="C104" s="23" t="s">
        <v>150</v>
      </c>
      <c r="D104" s="186"/>
      <c r="E104" s="186"/>
      <c r="F104" s="186"/>
      <c r="G104" s="186"/>
      <c r="N104" s="187"/>
    </row>
    <row r="105" spans="2:14" s="180" customFormat="1">
      <c r="B105" s="185"/>
      <c r="D105" s="186"/>
      <c r="E105" s="186"/>
      <c r="F105" s="186"/>
      <c r="G105" s="186"/>
      <c r="K105" s="199" t="s">
        <v>151</v>
      </c>
      <c r="L105" s="200">
        <f>0.83611</f>
        <v>0.83611000000000002</v>
      </c>
      <c r="M105" s="199" t="s">
        <v>152</v>
      </c>
      <c r="N105" s="187"/>
    </row>
    <row r="106" spans="2:14" s="180" customFormat="1">
      <c r="B106" s="185"/>
      <c r="C106" s="42" t="s">
        <v>153</v>
      </c>
      <c r="D106" s="186"/>
      <c r="E106" s="186"/>
      <c r="F106" s="186"/>
      <c r="G106" s="186"/>
      <c r="K106" s="199"/>
      <c r="L106" s="201" t="s">
        <v>154</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157</v>
      </c>
      <c r="D114" s="186" t="s">
        <v>159</v>
      </c>
      <c r="E114" s="186"/>
      <c r="F114" s="186"/>
      <c r="G114" s="186"/>
      <c r="N114" s="187"/>
    </row>
    <row r="115" spans="2:14" s="180" customFormat="1">
      <c r="B115" s="185"/>
      <c r="C115" s="183"/>
      <c r="D115" s="186"/>
      <c r="E115" s="186" t="s">
        <v>163</v>
      </c>
      <c r="F115" s="186">
        <v>871</v>
      </c>
      <c r="G115" s="186" t="s">
        <v>156</v>
      </c>
      <c r="N115" s="187"/>
    </row>
    <row r="116" spans="2:14" s="180" customFormat="1">
      <c r="B116" s="185"/>
      <c r="C116" s="183"/>
      <c r="D116" s="186" t="s">
        <v>164</v>
      </c>
      <c r="E116" s="186"/>
      <c r="F116" s="186"/>
      <c r="G116" s="186"/>
      <c r="N116" s="187"/>
    </row>
    <row r="117" spans="2:14" s="180" customFormat="1">
      <c r="B117" s="185"/>
      <c r="C117" s="183"/>
      <c r="D117" s="186" t="s">
        <v>165</v>
      </c>
      <c r="E117" s="186"/>
      <c r="F117" s="186">
        <v>440</v>
      </c>
      <c r="G117" s="186" t="s">
        <v>156</v>
      </c>
      <c r="N117" s="187"/>
    </row>
    <row r="118" spans="2:14" s="180" customFormat="1">
      <c r="B118" s="185"/>
      <c r="C118" s="183"/>
      <c r="D118" s="186" t="s">
        <v>158</v>
      </c>
      <c r="E118" s="186"/>
      <c r="F118" s="186">
        <v>84</v>
      </c>
      <c r="G118" s="186" t="s">
        <v>156</v>
      </c>
      <c r="N118" s="187"/>
    </row>
    <row r="119" spans="2:14" s="180" customFormat="1">
      <c r="B119" s="185"/>
      <c r="D119" s="186" t="s">
        <v>170</v>
      </c>
      <c r="E119" s="186"/>
      <c r="F119" s="186">
        <f>F115-F117-F118-F120</f>
        <v>297</v>
      </c>
      <c r="G119" s="186" t="s">
        <v>169</v>
      </c>
      <c r="N119" s="187"/>
    </row>
    <row r="120" spans="2:14" s="180" customFormat="1">
      <c r="B120" s="185"/>
      <c r="D120" s="186" t="s">
        <v>166</v>
      </c>
      <c r="E120" s="206"/>
      <c r="F120" s="180">
        <v>50</v>
      </c>
      <c r="G120" s="186" t="s">
        <v>169</v>
      </c>
      <c r="N120" s="187"/>
    </row>
    <row r="121" spans="2:14" s="180" customFormat="1">
      <c r="B121" s="185"/>
      <c r="F121" s="180" t="s">
        <v>177</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160</v>
      </c>
      <c r="E124" s="186">
        <v>14.7</v>
      </c>
      <c r="F124" s="186" t="s">
        <v>162</v>
      </c>
      <c r="G124" s="186"/>
      <c r="N124" s="187"/>
    </row>
    <row r="125" spans="2:14" s="180" customFormat="1">
      <c r="B125" s="185"/>
      <c r="D125" s="186"/>
      <c r="E125" s="186"/>
      <c r="F125" s="186" t="s">
        <v>161</v>
      </c>
      <c r="G125" s="186"/>
      <c r="N125" s="187"/>
    </row>
    <row r="126" spans="2:14" s="180" customFormat="1">
      <c r="B126" s="185"/>
      <c r="D126" s="186" t="s">
        <v>167</v>
      </c>
      <c r="E126" s="186">
        <v>30</v>
      </c>
      <c r="G126" s="186" t="s">
        <v>156</v>
      </c>
      <c r="N126" s="187"/>
    </row>
    <row r="127" spans="2:14" s="180" customFormat="1">
      <c r="B127" s="185"/>
      <c r="D127" s="186"/>
      <c r="E127" s="186"/>
      <c r="F127" s="186"/>
      <c r="G127" s="186"/>
      <c r="N127" s="187"/>
    </row>
    <row r="128" spans="2:14" s="180" customFormat="1">
      <c r="B128" s="185"/>
      <c r="D128" s="186" t="s">
        <v>168</v>
      </c>
      <c r="E128" s="186">
        <f>E124+(E126/E60)</f>
        <v>15.899999999999999</v>
      </c>
      <c r="F128" s="186" t="s">
        <v>162</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178</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2020-01-14T09:18:01Z</dcterms:modified>
</cp:coreProperties>
</file>