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1"/>
  <workbookPr showInkAnnotation="0" codeName="ThisWorkbook" autoCompressPictures="0"/>
  <mc:AlternateContent xmlns:mc="http://schemas.openxmlformats.org/markup-compatibility/2006">
    <mc:Choice Requires="x15">
      <x15ac:absPath xmlns:x15ac="http://schemas.microsoft.com/office/spreadsheetml/2010/11/ac" url="/Users/robin/Desktop/Quintel/etdataset/nodes_source_analyses/energy/transport/"/>
    </mc:Choice>
  </mc:AlternateContent>
  <xr:revisionPtr revIDLastSave="0" documentId="13_ncr:1_{5878226E-6CAE-994C-88C8-3ECF2DC8EFC1}" xr6:coauthVersionLast="47" xr6:coauthVersionMax="47" xr10:uidLastSave="{00000000-0000-0000-0000-000000000000}"/>
  <bookViews>
    <workbookView xWindow="31860" yWindow="500" windowWidth="28800" windowHeight="16160" tabRatio="500"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4" i="20" l="1"/>
  <c r="E41" i="20" l="1"/>
  <c r="N9" i="13" s="1"/>
  <c r="D14" i="20" l="1"/>
  <c r="O8" i="13"/>
  <c r="H8" i="13" s="1"/>
  <c r="E12" i="12" s="1"/>
  <c r="I13" i="12"/>
  <c r="H9" i="13"/>
  <c r="E13" i="12" s="1"/>
  <c r="K11" i="13"/>
  <c r="H11" i="13" s="1"/>
  <c r="E31" i="12" s="1"/>
  <c r="E8" i="20"/>
  <c r="M7" i="13" s="1"/>
  <c r="H7" i="13" l="1"/>
  <c r="E11" i="12" s="1"/>
</calcChain>
</file>

<file path=xl/sharedStrings.xml><?xml version="1.0" encoding="utf-8"?>
<sst xmlns="http://schemas.openxmlformats.org/spreadsheetml/2006/main" count="183" uniqueCount="136">
  <si>
    <t>Source</t>
  </si>
  <si>
    <t>years</t>
  </si>
  <si>
    <t>%</t>
  </si>
  <si>
    <t>-</t>
  </si>
  <si>
    <t>Technical lifetime</t>
  </si>
  <si>
    <t>Value</t>
  </si>
  <si>
    <t>Other</t>
  </si>
  <si>
    <t>Initial investment costs</t>
  </si>
  <si>
    <t>NL</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</si>
  <si>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</si>
  <si>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</si>
  <si>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</si>
  <si>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</si>
  <si>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</si>
  <si>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</si>
  <si>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</si>
  <si>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</si>
  <si>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</si>
  <si>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</si>
  <si>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</si>
  <si>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</si>
  <si>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</si>
  <si>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</si>
  <si>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availability</t>
  </si>
  <si>
    <t>free_co2_factor</t>
  </si>
  <si>
    <t>technical_lifetime</t>
  </si>
  <si>
    <t>euro/year</t>
  </si>
  <si>
    <t>quintel/etsource@0277ad226491f5aae44c874b298cbcf694d2f6cb</t>
  </si>
  <si>
    <t>transport_car_using_electricity.converter.ad</t>
  </si>
  <si>
    <t>output.car_kms</t>
  </si>
  <si>
    <t>full_load_hours</t>
  </si>
  <si>
    <t>typical_input_capacity</t>
  </si>
  <si>
    <t>ucs</t>
  </si>
  <si>
    <t>Notes</t>
  </si>
  <si>
    <t xml:space="preserve">Technical lifetime </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</si>
  <si>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</si>
  <si>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</si>
  <si>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</si>
  <si>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</si>
  <si>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</si>
  <si>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</si>
  <si>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</si>
  <si>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</si>
  <si>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</si>
  <si>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</si>
  <si>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</si>
  <si>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</si>
  <si>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</si>
  <si>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</si>
  <si>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</si>
  <si>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</si>
  <si>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Parameters</t>
  </si>
  <si>
    <t>Costs</t>
  </si>
  <si>
    <t xml:space="preserve">Fixed operational and maintenance costs </t>
  </si>
  <si>
    <t xml:space="preserve">Initial investment costs </t>
  </si>
  <si>
    <t>Technical</t>
  </si>
  <si>
    <t>Comments</t>
  </si>
  <si>
    <t>Subject year</t>
  </si>
  <si>
    <t>ETM Library URL</t>
  </si>
  <si>
    <t>km/MJ</t>
  </si>
  <si>
    <t>MJ/km</t>
  </si>
  <si>
    <t>http://www.fuelswitch.nl/files/files_news/natural_gas_in_transport_tno_ce_delft_ecn_4818.pdf</t>
  </si>
  <si>
    <t>cedelft-ecn-tno2</t>
  </si>
  <si>
    <t>http://refman.et-model.com/publications/2008</t>
  </si>
  <si>
    <t>http://www.energieakkoordser.nl/~/media/files/energieakkoord/nieuwsberichten/2014/brandstofvisie/verzamelde-kennisnotities-brandstoffmix.ashx</t>
  </si>
  <si>
    <t>storage.volume</t>
  </si>
  <si>
    <t>MWh</t>
  </si>
  <si>
    <t>kWh</t>
  </si>
  <si>
    <t>storage.decay</t>
  </si>
  <si>
    <t>MW</t>
  </si>
  <si>
    <t>Cost</t>
  </si>
  <si>
    <t>initial_investment</t>
  </si>
  <si>
    <t>Set to 0 baseline</t>
  </si>
  <si>
    <t>fixed_operation_and_maintenance_costs_per_year</t>
  </si>
  <si>
    <t>Fixed operational and maintenance costs per year</t>
  </si>
  <si>
    <r>
      <t>variable_operation_and_maintenance_costs_per_</t>
    </r>
    <r>
      <rPr>
        <sz val="12"/>
        <color theme="1"/>
        <rFont val="Calibri"/>
        <family val="2"/>
        <scheme val="minor"/>
      </rPr>
      <t>full_load_hour</t>
    </r>
  </si>
  <si>
    <t>euro/flh</t>
  </si>
  <si>
    <r>
      <t xml:space="preserve">Variable operation and maintenance costs per </t>
    </r>
    <r>
      <rPr>
        <sz val="12"/>
        <color theme="1"/>
        <rFont val="Calibri"/>
        <family val="2"/>
        <scheme val="minor"/>
      </rPr>
      <t>flh</t>
    </r>
  </si>
  <si>
    <t>Necessary attribute for 0 euro car costs baseline</t>
  </si>
  <si>
    <t>ccs_investment</t>
  </si>
  <si>
    <t>CCS investment costs</t>
  </si>
  <si>
    <t>cost_of_installing</t>
  </si>
  <si>
    <t>Installation costs</t>
  </si>
  <si>
    <r>
      <t>decommis</t>
    </r>
    <r>
      <rPr>
        <sz val="12"/>
        <color theme="1"/>
        <rFont val="Calibri"/>
        <family val="2"/>
        <scheme val="minor"/>
      </rPr>
      <t>s</t>
    </r>
    <r>
      <rPr>
        <sz val="12"/>
        <color theme="1"/>
        <rFont val="Calibri"/>
        <family val="2"/>
        <scheme val="minor"/>
      </rPr>
      <t>ioning_costs</t>
    </r>
  </si>
  <si>
    <t>Decommissioning costs</t>
  </si>
  <si>
    <t>variable_operation_and_maintenance_costs_for_ccs_per_full_load_hour</t>
  </si>
  <si>
    <t>Variable operational and maintenance costs for ccs per flh</t>
  </si>
  <si>
    <t>wacc</t>
  </si>
  <si>
    <t>takes_part_in_ets</t>
  </si>
  <si>
    <t>yes=1, no=0</t>
  </si>
  <si>
    <t>construction_time</t>
  </si>
  <si>
    <t xml:space="preserve">Construction time of the plant </t>
  </si>
  <si>
    <t>yrs</t>
  </si>
  <si>
    <t>p.84</t>
  </si>
  <si>
    <t>https://www.tesla.com/sites/default/files/blog_attachments/model_s_owners_manual_europe_1.0.pdf</t>
  </si>
  <si>
    <t>battery size</t>
  </si>
  <si>
    <t>Tesla model s owner's manual</t>
  </si>
  <si>
    <t>EU</t>
  </si>
  <si>
    <t>23/08/16</t>
  </si>
  <si>
    <t>storage decay per day</t>
  </si>
  <si>
    <t>storage volume</t>
  </si>
  <si>
    <t>p 6.4</t>
  </si>
  <si>
    <t>See argumentation in Notes</t>
  </si>
  <si>
    <t>Tesla website</t>
  </si>
  <si>
    <t>USA</t>
  </si>
  <si>
    <t>Tesla Model S user Manual</t>
  </si>
  <si>
    <t>Tesla model S P100D</t>
  </si>
  <si>
    <t>https://www.tesla.com/nl_NL/blog/new-tesla-model-s-now-quickest-production-car-world?redirect=no</t>
  </si>
  <si>
    <t>Tesla Model S P100D website anouncement</t>
  </si>
  <si>
    <t>Tesla Model S P100D</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</si>
  <si>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</si>
  <si>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output.passenger_kms</t>
  </si>
  <si>
    <t>pkm/MJ</t>
  </si>
  <si>
    <t>Vehicle kilometers cars</t>
  </si>
  <si>
    <t>CBS</t>
  </si>
  <si>
    <t>2017</t>
  </si>
  <si>
    <t>http://statline.cbs.nl/Statweb/publication/?DM=SLNL&amp;PA=80302NED&amp;D1=a&amp;D2=a&amp;D3=25&amp;HDR=T,G2&amp;STB=G1&amp;VW=T</t>
  </si>
  <si>
    <t>Passenger kilometers cars</t>
  </si>
  <si>
    <t>http://statline.cbs.nl/Statweb/publication/?DM=SLNL&amp;PA=83497ned&amp;D1=0&amp;D2=a&amp;D3=0&amp;D4=5&amp;HDR=T,G3&amp;STB=G1,G2&amp;VW=T</t>
  </si>
  <si>
    <t>passenger km/vehicle km</t>
  </si>
  <si>
    <t>passenger km/MJ</t>
  </si>
  <si>
    <t>% per hour</t>
  </si>
  <si>
    <t>Does not take part in ETS</t>
  </si>
  <si>
    <t>Weighted average cost of capital</t>
  </si>
  <si>
    <t>Quintel assumption (see https://docs.energytransitionmodel.com/main/cost-wacc)</t>
  </si>
  <si>
    <t>storage decay per month</t>
  </si>
  <si>
    <t>storage decay per hour</t>
  </si>
  <si>
    <t>p.29</t>
  </si>
  <si>
    <t>efficiency</t>
  </si>
  <si>
    <t>Netherlands</t>
  </si>
  <si>
    <t> https://ce.nl/wp-content/uploads/2025/02/CE_Delft_210506_STREAM_Personenvervoer_2024_Def.pdf</t>
  </si>
  <si>
    <t>p. 18</t>
  </si>
  <si>
    <t>CE Delft (2024)</t>
  </si>
  <si>
    <t xml:space="preserve">CE Delft </t>
  </si>
  <si>
    <t>CE Delft</t>
  </si>
  <si>
    <t>Robin de Smit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</si>
</sst>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0000000000"/>
    <numFmt numFmtId="167" formatCode="0.0000"/>
    <numFmt numFmtId="168" formatCode="0.00000"/>
    <numFmt numFmtId="169" formatCode="0.0000000%"/>
    <numFmt numFmtId="170" formatCode="0.0000000"/>
    <numFmt numFmtId="171" formatCode="0.00000000"/>
    <numFmt numFmtId="172" formatCode="0.0%"/>
  </numFmts>
  <fonts count="39">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sz val="12"/>
      <color rgb="FF000000"/>
      <name val="Calibri"/>
      <family val="2"/>
    </font>
    <font>
      <i/>
      <sz val="12"/>
      <color theme="1"/>
      <name val="Calibri"/>
      <family val="2"/>
      <scheme val="minor"/>
    </font>
    <font>
      <sz val="12"/>
      <name val="Calibri"/>
      <family val="2"/>
    </font>
    <font>
      <sz val="12"/>
      <color theme="1"/>
      <name val="Calibri"/>
      <family val="2"/>
    </font>
    <font>
      <b/>
      <sz val="12"/>
      <color theme="1"/>
      <name val="Calibri"/>
      <family val="2"/>
    </font>
    <font>
      <sz val="12"/>
      <color theme="1"/>
      <name val="Lettertype hoofdtekst"/>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1">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bottom style="medium">
        <color auto="1"/>
      </bottom>
      <diagonal/>
    </border>
  </borders>
  <cellStyleXfs count="338">
    <xf numFmtId="0" fontId="0" fillId="0" borderId="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9" fontId="38" fillId="0" borderId="0" applyFont="0" applyFill="0" applyBorder="0" applyAlignment="0" applyProtection="0"/>
  </cellStyleXfs>
  <cellXfs count="189">
    <xf numFmtId="0" fontId="0" fillId="0" borderId="0" xfId="0"/>
    <xf numFmtId="0" fontId="28" fillId="3" borderId="7" xfId="0" applyFont="1" applyFill="1" applyBorder="1"/>
    <xf numFmtId="0" fontId="29" fillId="3" borderId="17" xfId="0" applyFont="1" applyFill="1" applyBorder="1"/>
    <xf numFmtId="0" fontId="28" fillId="3" borderId="13" xfId="0" applyFont="1" applyFill="1" applyBorder="1"/>
    <xf numFmtId="0" fontId="30" fillId="3" borderId="7" xfId="0" applyFont="1" applyFill="1" applyBorder="1" applyAlignment="1">
      <alignment vertical="center"/>
    </xf>
    <xf numFmtId="49" fontId="28" fillId="2" borderId="8" xfId="0" applyNumberFormat="1" applyFont="1" applyFill="1" applyBorder="1" applyAlignment="1">
      <alignment horizontal="left"/>
    </xf>
    <xf numFmtId="0" fontId="30" fillId="3" borderId="1" xfId="0" applyFont="1" applyFill="1" applyBorder="1" applyAlignment="1">
      <alignment vertical="center"/>
    </xf>
    <xf numFmtId="0" fontId="28" fillId="3" borderId="14" xfId="0" applyFont="1" applyFill="1" applyBorder="1"/>
    <xf numFmtId="0" fontId="28" fillId="3" borderId="0" xfId="0" applyFont="1" applyFill="1"/>
    <xf numFmtId="0" fontId="27" fillId="2" borderId="0" xfId="0" applyFont="1" applyFill="1" applyAlignment="1">
      <alignment vertical="center"/>
    </xf>
    <xf numFmtId="1" fontId="27" fillId="2" borderId="0" xfId="0" applyNumberFormat="1" applyFont="1" applyFill="1" applyAlignment="1">
      <alignment horizontal="right" vertical="center"/>
    </xf>
    <xf numFmtId="2" fontId="27" fillId="2" borderId="0" xfId="0" applyNumberFormat="1" applyFont="1" applyFill="1" applyAlignment="1">
      <alignment horizontal="right" vertical="center"/>
    </xf>
    <xf numFmtId="0" fontId="27" fillId="0" borderId="0" xfId="0" applyFont="1" applyAlignment="1">
      <alignment horizontal="left" vertical="center"/>
    </xf>
    <xf numFmtId="0" fontId="27" fillId="2" borderId="0" xfId="0" applyFont="1" applyFill="1"/>
    <xf numFmtId="0" fontId="27" fillId="2" borderId="5" xfId="0" applyFont="1" applyFill="1" applyBorder="1"/>
    <xf numFmtId="0" fontId="27" fillId="2" borderId="9" xfId="0" applyFont="1" applyFill="1" applyBorder="1"/>
    <xf numFmtId="49" fontId="27" fillId="2" borderId="0" xfId="0" applyNumberFormat="1" applyFont="1" applyFill="1"/>
    <xf numFmtId="49" fontId="27" fillId="2" borderId="9" xfId="0" applyNumberFormat="1" applyFont="1" applyFill="1" applyBorder="1"/>
    <xf numFmtId="0" fontId="27" fillId="2" borderId="4" xfId="0" applyFont="1" applyFill="1" applyBorder="1"/>
    <xf numFmtId="0" fontId="24" fillId="2" borderId="0" xfId="0" applyFont="1" applyFill="1"/>
    <xf numFmtId="0" fontId="28" fillId="0" borderId="0" xfId="0" applyFont="1"/>
    <xf numFmtId="0" fontId="27" fillId="2" borderId="6" xfId="0" applyFont="1" applyFill="1" applyBorder="1"/>
    <xf numFmtId="0" fontId="28" fillId="3" borderId="17" xfId="0" applyFont="1" applyFill="1" applyBorder="1"/>
    <xf numFmtId="0" fontId="28" fillId="3" borderId="2" xfId="0" applyFont="1" applyFill="1" applyBorder="1"/>
    <xf numFmtId="0" fontId="24" fillId="2" borderId="2" xfId="0" applyFont="1" applyFill="1" applyBorder="1"/>
    <xf numFmtId="0" fontId="31" fillId="3" borderId="0" xfId="0" applyFont="1" applyFill="1"/>
    <xf numFmtId="0" fontId="24" fillId="2" borderId="7" xfId="0" applyFont="1" applyFill="1" applyBorder="1"/>
    <xf numFmtId="0" fontId="27" fillId="2" borderId="19" xfId="0" applyFont="1" applyFill="1" applyBorder="1"/>
    <xf numFmtId="0" fontId="27" fillId="0" borderId="0" xfId="0" applyFont="1"/>
    <xf numFmtId="0" fontId="29" fillId="3" borderId="0" xfId="0" applyFont="1" applyFill="1"/>
    <xf numFmtId="0" fontId="27" fillId="2" borderId="0" xfId="0" applyFont="1" applyFill="1" applyAlignment="1">
      <alignment horizontal="left" vertical="center"/>
    </xf>
    <xf numFmtId="0" fontId="23" fillId="2" borderId="18" xfId="0" applyFont="1" applyFill="1" applyBorder="1"/>
    <xf numFmtId="0" fontId="23" fillId="2" borderId="0" xfId="0" applyFont="1" applyFill="1"/>
    <xf numFmtId="0" fontId="23" fillId="2" borderId="3" xfId="0" applyFont="1" applyFill="1" applyBorder="1"/>
    <xf numFmtId="0" fontId="23" fillId="2" borderId="15" xfId="0" applyFont="1" applyFill="1" applyBorder="1"/>
    <xf numFmtId="0" fontId="23" fillId="0" borderId="0" xfId="0" applyFont="1"/>
    <xf numFmtId="0" fontId="23" fillId="2" borderId="6" xfId="0" applyFont="1" applyFill="1" applyBorder="1"/>
    <xf numFmtId="164" fontId="23" fillId="2" borderId="18" xfId="0" applyNumberFormat="1" applyFont="1" applyFill="1" applyBorder="1"/>
    <xf numFmtId="2" fontId="23" fillId="2" borderId="18" xfId="0" applyNumberFormat="1" applyFont="1" applyFill="1" applyBorder="1"/>
    <xf numFmtId="0" fontId="23" fillId="2" borderId="10" xfId="0" applyFont="1" applyFill="1" applyBorder="1"/>
    <xf numFmtId="0" fontId="23" fillId="2" borderId="11" xfId="0" applyFont="1" applyFill="1" applyBorder="1"/>
    <xf numFmtId="0" fontId="23" fillId="2" borderId="12" xfId="0" applyFont="1" applyFill="1" applyBorder="1"/>
    <xf numFmtId="0" fontId="22" fillId="2" borderId="0" xfId="0" applyFont="1" applyFill="1"/>
    <xf numFmtId="0" fontId="22" fillId="2" borderId="3" xfId="0" applyFont="1" applyFill="1" applyBorder="1"/>
    <xf numFmtId="0" fontId="22" fillId="2" borderId="4" xfId="0" applyFont="1" applyFill="1" applyBorder="1"/>
    <xf numFmtId="0" fontId="22" fillId="2" borderId="6" xfId="0" applyFont="1" applyFill="1" applyBorder="1"/>
    <xf numFmtId="165" fontId="22" fillId="0" borderId="0" xfId="0" applyNumberFormat="1" applyFont="1" applyAlignment="1">
      <alignment vertical="center"/>
    </xf>
    <xf numFmtId="0" fontId="22" fillId="0" borderId="0" xfId="0" applyFont="1"/>
    <xf numFmtId="2" fontId="22" fillId="2" borderId="0" xfId="0" applyNumberFormat="1" applyFont="1" applyFill="1" applyAlignment="1">
      <alignment horizontal="right" vertical="center"/>
    </xf>
    <xf numFmtId="2" fontId="22" fillId="2" borderId="18" xfId="0" applyNumberFormat="1" applyFont="1" applyFill="1" applyBorder="1" applyAlignment="1">
      <alignment horizontal="right" vertical="center"/>
    </xf>
    <xf numFmtId="10" fontId="22" fillId="2" borderId="0" xfId="0" applyNumberFormat="1" applyFont="1" applyFill="1" applyAlignment="1">
      <alignment horizontal="left" vertical="center" indent="2"/>
    </xf>
    <xf numFmtId="0" fontId="22" fillId="0" borderId="0" xfId="0" applyFont="1" applyAlignment="1">
      <alignment horizontal="left" vertical="center" indent="2"/>
    </xf>
    <xf numFmtId="1" fontId="22" fillId="2" borderId="18" xfId="0" applyNumberFormat="1" applyFont="1" applyFill="1" applyBorder="1" applyAlignment="1">
      <alignment horizontal="right" vertical="center"/>
    </xf>
    <xf numFmtId="3" fontId="22" fillId="0" borderId="0" xfId="0" applyNumberFormat="1" applyFont="1" applyAlignment="1">
      <alignment horizontal="left" vertical="center" indent="3"/>
    </xf>
    <xf numFmtId="2" fontId="22" fillId="2" borderId="18" xfId="0" applyNumberFormat="1" applyFont="1" applyFill="1" applyBorder="1"/>
    <xf numFmtId="2" fontId="22" fillId="2" borderId="0" xfId="0" applyNumberFormat="1" applyFont="1" applyFill="1"/>
    <xf numFmtId="0" fontId="21" fillId="0" borderId="0" xfId="0" applyFont="1"/>
    <xf numFmtId="0" fontId="20" fillId="0" borderId="0" xfId="0" applyFont="1"/>
    <xf numFmtId="0" fontId="33" fillId="0" borderId="0" xfId="0" applyFont="1"/>
    <xf numFmtId="0" fontId="19" fillId="0" borderId="0" xfId="0" applyFont="1" applyAlignment="1">
      <alignment horizontal="left" vertical="center"/>
    </xf>
    <xf numFmtId="0" fontId="18" fillId="0" borderId="0" xfId="0" applyFont="1"/>
    <xf numFmtId="0" fontId="17" fillId="0" borderId="0" xfId="0" applyFont="1"/>
    <xf numFmtId="0" fontId="16" fillId="0" borderId="0" xfId="0" applyFont="1"/>
    <xf numFmtId="0" fontId="16" fillId="2" borderId="0" xfId="0" applyFont="1" applyFill="1"/>
    <xf numFmtId="0" fontId="16" fillId="2" borderId="3" xfId="0" applyFont="1" applyFill="1" applyBorder="1"/>
    <xf numFmtId="0" fontId="16" fillId="2" borderId="4" xfId="0" applyFont="1" applyFill="1" applyBorder="1"/>
    <xf numFmtId="0" fontId="16" fillId="2" borderId="6" xfId="0" applyFont="1" applyFill="1" applyBorder="1"/>
    <xf numFmtId="0" fontId="16" fillId="2" borderId="0" xfId="0" applyFont="1" applyFill="1" applyAlignment="1">
      <alignment horizontal="right"/>
    </xf>
    <xf numFmtId="49" fontId="16" fillId="2" borderId="0" xfId="0" applyNumberFormat="1" applyFont="1" applyFill="1"/>
    <xf numFmtId="49" fontId="16" fillId="2" borderId="4" xfId="0" applyNumberFormat="1" applyFont="1" applyFill="1" applyBorder="1"/>
    <xf numFmtId="0" fontId="16" fillId="2" borderId="16" xfId="0" applyFont="1" applyFill="1" applyBorder="1"/>
    <xf numFmtId="0" fontId="16" fillId="0" borderId="0" xfId="0" applyFont="1" applyAlignment="1">
      <alignment vertical="top"/>
    </xf>
    <xf numFmtId="0" fontId="16" fillId="2" borderId="0" xfId="0" applyFont="1" applyFill="1" applyAlignment="1">
      <alignment vertical="top"/>
    </xf>
    <xf numFmtId="0" fontId="15" fillId="0" borderId="0" xfId="0" applyFont="1"/>
    <xf numFmtId="0" fontId="27" fillId="2" borderId="17" xfId="0" applyFont="1" applyFill="1" applyBorder="1"/>
    <xf numFmtId="0" fontId="14" fillId="2" borderId="2" xfId="0" applyFont="1" applyFill="1" applyBorder="1"/>
    <xf numFmtId="0" fontId="27" fillId="2" borderId="7" xfId="0" applyFont="1" applyFill="1" applyBorder="1"/>
    <xf numFmtId="0" fontId="14" fillId="2" borderId="0" xfId="0" applyFont="1" applyFill="1"/>
    <xf numFmtId="0" fontId="34" fillId="2" borderId="0" xfId="0" applyFont="1" applyFill="1"/>
    <xf numFmtId="0" fontId="14" fillId="2" borderId="18" xfId="0" applyFont="1" applyFill="1" applyBorder="1"/>
    <xf numFmtId="0" fontId="14" fillId="4" borderId="0" xfId="0" applyFont="1" applyFill="1"/>
    <xf numFmtId="0" fontId="14" fillId="5" borderId="0" xfId="0" applyFont="1" applyFill="1"/>
    <xf numFmtId="0" fontId="14" fillId="6" borderId="0" xfId="0" applyFont="1" applyFill="1"/>
    <xf numFmtId="0" fontId="14" fillId="7" borderId="0" xfId="0" applyFont="1" applyFill="1"/>
    <xf numFmtId="0" fontId="14" fillId="2" borderId="7" xfId="0" applyFont="1" applyFill="1" applyBorder="1"/>
    <xf numFmtId="0" fontId="14" fillId="8" borderId="0" xfId="0" applyFont="1" applyFill="1"/>
    <xf numFmtId="0" fontId="14" fillId="9" borderId="0" xfId="0" applyFont="1" applyFill="1"/>
    <xf numFmtId="0" fontId="14" fillId="10" borderId="0" xfId="0" applyFont="1" applyFill="1"/>
    <xf numFmtId="0" fontId="14" fillId="11" borderId="0" xfId="0" applyFont="1" applyFill="1"/>
    <xf numFmtId="0" fontId="27" fillId="2" borderId="9" xfId="0" applyFont="1" applyFill="1" applyBorder="1" applyAlignment="1">
      <alignment vertical="center"/>
    </xf>
    <xf numFmtId="165" fontId="22" fillId="2" borderId="0" xfId="0" applyNumberFormat="1" applyFont="1" applyFill="1" applyAlignment="1">
      <alignment vertical="center"/>
    </xf>
    <xf numFmtId="0" fontId="19" fillId="2" borderId="0" xfId="0" applyFont="1" applyFill="1" applyAlignment="1">
      <alignment horizontal="left" vertical="center"/>
    </xf>
    <xf numFmtId="165" fontId="14" fillId="0" borderId="0" xfId="0" applyNumberFormat="1" applyFont="1" applyAlignment="1">
      <alignment vertical="center"/>
    </xf>
    <xf numFmtId="0" fontId="14" fillId="0" borderId="0" xfId="0" applyFont="1" applyAlignment="1">
      <alignment horizontal="left" vertical="center" indent="2"/>
    </xf>
    <xf numFmtId="0" fontId="23" fillId="2" borderId="5" xfId="0" applyFont="1" applyFill="1" applyBorder="1"/>
    <xf numFmtId="0" fontId="27" fillId="2" borderId="16" xfId="0" applyFont="1" applyFill="1" applyBorder="1"/>
    <xf numFmtId="0" fontId="29" fillId="2" borderId="9" xfId="0" applyFont="1" applyFill="1" applyBorder="1"/>
    <xf numFmtId="0" fontId="28" fillId="2" borderId="0" xfId="0" applyFont="1" applyFill="1"/>
    <xf numFmtId="166" fontId="23" fillId="2" borderId="0" xfId="0" applyNumberFormat="1" applyFont="1" applyFill="1"/>
    <xf numFmtId="164" fontId="32" fillId="2" borderId="0" xfId="0" applyNumberFormat="1" applyFont="1" applyFill="1"/>
    <xf numFmtId="0" fontId="33" fillId="12" borderId="6" xfId="0" applyFont="1" applyFill="1" applyBorder="1"/>
    <xf numFmtId="164" fontId="33" fillId="12" borderId="18" xfId="0" applyNumberFormat="1" applyFont="1" applyFill="1" applyBorder="1"/>
    <xf numFmtId="0" fontId="33" fillId="12" borderId="18" xfId="0" applyFont="1" applyFill="1" applyBorder="1"/>
    <xf numFmtId="0" fontId="13" fillId="2" borderId="18" xfId="0" applyFont="1" applyFill="1" applyBorder="1"/>
    <xf numFmtId="167" fontId="23" fillId="2" borderId="18" xfId="0" applyNumberFormat="1" applyFont="1" applyFill="1" applyBorder="1"/>
    <xf numFmtId="0" fontId="12" fillId="2" borderId="0" xfId="0" applyFont="1" applyFill="1" applyAlignment="1">
      <alignment horizontal="right"/>
    </xf>
    <xf numFmtId="0" fontId="12" fillId="2" borderId="0" xfId="0" applyFont="1" applyFill="1"/>
    <xf numFmtId="49" fontId="12" fillId="2" borderId="0" xfId="0" applyNumberFormat="1" applyFont="1" applyFill="1"/>
    <xf numFmtId="0" fontId="11" fillId="2" borderId="0" xfId="0" applyFont="1" applyFill="1"/>
    <xf numFmtId="0" fontId="11" fillId="2" borderId="6" xfId="0" applyFont="1" applyFill="1" applyBorder="1"/>
    <xf numFmtId="0" fontId="11" fillId="0" borderId="0" xfId="0" applyFont="1" applyAlignment="1">
      <alignment horizontal="left" vertical="center" indent="2"/>
    </xf>
    <xf numFmtId="165" fontId="11" fillId="0" borderId="0" xfId="0" applyNumberFormat="1" applyFont="1" applyAlignment="1">
      <alignment vertical="center"/>
    </xf>
    <xf numFmtId="165" fontId="11" fillId="2" borderId="0" xfId="0" applyNumberFormat="1" applyFont="1" applyFill="1" applyAlignment="1">
      <alignment vertical="center"/>
    </xf>
    <xf numFmtId="165" fontId="11" fillId="2" borderId="18" xfId="0" applyNumberFormat="1" applyFont="1" applyFill="1" applyBorder="1" applyAlignment="1">
      <alignment horizontal="right" vertical="center"/>
    </xf>
    <xf numFmtId="2" fontId="11" fillId="2" borderId="0" xfId="0" applyNumberFormat="1" applyFont="1" applyFill="1" applyAlignment="1">
      <alignment horizontal="right" vertical="center"/>
    </xf>
    <xf numFmtId="165" fontId="11" fillId="2" borderId="0" xfId="0" applyNumberFormat="1" applyFont="1" applyFill="1" applyAlignment="1">
      <alignment horizontal="right" vertical="center"/>
    </xf>
    <xf numFmtId="0" fontId="32" fillId="2" borderId="0" xfId="0" applyFont="1" applyFill="1" applyAlignment="1">
      <alignment vertical="top"/>
    </xf>
    <xf numFmtId="0" fontId="32" fillId="2" borderId="0" xfId="0" applyFont="1" applyFill="1"/>
    <xf numFmtId="14" fontId="32" fillId="2" borderId="0" xfId="0" applyNumberFormat="1" applyFont="1" applyFill="1"/>
    <xf numFmtId="0" fontId="11" fillId="0" borderId="0" xfId="0" applyFont="1"/>
    <xf numFmtId="0" fontId="35" fillId="12" borderId="0" xfId="0" applyFont="1" applyFill="1"/>
    <xf numFmtId="0" fontId="35" fillId="12" borderId="6" xfId="0" applyFont="1" applyFill="1" applyBorder="1"/>
    <xf numFmtId="14" fontId="35" fillId="12" borderId="0" xfId="0" applyNumberFormat="1" applyFont="1" applyFill="1"/>
    <xf numFmtId="0" fontId="10" fillId="0" borderId="0" xfId="0" applyFont="1"/>
    <xf numFmtId="0" fontId="10" fillId="2" borderId="18" xfId="0" applyFont="1" applyFill="1" applyBorder="1"/>
    <xf numFmtId="165" fontId="9" fillId="0" borderId="0" xfId="0" applyNumberFormat="1" applyFont="1" applyAlignment="1">
      <alignment vertical="center"/>
    </xf>
    <xf numFmtId="165" fontId="23" fillId="2" borderId="18" xfId="0" applyNumberFormat="1" applyFont="1" applyFill="1" applyBorder="1"/>
    <xf numFmtId="0" fontId="8" fillId="2" borderId="0" xfId="0" applyFont="1" applyFill="1"/>
    <xf numFmtId="0" fontId="8" fillId="2" borderId="6" xfId="0" applyFont="1" applyFill="1" applyBorder="1"/>
    <xf numFmtId="164" fontId="8" fillId="2" borderId="0" xfId="0" applyNumberFormat="1" applyFont="1" applyFill="1"/>
    <xf numFmtId="0" fontId="8" fillId="2" borderId="5" xfId="0" applyFont="1" applyFill="1" applyBorder="1"/>
    <xf numFmtId="0" fontId="8" fillId="0" borderId="0" xfId="0" applyFont="1"/>
    <xf numFmtId="164" fontId="8" fillId="2" borderId="18" xfId="0" applyNumberFormat="1" applyFont="1" applyFill="1" applyBorder="1"/>
    <xf numFmtId="0" fontId="8" fillId="2" borderId="18" xfId="0" applyFont="1" applyFill="1" applyBorder="1"/>
    <xf numFmtId="164" fontId="32" fillId="2" borderId="20" xfId="0" applyNumberFormat="1" applyFont="1" applyFill="1" applyBorder="1"/>
    <xf numFmtId="167" fontId="8" fillId="2" borderId="6" xfId="0" applyNumberFormat="1" applyFont="1" applyFill="1" applyBorder="1"/>
    <xf numFmtId="167" fontId="8" fillId="0" borderId="0" xfId="0" applyNumberFormat="1" applyFont="1"/>
    <xf numFmtId="167" fontId="28" fillId="0" borderId="0" xfId="0" applyNumberFormat="1" applyFont="1"/>
    <xf numFmtId="167" fontId="8" fillId="2" borderId="5" xfId="0" applyNumberFormat="1" applyFont="1" applyFill="1" applyBorder="1"/>
    <xf numFmtId="0" fontId="7" fillId="2" borderId="0" xfId="0" applyFont="1" applyFill="1"/>
    <xf numFmtId="0" fontId="7" fillId="0" borderId="0" xfId="0" applyFont="1" applyAlignment="1">
      <alignment vertical="top"/>
    </xf>
    <xf numFmtId="0" fontId="6" fillId="2" borderId="0" xfId="0" applyFont="1" applyFill="1"/>
    <xf numFmtId="49" fontId="6" fillId="2" borderId="0" xfId="0" applyNumberFormat="1" applyFont="1" applyFill="1" applyAlignment="1">
      <alignment horizontal="right"/>
    </xf>
    <xf numFmtId="0" fontId="33" fillId="12" borderId="9" xfId="0" applyFont="1" applyFill="1" applyBorder="1"/>
    <xf numFmtId="0" fontId="33" fillId="12" borderId="16" xfId="0" applyFont="1" applyFill="1" applyBorder="1"/>
    <xf numFmtId="0" fontId="36" fillId="2" borderId="0" xfId="0" applyFont="1" applyFill="1"/>
    <xf numFmtId="0" fontId="36" fillId="2" borderId="3" xfId="0" applyFont="1" applyFill="1" applyBorder="1"/>
    <xf numFmtId="0" fontId="36" fillId="2" borderId="4" xfId="0" applyFont="1" applyFill="1" applyBorder="1"/>
    <xf numFmtId="0" fontId="37" fillId="2" borderId="0" xfId="0" applyFont="1" applyFill="1"/>
    <xf numFmtId="0" fontId="37" fillId="2" borderId="16" xfId="0" applyFont="1" applyFill="1" applyBorder="1"/>
    <xf numFmtId="0" fontId="37" fillId="2" borderId="9" xfId="0" applyFont="1" applyFill="1" applyBorder="1"/>
    <xf numFmtId="0" fontId="36" fillId="2" borderId="9" xfId="0" applyFont="1" applyFill="1" applyBorder="1"/>
    <xf numFmtId="0" fontId="36" fillId="2" borderId="6" xfId="0" applyFont="1" applyFill="1" applyBorder="1"/>
    <xf numFmtId="0" fontId="36" fillId="2" borderId="16" xfId="0" applyFont="1" applyFill="1" applyBorder="1"/>
    <xf numFmtId="0" fontId="6" fillId="0" borderId="0" xfId="0" applyFont="1"/>
    <xf numFmtId="1" fontId="11" fillId="2" borderId="18" xfId="0" applyNumberFormat="1" applyFont="1" applyFill="1" applyBorder="1" applyAlignment="1">
      <alignment horizontal="right" vertical="center"/>
    </xf>
    <xf numFmtId="0" fontId="5" fillId="0" borderId="0" xfId="0" applyFont="1" applyAlignment="1">
      <alignment vertical="top"/>
    </xf>
    <xf numFmtId="14" fontId="5" fillId="2" borderId="0" xfId="0" applyNumberFormat="1" applyFont="1" applyFill="1" applyAlignment="1">
      <alignment horizontal="right"/>
    </xf>
    <xf numFmtId="0" fontId="5" fillId="2" borderId="18" xfId="0" applyFont="1" applyFill="1" applyBorder="1"/>
    <xf numFmtId="0" fontId="4" fillId="2" borderId="0" xfId="0" applyFont="1" applyFill="1"/>
    <xf numFmtId="49" fontId="4" fillId="2" borderId="0" xfId="0" applyNumberFormat="1" applyFont="1" applyFill="1"/>
    <xf numFmtId="165" fontId="32" fillId="2" borderId="0" xfId="0" applyNumberFormat="1" applyFont="1" applyFill="1"/>
    <xf numFmtId="165" fontId="36" fillId="2" borderId="0" xfId="0" applyNumberFormat="1" applyFont="1" applyFill="1"/>
    <xf numFmtId="168" fontId="36" fillId="2" borderId="0" xfId="0" applyNumberFormat="1" applyFont="1" applyFill="1"/>
    <xf numFmtId="9" fontId="36" fillId="2" borderId="0" xfId="337" applyFont="1" applyFill="1"/>
    <xf numFmtId="165" fontId="3" fillId="0" borderId="0" xfId="0" applyNumberFormat="1" applyFont="1" applyAlignment="1">
      <alignment vertical="center"/>
    </xf>
    <xf numFmtId="170" fontId="11" fillId="2" borderId="18" xfId="0" applyNumberFormat="1" applyFont="1" applyFill="1" applyBorder="1" applyAlignment="1">
      <alignment horizontal="right" vertical="center"/>
    </xf>
    <xf numFmtId="171" fontId="11" fillId="2" borderId="18" xfId="0" applyNumberFormat="1" applyFont="1" applyFill="1" applyBorder="1" applyAlignment="1">
      <alignment horizontal="right" vertical="center"/>
    </xf>
    <xf numFmtId="0" fontId="2" fillId="2" borderId="18" xfId="0" applyFont="1" applyFill="1" applyBorder="1"/>
    <xf numFmtId="0" fontId="2" fillId="0" borderId="0" xfId="0" applyFont="1"/>
    <xf numFmtId="0" fontId="36" fillId="0" borderId="18" xfId="0" applyFont="1" applyBorder="1"/>
    <xf numFmtId="2" fontId="32" fillId="2" borderId="20" xfId="0" applyNumberFormat="1" applyFont="1" applyFill="1" applyBorder="1"/>
    <xf numFmtId="0" fontId="2" fillId="2" borderId="0" xfId="0" applyFont="1" applyFill="1"/>
    <xf numFmtId="172" fontId="36" fillId="0" borderId="18" xfId="337" applyNumberFormat="1" applyFont="1" applyBorder="1"/>
    <xf numFmtId="169" fontId="36" fillId="2" borderId="18" xfId="337" applyNumberFormat="1" applyFont="1" applyFill="1" applyBorder="1"/>
    <xf numFmtId="170" fontId="2" fillId="0" borderId="18" xfId="0" applyNumberFormat="1" applyFont="1" applyBorder="1"/>
    <xf numFmtId="0" fontId="33" fillId="12" borderId="17" xfId="0" applyFont="1" applyFill="1" applyBorder="1" applyAlignment="1">
      <alignment horizontal="left" vertical="top" wrapText="1"/>
    </xf>
    <xf numFmtId="0" fontId="33" fillId="12" borderId="2" xfId="0" applyFont="1" applyFill="1" applyBorder="1" applyAlignment="1">
      <alignment horizontal="left" vertical="top" wrapText="1"/>
    </xf>
    <xf numFmtId="0" fontId="33" fillId="12" borderId="13" xfId="0" applyFont="1" applyFill="1" applyBorder="1" applyAlignment="1">
      <alignment horizontal="left" vertical="top" wrapText="1"/>
    </xf>
    <xf numFmtId="0" fontId="33" fillId="12" borderId="7" xfId="0" applyFont="1" applyFill="1" applyBorder="1" applyAlignment="1">
      <alignment horizontal="left" vertical="top" wrapText="1"/>
    </xf>
    <xf numFmtId="0" fontId="33" fillId="12" borderId="0" xfId="0" applyFont="1" applyFill="1" applyAlignment="1">
      <alignment horizontal="left" vertical="top" wrapText="1"/>
    </xf>
    <xf numFmtId="0" fontId="33" fillId="12" borderId="8" xfId="0" applyFont="1" applyFill="1" applyBorder="1" applyAlignment="1">
      <alignment horizontal="left" vertical="top" wrapText="1"/>
    </xf>
    <xf numFmtId="0" fontId="33" fillId="12" borderId="1" xfId="0" applyFont="1" applyFill="1" applyBorder="1" applyAlignment="1">
      <alignment horizontal="left" vertical="top" wrapText="1"/>
    </xf>
    <xf numFmtId="0" fontId="33" fillId="12" borderId="9" xfId="0" applyFont="1" applyFill="1" applyBorder="1" applyAlignment="1">
      <alignment horizontal="left" vertical="top" wrapText="1"/>
    </xf>
    <xf numFmtId="0" fontId="33" fillId="12" borderId="14" xfId="0" applyFont="1" applyFill="1" applyBorder="1" applyAlignment="1">
      <alignment horizontal="left" vertical="top" wrapText="1"/>
    </xf>
    <xf numFmtId="0" fontId="1" fillId="2" borderId="0" xfId="0" applyFont="1" applyFill="1"/>
    <xf numFmtId="0" fontId="33" fillId="12" borderId="0" xfId="0" applyFont="1" applyFill="1"/>
    <xf numFmtId="0" fontId="0" fillId="2" borderId="0" xfId="0" applyFill="1"/>
    <xf numFmtId="0" fontId="1" fillId="2" borderId="18" xfId="0" applyFont="1" applyFill="1" applyBorder="1"/>
  </cellXfs>
  <cellStyles count="33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Normal" xfId="0" builtinId="0"/>
    <cellStyle name="Per cent" xfId="337"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1003300</xdr:colOff>
      <xdr:row>17</xdr:row>
      <xdr:rowOff>50800</xdr:rowOff>
    </xdr:from>
    <xdr:to>
      <xdr:col>11</xdr:col>
      <xdr:colOff>774700</xdr:colOff>
      <xdr:row>32</xdr:row>
      <xdr:rowOff>38100</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
        <a:stretch>
          <a:fillRect/>
        </a:stretch>
      </xdr:blipFill>
      <xdr:spPr>
        <a:xfrm>
          <a:off x="4775200" y="3302000"/>
          <a:ext cx="6870700" cy="2844800"/>
        </a:xfrm>
        <a:prstGeom prst="rect">
          <a:avLst/>
        </a:prstGeom>
      </xdr:spPr>
    </xdr:pic>
    <xdr:clientData/>
  </xdr:twoCellAnchor>
  <xdr:twoCellAnchor editAs="oneCell">
    <xdr:from>
      <xdr:col>7</xdr:col>
      <xdr:colOff>876300</xdr:colOff>
      <xdr:row>37</xdr:row>
      <xdr:rowOff>0</xdr:rowOff>
    </xdr:from>
    <xdr:to>
      <xdr:col>9</xdr:col>
      <xdr:colOff>1193800</xdr:colOff>
      <xdr:row>58</xdr:row>
      <xdr:rowOff>25400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stretch>
          <a:fillRect/>
        </a:stretch>
      </xdr:blipFill>
      <xdr:spPr>
        <a:xfrm>
          <a:off x="14008100" y="17297400"/>
          <a:ext cx="2997200" cy="4051300"/>
        </a:xfrm>
        <a:prstGeom prst="rect">
          <a:avLst/>
        </a:prstGeom>
      </xdr:spPr>
    </xdr:pic>
    <xdr:clientData/>
  </xdr:twoCellAnchor>
  <xdr:twoCellAnchor editAs="oneCell">
    <xdr:from>
      <xdr:col>7</xdr:col>
      <xdr:colOff>0</xdr:colOff>
      <xdr:row>61</xdr:row>
      <xdr:rowOff>0</xdr:rowOff>
    </xdr:from>
    <xdr:to>
      <xdr:col>13</xdr:col>
      <xdr:colOff>228600</xdr:colOff>
      <xdr:row>104</xdr:row>
      <xdr:rowOff>76200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3"/>
        <a:stretch>
          <a:fillRect/>
        </a:stretch>
      </xdr:blipFill>
      <xdr:spPr>
        <a:xfrm>
          <a:off x="8966200" y="21920200"/>
          <a:ext cx="8166100" cy="8267700"/>
        </a:xfrm>
        <a:prstGeom prst="rect">
          <a:avLst/>
        </a:prstGeom>
      </xdr:spPr>
    </xdr:pic>
    <xdr:clientData/>
  </xdr:twoCellAnchor>
  <xdr:twoCellAnchor editAs="oneCell">
    <xdr:from>
      <xdr:col>7</xdr:col>
      <xdr:colOff>0</xdr:colOff>
      <xdr:row>103</xdr:row>
      <xdr:rowOff>139700</xdr:rowOff>
    </xdr:from>
    <xdr:to>
      <xdr:col>13</xdr:col>
      <xdr:colOff>660400</xdr:colOff>
      <xdr:row>147</xdr:row>
      <xdr:rowOff>16934</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4"/>
        <a:stretch>
          <a:fillRect/>
        </a:stretch>
      </xdr:blipFill>
      <xdr:spPr>
        <a:xfrm>
          <a:off x="8966200" y="30060900"/>
          <a:ext cx="8597900" cy="8255000"/>
        </a:xfrm>
        <a:prstGeom prst="rect">
          <a:avLst/>
        </a:prstGeom>
      </xdr:spPr>
    </xdr:pic>
    <xdr:clientData/>
  </xdr:twoCellAnchor>
  <xdr:twoCellAnchor editAs="oneCell">
    <xdr:from>
      <xdr:col>7</xdr:col>
      <xdr:colOff>330200</xdr:colOff>
      <xdr:row>5</xdr:row>
      <xdr:rowOff>0</xdr:rowOff>
    </xdr:from>
    <xdr:to>
      <xdr:col>15</xdr:col>
      <xdr:colOff>444500</xdr:colOff>
      <xdr:row>16</xdr:row>
      <xdr:rowOff>196515</xdr:rowOff>
    </xdr:to>
    <xdr:pic>
      <xdr:nvPicPr>
        <xdr:cNvPr id="7" name="Picture 6">
          <a:extLst>
            <a:ext uri="{FF2B5EF4-FFF2-40B4-BE49-F238E27FC236}">
              <a16:creationId xmlns:a16="http://schemas.microsoft.com/office/drawing/2014/main" id="{25F5551B-7720-6E04-1942-4E2DB88BC0DD}"/>
            </a:ext>
          </a:extLst>
        </xdr:cNvPr>
        <xdr:cNvPicPr>
          <a:picLocks noChangeAspect="1"/>
        </xdr:cNvPicPr>
      </xdr:nvPicPr>
      <xdr:blipFill>
        <a:blip xmlns:r="http://schemas.openxmlformats.org/officeDocument/2006/relationships" r:embed="rId5"/>
        <a:stretch>
          <a:fillRect/>
        </a:stretch>
      </xdr:blipFill>
      <xdr:spPr>
        <a:xfrm>
          <a:off x="8001000" y="1028700"/>
          <a:ext cx="7772400" cy="2431715"/>
        </a:xfrm>
        <a:prstGeom prst="rect">
          <a:avLst/>
        </a:prstGeom>
      </xdr:spPr>
    </xdr:pic>
    <xdr:clientData/>
  </xdr:twoCellAnchor>
  <xdr:twoCellAnchor>
    <xdr:from>
      <xdr:col>7</xdr:col>
      <xdr:colOff>431800</xdr:colOff>
      <xdr:row>13</xdr:row>
      <xdr:rowOff>101600</xdr:rowOff>
    </xdr:from>
    <xdr:to>
      <xdr:col>10</xdr:col>
      <xdr:colOff>622300</xdr:colOff>
      <xdr:row>15</xdr:row>
      <xdr:rowOff>18831</xdr:rowOff>
    </xdr:to>
    <xdr:sp macro="" textlink="">
      <xdr:nvSpPr>
        <xdr:cNvPr id="17" name="Rectangle 16">
          <a:extLst>
            <a:ext uri="{FF2B5EF4-FFF2-40B4-BE49-F238E27FC236}">
              <a16:creationId xmlns:a16="http://schemas.microsoft.com/office/drawing/2014/main" id="{397FCAAC-D484-994E-B9A2-4CB5A3C95048}"/>
            </a:ext>
          </a:extLst>
        </xdr:cNvPr>
        <xdr:cNvSpPr/>
      </xdr:nvSpPr>
      <xdr:spPr>
        <a:xfrm>
          <a:off x="8102600" y="2755900"/>
          <a:ext cx="3721100" cy="323631"/>
        </a:xfrm>
        <a:prstGeom prst="rect">
          <a:avLst/>
        </a:prstGeom>
        <a:noFill/>
        <a:ln w="38100">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xdr:from>
      <xdr:col>7</xdr:col>
      <xdr:colOff>571500</xdr:colOff>
      <xdr:row>20</xdr:row>
      <xdr:rowOff>25400</xdr:rowOff>
    </xdr:from>
    <xdr:to>
      <xdr:col>10</xdr:col>
      <xdr:colOff>25400</xdr:colOff>
      <xdr:row>22</xdr:row>
      <xdr:rowOff>139700</xdr:rowOff>
    </xdr:to>
    <xdr:sp macro="" textlink="">
      <xdr:nvSpPr>
        <xdr:cNvPr id="18" name="Rectangle 17">
          <a:extLst>
            <a:ext uri="{FF2B5EF4-FFF2-40B4-BE49-F238E27FC236}">
              <a16:creationId xmlns:a16="http://schemas.microsoft.com/office/drawing/2014/main" id="{45782DB2-646C-CF43-B2D2-093D0FBB9195}"/>
            </a:ext>
          </a:extLst>
        </xdr:cNvPr>
        <xdr:cNvSpPr/>
      </xdr:nvSpPr>
      <xdr:spPr>
        <a:xfrm>
          <a:off x="8242300" y="4102100"/>
          <a:ext cx="2984500" cy="520700"/>
        </a:xfrm>
        <a:prstGeom prst="rect">
          <a:avLst/>
        </a:prstGeom>
        <a:noFill/>
        <a:ln w="38100">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editAs="oneCell">
    <xdr:from>
      <xdr:col>15</xdr:col>
      <xdr:colOff>406400</xdr:colOff>
      <xdr:row>5</xdr:row>
      <xdr:rowOff>50800</xdr:rowOff>
    </xdr:from>
    <xdr:to>
      <xdr:col>31</xdr:col>
      <xdr:colOff>88900</xdr:colOff>
      <xdr:row>30</xdr:row>
      <xdr:rowOff>152400</xdr:rowOff>
    </xdr:to>
    <xdr:pic>
      <xdr:nvPicPr>
        <xdr:cNvPr id="19" name="Picture 18">
          <a:extLst>
            <a:ext uri="{FF2B5EF4-FFF2-40B4-BE49-F238E27FC236}">
              <a16:creationId xmlns:a16="http://schemas.microsoft.com/office/drawing/2014/main" id="{806B67A4-0ECE-194D-96F9-97DE40237697}"/>
            </a:ext>
          </a:extLst>
        </xdr:cNvPr>
        <xdr:cNvPicPr>
          <a:picLocks noChangeAspect="1"/>
        </xdr:cNvPicPr>
      </xdr:nvPicPr>
      <xdr:blipFill rotWithShape="1">
        <a:blip xmlns:r="http://schemas.openxmlformats.org/officeDocument/2006/relationships" r:embed="rId6"/>
        <a:srcRect b="28273"/>
        <a:stretch>
          <a:fillRect/>
        </a:stretch>
      </xdr:blipFill>
      <xdr:spPr>
        <a:xfrm>
          <a:off x="15735300" y="1079500"/>
          <a:ext cx="12890500" cy="5181600"/>
        </a:xfrm>
        <a:prstGeom prst="rect">
          <a:avLst/>
        </a:prstGeom>
      </xdr:spPr>
    </xdr:pic>
    <xdr:clientData/>
  </xdr:twoCellAnchor>
  <xdr:twoCellAnchor>
    <xdr:from>
      <xdr:col>18</xdr:col>
      <xdr:colOff>495300</xdr:colOff>
      <xdr:row>18</xdr:row>
      <xdr:rowOff>127000</xdr:rowOff>
    </xdr:from>
    <xdr:to>
      <xdr:col>22</xdr:col>
      <xdr:colOff>177800</xdr:colOff>
      <xdr:row>20</xdr:row>
      <xdr:rowOff>25400</xdr:rowOff>
    </xdr:to>
    <xdr:sp macro="" textlink="">
      <xdr:nvSpPr>
        <xdr:cNvPr id="20" name="Rectangle 19">
          <a:extLst>
            <a:ext uri="{FF2B5EF4-FFF2-40B4-BE49-F238E27FC236}">
              <a16:creationId xmlns:a16="http://schemas.microsoft.com/office/drawing/2014/main" id="{EF3C6FD6-F82B-F34B-92B9-3C867922EC5E}"/>
            </a:ext>
          </a:extLst>
        </xdr:cNvPr>
        <xdr:cNvSpPr/>
      </xdr:nvSpPr>
      <xdr:spPr>
        <a:xfrm>
          <a:off x="18300700" y="3797300"/>
          <a:ext cx="2984500" cy="304800"/>
        </a:xfrm>
        <a:prstGeom prst="rect">
          <a:avLst/>
        </a:prstGeom>
        <a:noFill/>
        <a:ln w="38100">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transport/6_residences_analysis.xlsx" TargetMode="External"/><Relationship Id="rId1" Type="http://schemas.openxmlformats.org/officeDocument/2006/relationships/externalLinkPath" Target="/Users/dorinevandervlies/Projects/etdataset/nodes_source_analyses/transport/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tabSelected="1" workbookViewId="0">
      <selection activeCell="C5" sqref="C5"/>
    </sheetView>
  </sheetViews>
  <sheetFormatPr baseColWidth="10" defaultColWidth="10.83203125" defaultRowHeight="16"/>
  <cols>
    <col min="1" max="1" width="3.5" style="26" customWidth="1"/>
    <col min="2" max="2" width="8.5" style="19" customWidth="1"/>
    <col min="3" max="3" width="38.5" style="19" customWidth="1"/>
    <col min="4" max="16384" width="10.83203125" style="19"/>
  </cols>
  <sheetData>
    <row r="1" spans="1:3" s="24" customFormat="1">
      <c r="A1" s="22"/>
      <c r="B1" s="23"/>
      <c r="C1" s="23"/>
    </row>
    <row r="2" spans="1:3" ht="21">
      <c r="A2" s="1"/>
      <c r="B2" s="25" t="s">
        <v>12</v>
      </c>
      <c r="C2" s="25"/>
    </row>
    <row r="3" spans="1:3">
      <c r="A3" s="1"/>
      <c r="B3" s="8"/>
      <c r="C3" s="8"/>
    </row>
    <row r="4" spans="1:3">
      <c r="A4" s="1"/>
      <c r="B4" s="2" t="s">
        <v>13</v>
      </c>
      <c r="C4" s="3" t="s">
        <v>28</v>
      </c>
    </row>
    <row r="5" spans="1:3">
      <c r="A5" s="1"/>
      <c r="B5" s="4" t="s">
        <v>35</v>
      </c>
      <c r="C5" s="5" t="s">
        <v>135</v>
      </c>
    </row>
    <row r="6" spans="1:3">
      <c r="A6" s="1"/>
      <c r="B6" s="6" t="s">
        <v>15</v>
      </c>
      <c r="C6" s="7" t="s">
        <v>16</v>
      </c>
    </row>
    <row r="7" spans="1:3">
      <c r="A7" s="1"/>
      <c r="B7" s="8"/>
      <c r="C7" s="8"/>
    </row>
    <row r="8" spans="1:3">
      <c r="A8" s="1"/>
      <c r="B8" s="8"/>
      <c r="C8" s="8"/>
    </row>
    <row r="9" spans="1:3">
      <c r="A9" s="1"/>
      <c r="B9" s="74" t="s">
        <v>36</v>
      </c>
      <c r="C9" s="75"/>
    </row>
    <row r="10" spans="1:3">
      <c r="A10" s="1"/>
      <c r="B10" s="76"/>
      <c r="C10" s="77"/>
    </row>
    <row r="11" spans="1:3">
      <c r="A11" s="1"/>
      <c r="B11" s="76" t="s">
        <v>37</v>
      </c>
      <c r="C11" s="78" t="s">
        <v>38</v>
      </c>
    </row>
    <row r="12" spans="1:3" ht="17" thickBot="1">
      <c r="A12" s="1"/>
      <c r="B12" s="76"/>
      <c r="C12" s="13" t="s">
        <v>39</v>
      </c>
    </row>
    <row r="13" spans="1:3" ht="17" thickBot="1">
      <c r="A13" s="1"/>
      <c r="B13" s="76"/>
      <c r="C13" s="79" t="s">
        <v>40</v>
      </c>
    </row>
    <row r="14" spans="1:3">
      <c r="A14" s="1"/>
      <c r="B14" s="76"/>
      <c r="C14" s="77" t="s">
        <v>41</v>
      </c>
    </row>
    <row r="15" spans="1:3">
      <c r="A15" s="1"/>
      <c r="B15" s="76"/>
      <c r="C15" s="77"/>
    </row>
    <row r="16" spans="1:3">
      <c r="A16" s="1"/>
      <c r="B16" s="76" t="s">
        <v>42</v>
      </c>
      <c r="C16" s="80" t="s">
        <v>43</v>
      </c>
    </row>
    <row r="17" spans="1:3">
      <c r="A17" s="1"/>
      <c r="B17" s="76"/>
      <c r="C17" s="81" t="s">
        <v>44</v>
      </c>
    </row>
    <row r="18" spans="1:3">
      <c r="A18" s="1"/>
      <c r="B18" s="76"/>
      <c r="C18" s="82" t="s">
        <v>45</v>
      </c>
    </row>
    <row r="19" spans="1:3">
      <c r="A19" s="1"/>
      <c r="B19" s="76"/>
      <c r="C19" s="83" t="s">
        <v>46</v>
      </c>
    </row>
    <row r="20" spans="1:3">
      <c r="A20" s="1"/>
      <c r="B20" s="84"/>
      <c r="C20" s="85" t="s">
        <v>47</v>
      </c>
    </row>
    <row r="21" spans="1:3">
      <c r="A21" s="1"/>
      <c r="B21" s="84"/>
      <c r="C21" s="86" t="s">
        <v>48</v>
      </c>
    </row>
    <row r="22" spans="1:3">
      <c r="A22" s="1"/>
      <c r="B22" s="84"/>
      <c r="C22" s="87" t="s">
        <v>49</v>
      </c>
    </row>
    <row r="23" spans="1:3">
      <c r="B23" s="84"/>
      <c r="C23" s="88" t="s">
        <v>50</v>
      </c>
    </row>
  </sheetData>
  <sortState xmlns:xlrd2="http://schemas.microsoft.com/office/spreadsheetml/2017/richdata2" ref="A1:B2">
    <sortCondition descending="1" ref="A1"/>
  </sortState>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34"/>
  <sheetViews>
    <sheetView topLeftCell="A6" workbookViewId="0">
      <selection activeCell="I12" sqref="I12"/>
    </sheetView>
  </sheetViews>
  <sheetFormatPr baseColWidth="10" defaultColWidth="10.83203125" defaultRowHeight="16"/>
  <cols>
    <col min="1" max="1" width="4.1640625" style="32" customWidth="1"/>
    <col min="2" max="2" width="3.5" style="32" customWidth="1"/>
    <col min="3" max="3" width="46.83203125" style="32" customWidth="1"/>
    <col min="4" max="4" width="12.5" style="32" customWidth="1"/>
    <col min="5" max="5" width="17.5" style="32" customWidth="1"/>
    <col min="6" max="6" width="4.5" style="32" customWidth="1"/>
    <col min="7" max="7" width="43.1640625" style="32" customWidth="1"/>
    <col min="8" max="8" width="5.1640625" style="32" customWidth="1"/>
    <col min="9" max="9" width="42.5" style="32" customWidth="1"/>
    <col min="10" max="10" width="5" style="32" customWidth="1"/>
    <col min="11" max="16384" width="10.83203125" style="32"/>
  </cols>
  <sheetData>
    <row r="2" spans="2:10">
      <c r="B2" s="176" t="s">
        <v>110</v>
      </c>
      <c r="C2" s="177"/>
      <c r="D2" s="177"/>
      <c r="E2" s="178"/>
    </row>
    <row r="3" spans="2:10">
      <c r="B3" s="179"/>
      <c r="C3" s="180"/>
      <c r="D3" s="180"/>
      <c r="E3" s="181"/>
    </row>
    <row r="4" spans="2:10">
      <c r="B4" s="179"/>
      <c r="C4" s="180"/>
      <c r="D4" s="180"/>
      <c r="E4" s="181"/>
    </row>
    <row r="5" spans="2:10">
      <c r="B5" s="182"/>
      <c r="C5" s="183"/>
      <c r="D5" s="183"/>
      <c r="E5" s="184"/>
    </row>
    <row r="6" spans="2:10" ht="17" thickBot="1"/>
    <row r="7" spans="2:10">
      <c r="B7" s="33"/>
      <c r="C7" s="18"/>
      <c r="D7" s="18"/>
      <c r="E7" s="18"/>
      <c r="F7" s="18"/>
      <c r="G7" s="18"/>
      <c r="H7" s="18"/>
      <c r="I7" s="18"/>
      <c r="J7" s="34"/>
    </row>
    <row r="8" spans="2:10" s="13" customFormat="1">
      <c r="B8" s="95"/>
      <c r="C8" s="15" t="s">
        <v>21</v>
      </c>
      <c r="D8" s="96" t="s">
        <v>10</v>
      </c>
      <c r="E8" s="15" t="s">
        <v>5</v>
      </c>
      <c r="F8" s="15"/>
      <c r="G8" s="15" t="s">
        <v>9</v>
      </c>
      <c r="H8" s="15"/>
      <c r="I8" s="15" t="s">
        <v>0</v>
      </c>
      <c r="J8" s="27"/>
    </row>
    <row r="9" spans="2:10" s="13" customFormat="1">
      <c r="B9" s="21"/>
      <c r="D9" s="29"/>
      <c r="J9" s="14"/>
    </row>
    <row r="10" spans="2:10" s="13" customFormat="1" ht="17" thickBot="1">
      <c r="B10" s="21"/>
      <c r="C10" s="13" t="s">
        <v>55</v>
      </c>
      <c r="D10" s="29"/>
      <c r="J10" s="14"/>
    </row>
    <row r="11" spans="2:10" s="13" customFormat="1" ht="17" thickBot="1">
      <c r="B11" s="21"/>
      <c r="C11" s="62" t="s">
        <v>111</v>
      </c>
      <c r="D11" s="20" t="s">
        <v>112</v>
      </c>
      <c r="E11" s="31">
        <f>'Research data'!H7</f>
        <v>1.6375</v>
      </c>
      <c r="F11" s="35"/>
      <c r="G11" s="119"/>
      <c r="H11" s="28"/>
      <c r="I11" s="188" t="s">
        <v>134</v>
      </c>
      <c r="J11" s="14"/>
    </row>
    <row r="12" spans="2:10" s="13" customFormat="1" ht="17" thickBot="1">
      <c r="B12" s="21"/>
      <c r="C12" s="62" t="s">
        <v>65</v>
      </c>
      <c r="D12" s="20" t="s">
        <v>66</v>
      </c>
      <c r="E12" s="126">
        <f>'Research data'!H8/1000</f>
        <v>0.1</v>
      </c>
      <c r="F12" s="35"/>
      <c r="G12" s="119"/>
      <c r="H12" s="28"/>
      <c r="I12" s="158" t="s">
        <v>109</v>
      </c>
      <c r="J12" s="14"/>
    </row>
    <row r="13" spans="2:10" s="13" customFormat="1" ht="17" thickBot="1">
      <c r="B13" s="21"/>
      <c r="C13" s="62" t="s">
        <v>68</v>
      </c>
      <c r="D13" s="20" t="s">
        <v>121</v>
      </c>
      <c r="E13" s="175">
        <f>'Research data'!H9</f>
        <v>5.4866766968530989E-5</v>
      </c>
      <c r="F13" s="35"/>
      <c r="G13" s="119"/>
      <c r="H13" s="28"/>
      <c r="I13" s="124" t="str">
        <f>Sources!D11</f>
        <v>Tesla model s owner's manual</v>
      </c>
      <c r="J13" s="14"/>
    </row>
    <row r="14" spans="2:10" ht="17" thickBot="1">
      <c r="B14" s="36"/>
      <c r="C14" s="35" t="s">
        <v>23</v>
      </c>
      <c r="D14" s="20" t="s">
        <v>3</v>
      </c>
      <c r="E14" s="37">
        <v>1</v>
      </c>
      <c r="F14" s="35"/>
      <c r="G14" s="35"/>
      <c r="H14" s="35"/>
      <c r="I14" s="31" t="s">
        <v>27</v>
      </c>
      <c r="J14" s="94"/>
    </row>
    <row r="15" spans="2:10" ht="17" thickBot="1">
      <c r="B15" s="36"/>
      <c r="C15" s="35" t="s">
        <v>24</v>
      </c>
      <c r="D15" s="20" t="s">
        <v>3</v>
      </c>
      <c r="E15" s="37">
        <v>0</v>
      </c>
      <c r="F15" s="35"/>
      <c r="G15" s="35"/>
      <c r="H15" s="35"/>
      <c r="I15" s="31" t="s">
        <v>27</v>
      </c>
      <c r="J15" s="94"/>
    </row>
    <row r="16" spans="2:10" ht="17" thickBot="1">
      <c r="B16" s="36"/>
      <c r="C16" s="35" t="s">
        <v>30</v>
      </c>
      <c r="D16" s="20" t="s">
        <v>3</v>
      </c>
      <c r="E16" s="38">
        <v>0</v>
      </c>
      <c r="F16" s="35"/>
      <c r="G16" s="35"/>
      <c r="H16" s="35"/>
      <c r="I16" s="133" t="s">
        <v>78</v>
      </c>
      <c r="J16" s="94"/>
    </row>
    <row r="17" spans="1:10" ht="17" thickBot="1">
      <c r="B17" s="36"/>
      <c r="C17" s="154" t="s">
        <v>31</v>
      </c>
      <c r="D17" s="20" t="s">
        <v>69</v>
      </c>
      <c r="E17" s="104">
        <v>3.7000000000000002E-3</v>
      </c>
      <c r="F17" s="35"/>
      <c r="G17" s="35"/>
      <c r="H17" s="35"/>
      <c r="I17" s="31" t="s">
        <v>27</v>
      </c>
      <c r="J17" s="94"/>
    </row>
    <row r="18" spans="1:10">
      <c r="B18" s="36"/>
      <c r="D18" s="97"/>
      <c r="E18" s="98"/>
      <c r="J18" s="94"/>
    </row>
    <row r="19" spans="1:10" ht="17" thickBot="1">
      <c r="A19" s="127"/>
      <c r="B19" s="128"/>
      <c r="C19" s="13" t="s">
        <v>70</v>
      </c>
      <c r="D19" s="97"/>
      <c r="E19" s="129"/>
      <c r="F19" s="127"/>
      <c r="G19" s="127"/>
      <c r="H19" s="127"/>
      <c r="I19" s="127"/>
      <c r="J19" s="130"/>
    </row>
    <row r="20" spans="1:10" ht="17" thickBot="1">
      <c r="A20" s="127"/>
      <c r="B20" s="128"/>
      <c r="C20" s="131" t="s">
        <v>71</v>
      </c>
      <c r="D20" s="20" t="s">
        <v>22</v>
      </c>
      <c r="E20" s="132">
        <v>0</v>
      </c>
      <c r="F20" s="131"/>
      <c r="G20" s="131" t="s">
        <v>7</v>
      </c>
      <c r="H20" s="131"/>
      <c r="I20" s="133" t="s">
        <v>72</v>
      </c>
      <c r="J20" s="130"/>
    </row>
    <row r="21" spans="1:10" ht="17" thickBot="1">
      <c r="A21" s="127"/>
      <c r="B21" s="128"/>
      <c r="C21" s="131" t="s">
        <v>73</v>
      </c>
      <c r="D21" s="20" t="s">
        <v>26</v>
      </c>
      <c r="E21" s="134">
        <v>0</v>
      </c>
      <c r="F21" s="131"/>
      <c r="G21" s="131" t="s">
        <v>74</v>
      </c>
      <c r="H21" s="131"/>
      <c r="I21" s="133" t="s">
        <v>72</v>
      </c>
      <c r="J21" s="130"/>
    </row>
    <row r="22" spans="1:10" ht="17" thickBot="1">
      <c r="A22" s="127"/>
      <c r="B22" s="135"/>
      <c r="C22" s="136" t="s">
        <v>75</v>
      </c>
      <c r="D22" s="137" t="s">
        <v>76</v>
      </c>
      <c r="E22" s="134">
        <v>0</v>
      </c>
      <c r="F22" s="136"/>
      <c r="G22" s="136" t="s">
        <v>77</v>
      </c>
      <c r="H22" s="136"/>
      <c r="I22" s="133" t="s">
        <v>78</v>
      </c>
      <c r="J22" s="138"/>
    </row>
    <row r="23" spans="1:10" ht="17" thickBot="1">
      <c r="A23" s="127"/>
      <c r="B23" s="135"/>
      <c r="C23" s="136" t="s">
        <v>79</v>
      </c>
      <c r="D23" s="137"/>
      <c r="E23" s="134">
        <v>0</v>
      </c>
      <c r="F23" s="136"/>
      <c r="G23" s="136" t="s">
        <v>80</v>
      </c>
      <c r="H23" s="136"/>
      <c r="I23" s="133" t="s">
        <v>78</v>
      </c>
      <c r="J23" s="138"/>
    </row>
    <row r="24" spans="1:10" ht="17" thickBot="1">
      <c r="A24" s="127"/>
      <c r="B24" s="135"/>
      <c r="C24" s="136" t="s">
        <v>81</v>
      </c>
      <c r="D24" s="137"/>
      <c r="E24" s="134">
        <v>0</v>
      </c>
      <c r="F24" s="136"/>
      <c r="G24" s="136" t="s">
        <v>82</v>
      </c>
      <c r="H24" s="136"/>
      <c r="I24" s="133" t="s">
        <v>78</v>
      </c>
      <c r="J24" s="138"/>
    </row>
    <row r="25" spans="1:10" ht="17" thickBot="1">
      <c r="A25" s="127"/>
      <c r="B25" s="135"/>
      <c r="C25" s="136" t="s">
        <v>83</v>
      </c>
      <c r="D25" s="137"/>
      <c r="E25" s="134">
        <v>0</v>
      </c>
      <c r="F25" s="136"/>
      <c r="G25" s="136" t="s">
        <v>84</v>
      </c>
      <c r="H25" s="136"/>
      <c r="I25" s="133" t="s">
        <v>78</v>
      </c>
      <c r="J25" s="138"/>
    </row>
    <row r="26" spans="1:10" ht="17" thickBot="1">
      <c r="A26" s="127"/>
      <c r="B26" s="135"/>
      <c r="C26" s="136" t="s">
        <v>85</v>
      </c>
      <c r="D26" s="137"/>
      <c r="E26" s="134">
        <v>0</v>
      </c>
      <c r="F26" s="136"/>
      <c r="G26" s="131" t="s">
        <v>86</v>
      </c>
      <c r="H26" s="136"/>
      <c r="I26" s="133" t="s">
        <v>78</v>
      </c>
      <c r="J26" s="138"/>
    </row>
    <row r="27" spans="1:10" ht="15" customHeight="1" thickBot="1">
      <c r="A27" s="127"/>
      <c r="B27" s="128"/>
      <c r="C27" s="131" t="s">
        <v>87</v>
      </c>
      <c r="D27" s="20" t="s">
        <v>2</v>
      </c>
      <c r="E27" s="171">
        <v>0.04</v>
      </c>
      <c r="F27" s="131"/>
      <c r="G27" s="169" t="s">
        <v>123</v>
      </c>
      <c r="H27" s="131"/>
      <c r="I27" s="170" t="s">
        <v>124</v>
      </c>
      <c r="J27" s="130"/>
    </row>
    <row r="28" spans="1:10" ht="17" thickBot="1">
      <c r="A28" s="127"/>
      <c r="B28" s="128"/>
      <c r="C28" s="131" t="s">
        <v>88</v>
      </c>
      <c r="D28" s="20" t="s">
        <v>89</v>
      </c>
      <c r="E28" s="134">
        <v>0</v>
      </c>
      <c r="F28" s="131"/>
      <c r="G28" s="131"/>
      <c r="H28" s="131"/>
      <c r="I28" s="168" t="s">
        <v>122</v>
      </c>
      <c r="J28" s="130"/>
    </row>
    <row r="29" spans="1:10">
      <c r="A29" s="127"/>
      <c r="B29" s="128"/>
      <c r="C29" s="131"/>
      <c r="D29" s="20"/>
      <c r="E29" s="99"/>
      <c r="F29" s="131"/>
      <c r="G29" s="131"/>
      <c r="H29" s="131"/>
      <c r="I29" s="127"/>
      <c r="J29" s="130"/>
    </row>
    <row r="30" spans="1:10" ht="17" thickBot="1">
      <c r="B30" s="36"/>
      <c r="C30" s="13" t="s">
        <v>6</v>
      </c>
      <c r="D30" s="97"/>
      <c r="E30" s="99"/>
      <c r="I30" s="63"/>
      <c r="J30" s="94"/>
    </row>
    <row r="31" spans="1:10" ht="17" thickBot="1">
      <c r="B31" s="36"/>
      <c r="C31" s="35" t="s">
        <v>25</v>
      </c>
      <c r="D31" s="20" t="s">
        <v>1</v>
      </c>
      <c r="E31" s="37">
        <f>'Research data'!H11</f>
        <v>13</v>
      </c>
      <c r="F31" s="35"/>
      <c r="G31" s="73" t="s">
        <v>34</v>
      </c>
      <c r="H31" s="35"/>
      <c r="I31" s="103" t="s">
        <v>32</v>
      </c>
      <c r="J31" s="94"/>
    </row>
    <row r="32" spans="1:10" ht="17" thickBot="1">
      <c r="A32" s="127"/>
      <c r="B32" s="128"/>
      <c r="C32" s="131" t="s">
        <v>90</v>
      </c>
      <c r="D32" s="20" t="s">
        <v>1</v>
      </c>
      <c r="E32" s="134">
        <v>0</v>
      </c>
      <c r="F32" s="131"/>
      <c r="G32" s="131" t="s">
        <v>91</v>
      </c>
      <c r="H32" s="131"/>
      <c r="I32" s="133" t="s">
        <v>72</v>
      </c>
      <c r="J32" s="130"/>
    </row>
    <row r="33" spans="2:10" ht="17" thickBot="1">
      <c r="B33" s="100"/>
      <c r="C33" s="58" t="s">
        <v>24</v>
      </c>
      <c r="D33" s="58" t="s">
        <v>3</v>
      </c>
      <c r="E33" s="101">
        <v>0</v>
      </c>
      <c r="F33" s="58"/>
      <c r="G33" s="58"/>
      <c r="H33" s="58"/>
      <c r="I33" s="102" t="s">
        <v>27</v>
      </c>
      <c r="J33" s="94"/>
    </row>
    <row r="34" spans="2:10" ht="17" thickBot="1">
      <c r="B34" s="39"/>
      <c r="C34" s="40"/>
      <c r="D34" s="40"/>
      <c r="E34" s="40"/>
      <c r="F34" s="40"/>
      <c r="G34" s="40"/>
      <c r="H34" s="40"/>
      <c r="I34" s="40"/>
      <c r="J34" s="41"/>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Q15"/>
  <sheetViews>
    <sheetView workbookViewId="0">
      <selection activeCell="M7" sqref="M7"/>
    </sheetView>
  </sheetViews>
  <sheetFormatPr baseColWidth="10" defaultColWidth="10.83203125" defaultRowHeight="16"/>
  <cols>
    <col min="1" max="2" width="3.5" style="42" customWidth="1"/>
    <col min="3" max="3" width="35.83203125" style="42" customWidth="1"/>
    <col min="4" max="4" width="16.5" style="42" hidden="1" customWidth="1"/>
    <col min="5" max="5" width="13.83203125" style="42" hidden="1" customWidth="1"/>
    <col min="6" max="6" width="9.5" style="42" customWidth="1"/>
    <col min="7" max="7" width="3.1640625" style="42" customWidth="1"/>
    <col min="8" max="8" width="9.5" style="42" customWidth="1"/>
    <col min="9" max="9" width="2.5" style="42" customWidth="1"/>
    <col min="10" max="10" width="2.1640625" style="42" customWidth="1"/>
    <col min="11" max="11" width="10.83203125" style="42"/>
    <col min="12" max="12" width="2.5" style="42" customWidth="1"/>
    <col min="13" max="14" width="10.83203125" style="42"/>
    <col min="15" max="15" width="13.83203125" style="42" bestFit="1" customWidth="1"/>
    <col min="16" max="16" width="1.6640625" style="42" customWidth="1"/>
    <col min="17" max="17" width="75" style="42" customWidth="1"/>
    <col min="18" max="16384" width="10.83203125" style="42"/>
  </cols>
  <sheetData>
    <row r="2" spans="1:17" ht="17" thickBot="1"/>
    <row r="3" spans="1:17">
      <c r="B3" s="43"/>
      <c r="C3" s="44"/>
      <c r="D3" s="44"/>
      <c r="E3" s="44"/>
      <c r="F3" s="44"/>
      <c r="G3" s="44"/>
      <c r="H3" s="44"/>
      <c r="I3" s="44"/>
      <c r="J3" s="44"/>
    </row>
    <row r="4" spans="1:17" s="13" customFormat="1">
      <c r="B4" s="21"/>
      <c r="C4" s="89" t="s">
        <v>51</v>
      </c>
      <c r="D4" s="9"/>
      <c r="E4" s="9"/>
      <c r="F4" s="89" t="s">
        <v>10</v>
      </c>
      <c r="G4" s="89"/>
      <c r="H4" s="89" t="s">
        <v>47</v>
      </c>
      <c r="I4" s="89"/>
      <c r="J4" s="15"/>
      <c r="K4" s="89"/>
      <c r="L4" s="89"/>
      <c r="M4" s="89" t="s">
        <v>134</v>
      </c>
      <c r="N4" s="89" t="s">
        <v>105</v>
      </c>
      <c r="O4" s="89" t="s">
        <v>106</v>
      </c>
      <c r="P4" s="89"/>
      <c r="Q4" s="89" t="s">
        <v>56</v>
      </c>
    </row>
    <row r="5" spans="1:17" ht="18" customHeight="1">
      <c r="B5" s="45"/>
      <c r="C5" s="50"/>
      <c r="D5" s="50"/>
      <c r="E5" s="50"/>
      <c r="H5" s="48"/>
      <c r="I5" s="48"/>
      <c r="Q5" s="57"/>
    </row>
    <row r="6" spans="1:17" ht="18" customHeight="1" thickBot="1">
      <c r="A6" s="108"/>
      <c r="B6" s="109"/>
      <c r="C6" s="12" t="s">
        <v>55</v>
      </c>
      <c r="D6" s="12"/>
      <c r="E6" s="12"/>
      <c r="F6" s="12"/>
      <c r="G6" s="30"/>
      <c r="H6" s="10"/>
      <c r="I6" s="10"/>
      <c r="Q6" s="56"/>
    </row>
    <row r="7" spans="1:17" ht="17" thickBot="1">
      <c r="A7" s="108"/>
      <c r="B7" s="109"/>
      <c r="C7" s="110" t="s">
        <v>111</v>
      </c>
      <c r="D7" s="110" t="s">
        <v>112</v>
      </c>
      <c r="E7" s="110"/>
      <c r="F7" s="111" t="s">
        <v>59</v>
      </c>
      <c r="G7" s="112"/>
      <c r="H7" s="113">
        <f>M7</f>
        <v>1.6375</v>
      </c>
      <c r="I7" s="114"/>
      <c r="K7" s="187"/>
      <c r="L7" s="115"/>
      <c r="M7" s="113">
        <f>Notes!E14</f>
        <v>1.6375</v>
      </c>
      <c r="N7" s="115"/>
      <c r="O7" s="115"/>
      <c r="P7" s="115"/>
      <c r="Q7" s="123"/>
    </row>
    <row r="8" spans="1:17" ht="17" thickBot="1">
      <c r="A8" s="108"/>
      <c r="B8" s="109"/>
      <c r="C8" s="110" t="s">
        <v>65</v>
      </c>
      <c r="D8" s="110"/>
      <c r="E8" s="110"/>
      <c r="F8" s="125" t="s">
        <v>67</v>
      </c>
      <c r="G8" s="112"/>
      <c r="H8" s="155">
        <f>O8</f>
        <v>100</v>
      </c>
      <c r="I8" s="114"/>
      <c r="K8" s="115"/>
      <c r="L8" s="115"/>
      <c r="M8" s="115"/>
      <c r="N8" s="115"/>
      <c r="O8" s="155">
        <f>Notes!D66</f>
        <v>100</v>
      </c>
      <c r="P8" s="115"/>
      <c r="Q8" s="154" t="s">
        <v>102</v>
      </c>
    </row>
    <row r="9" spans="1:17" ht="17" thickBot="1">
      <c r="A9" s="108"/>
      <c r="B9" s="109"/>
      <c r="C9" s="110" t="s">
        <v>68</v>
      </c>
      <c r="D9" s="110"/>
      <c r="E9" s="110"/>
      <c r="F9" s="165" t="s">
        <v>121</v>
      </c>
      <c r="G9" s="112"/>
      <c r="H9" s="166">
        <f>N9</f>
        <v>5.4866766968530989E-5</v>
      </c>
      <c r="I9" s="114"/>
      <c r="K9" s="115"/>
      <c r="L9" s="115"/>
      <c r="M9" s="115"/>
      <c r="N9" s="167">
        <f>Notes!E41</f>
        <v>5.4866766968530989E-5</v>
      </c>
      <c r="O9" s="115"/>
      <c r="P9" s="115"/>
      <c r="Q9" s="123"/>
    </row>
    <row r="10" spans="1:17" ht="17" thickBot="1">
      <c r="B10" s="45"/>
      <c r="C10" s="12" t="s">
        <v>6</v>
      </c>
      <c r="D10" s="12"/>
      <c r="E10" s="12"/>
      <c r="F10" s="12"/>
      <c r="G10" s="30"/>
      <c r="H10" s="10"/>
      <c r="I10" s="10"/>
      <c r="Q10" s="56"/>
    </row>
    <row r="11" spans="1:17" ht="17" thickBot="1">
      <c r="B11" s="45"/>
      <c r="C11" s="51" t="s">
        <v>4</v>
      </c>
      <c r="D11" s="51"/>
      <c r="E11" s="51"/>
      <c r="F11" s="46" t="s">
        <v>1</v>
      </c>
      <c r="G11" s="90"/>
      <c r="H11" s="52">
        <f>K11</f>
        <v>13</v>
      </c>
      <c r="I11" s="48"/>
      <c r="K11" s="113">
        <f>Notes!E22</f>
        <v>13</v>
      </c>
      <c r="Q11" s="61"/>
    </row>
    <row r="12" spans="1:17">
      <c r="B12" s="45"/>
      <c r="C12" s="30"/>
      <c r="D12" s="30"/>
      <c r="E12" s="30"/>
      <c r="F12" s="30"/>
      <c r="G12" s="30"/>
      <c r="H12" s="11"/>
      <c r="I12" s="11"/>
      <c r="Q12" s="47"/>
    </row>
    <row r="13" spans="1:17" ht="17" thickBot="1">
      <c r="B13" s="45"/>
      <c r="C13" s="12" t="s">
        <v>52</v>
      </c>
      <c r="D13" s="12"/>
      <c r="E13" s="12"/>
      <c r="F13" s="12"/>
      <c r="G13" s="30"/>
      <c r="H13" s="11"/>
      <c r="I13" s="11"/>
      <c r="Q13" s="57"/>
    </row>
    <row r="14" spans="1:17" ht="17" thickBot="1">
      <c r="B14" s="45"/>
      <c r="C14" s="93" t="s">
        <v>54</v>
      </c>
      <c r="D14" s="12"/>
      <c r="E14" s="12"/>
      <c r="F14" s="59" t="s">
        <v>22</v>
      </c>
      <c r="G14" s="91"/>
      <c r="H14" s="49">
        <v>0</v>
      </c>
      <c r="I14" s="11"/>
      <c r="K14" s="48"/>
      <c r="L14" s="48"/>
      <c r="M14" s="48"/>
      <c r="N14" s="48"/>
      <c r="O14" s="48"/>
      <c r="P14" s="48"/>
      <c r="Q14" s="60"/>
    </row>
    <row r="15" spans="1:17" ht="17" thickBot="1">
      <c r="B15" s="45"/>
      <c r="C15" s="93" t="s">
        <v>53</v>
      </c>
      <c r="D15" s="53"/>
      <c r="E15" s="53"/>
      <c r="F15" s="92" t="s">
        <v>26</v>
      </c>
      <c r="G15" s="90"/>
      <c r="H15" s="54">
        <v>0</v>
      </c>
      <c r="I15" s="55"/>
      <c r="K15" s="48"/>
      <c r="L15" s="48"/>
      <c r="M15" s="48"/>
      <c r="N15" s="48"/>
      <c r="O15" s="48"/>
      <c r="P15" s="48"/>
      <c r="Q15" s="61"/>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A1:J27"/>
  <sheetViews>
    <sheetView workbookViewId="0">
      <selection activeCell="D8" sqref="D8"/>
    </sheetView>
  </sheetViews>
  <sheetFormatPr baseColWidth="10" defaultColWidth="33.1640625" defaultRowHeight="16"/>
  <cols>
    <col min="1" max="1" width="3.5" style="63" customWidth="1"/>
    <col min="2" max="2" width="4.1640625" style="63" customWidth="1"/>
    <col min="3" max="3" width="27.83203125" style="63" customWidth="1"/>
    <col min="4" max="4" width="16.1640625" style="63" customWidth="1"/>
    <col min="5" max="5" width="10.1640625" style="63" customWidth="1"/>
    <col min="6" max="7" width="13.1640625" style="63" customWidth="1"/>
    <col min="8" max="8" width="12.5" style="68" customWidth="1"/>
    <col min="9" max="9" width="31.83203125" style="68" customWidth="1"/>
    <col min="10" max="10" width="98.5" style="63" customWidth="1"/>
    <col min="11" max="16384" width="33.1640625" style="63"/>
  </cols>
  <sheetData>
    <row r="1" spans="2:10" ht="17" thickBot="1"/>
    <row r="2" spans="2:10">
      <c r="B2" s="64"/>
      <c r="C2" s="65"/>
      <c r="D2" s="65"/>
      <c r="E2" s="65"/>
      <c r="F2" s="65"/>
      <c r="G2" s="65"/>
      <c r="H2" s="69"/>
      <c r="I2" s="69"/>
      <c r="J2" s="65"/>
    </row>
    <row r="3" spans="2:10">
      <c r="B3" s="66"/>
      <c r="C3" s="13" t="s">
        <v>17</v>
      </c>
      <c r="D3" s="13"/>
      <c r="E3" s="13"/>
      <c r="F3" s="13"/>
      <c r="G3" s="13"/>
      <c r="H3" s="16"/>
      <c r="I3" s="16"/>
    </row>
    <row r="4" spans="2:10">
      <c r="B4" s="66"/>
    </row>
    <row r="5" spans="2:10">
      <c r="B5" s="70"/>
      <c r="C5" s="15" t="s">
        <v>18</v>
      </c>
      <c r="D5" s="15" t="s">
        <v>0</v>
      </c>
      <c r="E5" s="15" t="s">
        <v>14</v>
      </c>
      <c r="F5" s="15" t="s">
        <v>19</v>
      </c>
      <c r="G5" s="15" t="s">
        <v>57</v>
      </c>
      <c r="H5" s="17" t="s">
        <v>20</v>
      </c>
      <c r="I5" s="17" t="s">
        <v>58</v>
      </c>
      <c r="J5" s="15" t="s">
        <v>11</v>
      </c>
    </row>
    <row r="6" spans="2:10">
      <c r="B6" s="66"/>
      <c r="C6" s="185" t="s">
        <v>128</v>
      </c>
      <c r="D6" s="185" t="s">
        <v>133</v>
      </c>
      <c r="E6" s="186" t="s">
        <v>129</v>
      </c>
      <c r="F6" s="186">
        <v>2024</v>
      </c>
      <c r="G6" s="186">
        <v>2024</v>
      </c>
      <c r="H6" s="186">
        <v>2026</v>
      </c>
      <c r="I6" s="186"/>
      <c r="J6" s="186" t="s">
        <v>130</v>
      </c>
    </row>
    <row r="7" spans="2:10">
      <c r="B7" s="66"/>
      <c r="C7" s="117" t="s">
        <v>119</v>
      </c>
      <c r="D7" s="186" t="s">
        <v>133</v>
      </c>
      <c r="E7" s="186" t="s">
        <v>129</v>
      </c>
      <c r="F7" s="186">
        <v>2024</v>
      </c>
      <c r="G7" s="186">
        <v>2024</v>
      </c>
      <c r="H7" s="186">
        <v>2026</v>
      </c>
      <c r="I7" s="186"/>
      <c r="J7" s="186" t="s">
        <v>130</v>
      </c>
    </row>
    <row r="8" spans="2:10">
      <c r="B8" s="66"/>
      <c r="C8" s="116"/>
      <c r="D8" s="117"/>
      <c r="E8" s="117"/>
      <c r="F8" s="117"/>
      <c r="G8" s="117"/>
      <c r="H8" s="118"/>
      <c r="I8" s="117"/>
      <c r="J8" s="117" t="s">
        <v>61</v>
      </c>
    </row>
    <row r="9" spans="2:10">
      <c r="B9" s="66"/>
      <c r="C9" s="139" t="s">
        <v>25</v>
      </c>
    </row>
    <row r="10" spans="2:10">
      <c r="B10" s="66"/>
      <c r="C10" s="116" t="s">
        <v>29</v>
      </c>
      <c r="D10" s="117" t="s">
        <v>62</v>
      </c>
      <c r="E10" s="120" t="s">
        <v>8</v>
      </c>
      <c r="F10" s="120">
        <v>2014</v>
      </c>
      <c r="G10" s="120">
        <v>2014</v>
      </c>
      <c r="H10" s="122">
        <v>42326</v>
      </c>
      <c r="I10" s="120" t="s">
        <v>63</v>
      </c>
      <c r="J10" s="117" t="s">
        <v>64</v>
      </c>
    </row>
    <row r="11" spans="2:10">
      <c r="B11" s="66"/>
      <c r="C11" s="62" t="s">
        <v>68</v>
      </c>
      <c r="D11" s="141" t="s">
        <v>96</v>
      </c>
      <c r="E11" s="141" t="s">
        <v>97</v>
      </c>
      <c r="F11" s="63">
        <v>2013</v>
      </c>
      <c r="G11" s="63">
        <v>2013</v>
      </c>
      <c r="H11" s="142" t="s">
        <v>98</v>
      </c>
      <c r="J11" s="141" t="s">
        <v>94</v>
      </c>
    </row>
    <row r="12" spans="2:10">
      <c r="B12" s="66"/>
      <c r="C12" s="156" t="s">
        <v>65</v>
      </c>
      <c r="D12" s="141" t="s">
        <v>103</v>
      </c>
      <c r="E12" s="141" t="s">
        <v>104</v>
      </c>
      <c r="F12" s="63">
        <v>2016</v>
      </c>
      <c r="G12" s="63">
        <v>2016</v>
      </c>
      <c r="H12" s="157">
        <v>42606</v>
      </c>
      <c r="I12" s="63"/>
      <c r="J12" s="63" t="s">
        <v>107</v>
      </c>
    </row>
    <row r="13" spans="2:10">
      <c r="B13" s="66"/>
      <c r="C13" s="140"/>
      <c r="D13" s="106"/>
      <c r="E13" s="106"/>
      <c r="H13" s="105"/>
      <c r="I13" s="63"/>
    </row>
    <row r="14" spans="2:10" s="159" customFormat="1">
      <c r="C14" s="159" t="s">
        <v>113</v>
      </c>
      <c r="D14" s="159" t="s">
        <v>114</v>
      </c>
      <c r="E14" s="159" t="s">
        <v>8</v>
      </c>
      <c r="G14" s="159">
        <v>2015</v>
      </c>
      <c r="H14" s="160" t="s">
        <v>115</v>
      </c>
      <c r="I14" s="160"/>
      <c r="J14" s="159" t="s">
        <v>116</v>
      </c>
    </row>
    <row r="15" spans="2:10" s="159" customFormat="1">
      <c r="H15" s="160"/>
      <c r="I15" s="160"/>
    </row>
    <row r="16" spans="2:10" s="159" customFormat="1">
      <c r="C16" s="159" t="s">
        <v>117</v>
      </c>
      <c r="D16" s="159" t="s">
        <v>114</v>
      </c>
      <c r="E16" s="159" t="s">
        <v>8</v>
      </c>
      <c r="G16" s="159">
        <v>2015</v>
      </c>
      <c r="H16" s="160" t="s">
        <v>115</v>
      </c>
      <c r="I16" s="160"/>
      <c r="J16" s="159" t="s">
        <v>118</v>
      </c>
    </row>
    <row r="17" spans="1:9">
      <c r="B17" s="66"/>
      <c r="C17" s="71"/>
      <c r="H17" s="67"/>
      <c r="I17" s="63"/>
    </row>
    <row r="18" spans="1:9">
      <c r="B18" s="66"/>
      <c r="C18" s="72"/>
      <c r="H18" s="105"/>
      <c r="I18" s="63"/>
    </row>
    <row r="19" spans="1:9">
      <c r="B19" s="66"/>
      <c r="H19" s="67"/>
      <c r="I19" s="63"/>
    </row>
    <row r="20" spans="1:9">
      <c r="B20" s="66"/>
      <c r="C20" s="106"/>
      <c r="H20" s="63"/>
      <c r="I20" s="63"/>
    </row>
    <row r="21" spans="1:9">
      <c r="B21" s="66"/>
    </row>
    <row r="22" spans="1:9">
      <c r="B22" s="66"/>
      <c r="C22" s="106"/>
      <c r="H22" s="107"/>
    </row>
    <row r="23" spans="1:9">
      <c r="B23" s="66"/>
    </row>
    <row r="24" spans="1:9">
      <c r="B24" s="66"/>
    </row>
    <row r="25" spans="1:9">
      <c r="B25" s="66"/>
    </row>
    <row r="26" spans="1:9">
      <c r="A26" s="120"/>
      <c r="B26" s="121"/>
    </row>
    <row r="27" spans="1:9">
      <c r="B27" s="66"/>
    </row>
  </sheetData>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M196"/>
  <sheetViews>
    <sheetView zoomScale="75" workbookViewId="0">
      <selection activeCell="C7" sqref="C7"/>
    </sheetView>
  </sheetViews>
  <sheetFormatPr baseColWidth="10" defaultColWidth="10.83203125" defaultRowHeight="16"/>
  <cols>
    <col min="1" max="2" width="3.5" style="145" customWidth="1"/>
    <col min="3" max="3" width="22" style="145" bestFit="1" customWidth="1"/>
    <col min="4" max="4" width="24.1640625" style="145" customWidth="1"/>
    <col min="5" max="5" width="12" style="145" customWidth="1"/>
    <col min="6" max="6" width="22.5" style="145" customWidth="1"/>
    <col min="7" max="7" width="13" style="145" customWidth="1"/>
    <col min="8" max="8" width="15.6640625" style="145" customWidth="1"/>
    <col min="9" max="9" width="10.83203125" style="145"/>
    <col min="10" max="10" width="19.83203125" style="145" customWidth="1"/>
    <col min="11" max="16384" width="10.83203125" style="145"/>
  </cols>
  <sheetData>
    <row r="1" spans="1:13" ht="17" thickBot="1"/>
    <row r="2" spans="1:13">
      <c r="B2" s="146"/>
      <c r="C2" s="147"/>
      <c r="D2" s="147"/>
      <c r="E2" s="147"/>
      <c r="F2" s="147"/>
      <c r="G2" s="147"/>
      <c r="H2" s="147"/>
      <c r="I2" s="147"/>
      <c r="J2" s="147"/>
      <c r="K2" s="147"/>
      <c r="L2" s="147"/>
      <c r="M2" s="147"/>
    </row>
    <row r="3" spans="1:13">
      <c r="A3" s="148"/>
      <c r="B3" s="149"/>
      <c r="C3" s="150" t="s">
        <v>46</v>
      </c>
      <c r="D3" s="150"/>
      <c r="E3" s="150" t="s">
        <v>33</v>
      </c>
      <c r="F3" s="150"/>
      <c r="G3" s="150"/>
      <c r="H3" s="151"/>
      <c r="I3" s="151"/>
      <c r="J3" s="151"/>
      <c r="K3" s="151"/>
      <c r="L3" s="151"/>
      <c r="M3" s="151"/>
    </row>
    <row r="4" spans="1:13">
      <c r="B4" s="152"/>
    </row>
    <row r="5" spans="1:13">
      <c r="B5" s="152"/>
    </row>
    <row r="6" spans="1:13">
      <c r="B6" s="152"/>
    </row>
    <row r="7" spans="1:13">
      <c r="B7" s="152"/>
      <c r="C7" s="185" t="s">
        <v>132</v>
      </c>
      <c r="E7" s="145">
        <v>0.8</v>
      </c>
      <c r="F7" s="145" t="s">
        <v>60</v>
      </c>
    </row>
    <row r="8" spans="1:13">
      <c r="B8" s="152"/>
      <c r="C8" s="145" t="s">
        <v>127</v>
      </c>
      <c r="E8" s="145">
        <f>1/E7</f>
        <v>1.25</v>
      </c>
      <c r="F8" s="145" t="s">
        <v>59</v>
      </c>
    </row>
    <row r="9" spans="1:13">
      <c r="B9" s="152"/>
    </row>
    <row r="10" spans="1:13">
      <c r="B10" s="152"/>
      <c r="C10" s="186" t="s">
        <v>132</v>
      </c>
      <c r="D10" s="117"/>
      <c r="E10" s="161">
        <v>1.31</v>
      </c>
      <c r="F10" s="117" t="s">
        <v>119</v>
      </c>
      <c r="G10" s="117"/>
    </row>
    <row r="11" spans="1:13">
      <c r="B11" s="152"/>
      <c r="C11" s="117" t="s">
        <v>131</v>
      </c>
      <c r="D11" s="117"/>
      <c r="E11" s="117"/>
      <c r="F11" s="117"/>
      <c r="G11" s="117"/>
    </row>
    <row r="12" spans="1:13">
      <c r="B12" s="152"/>
      <c r="C12" s="117"/>
      <c r="D12" s="117"/>
      <c r="E12" s="117"/>
      <c r="F12" s="117"/>
      <c r="G12" s="117"/>
    </row>
    <row r="13" spans="1:13">
      <c r="B13" s="152"/>
      <c r="C13" s="117"/>
      <c r="D13" s="117"/>
      <c r="E13" s="117"/>
      <c r="F13" s="117"/>
      <c r="G13" s="117"/>
    </row>
    <row r="14" spans="1:13">
      <c r="B14" s="152"/>
      <c r="C14" s="117"/>
      <c r="D14" s="117" t="str">
        <f>Dashboard!C11</f>
        <v>output.passenger_kms</v>
      </c>
      <c r="E14" s="117">
        <f>ROUND(E10*E8,6)</f>
        <v>1.6375</v>
      </c>
      <c r="F14" s="117" t="s">
        <v>120</v>
      </c>
      <c r="G14" s="187"/>
    </row>
    <row r="15" spans="1:13">
      <c r="B15" s="152"/>
    </row>
    <row r="16" spans="1:13">
      <c r="B16" s="152"/>
    </row>
    <row r="17" spans="2:7">
      <c r="B17" s="152"/>
    </row>
    <row r="18" spans="2:7">
      <c r="B18" s="152"/>
      <c r="C18" s="117"/>
      <c r="D18" s="117"/>
      <c r="E18" s="117"/>
      <c r="F18" s="117"/>
      <c r="G18" s="187"/>
    </row>
    <row r="19" spans="2:7">
      <c r="B19" s="152"/>
    </row>
    <row r="20" spans="2:7">
      <c r="B20" s="152"/>
    </row>
    <row r="21" spans="2:7">
      <c r="B21" s="152"/>
      <c r="C21" s="145" t="s">
        <v>93</v>
      </c>
    </row>
    <row r="22" spans="2:7">
      <c r="B22" s="152"/>
      <c r="E22" s="145">
        <v>13</v>
      </c>
      <c r="F22" s="145" t="s">
        <v>92</v>
      </c>
    </row>
    <row r="23" spans="2:7">
      <c r="B23" s="152"/>
    </row>
    <row r="24" spans="2:7">
      <c r="B24" s="152"/>
    </row>
    <row r="25" spans="2:7">
      <c r="B25" s="152"/>
    </row>
    <row r="26" spans="2:7">
      <c r="B26" s="152"/>
    </row>
    <row r="27" spans="2:7">
      <c r="B27" s="152"/>
    </row>
    <row r="28" spans="2:7">
      <c r="B28" s="152"/>
    </row>
    <row r="29" spans="2:7">
      <c r="B29" s="152"/>
    </row>
    <row r="30" spans="2:7">
      <c r="B30" s="152"/>
    </row>
    <row r="31" spans="2:7">
      <c r="B31" s="152"/>
    </row>
    <row r="32" spans="2:7">
      <c r="B32" s="152"/>
    </row>
    <row r="33" spans="2:7">
      <c r="B33" s="152"/>
    </row>
    <row r="34" spans="2:7">
      <c r="B34" s="152"/>
    </row>
    <row r="35" spans="2:7" s="151" customFormat="1">
      <c r="B35" s="153"/>
    </row>
    <row r="36" spans="2:7">
      <c r="B36" s="152"/>
    </row>
    <row r="37" spans="2:7">
      <c r="B37" s="152"/>
    </row>
    <row r="38" spans="2:7">
      <c r="B38" s="152"/>
      <c r="C38" s="145" t="s">
        <v>96</v>
      </c>
      <c r="E38" s="145">
        <v>85</v>
      </c>
      <c r="F38" s="145" t="s">
        <v>67</v>
      </c>
      <c r="G38" s="145" t="s">
        <v>95</v>
      </c>
    </row>
    <row r="39" spans="2:7" ht="17" thickBot="1">
      <c r="B39" s="152"/>
      <c r="C39" s="145" t="s">
        <v>101</v>
      </c>
      <c r="E39" s="164">
        <v>0.01</v>
      </c>
      <c r="G39" s="145" t="s">
        <v>99</v>
      </c>
    </row>
    <row r="40" spans="2:7" ht="17" thickBot="1">
      <c r="B40" s="152"/>
      <c r="D40" s="172" t="s">
        <v>125</v>
      </c>
      <c r="E40" s="173">
        <v>0.04</v>
      </c>
    </row>
    <row r="41" spans="2:7" ht="17" thickBot="1">
      <c r="B41" s="152"/>
      <c r="D41" s="172" t="s">
        <v>126</v>
      </c>
      <c r="E41" s="174">
        <f>1-(1-E40)^(1/(24*31))</f>
        <v>5.4866766968530989E-5</v>
      </c>
    </row>
    <row r="42" spans="2:7">
      <c r="B42" s="152"/>
      <c r="E42" s="163"/>
    </row>
    <row r="43" spans="2:7">
      <c r="B43" s="152"/>
    </row>
    <row r="44" spans="2:7">
      <c r="B44" s="152"/>
      <c r="D44" s="162"/>
    </row>
    <row r="45" spans="2:7">
      <c r="B45" s="152"/>
    </row>
    <row r="46" spans="2:7">
      <c r="B46" s="152"/>
    </row>
    <row r="47" spans="2:7">
      <c r="B47" s="152"/>
    </row>
    <row r="48" spans="2:7">
      <c r="B48" s="152"/>
    </row>
    <row r="49" spans="1:3">
      <c r="B49" s="152"/>
    </row>
    <row r="50" spans="1:3">
      <c r="B50" s="152"/>
    </row>
    <row r="51" spans="1:3">
      <c r="B51" s="152"/>
    </row>
    <row r="52" spans="1:3">
      <c r="B52" s="152"/>
    </row>
    <row r="53" spans="1:3">
      <c r="B53" s="152"/>
    </row>
    <row r="54" spans="1:3">
      <c r="B54" s="152"/>
    </row>
    <row r="55" spans="1:3">
      <c r="B55" s="152"/>
    </row>
    <row r="56" spans="1:3">
      <c r="B56" s="152"/>
    </row>
    <row r="57" spans="1:3">
      <c r="B57" s="152"/>
    </row>
    <row r="58" spans="1:3">
      <c r="B58" s="152"/>
    </row>
    <row r="59" spans="1:3" s="151" customFormat="1">
      <c r="A59" s="143"/>
      <c r="B59" s="144"/>
    </row>
    <row r="60" spans="1:3">
      <c r="B60" s="152"/>
    </row>
    <row r="61" spans="1:3">
      <c r="B61" s="152"/>
      <c r="C61" s="145" t="s">
        <v>108</v>
      </c>
    </row>
    <row r="62" spans="1:3">
      <c r="B62" s="152"/>
      <c r="C62" s="145" t="s">
        <v>107</v>
      </c>
    </row>
    <row r="63" spans="1:3">
      <c r="B63" s="152"/>
    </row>
    <row r="64" spans="1:3">
      <c r="B64" s="152"/>
    </row>
    <row r="65" spans="2:5">
      <c r="B65" s="152"/>
    </row>
    <row r="66" spans="2:5">
      <c r="B66" s="152"/>
      <c r="C66" s="145" t="s">
        <v>100</v>
      </c>
      <c r="D66" s="145">
        <v>100</v>
      </c>
      <c r="E66" s="145" t="s">
        <v>67</v>
      </c>
    </row>
    <row r="67" spans="2:5">
      <c r="B67" s="152"/>
    </row>
    <row r="68" spans="2:5">
      <c r="B68" s="152"/>
    </row>
    <row r="69" spans="2:5">
      <c r="B69" s="152"/>
    </row>
    <row r="70" spans="2:5">
      <c r="B70" s="152"/>
    </row>
    <row r="71" spans="2:5">
      <c r="B71" s="152"/>
    </row>
    <row r="72" spans="2:5">
      <c r="B72" s="152"/>
    </row>
    <row r="73" spans="2:5">
      <c r="B73" s="152"/>
    </row>
    <row r="74" spans="2:5">
      <c r="B74" s="152"/>
    </row>
    <row r="75" spans="2:5">
      <c r="B75" s="152"/>
    </row>
    <row r="76" spans="2:5">
      <c r="B76" s="152"/>
    </row>
    <row r="77" spans="2:5">
      <c r="B77" s="152"/>
    </row>
    <row r="78" spans="2:5">
      <c r="B78" s="152"/>
    </row>
    <row r="79" spans="2:5">
      <c r="B79" s="152"/>
    </row>
    <row r="80" spans="2:5">
      <c r="B80" s="152"/>
    </row>
    <row r="81" spans="2:2">
      <c r="B81" s="152"/>
    </row>
    <row r="82" spans="2:2">
      <c r="B82" s="152"/>
    </row>
    <row r="83" spans="2:2">
      <c r="B83" s="152"/>
    </row>
    <row r="84" spans="2:2">
      <c r="B84" s="152"/>
    </row>
    <row r="85" spans="2:2">
      <c r="B85" s="152"/>
    </row>
    <row r="86" spans="2:2">
      <c r="B86" s="152"/>
    </row>
    <row r="87" spans="2:2">
      <c r="B87" s="152"/>
    </row>
    <row r="88" spans="2:2">
      <c r="B88" s="152"/>
    </row>
    <row r="89" spans="2:2">
      <c r="B89" s="152"/>
    </row>
    <row r="90" spans="2:2">
      <c r="B90" s="152"/>
    </row>
    <row r="91" spans="2:2">
      <c r="B91" s="152"/>
    </row>
    <row r="92" spans="2:2">
      <c r="B92" s="152"/>
    </row>
    <row r="93" spans="2:2">
      <c r="B93" s="152"/>
    </row>
    <row r="94" spans="2:2">
      <c r="B94" s="152"/>
    </row>
    <row r="95" spans="2:2">
      <c r="B95" s="152"/>
    </row>
    <row r="96" spans="2:2">
      <c r="B96" s="152"/>
    </row>
    <row r="97" spans="2:2">
      <c r="B97" s="152"/>
    </row>
    <row r="98" spans="2:2">
      <c r="B98" s="152"/>
    </row>
    <row r="99" spans="2:2">
      <c r="B99" s="152"/>
    </row>
    <row r="100" spans="2:2">
      <c r="B100" s="152"/>
    </row>
    <row r="101" spans="2:2">
      <c r="B101" s="152"/>
    </row>
    <row r="102" spans="2:2">
      <c r="B102" s="152"/>
    </row>
    <row r="103" spans="2:2">
      <c r="B103" s="152"/>
    </row>
    <row r="145" spans="1:7">
      <c r="A145" s="187"/>
      <c r="B145" s="187"/>
      <c r="C145" s="187"/>
      <c r="D145" s="187"/>
      <c r="E145" s="187"/>
      <c r="F145" s="187"/>
      <c r="G145" s="187"/>
    </row>
    <row r="146" spans="1:7">
      <c r="A146" s="187"/>
      <c r="B146" s="187"/>
      <c r="C146" s="187"/>
      <c r="D146" s="187"/>
      <c r="E146" s="187"/>
      <c r="F146" s="187"/>
      <c r="G146" s="187"/>
    </row>
    <row r="147" spans="1:7" s="117" customFormat="1">
      <c r="A147" s="187"/>
      <c r="B147" s="187"/>
      <c r="C147" s="187"/>
      <c r="D147" s="187"/>
      <c r="E147" s="187"/>
      <c r="F147" s="187"/>
      <c r="G147" s="187"/>
    </row>
    <row r="148" spans="1:7" s="117" customFormat="1">
      <c r="A148" s="187"/>
      <c r="B148" s="187"/>
      <c r="C148" s="187"/>
      <c r="D148" s="187"/>
      <c r="E148" s="187"/>
      <c r="F148" s="187"/>
      <c r="G148" s="187"/>
    </row>
    <row r="149" spans="1:7" s="117" customFormat="1">
      <c r="A149" s="187"/>
      <c r="B149" s="187"/>
      <c r="C149" s="187"/>
      <c r="D149" s="187"/>
      <c r="E149" s="187"/>
      <c r="F149" s="187"/>
      <c r="G149" s="187"/>
    </row>
    <row r="150" spans="1:7" s="117" customFormat="1">
      <c r="A150" s="187"/>
      <c r="B150" s="187"/>
      <c r="C150" s="187"/>
      <c r="D150" s="187"/>
      <c r="E150" s="187"/>
      <c r="F150" s="187"/>
      <c r="G150" s="187"/>
    </row>
    <row r="151" spans="1:7" s="117" customFormat="1">
      <c r="A151" s="187"/>
      <c r="B151" s="187"/>
      <c r="C151" s="187"/>
      <c r="D151" s="187"/>
      <c r="E151" s="187"/>
      <c r="F151" s="187"/>
      <c r="G151" s="187"/>
    </row>
    <row r="152" spans="1:7" s="117" customFormat="1">
      <c r="A152" s="187"/>
      <c r="B152" s="187"/>
      <c r="C152" s="187"/>
      <c r="D152" s="187"/>
      <c r="E152" s="187"/>
      <c r="F152" s="187"/>
      <c r="G152" s="187"/>
    </row>
    <row r="153" spans="1:7" s="117" customFormat="1">
      <c r="A153" s="187"/>
      <c r="B153" s="187"/>
      <c r="C153" s="187"/>
      <c r="D153" s="187"/>
      <c r="E153" s="187"/>
      <c r="F153" s="187"/>
      <c r="G153" s="187"/>
    </row>
    <row r="154" spans="1:7" s="117" customFormat="1">
      <c r="A154" s="187"/>
      <c r="B154" s="187"/>
      <c r="C154" s="187"/>
      <c r="D154" s="187"/>
      <c r="E154" s="187"/>
      <c r="F154" s="187"/>
      <c r="G154" s="187"/>
    </row>
    <row r="155" spans="1:7" s="117" customFormat="1">
      <c r="A155" s="187"/>
      <c r="B155" s="187"/>
      <c r="C155" s="187"/>
      <c r="D155" s="187"/>
      <c r="E155" s="187"/>
      <c r="F155" s="187"/>
      <c r="G155" s="187"/>
    </row>
    <row r="156" spans="1:7" s="117" customFormat="1">
      <c r="A156" s="187"/>
      <c r="B156" s="187"/>
      <c r="C156" s="187"/>
      <c r="D156" s="187"/>
      <c r="E156" s="187"/>
      <c r="F156" s="187"/>
      <c r="G156" s="187"/>
    </row>
    <row r="157" spans="1:7" s="117" customFormat="1">
      <c r="A157" s="187"/>
      <c r="B157" s="187"/>
      <c r="C157" s="187"/>
      <c r="D157" s="187"/>
      <c r="E157" s="187"/>
      <c r="F157" s="187"/>
      <c r="G157" s="187"/>
    </row>
    <row r="158" spans="1:7" s="117" customFormat="1">
      <c r="A158" s="187"/>
      <c r="B158" s="187"/>
      <c r="C158" s="187"/>
      <c r="D158" s="187"/>
      <c r="E158" s="187"/>
      <c r="F158" s="187"/>
      <c r="G158" s="187"/>
    </row>
    <row r="159" spans="1:7" s="117" customFormat="1">
      <c r="A159" s="187"/>
      <c r="B159" s="187"/>
      <c r="C159" s="187"/>
      <c r="D159" s="187"/>
      <c r="E159" s="187"/>
      <c r="F159" s="187"/>
      <c r="G159" s="187"/>
    </row>
    <row r="160" spans="1:7" s="117" customFormat="1">
      <c r="A160" s="187"/>
      <c r="B160" s="187"/>
      <c r="C160" s="187"/>
      <c r="D160" s="187"/>
      <c r="E160" s="187"/>
      <c r="F160" s="187"/>
      <c r="G160" s="187"/>
    </row>
    <row r="161" spans="1:7" s="117" customFormat="1">
      <c r="A161" s="187"/>
      <c r="B161" s="187"/>
      <c r="C161" s="187"/>
      <c r="D161" s="187"/>
      <c r="E161" s="187"/>
      <c r="F161" s="187"/>
      <c r="G161" s="187"/>
    </row>
    <row r="162" spans="1:7" s="117" customFormat="1">
      <c r="A162" s="187"/>
      <c r="B162" s="187"/>
      <c r="C162" s="187"/>
      <c r="D162" s="187"/>
      <c r="E162" s="187"/>
      <c r="F162" s="187"/>
      <c r="G162" s="187"/>
    </row>
    <row r="163" spans="1:7" s="117" customFormat="1">
      <c r="A163" s="187"/>
      <c r="B163" s="187"/>
      <c r="C163" s="187"/>
      <c r="D163" s="187"/>
      <c r="E163" s="187"/>
      <c r="F163" s="187"/>
      <c r="G163" s="187"/>
    </row>
    <row r="164" spans="1:7" s="117" customFormat="1">
      <c r="A164" s="187"/>
      <c r="B164" s="187"/>
      <c r="C164" s="187"/>
      <c r="D164" s="187"/>
      <c r="E164" s="187"/>
      <c r="F164" s="187"/>
      <c r="G164" s="187"/>
    </row>
    <row r="165" spans="1:7" s="117" customFormat="1">
      <c r="A165" s="187"/>
      <c r="B165" s="187"/>
      <c r="C165" s="187"/>
      <c r="D165" s="187"/>
      <c r="E165" s="187"/>
      <c r="F165" s="187"/>
      <c r="G165" s="187"/>
    </row>
    <row r="166" spans="1:7" s="117" customFormat="1">
      <c r="A166" s="187"/>
      <c r="B166" s="187"/>
      <c r="C166" s="187"/>
      <c r="D166" s="187"/>
      <c r="E166" s="187"/>
      <c r="F166" s="187"/>
      <c r="G166" s="187"/>
    </row>
    <row r="167" spans="1:7" s="117" customFormat="1">
      <c r="A167" s="187"/>
      <c r="B167" s="187"/>
      <c r="C167" s="187"/>
      <c r="D167" s="187"/>
      <c r="E167" s="187"/>
      <c r="F167" s="187"/>
      <c r="G167" s="187"/>
    </row>
    <row r="168" spans="1:7" s="117" customFormat="1">
      <c r="A168" s="187"/>
      <c r="B168" s="187"/>
      <c r="C168" s="187"/>
      <c r="D168" s="187"/>
      <c r="E168" s="187"/>
      <c r="F168" s="187"/>
      <c r="G168" s="187"/>
    </row>
    <row r="169" spans="1:7" s="117" customFormat="1">
      <c r="A169" s="187"/>
      <c r="B169" s="187"/>
      <c r="C169" s="187"/>
      <c r="D169" s="187"/>
      <c r="E169" s="187"/>
      <c r="F169" s="187"/>
      <c r="G169" s="187"/>
    </row>
    <row r="170" spans="1:7" s="117" customFormat="1">
      <c r="A170" s="187"/>
      <c r="B170" s="187"/>
      <c r="C170" s="187"/>
      <c r="D170" s="187"/>
      <c r="E170" s="187"/>
      <c r="F170" s="187"/>
      <c r="G170" s="187"/>
    </row>
    <row r="171" spans="1:7" s="117" customFormat="1">
      <c r="A171" s="187"/>
      <c r="B171" s="187"/>
      <c r="C171" s="187"/>
      <c r="D171" s="187"/>
      <c r="E171" s="187"/>
      <c r="F171" s="187"/>
      <c r="G171" s="187"/>
    </row>
    <row r="172" spans="1:7" s="117" customFormat="1">
      <c r="A172" s="187"/>
      <c r="B172" s="187"/>
      <c r="C172" s="187"/>
      <c r="D172" s="187"/>
      <c r="E172" s="187"/>
      <c r="F172" s="187"/>
      <c r="G172" s="187"/>
    </row>
    <row r="173" spans="1:7" s="117" customFormat="1">
      <c r="A173" s="187"/>
      <c r="B173" s="187"/>
      <c r="C173" s="187"/>
      <c r="D173" s="187"/>
      <c r="E173" s="187"/>
      <c r="F173" s="187"/>
      <c r="G173" s="187"/>
    </row>
    <row r="174" spans="1:7" s="117" customFormat="1">
      <c r="A174" s="187"/>
      <c r="B174" s="187"/>
      <c r="C174" s="187"/>
      <c r="D174" s="187"/>
      <c r="E174" s="187"/>
      <c r="F174" s="187"/>
      <c r="G174" s="187"/>
    </row>
    <row r="175" spans="1:7" s="117" customFormat="1">
      <c r="A175" s="187"/>
      <c r="B175" s="187"/>
      <c r="C175" s="187"/>
      <c r="D175" s="187"/>
      <c r="E175" s="187"/>
      <c r="F175" s="187"/>
      <c r="G175" s="187"/>
    </row>
    <row r="176" spans="1:7" s="117" customFormat="1">
      <c r="A176" s="187"/>
      <c r="B176" s="187"/>
      <c r="C176" s="187"/>
      <c r="D176" s="187"/>
      <c r="E176" s="187"/>
      <c r="F176" s="187"/>
      <c r="G176" s="187"/>
    </row>
    <row r="177" spans="1:7" s="117" customFormat="1">
      <c r="A177" s="187"/>
      <c r="B177" s="187"/>
      <c r="C177" s="187"/>
      <c r="D177" s="187"/>
      <c r="E177" s="187"/>
      <c r="F177" s="187"/>
      <c r="G177" s="187"/>
    </row>
    <row r="178" spans="1:7" s="117" customFormat="1">
      <c r="A178" s="187"/>
      <c r="B178" s="187"/>
      <c r="C178" s="187"/>
      <c r="D178" s="187"/>
      <c r="E178" s="187"/>
      <c r="F178" s="187"/>
      <c r="G178" s="187"/>
    </row>
    <row r="179" spans="1:7" s="117" customFormat="1">
      <c r="A179" s="187"/>
      <c r="B179" s="187"/>
      <c r="C179" s="187"/>
      <c r="D179" s="187"/>
      <c r="E179" s="187"/>
      <c r="F179" s="187"/>
      <c r="G179" s="187"/>
    </row>
    <row r="180" spans="1:7" s="117" customFormat="1">
      <c r="A180" s="187"/>
      <c r="B180" s="187"/>
      <c r="C180" s="187"/>
      <c r="D180" s="187"/>
      <c r="E180" s="187"/>
      <c r="F180" s="187"/>
      <c r="G180" s="187"/>
    </row>
    <row r="181" spans="1:7" s="117" customFormat="1">
      <c r="A181" s="187"/>
      <c r="B181" s="187"/>
      <c r="C181" s="187"/>
      <c r="D181" s="187"/>
      <c r="E181" s="187"/>
      <c r="F181" s="187"/>
      <c r="G181" s="187"/>
    </row>
    <row r="182" spans="1:7" s="117" customFormat="1">
      <c r="A182" s="187"/>
      <c r="B182" s="187"/>
      <c r="C182" s="187"/>
      <c r="D182" s="187"/>
      <c r="E182" s="187"/>
      <c r="F182" s="187"/>
      <c r="G182" s="187"/>
    </row>
    <row r="183" spans="1:7" s="117" customFormat="1">
      <c r="A183" s="187"/>
      <c r="B183" s="187"/>
      <c r="C183" s="187"/>
      <c r="D183" s="187"/>
      <c r="E183" s="187"/>
      <c r="F183" s="187"/>
      <c r="G183" s="187"/>
    </row>
    <row r="184" spans="1:7" s="117" customFormat="1">
      <c r="A184" s="187"/>
      <c r="B184" s="187"/>
      <c r="C184" s="187"/>
      <c r="D184" s="187"/>
      <c r="E184" s="187"/>
      <c r="F184" s="187"/>
      <c r="G184" s="187"/>
    </row>
    <row r="185" spans="1:7" s="117" customFormat="1">
      <c r="A185" s="187"/>
      <c r="B185" s="187"/>
      <c r="C185" s="187"/>
      <c r="D185" s="187"/>
      <c r="E185" s="187"/>
      <c r="F185" s="187"/>
      <c r="G185" s="187"/>
    </row>
    <row r="186" spans="1:7" s="117" customFormat="1">
      <c r="A186" s="187"/>
      <c r="B186" s="187"/>
      <c r="C186" s="187"/>
      <c r="D186" s="187"/>
      <c r="E186" s="187"/>
      <c r="F186" s="187"/>
      <c r="G186" s="187"/>
    </row>
    <row r="187" spans="1:7" s="117" customFormat="1">
      <c r="A187" s="187"/>
      <c r="B187" s="187"/>
      <c r="C187" s="187"/>
      <c r="D187" s="187"/>
      <c r="E187" s="187"/>
      <c r="F187" s="187"/>
      <c r="G187" s="187"/>
    </row>
    <row r="188" spans="1:7" s="117" customFormat="1">
      <c r="A188" s="187"/>
      <c r="B188" s="187"/>
      <c r="C188" s="187"/>
      <c r="D188" s="187"/>
      <c r="E188" s="187"/>
      <c r="F188" s="187"/>
      <c r="G188" s="187"/>
    </row>
    <row r="189" spans="1:7" s="117" customFormat="1">
      <c r="A189" s="187"/>
      <c r="B189" s="187"/>
      <c r="C189" s="187"/>
      <c r="D189" s="187"/>
      <c r="E189" s="187"/>
      <c r="F189" s="187"/>
      <c r="G189" s="187"/>
    </row>
    <row r="190" spans="1:7" s="117" customFormat="1">
      <c r="A190" s="187"/>
      <c r="B190" s="187"/>
      <c r="C190" s="187"/>
      <c r="D190" s="187"/>
      <c r="E190" s="187"/>
      <c r="F190" s="187"/>
      <c r="G190" s="187"/>
    </row>
    <row r="191" spans="1:7" s="117" customFormat="1">
      <c r="A191" s="187"/>
      <c r="B191" s="187"/>
      <c r="C191" s="187"/>
      <c r="D191" s="187"/>
      <c r="E191" s="187"/>
      <c r="F191" s="187"/>
      <c r="G191" s="187"/>
    </row>
    <row r="192" spans="1:7" s="117" customFormat="1">
      <c r="A192" s="187"/>
      <c r="B192" s="187"/>
      <c r="C192" s="187"/>
      <c r="D192" s="187"/>
      <c r="E192" s="187"/>
      <c r="F192" s="187"/>
      <c r="G192" s="187"/>
    </row>
    <row r="193" spans="1:7">
      <c r="A193" s="187"/>
      <c r="B193" s="187"/>
      <c r="C193" s="187"/>
      <c r="D193" s="187"/>
      <c r="E193" s="187"/>
      <c r="F193" s="187"/>
      <c r="G193" s="187"/>
    </row>
    <row r="194" spans="1:7">
      <c r="A194" s="187"/>
      <c r="B194" s="187"/>
      <c r="C194" s="187"/>
      <c r="D194" s="187"/>
      <c r="E194" s="187"/>
      <c r="F194" s="187"/>
      <c r="G194" s="187"/>
    </row>
    <row r="195" spans="1:7">
      <c r="A195" s="187"/>
      <c r="B195" s="187"/>
      <c r="C195" s="187"/>
      <c r="D195" s="187"/>
      <c r="E195" s="187"/>
      <c r="F195" s="187"/>
      <c r="G195" s="187"/>
    </row>
    <row r="196" spans="1:7">
      <c r="A196" s="187"/>
      <c r="B196" s="187"/>
      <c r="C196" s="187"/>
      <c r="D196" s="187"/>
      <c r="E196" s="187"/>
      <c r="F196" s="187"/>
      <c r="G196" s="187"/>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Robin de Smit</cp:lastModifiedBy>
  <dcterms:created xsi:type="dcterms:W3CDTF">2011-10-26T09:05:09Z</dcterms:created>
  <dcterms:modified xsi:type="dcterms:W3CDTF">2026-08-14T11:18:04Z</dcterms:modified>
</cp:coreProperties>
</file>