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7E72FA94-314F-C344-8DE2-36352FB28435}"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E10" i="13"/>
  <c r="E31" i="12" s="1"/>
  <c r="E9" i="13"/>
  <c r="E11" i="13"/>
  <c r="E32" i="12" s="1"/>
  <c r="E25" i="12"/>
  <c r="E14" i="13" l="1"/>
  <c r="E20" i="12" s="1"/>
  <c r="E16" i="13"/>
  <c r="E24" i="12" s="1"/>
</calcChain>
</file>

<file path=xl/sharedStrings.xml><?xml version="1.0" encoding="utf-8"?>
<sst xmlns="http://schemas.openxmlformats.org/spreadsheetml/2006/main" count="121" uniqueCount="98">
  <si>
    <t>Source</t>
  </si>
  <si>
    <t>years</t>
  </si>
  <si>
    <t>%</t>
  </si>
  <si>
    <t>km2</t>
  </si>
  <si>
    <t>-</t>
  </si>
  <si>
    <t>Technical lifetime</t>
  </si>
  <si>
    <t>Value</t>
  </si>
  <si>
    <t>Other</t>
  </si>
  <si>
    <t>Initial investment costs</t>
  </si>
  <si>
    <t>households_supplied_per_unit</t>
  </si>
  <si>
    <t>yes=1, no=0</t>
  </si>
  <si>
    <t>cost_of_installing</t>
  </si>
  <si>
    <t>Definition</t>
  </si>
  <si>
    <t>Unit</t>
  </si>
  <si>
    <t>Link</t>
  </si>
  <si>
    <t>Cover Sheet</t>
  </si>
  <si>
    <t>Document</t>
  </si>
  <si>
    <t>Country</t>
  </si>
  <si>
    <t>Organization</t>
  </si>
  <si>
    <t>Definition on the sources</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</si>
  <si>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</si>
  <si>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</si>
  <si>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</si>
  <si>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</si>
  <si>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</si>
  <si>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</si>
  <si>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</si>
  <si>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</si>
  <si>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</si>
  <si>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</si>
  <si>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</si>
  <si>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</si>
  <si>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</si>
  <si>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</si>
  <si>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</si>
  <si>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</si>
  <si>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</si>
  <si>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</si>
  <si>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</si>
  <si>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</si>
  <si>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</si>
  <si>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</si>
  <si>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</si>
  <si>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</si>
  <si>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</si>
  <si>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</si>
  <si>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</si>
  <si>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</si>
  <si>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</si>
  <si>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</si>
  <si>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</si>
  <si>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</si>
  <si>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</si>
  <si>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</si>
  <si>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</si>
  <si>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</si>
  <si>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</si>
  <si>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</si>
  <si>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</si>
  <si>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</si>
  <si>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</si>
  <si>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</si>
  <si>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</si>
  <si>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</si>
  <si>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</si>
  <si>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</si>
  <si>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</si>
  <si>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</si>
  <si>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</si>
  <si>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</si>
  <si>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</si>
  <si>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</si>
  <si>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</si>
  <si>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</si>
  <si>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</si>
  <si>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</si>
  <si>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</si>
  <si>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</si>
  <si>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</si>
  <si>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</si>
  <si>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</si>
  <si>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</si>
  <si>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</si>
  <si>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</si>
  <si>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</si>
  <si>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</si>
  <si>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</si>
  <si>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</si>
  <si>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buildings_space_heater_heatpump_air_water_network_gas.converter.ad</t>
  </si>
  <si>
    <r>
      <t>input.</t>
    </r>
    <r>
      <rPr>
        <sz val="12"/>
        <color theme="1"/>
        <rFont val="Calibri"/>
        <family val="2"/>
        <scheme val="minor"/>
      </rPr>
      <t>network_gas</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</si>
  <si>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</si>
  <si>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</si>
  <si>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</si>
  <si>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Mathijs Bijkerk</t>
  </si>
  <si>
    <t>Quintel</t>
  </si>
  <si>
    <t>Weighted average cost of capital</t>
  </si>
  <si>
    <t>Quintel assumption (see https://docs.energytransitionmodel.com/main/cost-wacc/#commercial--proven-technologies-real-wacc-4)</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</si>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</sst>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3">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0" fontId="20" fillId="3" borderId="1" xfId="0" applyFont="1" applyFill="1" applyBorder="1" applyAlignment="1">
      <alignment vertical="center"/>
    </xf>
    <xf numFmtId="0" fontId="18" fillId="3" borderId="0" xfId="0" applyFont="1" applyFill="1"/>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3" fillId="2" borderId="18" xfId="0" applyFont="1" applyFill="1" applyBorder="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2" fontId="12" fillId="2" borderId="18" xfId="0" applyNumberFormat="1" applyFont="1" applyFill="1" applyBorder="1" applyAlignment="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18" xfId="0" applyFont="1" applyFill="1" applyBorder="1"/>
    <xf numFmtId="0" fontId="10" fillId="2" borderId="7"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xf numFmtId="2" fontId="13" fillId="2" borderId="0" xfId="0" applyNumberFormat="1" applyFont="1" applyFill="1"/>
    <xf numFmtId="164" fontId="13" fillId="2" borderId="20" xfId="0" applyNumberFormat="1" applyFont="1" applyFill="1" applyBorder="1"/>
    <xf numFmtId="164" fontId="13" fillId="2" borderId="0" xfId="0" applyNumberFormat="1" applyFont="1" applyFill="1"/>
    <xf numFmtId="0" fontId="23" fillId="2" borderId="19" xfId="0" applyFont="1" applyFill="1" applyBorder="1"/>
    <xf numFmtId="0" fontId="13" fillId="2" borderId="5" xfId="0" applyFont="1" applyFill="1" applyBorder="1"/>
    <xf numFmtId="0" fontId="17" fillId="2" borderId="9" xfId="0" applyFont="1" applyFill="1" applyBorder="1" applyAlignment="1">
      <alignment vertical="center"/>
    </xf>
    <xf numFmtId="0" fontId="9" fillId="2" borderId="20" xfId="0" applyFont="1" applyFill="1" applyBorder="1"/>
    <xf numFmtId="0" fontId="8" fillId="2" borderId="18" xfId="0" applyFont="1" applyFill="1" applyBorder="1"/>
    <xf numFmtId="1" fontId="12" fillId="2" borderId="18" xfId="0" applyNumberFormat="1" applyFont="1" applyFill="1" applyBorder="1" applyAlignment="1">
      <alignment horizontal="right" vertical="center"/>
    </xf>
    <xf numFmtId="0" fontId="4" fillId="0" borderId="0" xfId="0" applyFont="1"/>
    <xf numFmtId="0" fontId="4" fillId="2" borderId="18" xfId="0" applyFont="1" applyFill="1" applyBorder="1"/>
    <xf numFmtId="0" fontId="3" fillId="0" borderId="0" xfId="0" applyFont="1"/>
    <xf numFmtId="0" fontId="2" fillId="0" borderId="0" xfId="0" applyFont="1"/>
    <xf numFmtId="2" fontId="12" fillId="2" borderId="20" xfId="0" applyNumberFormat="1" applyFont="1" applyFill="1" applyBorder="1" applyAlignment="1">
      <alignment horizontal="right" vertical="center"/>
    </xf>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4" fillId="2" borderId="9" xfId="0" applyFont="1" applyFill="1" applyBorder="1"/>
    <xf numFmtId="2" fontId="18" fillId="3" borderId="0" xfId="0" applyNumberFormat="1" applyFont="1" applyFill="1" applyBorder="1" applyAlignment="1">
      <alignment horizontal="left"/>
    </xf>
    <xf numFmtId="0" fontId="14" fillId="2" borderId="13" xfId="0" applyFont="1" applyFill="1" applyBorder="1"/>
    <xf numFmtId="0" fontId="14" fillId="2" borderId="8" xfId="0" applyFont="1" applyFill="1" applyBorder="1"/>
    <xf numFmtId="0" fontId="18" fillId="3" borderId="9" xfId="0" applyFont="1" applyFill="1" applyBorder="1"/>
    <xf numFmtId="0" fontId="14" fillId="2" borderId="14" xfId="0" applyFont="1" applyFill="1" applyBorder="1"/>
    <xf numFmtId="0" fontId="10" fillId="2" borderId="0" xfId="0" applyFont="1" applyFill="1" applyBorder="1"/>
    <xf numFmtId="0" fontId="27" fillId="2" borderId="0" xfId="0" applyFont="1" applyFill="1" applyBorder="1"/>
    <xf numFmtId="0" fontId="17" fillId="2"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4" fillId="2" borderId="1" xfId="0" applyFont="1" applyFill="1" applyBorder="1"/>
    <xf numFmtId="0" fontId="1" fillId="0" borderId="0" xfId="0" applyFont="1"/>
    <xf numFmtId="0" fontId="12" fillId="2" borderId="15" xfId="0" applyFont="1" applyFill="1" applyBorder="1"/>
    <xf numFmtId="0" fontId="17" fillId="2" borderId="19" xfId="0" applyFont="1" applyFill="1" applyBorder="1" applyAlignment="1">
      <alignment vertical="center"/>
    </xf>
    <xf numFmtId="0" fontId="12" fillId="2" borderId="0" xfId="0" applyFont="1" applyFill="1" applyBorder="1" applyAlignment="1">
      <alignment horizontal="left" vertical="center"/>
    </xf>
    <xf numFmtId="1" fontId="12" fillId="2" borderId="0" xfId="0" applyNumberFormat="1" applyFont="1" applyFill="1" applyBorder="1" applyAlignment="1">
      <alignment vertical="center"/>
    </xf>
    <xf numFmtId="1" fontId="17" fillId="2" borderId="0" xfId="0" applyNumberFormat="1" applyFont="1" applyFill="1" applyBorder="1" applyAlignment="1">
      <alignment horizontal="left" vertical="center"/>
    </xf>
    <xf numFmtId="0" fontId="17" fillId="2" borderId="5" xfId="0" applyFont="1" applyFill="1" applyBorder="1" applyAlignment="1">
      <alignment vertical="center"/>
    </xf>
    <xf numFmtId="0" fontId="17" fillId="2" borderId="0" xfId="0" applyFont="1" applyFill="1" applyBorder="1" applyAlignment="1">
      <alignment horizontal="left" vertical="center"/>
    </xf>
    <xf numFmtId="1" fontId="17" fillId="2" borderId="0" xfId="0" applyNumberFormat="1" applyFont="1" applyFill="1" applyBorder="1" applyAlignment="1">
      <alignment vertical="center"/>
    </xf>
    <xf numFmtId="0" fontId="12" fillId="0" borderId="5" xfId="0" applyFont="1" applyBorder="1"/>
    <xf numFmtId="0" fontId="4" fillId="0" borderId="0" xfId="0" applyFont="1" applyBorder="1" applyAlignment="1">
      <alignment horizontal="left" vertical="center"/>
    </xf>
    <xf numFmtId="165" fontId="12" fillId="0" borderId="0" xfId="0" applyNumberFormat="1" applyFont="1" applyBorder="1" applyAlignment="1">
      <alignment vertical="center"/>
    </xf>
    <xf numFmtId="165" fontId="12" fillId="2" borderId="0" xfId="0" applyNumberFormat="1" applyFont="1" applyFill="1" applyBorder="1" applyAlignment="1">
      <alignment vertical="center"/>
    </xf>
    <xf numFmtId="10" fontId="12" fillId="2" borderId="0" xfId="0" applyNumberFormat="1" applyFont="1" applyFill="1" applyBorder="1" applyAlignment="1">
      <alignment horizontal="left" vertical="center" indent="2"/>
    </xf>
    <xf numFmtId="0" fontId="12" fillId="2" borderId="0" xfId="0" applyFont="1" applyFill="1" applyBorder="1"/>
    <xf numFmtId="2" fontId="12" fillId="2" borderId="0" xfId="0" applyNumberFormat="1" applyFont="1" applyFill="1" applyBorder="1" applyAlignment="1">
      <alignment horizontal="right" vertical="center"/>
    </xf>
    <xf numFmtId="1" fontId="17" fillId="2" borderId="0" xfId="0" applyNumberFormat="1" applyFont="1" applyFill="1" applyBorder="1" applyAlignment="1">
      <alignment horizontal="right" vertical="center"/>
    </xf>
    <xf numFmtId="2" fontId="17" fillId="2" borderId="0" xfId="0" applyNumberFormat="1" applyFont="1" applyFill="1" applyBorder="1" applyAlignment="1">
      <alignment horizontal="right" vertical="center"/>
    </xf>
    <xf numFmtId="0" fontId="22" fillId="0" borderId="5" xfId="177" applyFont="1" applyFill="1" applyBorder="1" applyAlignment="1" applyProtection="1"/>
    <xf numFmtId="0" fontId="12" fillId="0" borderId="0" xfId="0" applyFont="1" applyBorder="1" applyAlignment="1">
      <alignment horizontal="left" vertical="center" indent="2"/>
    </xf>
    <xf numFmtId="165" fontId="3" fillId="0" borderId="0" xfId="0" applyNumberFormat="1" applyFont="1" applyBorder="1" applyAlignment="1">
      <alignment vertical="center"/>
    </xf>
    <xf numFmtId="1" fontId="12" fillId="2" borderId="0" xfId="0" applyNumberFormat="1" applyFont="1" applyFill="1" applyBorder="1" applyAlignment="1">
      <alignment horizontal="right" vertical="center"/>
    </xf>
    <xf numFmtId="0" fontId="8" fillId="0" borderId="5" xfId="0" applyFont="1" applyBorder="1"/>
    <xf numFmtId="0" fontId="17" fillId="0" borderId="0" xfId="0" applyFont="1" applyBorder="1" applyAlignment="1">
      <alignment horizontal="left" vertical="center"/>
    </xf>
    <xf numFmtId="0" fontId="10" fillId="0" borderId="0" xfId="0" applyFont="1" applyBorder="1" applyAlignment="1">
      <alignment horizontal="left" vertical="center"/>
    </xf>
    <xf numFmtId="0" fontId="7" fillId="0" borderId="5" xfId="0" applyFont="1" applyBorder="1"/>
    <xf numFmtId="3" fontId="12" fillId="0" borderId="0" xfId="0" applyNumberFormat="1" applyFont="1" applyBorder="1" applyAlignment="1">
      <alignment horizontal="left" vertical="center" indent="2"/>
    </xf>
    <xf numFmtId="165" fontId="10" fillId="0" borderId="0" xfId="0" applyNumberFormat="1" applyFont="1" applyBorder="1" applyAlignment="1">
      <alignment vertical="center"/>
    </xf>
    <xf numFmtId="166" fontId="12" fillId="2" borderId="0" xfId="0" applyNumberFormat="1" applyFont="1" applyFill="1" applyBorder="1" applyAlignment="1">
      <alignment horizontal="right" vertical="center"/>
    </xf>
    <xf numFmtId="0" fontId="5" fillId="0" borderId="5" xfId="0" applyFont="1" applyBorder="1"/>
    <xf numFmtId="0" fontId="9" fillId="0" borderId="0" xfId="0" applyFont="1" applyBorder="1" applyAlignment="1">
      <alignment horizontal="left" vertical="center"/>
    </xf>
    <xf numFmtId="0" fontId="6" fillId="2" borderId="0" xfId="0" applyFont="1" applyFill="1" applyBorder="1" applyAlignment="1">
      <alignment horizontal="left" vertical="center"/>
    </xf>
    <xf numFmtId="0" fontId="10" fillId="2" borderId="0" xfId="0" applyFont="1" applyFill="1" applyBorder="1" applyAlignment="1">
      <alignment horizontal="left" vertical="center"/>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 fillId="2" borderId="18" xfId="0" applyFont="1" applyFill="1" applyBorder="1"/>
    <xf numFmtId="165" fontId="12" fillId="2" borderId="18" xfId="0" applyNumberFormat="1" applyFont="1" applyFill="1" applyBorder="1" applyAlignment="1">
      <alignment vertical="center"/>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0" sqref="C30"/>
    </sheetView>
  </sheetViews>
  <sheetFormatPr baseColWidth="10" defaultColWidth="10.6640625" defaultRowHeight="16"/>
  <cols>
    <col min="1" max="1" width="3.5" style="17" customWidth="1"/>
    <col min="2" max="2" width="12.83203125" style="10" customWidth="1"/>
    <col min="3" max="3" width="48.6640625" style="10" customWidth="1"/>
    <col min="4" max="4" width="5.5" style="10" customWidth="1"/>
    <col min="5" max="16384" width="10.6640625" style="10"/>
  </cols>
  <sheetData>
    <row r="1" spans="1:4" s="15" customFormat="1">
      <c r="A1" s="13"/>
      <c r="B1" s="14"/>
      <c r="C1" s="14"/>
    </row>
    <row r="2" spans="1:4" ht="21">
      <c r="A2" s="1"/>
      <c r="B2" s="16" t="s">
        <v>15</v>
      </c>
      <c r="C2" s="16"/>
    </row>
    <row r="3" spans="1:4">
      <c r="A3" s="1"/>
      <c r="B3" s="5"/>
      <c r="C3" s="5"/>
    </row>
    <row r="4" spans="1:4">
      <c r="A4" s="1"/>
      <c r="B4" s="2" t="s">
        <v>16</v>
      </c>
      <c r="C4" s="14" t="s">
        <v>88</v>
      </c>
      <c r="D4" s="88"/>
    </row>
    <row r="5" spans="1:4">
      <c r="A5" s="1"/>
      <c r="B5" s="3" t="s">
        <v>52</v>
      </c>
      <c r="C5" s="87" t="s">
        <v>93</v>
      </c>
      <c r="D5" s="89"/>
    </row>
    <row r="6" spans="1:4">
      <c r="A6" s="1"/>
      <c r="B6" s="4" t="s">
        <v>18</v>
      </c>
      <c r="C6" s="90" t="s">
        <v>94</v>
      </c>
      <c r="D6" s="91"/>
    </row>
    <row r="7" spans="1:4">
      <c r="A7" s="1"/>
      <c r="B7" s="5"/>
      <c r="C7" s="5"/>
    </row>
    <row r="8" spans="1:4">
      <c r="A8" s="1"/>
      <c r="B8" s="5"/>
      <c r="C8" s="5"/>
    </row>
    <row r="9" spans="1:4">
      <c r="A9" s="1"/>
      <c r="B9" s="53" t="s">
        <v>53</v>
      </c>
      <c r="C9" s="54"/>
      <c r="D9" s="88"/>
    </row>
    <row r="10" spans="1:4">
      <c r="A10" s="1"/>
      <c r="B10" s="55"/>
      <c r="C10" s="92"/>
      <c r="D10" s="89"/>
    </row>
    <row r="11" spans="1:4">
      <c r="A11" s="1"/>
      <c r="B11" s="55" t="s">
        <v>54</v>
      </c>
      <c r="C11" s="93" t="s">
        <v>55</v>
      </c>
      <c r="D11" s="89"/>
    </row>
    <row r="12" spans="1:4" ht="17" thickBot="1">
      <c r="A12" s="1"/>
      <c r="B12" s="55"/>
      <c r="C12" s="94" t="s">
        <v>56</v>
      </c>
      <c r="D12" s="89"/>
    </row>
    <row r="13" spans="1:4" ht="17" thickBot="1">
      <c r="A13" s="1"/>
      <c r="B13" s="55"/>
      <c r="C13" s="56" t="s">
        <v>57</v>
      </c>
      <c r="D13" s="89"/>
    </row>
    <row r="14" spans="1:4">
      <c r="A14" s="1"/>
      <c r="B14" s="55"/>
      <c r="C14" s="92" t="s">
        <v>58</v>
      </c>
      <c r="D14" s="89"/>
    </row>
    <row r="15" spans="1:4">
      <c r="A15" s="1"/>
      <c r="B15" s="55"/>
      <c r="C15" s="92"/>
      <c r="D15" s="89"/>
    </row>
    <row r="16" spans="1:4">
      <c r="A16" s="1"/>
      <c r="B16" s="55" t="s">
        <v>59</v>
      </c>
      <c r="C16" s="95" t="s">
        <v>60</v>
      </c>
      <c r="D16" s="89"/>
    </row>
    <row r="17" spans="1:4">
      <c r="A17" s="1"/>
      <c r="B17" s="55"/>
      <c r="C17" s="96" t="s">
        <v>61</v>
      </c>
      <c r="D17" s="89"/>
    </row>
    <row r="18" spans="1:4">
      <c r="A18" s="1"/>
      <c r="B18" s="55"/>
      <c r="C18" s="97" t="s">
        <v>62</v>
      </c>
      <c r="D18" s="89"/>
    </row>
    <row r="19" spans="1:4">
      <c r="A19" s="1"/>
      <c r="B19" s="55"/>
      <c r="C19" s="98" t="s">
        <v>63</v>
      </c>
      <c r="D19" s="89"/>
    </row>
    <row r="20" spans="1:4">
      <c r="A20" s="1"/>
      <c r="B20" s="57"/>
      <c r="C20" s="99" t="s">
        <v>64</v>
      </c>
      <c r="D20" s="89"/>
    </row>
    <row r="21" spans="1:4">
      <c r="A21" s="1"/>
      <c r="B21" s="57"/>
      <c r="C21" s="100" t="s">
        <v>65</v>
      </c>
      <c r="D21" s="89"/>
    </row>
    <row r="22" spans="1:4">
      <c r="A22" s="1"/>
      <c r="B22" s="57"/>
      <c r="C22" s="101" t="s">
        <v>66</v>
      </c>
      <c r="D22" s="89"/>
    </row>
    <row r="23" spans="1:4">
      <c r="B23" s="57"/>
      <c r="C23" s="102" t="s">
        <v>67</v>
      </c>
      <c r="D23" s="89"/>
    </row>
    <row r="24" spans="1:4">
      <c r="B24" s="103"/>
      <c r="C24" s="86"/>
      <c r="D24" s="9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abSelected="1" workbookViewId="0">
      <selection activeCell="I4" sqref="I4"/>
    </sheetView>
  </sheetViews>
  <sheetFormatPr baseColWidth="10" defaultColWidth="10.6640625" defaultRowHeight="16"/>
  <cols>
    <col min="1" max="1" width="3.33203125" style="21" customWidth="1"/>
    <col min="2" max="2" width="3.6640625" style="21" customWidth="1"/>
    <col min="3" max="3" width="62.1640625" style="21" bestFit="1" customWidth="1"/>
    <col min="4" max="4" width="12.6640625" style="21" customWidth="1"/>
    <col min="5" max="5" width="17.5" style="21" customWidth="1"/>
    <col min="6" max="6" width="4.5" style="21" customWidth="1"/>
    <col min="7" max="7" width="45" style="21" customWidth="1"/>
    <col min="8" max="8" width="5.1640625" style="21" customWidth="1"/>
    <col min="9" max="9" width="46.1640625" style="21" customWidth="1"/>
    <col min="10" max="10" width="5.5" style="21" customWidth="1"/>
    <col min="11" max="16384" width="10.6640625" style="21"/>
  </cols>
  <sheetData>
    <row r="2" spans="2:10">
      <c r="B2" s="77" t="s">
        <v>92</v>
      </c>
      <c r="C2" s="78"/>
      <c r="D2" s="78"/>
      <c r="E2" s="79"/>
    </row>
    <row r="3" spans="2:10">
      <c r="B3" s="80"/>
      <c r="C3" s="81"/>
      <c r="D3" s="81"/>
      <c r="E3" s="82"/>
    </row>
    <row r="4" spans="2:10" ht="33" customHeight="1">
      <c r="B4" s="83"/>
      <c r="C4" s="84"/>
      <c r="D4" s="84"/>
      <c r="E4" s="85"/>
    </row>
    <row r="5" spans="2:10" ht="17" thickBot="1"/>
    <row r="6" spans="2:10">
      <c r="B6" s="23"/>
      <c r="C6" s="8"/>
      <c r="D6" s="8"/>
      <c r="E6" s="8"/>
      <c r="F6" s="8"/>
      <c r="G6" s="8"/>
      <c r="H6" s="8"/>
      <c r="I6" s="8"/>
      <c r="J6" s="24"/>
    </row>
    <row r="7" spans="2:10" s="29" customFormat="1" ht="19">
      <c r="B7" s="58"/>
      <c r="C7" s="7" t="s">
        <v>27</v>
      </c>
      <c r="D7" s="59" t="s">
        <v>13</v>
      </c>
      <c r="E7" s="7" t="s">
        <v>6</v>
      </c>
      <c r="F7" s="7"/>
      <c r="G7" s="7" t="s">
        <v>12</v>
      </c>
      <c r="H7" s="7"/>
      <c r="I7" s="7" t="s">
        <v>0</v>
      </c>
      <c r="J7" s="65"/>
    </row>
    <row r="8" spans="2:10" s="29" customFormat="1" ht="19">
      <c r="B8" s="12"/>
      <c r="C8" s="6"/>
      <c r="D8" s="19"/>
      <c r="E8" s="6"/>
      <c r="F8" s="6"/>
      <c r="G8" s="6"/>
      <c r="H8" s="6"/>
      <c r="I8" s="6"/>
      <c r="J8" s="30"/>
    </row>
    <row r="9" spans="2:10" s="29" customFormat="1" ht="20" thickBot="1">
      <c r="B9" s="12"/>
      <c r="C9" s="6" t="s">
        <v>80</v>
      </c>
      <c r="D9" s="19"/>
      <c r="E9" s="6"/>
      <c r="F9" s="6"/>
      <c r="G9" s="6"/>
      <c r="H9" s="6"/>
      <c r="I9" s="6"/>
      <c r="J9" s="30"/>
    </row>
    <row r="10" spans="2:10" s="29" customFormat="1" ht="20" thickBot="1">
      <c r="B10" s="12"/>
      <c r="C10" s="71" t="s">
        <v>82</v>
      </c>
      <c r="D10" s="9" t="s">
        <v>4</v>
      </c>
      <c r="E10" s="31">
        <v>0.5</v>
      </c>
      <c r="F10" s="22"/>
      <c r="G10" s="22"/>
      <c r="H10" s="18"/>
      <c r="I10" s="20"/>
      <c r="J10" s="30"/>
    </row>
    <row r="11" spans="2:10" s="29" customFormat="1" ht="20" thickBot="1">
      <c r="B11" s="12"/>
      <c r="C11" s="74" t="s">
        <v>89</v>
      </c>
      <c r="D11" s="9" t="s">
        <v>4</v>
      </c>
      <c r="E11" s="31">
        <v>0.5</v>
      </c>
      <c r="F11" s="22"/>
      <c r="G11" s="22"/>
      <c r="H11" s="18"/>
      <c r="I11" s="20"/>
      <c r="J11" s="30"/>
    </row>
    <row r="12" spans="2:10" s="29" customFormat="1" ht="20" thickBot="1">
      <c r="B12" s="12"/>
      <c r="C12" s="71" t="s">
        <v>83</v>
      </c>
      <c r="D12" s="9" t="s">
        <v>4</v>
      </c>
      <c r="E12" s="31">
        <v>1</v>
      </c>
      <c r="F12" s="22"/>
      <c r="G12" s="22"/>
      <c r="H12" s="18"/>
      <c r="I12" s="20"/>
      <c r="J12" s="30"/>
    </row>
    <row r="13" spans="2:10" ht="17" thickBot="1">
      <c r="B13" s="25"/>
      <c r="C13" s="22" t="s">
        <v>29</v>
      </c>
      <c r="D13" s="11" t="s">
        <v>4</v>
      </c>
      <c r="E13" s="31">
        <v>0</v>
      </c>
      <c r="F13" s="22"/>
      <c r="G13" s="22"/>
      <c r="H13" s="22"/>
      <c r="I13" s="20"/>
      <c r="J13" s="66"/>
    </row>
    <row r="14" spans="2:10" ht="17" thickBot="1">
      <c r="B14" s="25"/>
      <c r="C14" s="71" t="s">
        <v>84</v>
      </c>
      <c r="D14" s="11" t="s">
        <v>4</v>
      </c>
      <c r="E14" s="32">
        <v>4380</v>
      </c>
      <c r="F14" s="22"/>
      <c r="G14" s="22"/>
      <c r="H14" s="22"/>
      <c r="I14" s="20"/>
      <c r="J14" s="66"/>
    </row>
    <row r="15" spans="2:10" ht="17" thickBot="1">
      <c r="B15" s="25"/>
      <c r="C15" s="22" t="s">
        <v>9</v>
      </c>
      <c r="D15" s="11" t="s">
        <v>4</v>
      </c>
      <c r="E15" s="32">
        <v>1</v>
      </c>
      <c r="F15" s="22"/>
      <c r="G15" s="22"/>
      <c r="H15" s="22"/>
      <c r="I15" s="20"/>
      <c r="J15" s="66"/>
    </row>
    <row r="16" spans="2:10" ht="17" thickBot="1">
      <c r="B16" s="25"/>
      <c r="C16" s="22" t="s">
        <v>32</v>
      </c>
      <c r="D16" s="11" t="s">
        <v>51</v>
      </c>
      <c r="E16" s="32">
        <v>0</v>
      </c>
      <c r="F16" s="22"/>
      <c r="G16" s="22" t="s">
        <v>24</v>
      </c>
      <c r="H16" s="22"/>
      <c r="I16" s="20"/>
      <c r="J16" s="66"/>
    </row>
    <row r="17" spans="2:10" ht="17" thickBot="1">
      <c r="B17" s="25"/>
      <c r="C17" s="22" t="s">
        <v>33</v>
      </c>
      <c r="D17" s="11" t="s">
        <v>51</v>
      </c>
      <c r="E17" s="31">
        <f>'Research data'!E6</f>
        <v>1.0999999999999999E-2</v>
      </c>
      <c r="F17" s="22"/>
      <c r="G17" s="22" t="s">
        <v>46</v>
      </c>
      <c r="H17" s="22"/>
      <c r="I17" s="141" t="s">
        <v>97</v>
      </c>
      <c r="J17" s="66"/>
    </row>
    <row r="18" spans="2:10">
      <c r="B18" s="25"/>
      <c r="C18" s="45"/>
      <c r="D18" s="61"/>
      <c r="E18" s="62"/>
      <c r="G18" s="45"/>
      <c r="J18" s="66"/>
    </row>
    <row r="19" spans="2:10" ht="17" thickBot="1">
      <c r="B19" s="25"/>
      <c r="C19" s="6" t="s">
        <v>68</v>
      </c>
      <c r="D19" s="61"/>
      <c r="E19" s="62"/>
      <c r="G19" s="45"/>
      <c r="J19" s="66"/>
    </row>
    <row r="20" spans="2:10" ht="17" thickBot="1">
      <c r="B20" s="25"/>
      <c r="C20" s="22" t="s">
        <v>34</v>
      </c>
      <c r="D20" s="11" t="s">
        <v>28</v>
      </c>
      <c r="E20" s="32">
        <f>'Research data'!E14</f>
        <v>9434.48</v>
      </c>
      <c r="F20" s="22"/>
      <c r="G20" s="22" t="s">
        <v>8</v>
      </c>
      <c r="H20" s="22"/>
      <c r="I20" s="52"/>
      <c r="J20" s="66"/>
    </row>
    <row r="21" spans="2:10" ht="17" thickBot="1">
      <c r="B21" s="25"/>
      <c r="C21" s="22" t="s">
        <v>35</v>
      </c>
      <c r="D21" s="11" t="s">
        <v>28</v>
      </c>
      <c r="E21" s="32">
        <v>0</v>
      </c>
      <c r="F21" s="22"/>
      <c r="G21" s="22" t="s">
        <v>47</v>
      </c>
      <c r="H21" s="22"/>
      <c r="I21" s="20"/>
      <c r="J21" s="66"/>
    </row>
    <row r="22" spans="2:10" ht="17" thickBot="1">
      <c r="B22" s="25"/>
      <c r="C22" s="22" t="s">
        <v>11</v>
      </c>
      <c r="D22" s="11" t="s">
        <v>28</v>
      </c>
      <c r="E22" s="32">
        <v>0</v>
      </c>
      <c r="F22" s="22"/>
      <c r="G22" s="22" t="s">
        <v>20</v>
      </c>
      <c r="H22" s="22"/>
      <c r="I22" s="20"/>
      <c r="J22" s="66"/>
    </row>
    <row r="23" spans="2:10" ht="17" thickBot="1">
      <c r="B23" s="25"/>
      <c r="C23" s="22" t="s">
        <v>36</v>
      </c>
      <c r="D23" s="11" t="s">
        <v>28</v>
      </c>
      <c r="E23" s="32">
        <v>0</v>
      </c>
      <c r="F23" s="22"/>
      <c r="G23" s="22" t="s">
        <v>23</v>
      </c>
      <c r="H23" s="22"/>
      <c r="I23" s="20"/>
      <c r="J23" s="66"/>
    </row>
    <row r="24" spans="2:10" ht="17" thickBot="1">
      <c r="B24" s="25"/>
      <c r="C24" s="22" t="s">
        <v>37</v>
      </c>
      <c r="D24" s="11" t="s">
        <v>44</v>
      </c>
      <c r="E24" s="60">
        <f>'Research data'!E16</f>
        <v>1456.21</v>
      </c>
      <c r="F24" s="22"/>
      <c r="G24" s="22" t="s">
        <v>48</v>
      </c>
      <c r="H24" s="22"/>
      <c r="I24" s="52"/>
      <c r="J24" s="66"/>
    </row>
    <row r="25" spans="2:10" ht="17" thickBot="1">
      <c r="B25" s="25"/>
      <c r="C25" s="22" t="s">
        <v>38</v>
      </c>
      <c r="D25" s="11" t="s">
        <v>43</v>
      </c>
      <c r="E25" s="31">
        <f>'Research data'!E18</f>
        <v>0</v>
      </c>
      <c r="F25" s="22"/>
      <c r="G25" s="22" t="s">
        <v>49</v>
      </c>
      <c r="H25" s="22"/>
      <c r="I25" s="52"/>
      <c r="J25" s="66"/>
    </row>
    <row r="26" spans="2:10" ht="17" thickBot="1">
      <c r="B26" s="25"/>
      <c r="C26" s="22" t="s">
        <v>39</v>
      </c>
      <c r="D26" s="11" t="s">
        <v>43</v>
      </c>
      <c r="E26" s="63">
        <v>0</v>
      </c>
      <c r="F26" s="22"/>
      <c r="G26" s="22" t="s">
        <v>50</v>
      </c>
      <c r="H26" s="22"/>
      <c r="I26" s="68"/>
      <c r="J26" s="66"/>
    </row>
    <row r="27" spans="2:10" ht="17" thickBot="1">
      <c r="B27" s="25"/>
      <c r="C27" s="22" t="s">
        <v>42</v>
      </c>
      <c r="D27" s="11" t="s">
        <v>2</v>
      </c>
      <c r="E27" s="31">
        <v>0.04</v>
      </c>
      <c r="F27" s="22"/>
      <c r="G27" s="104" t="s">
        <v>95</v>
      </c>
      <c r="H27" s="22"/>
      <c r="I27" s="76" t="s">
        <v>96</v>
      </c>
      <c r="J27" s="66"/>
    </row>
    <row r="28" spans="2:10" ht="17" thickBot="1">
      <c r="B28" s="25"/>
      <c r="C28" s="22" t="s">
        <v>31</v>
      </c>
      <c r="D28" s="11" t="s">
        <v>10</v>
      </c>
      <c r="E28" s="32">
        <v>0</v>
      </c>
      <c r="F28" s="22"/>
      <c r="G28" s="22"/>
      <c r="H28" s="22"/>
      <c r="I28" s="20"/>
      <c r="J28" s="66"/>
    </row>
    <row r="29" spans="2:10">
      <c r="B29" s="25"/>
      <c r="C29" s="22"/>
      <c r="D29" s="11"/>
      <c r="E29" s="64"/>
      <c r="F29" s="22"/>
      <c r="G29" s="22"/>
      <c r="H29" s="22"/>
      <c r="J29" s="66"/>
    </row>
    <row r="30" spans="2:10" ht="17" thickBot="1">
      <c r="B30" s="25"/>
      <c r="C30" s="6" t="s">
        <v>7</v>
      </c>
      <c r="D30" s="61"/>
      <c r="E30" s="64"/>
      <c r="J30" s="66"/>
    </row>
    <row r="31" spans="2:10" ht="17" thickBot="1">
      <c r="B31" s="25"/>
      <c r="C31" s="73" t="s">
        <v>40</v>
      </c>
      <c r="D31" s="11" t="s">
        <v>1</v>
      </c>
      <c r="E31" s="32">
        <f>'Research data'!E10</f>
        <v>0</v>
      </c>
      <c r="F31" s="22"/>
      <c r="G31" s="22" t="s">
        <v>22</v>
      </c>
      <c r="H31" s="22"/>
      <c r="I31" s="69"/>
      <c r="J31" s="66"/>
    </row>
    <row r="32" spans="2:10" ht="17" thickBot="1">
      <c r="B32" s="25"/>
      <c r="C32" s="22" t="s">
        <v>41</v>
      </c>
      <c r="D32" s="11" t="s">
        <v>1</v>
      </c>
      <c r="E32" s="32">
        <f>'Research data'!E11</f>
        <v>15</v>
      </c>
      <c r="F32" s="22"/>
      <c r="G32" s="22" t="s">
        <v>21</v>
      </c>
      <c r="H32" s="22"/>
      <c r="I32" s="69"/>
      <c r="J32" s="66"/>
    </row>
    <row r="33" spans="2:10" ht="17" thickBot="1">
      <c r="B33" s="25"/>
      <c r="C33" s="22" t="s">
        <v>30</v>
      </c>
      <c r="D33" s="11" t="s">
        <v>4</v>
      </c>
      <c r="E33" s="32">
        <v>0</v>
      </c>
      <c r="F33" s="22"/>
      <c r="G33" s="22"/>
      <c r="H33" s="22"/>
      <c r="I33" s="72"/>
      <c r="J33" s="66"/>
    </row>
    <row r="34" spans="2:10" ht="20" customHeight="1" thickBot="1">
      <c r="B34" s="26"/>
      <c r="C34" s="27"/>
      <c r="D34" s="27"/>
      <c r="E34" s="27"/>
      <c r="F34" s="27"/>
      <c r="G34" s="27"/>
      <c r="H34" s="27"/>
      <c r="I34" s="27"/>
      <c r="J34" s="2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I20"/>
  <sheetViews>
    <sheetView workbookViewId="0">
      <selection activeCell="E6" sqref="E6"/>
    </sheetView>
  </sheetViews>
  <sheetFormatPr baseColWidth="10" defaultColWidth="10.6640625" defaultRowHeight="16"/>
  <cols>
    <col min="1" max="2" width="3.5" style="45" customWidth="1"/>
    <col min="3" max="3" width="47.6640625" style="45" customWidth="1"/>
    <col min="4" max="4" width="14" style="45" customWidth="1"/>
    <col min="5" max="5" width="10.6640625" style="45" customWidth="1"/>
    <col min="6" max="6" width="4" style="45" customWidth="1"/>
    <col min="7" max="7" width="16" style="45" customWidth="1"/>
    <col min="8" max="8" width="3" style="46" customWidth="1"/>
    <col min="9" max="9" width="60" style="45" customWidth="1"/>
    <col min="10" max="16384" width="10.6640625" style="45"/>
  </cols>
  <sheetData>
    <row r="1" spans="2:9" ht="17" thickBot="1"/>
    <row r="2" spans="2:9">
      <c r="B2" s="47"/>
      <c r="C2" s="48"/>
      <c r="D2" s="48"/>
      <c r="E2" s="48"/>
      <c r="F2" s="48"/>
      <c r="G2" s="48"/>
      <c r="H2" s="49"/>
      <c r="I2" s="105"/>
    </row>
    <row r="3" spans="2:9" s="6" customFormat="1">
      <c r="B3" s="12"/>
      <c r="C3" s="67" t="s">
        <v>70</v>
      </c>
      <c r="D3" s="67" t="s">
        <v>13</v>
      </c>
      <c r="E3" s="67" t="s">
        <v>64</v>
      </c>
      <c r="F3" s="67"/>
      <c r="G3" s="67"/>
      <c r="H3" s="44"/>
      <c r="I3" s="106" t="s">
        <v>79</v>
      </c>
    </row>
    <row r="4" spans="2:9">
      <c r="B4" s="50"/>
      <c r="C4" s="107"/>
      <c r="D4" s="107"/>
      <c r="E4" s="108"/>
      <c r="F4" s="108"/>
      <c r="G4" s="108"/>
      <c r="H4" s="109"/>
      <c r="I4" s="110"/>
    </row>
    <row r="5" spans="2:9" ht="17" thickBot="1">
      <c r="B5" s="50"/>
      <c r="C5" s="111" t="s">
        <v>69</v>
      </c>
      <c r="D5" s="111"/>
      <c r="E5" s="112"/>
      <c r="F5" s="112"/>
      <c r="G5" s="112"/>
      <c r="H5" s="112"/>
      <c r="I5" s="113"/>
    </row>
    <row r="6" spans="2:9" ht="17" thickBot="1">
      <c r="B6" s="50"/>
      <c r="C6" s="114" t="s">
        <v>85</v>
      </c>
      <c r="D6" s="115" t="s">
        <v>51</v>
      </c>
      <c r="E6" s="142">
        <v>1.0999999999999999E-2</v>
      </c>
      <c r="F6" s="116"/>
      <c r="G6" s="116"/>
      <c r="H6" s="108"/>
      <c r="I6" s="113"/>
    </row>
    <row r="7" spans="2:9">
      <c r="B7" s="50"/>
      <c r="C7" s="117"/>
      <c r="D7" s="118"/>
      <c r="E7" s="119"/>
      <c r="F7" s="119"/>
      <c r="G7" s="119"/>
      <c r="H7" s="119"/>
      <c r="I7" s="113"/>
    </row>
    <row r="8" spans="2:9" ht="17" thickBot="1">
      <c r="B8" s="50"/>
      <c r="C8" s="111" t="s">
        <v>7</v>
      </c>
      <c r="D8" s="111"/>
      <c r="E8" s="120"/>
      <c r="F8" s="120"/>
      <c r="G8" s="120"/>
      <c r="H8" s="121"/>
      <c r="I8" s="122"/>
    </row>
    <row r="9" spans="2:9" ht="17" thickBot="1">
      <c r="B9" s="50"/>
      <c r="C9" s="123" t="s">
        <v>87</v>
      </c>
      <c r="D9" s="124" t="s">
        <v>3</v>
      </c>
      <c r="E9" s="70">
        <f>ROUND(0,0)</f>
        <v>0</v>
      </c>
      <c r="F9" s="120"/>
      <c r="G9" s="120"/>
      <c r="H9" s="121"/>
      <c r="I9" s="122"/>
    </row>
    <row r="10" spans="2:9" ht="17" thickBot="1">
      <c r="B10" s="50"/>
      <c r="C10" s="123" t="s">
        <v>86</v>
      </c>
      <c r="D10" s="115" t="s">
        <v>1</v>
      </c>
      <c r="E10" s="70">
        <f>ROUND(0,0)</f>
        <v>0</v>
      </c>
      <c r="F10" s="120"/>
      <c r="G10" s="120"/>
      <c r="H10" s="121"/>
      <c r="I10" s="122"/>
    </row>
    <row r="11" spans="2:9" ht="17" thickBot="1">
      <c r="B11" s="50"/>
      <c r="C11" s="123" t="s">
        <v>5</v>
      </c>
      <c r="D11" s="115" t="s">
        <v>1</v>
      </c>
      <c r="E11" s="70">
        <f>ROUND(15,0)</f>
        <v>15</v>
      </c>
      <c r="F11" s="119"/>
      <c r="G11" s="119"/>
      <c r="H11" s="125"/>
      <c r="I11" s="126"/>
    </row>
    <row r="12" spans="2:9">
      <c r="B12" s="50"/>
      <c r="C12" s="111"/>
      <c r="D12" s="111"/>
      <c r="E12" s="121"/>
      <c r="F12" s="121"/>
      <c r="G12" s="121"/>
      <c r="H12" s="125"/>
      <c r="I12" s="113"/>
    </row>
    <row r="13" spans="2:9" ht="17" thickBot="1">
      <c r="B13" s="50"/>
      <c r="C13" s="127" t="s">
        <v>74</v>
      </c>
      <c r="D13" s="127"/>
      <c r="E13" s="121"/>
      <c r="F13" s="121"/>
      <c r="G13" s="121"/>
      <c r="H13" s="121"/>
      <c r="I13" s="113"/>
    </row>
    <row r="14" spans="2:9" ht="17" thickBot="1">
      <c r="B14" s="50"/>
      <c r="C14" s="128" t="s">
        <v>75</v>
      </c>
      <c r="D14" s="128" t="s">
        <v>28</v>
      </c>
      <c r="E14" s="51">
        <f>ROUND(E15*E6*1000,2)</f>
        <v>9434.48</v>
      </c>
      <c r="F14" s="121"/>
      <c r="G14" s="121"/>
      <c r="H14" s="119"/>
      <c r="I14" s="129"/>
    </row>
    <row r="15" spans="2:9" ht="17" thickBot="1">
      <c r="B15" s="50"/>
      <c r="C15" s="130" t="s">
        <v>8</v>
      </c>
      <c r="D15" s="131" t="s">
        <v>72</v>
      </c>
      <c r="E15" s="51">
        <v>857.68</v>
      </c>
      <c r="F15" s="119"/>
      <c r="G15" s="132"/>
      <c r="H15" s="119"/>
      <c r="I15" s="133"/>
    </row>
    <row r="16" spans="2:9" ht="17" thickBot="1">
      <c r="B16" s="50"/>
      <c r="C16" s="134" t="s">
        <v>76</v>
      </c>
      <c r="D16" s="135" t="s">
        <v>81</v>
      </c>
      <c r="E16" s="75">
        <f>ROUND((E17*E6*1000),2)</f>
        <v>1456.21</v>
      </c>
      <c r="F16" s="121"/>
      <c r="G16" s="121"/>
      <c r="H16" s="119"/>
      <c r="I16" s="133"/>
    </row>
    <row r="17" spans="2:9" ht="17" thickBot="1">
      <c r="B17" s="50"/>
      <c r="C17" s="128" t="s">
        <v>77</v>
      </c>
      <c r="D17" s="136" t="s">
        <v>73</v>
      </c>
      <c r="E17" s="75">
        <v>132.38290799999999</v>
      </c>
      <c r="F17" s="121"/>
      <c r="G17" s="121"/>
      <c r="H17" s="119"/>
      <c r="I17" s="133"/>
    </row>
    <row r="18" spans="2:9" ht="17" thickBot="1">
      <c r="B18" s="50"/>
      <c r="C18" s="134" t="s">
        <v>78</v>
      </c>
      <c r="D18" s="115" t="s">
        <v>43</v>
      </c>
      <c r="E18" s="51">
        <v>0</v>
      </c>
      <c r="F18" s="119"/>
      <c r="G18" s="119"/>
      <c r="H18" s="119"/>
      <c r="I18" s="129"/>
    </row>
    <row r="19" spans="2:9" ht="17" thickBot="1">
      <c r="B19" s="50"/>
      <c r="C19" s="128" t="s">
        <v>78</v>
      </c>
      <c r="D19" s="131" t="s">
        <v>71</v>
      </c>
      <c r="E19" s="51">
        <v>0</v>
      </c>
      <c r="F19" s="119"/>
      <c r="G19" s="119"/>
      <c r="H19" s="119"/>
      <c r="I19" s="122"/>
    </row>
    <row r="20" spans="2:9" ht="17" thickBot="1">
      <c r="B20" s="137"/>
      <c r="C20" s="138"/>
      <c r="D20" s="138"/>
      <c r="E20" s="138"/>
      <c r="F20" s="138"/>
      <c r="G20" s="138"/>
      <c r="H20" s="139"/>
      <c r="I20"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2" sqref="E12"/>
    </sheetView>
  </sheetViews>
  <sheetFormatPr baseColWidth="10" defaultColWidth="33.1640625" defaultRowHeight="16"/>
  <cols>
    <col min="1" max="1" width="3.33203125" style="33" customWidth="1"/>
    <col min="2" max="2" width="3.5" style="33" customWidth="1"/>
    <col min="3" max="3" width="28.6640625" style="33" customWidth="1"/>
    <col min="4" max="4" width="3.1640625" style="33" customWidth="1"/>
    <col min="5" max="5" width="16.1640625" style="33" customWidth="1"/>
    <col min="6" max="6" width="10.33203125" style="33" customWidth="1"/>
    <col min="7" max="9" width="12.1640625" style="33" customWidth="1"/>
    <col min="10" max="10" width="11.5" style="34" customWidth="1"/>
    <col min="11" max="11" width="66" style="33" customWidth="1"/>
    <col min="12" max="16384" width="33.1640625" style="33"/>
  </cols>
  <sheetData>
    <row r="1" spans="2:11" ht="17" thickBot="1"/>
    <row r="2" spans="2:11">
      <c r="B2" s="35"/>
      <c r="C2" s="36"/>
      <c r="D2" s="36"/>
      <c r="E2" s="36"/>
      <c r="F2" s="36"/>
      <c r="G2" s="36"/>
      <c r="H2" s="36"/>
      <c r="I2" s="36"/>
      <c r="J2" s="37"/>
      <c r="K2" s="36"/>
    </row>
    <row r="3" spans="2:11">
      <c r="B3" s="38"/>
      <c r="C3" s="39" t="s">
        <v>19</v>
      </c>
      <c r="D3" s="39"/>
      <c r="E3" s="39"/>
      <c r="F3" s="39"/>
      <c r="G3" s="39"/>
      <c r="H3" s="39"/>
      <c r="I3" s="39"/>
      <c r="J3" s="40"/>
    </row>
    <row r="4" spans="2:11">
      <c r="B4" s="38"/>
    </row>
    <row r="5" spans="2:11">
      <c r="B5" s="41"/>
      <c r="C5" s="42" t="s">
        <v>25</v>
      </c>
      <c r="D5" s="42"/>
      <c r="E5" s="42" t="s">
        <v>0</v>
      </c>
      <c r="F5" s="42" t="s">
        <v>17</v>
      </c>
      <c r="G5" s="42" t="s">
        <v>26</v>
      </c>
      <c r="H5" s="42" t="s">
        <v>90</v>
      </c>
      <c r="I5" s="42" t="s">
        <v>91</v>
      </c>
      <c r="J5" s="43" t="s">
        <v>45</v>
      </c>
      <c r="K5" s="42" t="s">
        <v>14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2024-02-20T13:47:28Z</dcterms:modified>
</cp:coreProperties>
</file>