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95B77284-C862-489F-AE3C-4B88627B1CDD}" xr6:coauthVersionLast="45" xr6:coauthVersionMax="45" xr10:uidLastSave="{00000000-0000-0000-0000-000000000000}"/>
  <bookViews>
    <workbookView xWindow="-108" yWindow="-108" windowWidth="23256" windowHeight="12720" activeTab="5" xr2:uid="{A059FA92-A5DA-4FEB-B235-76E842E15032}"/>
  </bookViews>
  <sheets>
    <sheet name="9.7" sheetId="1" r:id="rId1"/>
    <sheet name="9.8" sheetId="2" r:id="rId2"/>
    <sheet name="9.9" sheetId="3" r:id="rId3"/>
    <sheet name="9.11" sheetId="4" r:id="rId4"/>
    <sheet name="9.12" sheetId="5" r:id="rId5"/>
    <sheet name="9.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F8" i="5"/>
  <c r="B15" i="4"/>
  <c r="F9" i="4"/>
  <c r="F18" i="3"/>
  <c r="D16" i="3"/>
  <c r="C16" i="3"/>
  <c r="B16" i="3"/>
  <c r="D15" i="3"/>
  <c r="C15" i="3"/>
  <c r="B15" i="3"/>
  <c r="F15" i="3" s="1"/>
  <c r="D14" i="3"/>
  <c r="C14" i="3"/>
  <c r="B14" i="3"/>
  <c r="D13" i="3"/>
  <c r="C13" i="3"/>
  <c r="B13" i="3"/>
  <c r="F18" i="2"/>
  <c r="F16" i="2"/>
  <c r="F15" i="2"/>
  <c r="E19" i="1"/>
  <c r="E16" i="1"/>
  <c r="E17" i="1"/>
  <c r="E15" i="1"/>
  <c r="F16" i="3"/>
  <c r="B12" i="4"/>
  <c r="C10" i="4"/>
  <c r="D10" i="4"/>
  <c r="B10" i="4"/>
  <c r="F6" i="4"/>
  <c r="F7" i="4"/>
  <c r="F5" i="4"/>
  <c r="B10" i="5"/>
  <c r="F5" i="5"/>
  <c r="F6" i="5"/>
  <c r="F4" i="5"/>
  <c r="F14" i="3" l="1"/>
  <c r="F13" i="3"/>
  <c r="G18" i="6" l="1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</calcChain>
</file>

<file path=xl/sharedStrings.xml><?xml version="1.0" encoding="utf-8"?>
<sst xmlns="http://schemas.openxmlformats.org/spreadsheetml/2006/main" count="133" uniqueCount="72">
  <si>
    <t>Payoff Table ($thousand)</t>
  </si>
  <si>
    <t>Expected</t>
  </si>
  <si>
    <t>State of Nature</t>
  </si>
  <si>
    <t>Payoff</t>
  </si>
  <si>
    <t>Alternative</t>
  </si>
  <si>
    <r>
      <t>S</t>
    </r>
    <r>
      <rPr>
        <vertAlign val="subscript"/>
        <sz val="10"/>
        <rFont val="Arial"/>
        <family val="2"/>
      </rPr>
      <t>1</t>
    </r>
  </si>
  <si>
    <r>
      <t>S</t>
    </r>
    <r>
      <rPr>
        <vertAlign val="subscript"/>
        <sz val="10"/>
        <rFont val="Arial"/>
        <family val="2"/>
      </rPr>
      <t>2</t>
    </r>
  </si>
  <si>
    <t>($thousand)</t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</si>
  <si>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</si>
  <si>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</si>
  <si>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3</t>
    </r>
  </si>
  <si>
    <t>Prior Probability</t>
  </si>
  <si>
    <t>a)</t>
  </si>
  <si>
    <t>b)</t>
  </si>
  <si>
    <t>c)</t>
  </si>
  <si>
    <t>d)</t>
  </si>
  <si>
    <r>
      <t>S</t>
    </r>
    <r>
      <rPr>
        <vertAlign val="subscript"/>
        <sz val="10"/>
        <rFont val="Arial"/>
        <family val="2"/>
      </rPr>
      <t>3</t>
    </r>
  </si>
  <si>
    <t>State of Nature (Weather)</t>
  </si>
  <si>
    <t>Dry</t>
  </si>
  <si>
    <t>Moderate</t>
  </si>
  <si>
    <t>Damp</t>
  </si>
  <si>
    <t>Crop 1</t>
  </si>
  <si>
    <t>Crop 2</t>
  </si>
  <si>
    <t>Crop 3</t>
  </si>
  <si>
    <t>Crop 4</t>
  </si>
  <si>
    <t>Weather</t>
  </si>
  <si>
    <t xml:space="preserve">Dry </t>
  </si>
  <si>
    <t>Net Income per bushel</t>
  </si>
  <si>
    <t>Expected Yield, Bushels/Acre</t>
  </si>
  <si>
    <t>Payoff Table ($thousands)</t>
  </si>
  <si>
    <t>($thousands)</t>
  </si>
  <si>
    <t>EP(w/perfect info)</t>
  </si>
  <si>
    <t>EVPI</t>
  </si>
  <si>
    <t>Payoff Table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</si>
  <si>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</si>
  <si>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</si>
  <si>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</si>
  <si>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</si>
  <si>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</si>
  <si>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</si>
  <si>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</si>
  <si>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</si>
  <si>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</si>
  <si>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Oil</t>
  </si>
  <si>
    <t>Posterior</t>
  </si>
  <si>
    <t>P(State | Finding)</t>
  </si>
  <si>
    <t>Probabilities:</t>
  </si>
  <si>
    <t>P(Finding)</t>
  </si>
  <si>
    <r>
      <t>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80, 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50, 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 = 60.</t>
    </r>
  </si>
  <si>
    <r>
      <t xml:space="preserve">Maximax = $80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</si>
  <si>
    <r>
      <t>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25, 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30, 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 = 40.</t>
    </r>
  </si>
  <si>
    <r>
      <t xml:space="preserve">Maximin = $40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</si>
  <si>
    <r>
      <t>S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is the most likely outcome. For this state, the maximum payoff of $50 thousand occurs with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</si>
  <si>
    <t>EP</t>
  </si>
  <si>
    <r>
      <t xml:space="preserve">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has the highest expected payoff of $48 thousand.</t>
    </r>
  </si>
  <si>
    <r>
      <t>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$220 thousand, Max(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$200 thousand.</t>
    </r>
  </si>
  <si>
    <r>
      <t xml:space="preserve">Maximax = $220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</si>
  <si>
    <r>
      <t>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) = $110 thousand, Min(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 = $150 thousand</t>
    </r>
  </si>
  <si>
    <r>
      <t xml:space="preserve">Maximin = $150 thousand when choosing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</t>
    </r>
  </si>
  <si>
    <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is the most likely outcome. For this state, the maximum payoff of $220 thousand occurs with 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</si>
  <si>
    <r>
      <t xml:space="preserve">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has the highest expected payoff of $194 thousand.</t>
    </r>
  </si>
  <si>
    <t>Choose to plant Crop 1 for an expected payoff of $31,500</t>
  </si>
  <si>
    <r>
      <t xml:space="preserve">Alternative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has the highest expected payoff of $1,000.</t>
    </r>
  </si>
  <si>
    <r>
      <t xml:space="preserve">With perfect information, choose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for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, and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3</t>
    </r>
  </si>
  <si>
    <t>EP(with perfect information) – EP (without more information)</t>
  </si>
  <si>
    <t>Since the information will cost $1,000 and the value is no more than $1,100, it might be worthwhile to spend the money</t>
  </si>
  <si>
    <r>
      <t xml:space="preserve">With perfect information, choose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for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, and </t>
    </r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when the state is </t>
    </r>
    <r>
      <rPr>
        <i/>
        <sz val="11"/>
        <color theme="1"/>
        <rFont val="Times New Roman"/>
        <family val="1"/>
      </rPr>
      <t>S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</t>
    </r>
  </si>
  <si>
    <t>(0.5)($50) + (0.3)($100) + (0.2)(–$10) = $53</t>
  </si>
  <si>
    <t>(0.2)(4) + (0.5)(2) + (0.3)(1) = $2,100</t>
  </si>
  <si>
    <t>Betsy should consider spending up to $18 to obtain more information</t>
  </si>
  <si>
    <t>Here is how those posterior probabilities are found in the template.</t>
  </si>
  <si>
    <t>Click in the cells to see if you can follow how the formulas relate to the decision 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</si>
</sst>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Genev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44" fontId="0" fillId="0" borderId="0" xfId="1" applyFont="1"/>
    <xf numFmtId="44" fontId="0" fillId="0" borderId="12" xfId="1" applyFont="1" applyBorder="1"/>
    <xf numFmtId="44" fontId="0" fillId="0" borderId="13" xfId="1" applyFont="1" applyBorder="1"/>
    <xf numFmtId="0" fontId="0" fillId="0" borderId="6" xfId="0" applyBorder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/>
    <xf numFmtId="164" fontId="2" fillId="3" borderId="1" xfId="0" applyNumberFormat="1" applyFont="1" applyFill="1" applyBorder="1" applyAlignment="1">
      <alignment horizontal="center"/>
    </xf>
    <xf numFmtId="0" fontId="8" fillId="0" borderId="14" xfId="2" applyFont="1" applyBorder="1" applyAlignment="1">
      <alignment horizontal="left"/>
    </xf>
    <xf numFmtId="0" fontId="2" fillId="0" borderId="15" xfId="2" applyFont="1" applyBorder="1" applyAlignment="1">
      <alignment horizontal="center"/>
    </xf>
    <xf numFmtId="0" fontId="2" fillId="0" borderId="17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2" borderId="22" xfId="2" applyFont="1" applyFill="1" applyBorder="1" applyAlignment="1">
      <alignment horizontal="center"/>
    </xf>
    <xf numFmtId="0" fontId="2" fillId="2" borderId="23" xfId="2" applyFont="1" applyFill="1" applyBorder="1" applyAlignment="1">
      <alignment horizontal="center"/>
    </xf>
    <xf numFmtId="0" fontId="2" fillId="2" borderId="17" xfId="2" applyFont="1" applyFill="1" applyBorder="1" applyAlignment="1">
      <alignment horizontal="center"/>
    </xf>
    <xf numFmtId="0" fontId="2" fillId="2" borderId="18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2" fillId="2" borderId="9" xfId="2" applyFont="1" applyFill="1" applyBorder="1" applyAlignment="1">
      <alignment horizontal="center"/>
    </xf>
    <xf numFmtId="0" fontId="2" fillId="2" borderId="24" xfId="2" applyFont="1" applyFill="1" applyBorder="1" applyAlignment="1">
      <alignment horizontal="center"/>
    </xf>
    <xf numFmtId="0" fontId="2" fillId="2" borderId="25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8" fillId="0" borderId="7" xfId="2" applyFont="1" applyBorder="1" applyAlignment="1">
      <alignment horizontal="left"/>
    </xf>
    <xf numFmtId="0" fontId="2" fillId="0" borderId="26" xfId="2" applyFont="1" applyBorder="1" applyAlignment="1">
      <alignment horizontal="center"/>
    </xf>
    <xf numFmtId="0" fontId="8" fillId="0" borderId="27" xfId="2" applyFont="1" applyBorder="1" applyAlignment="1">
      <alignment horizontal="left"/>
    </xf>
    <xf numFmtId="0" fontId="2" fillId="0" borderId="28" xfId="2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" fillId="3" borderId="30" xfId="2" applyFont="1" applyFill="1" applyBorder="1" applyAlignment="1">
      <alignment horizontal="center"/>
    </xf>
    <xf numFmtId="0" fontId="2" fillId="3" borderId="22" xfId="2" applyFont="1" applyFill="1" applyBorder="1" applyAlignment="1">
      <alignment horizontal="center"/>
    </xf>
    <xf numFmtId="0" fontId="2" fillId="3" borderId="23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31" xfId="2" applyFont="1" applyFill="1" applyBorder="1" applyAlignment="1">
      <alignment horizontal="center"/>
    </xf>
    <xf numFmtId="0" fontId="2" fillId="3" borderId="0" xfId="2" applyFont="1" applyFill="1" applyAlignment="1">
      <alignment horizontal="center"/>
    </xf>
    <xf numFmtId="0" fontId="2" fillId="3" borderId="9" xfId="2" applyFont="1" applyFill="1" applyBorder="1" applyAlignment="1">
      <alignment horizontal="center"/>
    </xf>
    <xf numFmtId="0" fontId="2" fillId="3" borderId="18" xfId="2" applyFont="1" applyFill="1" applyBorder="1" applyAlignment="1">
      <alignment horizontal="center"/>
    </xf>
    <xf numFmtId="0" fontId="2" fillId="3" borderId="4" xfId="2" applyFont="1" applyFill="1" applyBorder="1" applyAlignment="1">
      <alignment horizontal="center"/>
    </xf>
    <xf numFmtId="0" fontId="2" fillId="3" borderId="25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164" fontId="0" fillId="0" borderId="0" xfId="0" applyNumberFormat="1"/>
    <xf numFmtId="4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2" fillId="3" borderId="6" xfId="0" applyNumberFormat="1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9" xfId="2" applyFont="1" applyBorder="1" applyAlignment="1">
      <alignment horizontal="center"/>
    </xf>
  </cellXfs>
  <cellStyles count="3">
    <cellStyle name="Currency" xfId="1" builtinId="4"/>
    <cellStyle name="Normal" xfId="0" builtinId="0"/>
    <cellStyle name="Normal_Ch.10 - Decision Analysis.xls" xfId="2" xr:uid="{3F0769CF-F541-4EEE-9D4A-192306351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6</xdr:row>
      <xdr:rowOff>123825</xdr:rowOff>
    </xdr:from>
    <xdr:to>
      <xdr:col>16</xdr:col>
      <xdr:colOff>508000</xdr:colOff>
      <xdr:row>22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D30F08-FCFD-48C8-B9FB-60ED56DB1E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276350"/>
          <a:ext cx="4394200" cy="311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FED2-D532-4970-A971-DDC3971F8D56}">
  <dimension ref="A2:E21"/>
  <sheetViews>
    <sheetView workbookViewId="0">
      <selection activeCell="B26" sqref="B26"/>
    </sheetView>
  </sheetViews>
  <sheetFormatPr defaultRowHeight="14.4"/>
  <cols>
    <col min="1" max="1" width="21.88671875" bestFit="1" customWidth="1"/>
    <col min="5" max="5" width="10.6640625" bestFit="1" customWidth="1"/>
  </cols>
  <sheetData>
    <row r="2" spans="1:5" ht="16.2">
      <c r="A2" s="6" t="s">
        <v>12</v>
      </c>
      <c r="B2" s="7" t="s">
        <v>48</v>
      </c>
    </row>
    <row r="3" spans="1:5" ht="16.2">
      <c r="B3" s="7" t="s">
        <v>49</v>
      </c>
    </row>
    <row r="4" spans="1:5">
      <c r="B4" s="7"/>
    </row>
    <row r="5" spans="1:5" ht="16.2">
      <c r="A5" s="6" t="s">
        <v>13</v>
      </c>
      <c r="B5" s="7" t="s">
        <v>50</v>
      </c>
    </row>
    <row r="6" spans="1:5" ht="16.2">
      <c r="B6" s="7" t="s">
        <v>51</v>
      </c>
    </row>
    <row r="7" spans="1:5">
      <c r="B7" s="7"/>
    </row>
    <row r="8" spans="1:5" ht="16.2">
      <c r="A8" s="6" t="s">
        <v>14</v>
      </c>
      <c r="B8" s="7" t="s">
        <v>52</v>
      </c>
    </row>
    <row r="10" spans="1:5">
      <c r="A10" s="6" t="s">
        <v>15</v>
      </c>
    </row>
    <row r="12" spans="1:5">
      <c r="A12" s="1" t="s">
        <v>0</v>
      </c>
      <c r="B12" s="1"/>
      <c r="C12" s="2"/>
      <c r="D12" s="1"/>
      <c r="E12" s="2" t="s">
        <v>1</v>
      </c>
    </row>
    <row r="13" spans="1:5">
      <c r="A13" s="1"/>
      <c r="B13" s="65" t="s">
        <v>2</v>
      </c>
      <c r="C13" s="65"/>
      <c r="D13" s="1"/>
      <c r="E13" s="2" t="s">
        <v>3</v>
      </c>
    </row>
    <row r="14" spans="1:5" ht="16.2" thickBot="1">
      <c r="A14" s="3" t="s">
        <v>4</v>
      </c>
      <c r="B14" s="2" t="s">
        <v>5</v>
      </c>
      <c r="C14" s="2" t="s">
        <v>6</v>
      </c>
      <c r="D14" s="1"/>
      <c r="E14" s="2" t="s">
        <v>7</v>
      </c>
    </row>
    <row r="15" spans="1:5" ht="16.2" thickBot="1">
      <c r="A15" s="3" t="s">
        <v>8</v>
      </c>
      <c r="B15" s="4">
        <v>80</v>
      </c>
      <c r="C15" s="4">
        <v>25</v>
      </c>
      <c r="D15" s="1"/>
      <c r="E15" s="5">
        <f>SUMPRODUCT(B15:C15,$B$19:$C$19)</f>
        <v>47</v>
      </c>
    </row>
    <row r="16" spans="1:5" ht="16.2" thickBot="1">
      <c r="A16" s="3" t="s">
        <v>9</v>
      </c>
      <c r="B16" s="4">
        <v>30</v>
      </c>
      <c r="C16" s="4">
        <v>50</v>
      </c>
      <c r="D16" s="1"/>
      <c r="E16" s="5">
        <f t="shared" ref="E16:E17" si="0">SUMPRODUCT(B16:C16,$B$19:$C$19)</f>
        <v>42</v>
      </c>
    </row>
    <row r="17" spans="1:5" ht="16.2" thickBot="1">
      <c r="A17" s="3" t="s">
        <v>10</v>
      </c>
      <c r="B17" s="4">
        <v>60</v>
      </c>
      <c r="C17" s="4">
        <v>40</v>
      </c>
      <c r="D17" s="1"/>
      <c r="E17" s="61">
        <f t="shared" si="0"/>
        <v>48</v>
      </c>
    </row>
    <row r="18" spans="1:5">
      <c r="A18" s="1"/>
      <c r="B18" s="1"/>
      <c r="C18" s="1"/>
      <c r="D18" s="1"/>
      <c r="E18" s="2"/>
    </row>
    <row r="19" spans="1:5">
      <c r="A19" s="3" t="s">
        <v>11</v>
      </c>
      <c r="B19" s="4">
        <v>0.4</v>
      </c>
      <c r="C19" s="4">
        <v>0.6</v>
      </c>
      <c r="D19" s="3" t="s">
        <v>53</v>
      </c>
      <c r="E19" s="60">
        <f>MAX(E15:E17)</f>
        <v>48</v>
      </c>
    </row>
    <row r="21" spans="1:5" ht="16.2">
      <c r="B21" s="7" t="s">
        <v>54</v>
      </c>
    </row>
  </sheetData>
  <mergeCells count="1">
    <mergeCell ref="B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81AD-9C3C-4921-952A-6D0E89D58363}">
  <dimension ref="A2:F20"/>
  <sheetViews>
    <sheetView workbookViewId="0">
      <selection activeCell="G28" sqref="G28"/>
    </sheetView>
  </sheetViews>
  <sheetFormatPr defaultRowHeight="14.4"/>
  <cols>
    <col min="1" max="1" width="21.88671875" bestFit="1" customWidth="1"/>
  </cols>
  <sheetData>
    <row r="2" spans="1:6" ht="16.2">
      <c r="A2" s="6" t="s">
        <v>12</v>
      </c>
      <c r="B2" s="7" t="s">
        <v>55</v>
      </c>
    </row>
    <row r="3" spans="1:6" ht="16.2">
      <c r="B3" s="7" t="s">
        <v>56</v>
      </c>
    </row>
    <row r="4" spans="1:6">
      <c r="B4" s="7"/>
    </row>
    <row r="5" spans="1:6" ht="16.2">
      <c r="A5" s="6" t="s">
        <v>13</v>
      </c>
      <c r="B5" s="7" t="s">
        <v>57</v>
      </c>
    </row>
    <row r="6" spans="1:6" ht="16.2">
      <c r="B6" s="7" t="s">
        <v>58</v>
      </c>
    </row>
    <row r="7" spans="1:6">
      <c r="B7" s="7"/>
    </row>
    <row r="8" spans="1:6" ht="16.2">
      <c r="A8" s="6" t="s">
        <v>14</v>
      </c>
      <c r="B8" s="7" t="s">
        <v>59</v>
      </c>
    </row>
    <row r="10" spans="1:6">
      <c r="A10" s="6" t="s">
        <v>15</v>
      </c>
    </row>
    <row r="12" spans="1:6">
      <c r="A12" s="1" t="s">
        <v>0</v>
      </c>
      <c r="B12" s="1"/>
      <c r="C12" s="1"/>
      <c r="D12" s="2"/>
      <c r="E12" s="1"/>
      <c r="F12" s="2" t="s">
        <v>1</v>
      </c>
    </row>
    <row r="13" spans="1:6">
      <c r="A13" s="1"/>
      <c r="B13" s="1"/>
      <c r="C13" s="2" t="s">
        <v>2</v>
      </c>
      <c r="D13" s="2"/>
      <c r="E13" s="1"/>
      <c r="F13" s="2" t="s">
        <v>3</v>
      </c>
    </row>
    <row r="14" spans="1:6" ht="16.2" thickBot="1">
      <c r="A14" s="3" t="s">
        <v>4</v>
      </c>
      <c r="B14" s="2" t="s">
        <v>5</v>
      </c>
      <c r="C14" s="2" t="s">
        <v>6</v>
      </c>
      <c r="D14" s="2" t="s">
        <v>16</v>
      </c>
      <c r="E14" s="1"/>
      <c r="F14" s="2" t="s">
        <v>7</v>
      </c>
    </row>
    <row r="15" spans="1:6" ht="16.2" thickBot="1">
      <c r="A15" s="3" t="s">
        <v>8</v>
      </c>
      <c r="B15" s="4">
        <v>220</v>
      </c>
      <c r="C15" s="4">
        <v>170</v>
      </c>
      <c r="D15" s="4">
        <v>110</v>
      </c>
      <c r="E15" s="1"/>
      <c r="F15" s="5">
        <f>SUMPRODUCT(B15:D15,$B$18:$D$18)</f>
        <v>194</v>
      </c>
    </row>
    <row r="16" spans="1:6" ht="16.2" thickBot="1">
      <c r="A16" s="3" t="s">
        <v>9</v>
      </c>
      <c r="B16" s="4">
        <v>200</v>
      </c>
      <c r="C16" s="4">
        <v>180</v>
      </c>
      <c r="D16" s="4">
        <v>150</v>
      </c>
      <c r="E16" s="1"/>
      <c r="F16" s="61">
        <f>SUMPRODUCT(B16:D16,$B$18:$D$18)</f>
        <v>189</v>
      </c>
    </row>
    <row r="17" spans="1:6">
      <c r="A17" s="1"/>
      <c r="B17" s="1"/>
      <c r="C17" s="1"/>
      <c r="D17" s="1"/>
      <c r="E17" s="1"/>
      <c r="F17" s="2"/>
    </row>
    <row r="18" spans="1:6">
      <c r="A18" s="3" t="s">
        <v>11</v>
      </c>
      <c r="B18" s="4">
        <v>0.6</v>
      </c>
      <c r="C18" s="4">
        <v>0.3</v>
      </c>
      <c r="D18" s="4">
        <v>0.1</v>
      </c>
      <c r="E18" s="3" t="s">
        <v>53</v>
      </c>
      <c r="F18" s="60">
        <f>MAX(F15:F16)</f>
        <v>194</v>
      </c>
    </row>
    <row r="20" spans="1:6" ht="16.2">
      <c r="B20" s="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AA9F-03A9-41DB-AB76-21369B3DC64E}">
  <dimension ref="A1:F20"/>
  <sheetViews>
    <sheetView workbookViewId="0">
      <selection activeCell="D25" sqref="D25"/>
    </sheetView>
  </sheetViews>
  <sheetFormatPr defaultRowHeight="14.4"/>
  <cols>
    <col min="1" max="1" width="21.5546875" bestFit="1" customWidth="1"/>
    <col min="2" max="2" width="9.44140625" customWidth="1"/>
    <col min="3" max="3" width="9" customWidth="1"/>
    <col min="5" max="5" width="9.44140625" customWidth="1"/>
    <col min="6" max="6" width="9.109375" customWidth="1"/>
  </cols>
  <sheetData>
    <row r="1" spans="1:6" ht="15" thickBot="1"/>
    <row r="2" spans="1:6" ht="15" thickBot="1">
      <c r="B2" s="66" t="s">
        <v>28</v>
      </c>
      <c r="C2" s="67"/>
      <c r="D2" s="67"/>
      <c r="E2" s="68"/>
    </row>
    <row r="3" spans="1:6" ht="15" thickBot="1">
      <c r="A3" t="s">
        <v>25</v>
      </c>
      <c r="B3" s="15" t="s">
        <v>21</v>
      </c>
      <c r="C3" s="8" t="s">
        <v>22</v>
      </c>
      <c r="D3" s="8" t="s">
        <v>23</v>
      </c>
      <c r="E3" s="16" t="s">
        <v>24</v>
      </c>
    </row>
    <row r="4" spans="1:6">
      <c r="A4" s="9" t="s">
        <v>26</v>
      </c>
      <c r="B4" s="9">
        <v>20</v>
      </c>
      <c r="C4" s="10">
        <v>15</v>
      </c>
      <c r="D4" s="10">
        <v>30</v>
      </c>
      <c r="E4" s="11">
        <v>40</v>
      </c>
    </row>
    <row r="5" spans="1:6">
      <c r="A5" s="12" t="s">
        <v>19</v>
      </c>
      <c r="B5" s="12">
        <v>35</v>
      </c>
      <c r="C5" s="13">
        <v>20</v>
      </c>
      <c r="D5" s="13">
        <v>25</v>
      </c>
      <c r="E5" s="14">
        <v>40</v>
      </c>
    </row>
    <row r="6" spans="1:6" ht="15" thickBot="1">
      <c r="A6" s="15" t="s">
        <v>20</v>
      </c>
      <c r="B6" s="15">
        <v>40</v>
      </c>
      <c r="C6" s="8">
        <v>30</v>
      </c>
      <c r="D6" s="8">
        <v>25</v>
      </c>
      <c r="E6" s="16">
        <v>40</v>
      </c>
    </row>
    <row r="7" spans="1:6" ht="15" thickBot="1">
      <c r="A7" s="20" t="s">
        <v>27</v>
      </c>
      <c r="B7" s="18">
        <v>1</v>
      </c>
      <c r="C7" s="18">
        <v>1.5</v>
      </c>
      <c r="D7" s="18">
        <v>1</v>
      </c>
      <c r="E7" s="19">
        <v>0.5</v>
      </c>
    </row>
    <row r="10" spans="1:6" ht="15" customHeight="1">
      <c r="A10" s="1" t="s">
        <v>0</v>
      </c>
      <c r="B10" s="1"/>
      <c r="C10" s="1"/>
      <c r="D10" s="2"/>
      <c r="E10" s="1"/>
      <c r="F10" s="2" t="s">
        <v>1</v>
      </c>
    </row>
    <row r="11" spans="1:6">
      <c r="A11" s="1"/>
      <c r="B11" s="1"/>
      <c r="C11" s="2" t="s">
        <v>17</v>
      </c>
      <c r="D11" s="2"/>
      <c r="E11" s="1"/>
      <c r="F11" s="2" t="s">
        <v>3</v>
      </c>
    </row>
    <row r="12" spans="1:6" ht="15" customHeight="1" thickBot="1">
      <c r="A12" s="3" t="s">
        <v>4</v>
      </c>
      <c r="B12" s="2" t="s">
        <v>18</v>
      </c>
      <c r="C12" s="2" t="s">
        <v>19</v>
      </c>
      <c r="D12" s="2" t="s">
        <v>20</v>
      </c>
      <c r="E12" s="1"/>
      <c r="F12" s="2" t="s">
        <v>7</v>
      </c>
    </row>
    <row r="13" spans="1:6" ht="15" customHeight="1" thickBot="1">
      <c r="A13" s="3" t="s">
        <v>21</v>
      </c>
      <c r="B13" s="59">
        <f>B4*B7</f>
        <v>20</v>
      </c>
      <c r="C13" s="59">
        <f>B5*B7</f>
        <v>35</v>
      </c>
      <c r="D13" s="59">
        <f>B6*B7</f>
        <v>40</v>
      </c>
      <c r="E13" s="1"/>
      <c r="F13" s="5">
        <f>SUMPRODUCT(B13:D13,$B$18:$D$18)</f>
        <v>31.5</v>
      </c>
    </row>
    <row r="14" spans="1:6" ht="15" customHeight="1" thickBot="1">
      <c r="A14" s="3" t="s">
        <v>22</v>
      </c>
      <c r="B14" s="59">
        <f>C4*C7</f>
        <v>22.5</v>
      </c>
      <c r="C14" s="59">
        <f>C5*C7</f>
        <v>30</v>
      </c>
      <c r="D14" s="59">
        <f>C6*C7</f>
        <v>45</v>
      </c>
      <c r="E14" s="1"/>
      <c r="F14" s="5">
        <f t="shared" ref="F14:F16" si="0">SUMPRODUCT(B14:D14,$B$18:$D$18)</f>
        <v>30.75</v>
      </c>
    </row>
    <row r="15" spans="1:6" ht="15" thickBot="1">
      <c r="A15" s="3" t="s">
        <v>23</v>
      </c>
      <c r="B15" s="59">
        <f>D4*D7</f>
        <v>30</v>
      </c>
      <c r="C15" s="59">
        <f>D5*D7</f>
        <v>25</v>
      </c>
      <c r="D15" s="59">
        <f>D6*D7</f>
        <v>25</v>
      </c>
      <c r="E15" s="1"/>
      <c r="F15" s="5">
        <f t="shared" si="0"/>
        <v>26.5</v>
      </c>
    </row>
    <row r="16" spans="1:6" ht="15" thickBot="1">
      <c r="A16" s="3" t="s">
        <v>24</v>
      </c>
      <c r="B16" s="59">
        <f>E4*E7</f>
        <v>20</v>
      </c>
      <c r="C16" s="59">
        <f>E5*E7</f>
        <v>20</v>
      </c>
      <c r="D16" s="59">
        <f>E6*E7</f>
        <v>20</v>
      </c>
      <c r="E16" s="1"/>
      <c r="F16" s="61">
        <f t="shared" si="0"/>
        <v>20</v>
      </c>
    </row>
    <row r="17" spans="1:6">
      <c r="A17" s="1"/>
      <c r="B17" s="1"/>
      <c r="C17" s="1"/>
      <c r="D17" s="1"/>
      <c r="E17" s="1"/>
      <c r="F17" s="2"/>
    </row>
    <row r="18" spans="1:6">
      <c r="A18" s="3" t="s">
        <v>11</v>
      </c>
      <c r="B18" s="4">
        <v>0.3</v>
      </c>
      <c r="C18" s="4">
        <v>0.5</v>
      </c>
      <c r="D18" s="4">
        <v>0.2</v>
      </c>
      <c r="E18" s="3" t="s">
        <v>53</v>
      </c>
      <c r="F18" s="60">
        <f>MAX(F13:F16)</f>
        <v>31.5</v>
      </c>
    </row>
    <row r="20" spans="1:6">
      <c r="B20" t="s">
        <v>61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F701-3586-41A8-AD98-E4D811C54702}">
  <dimension ref="A2:G19"/>
  <sheetViews>
    <sheetView workbookViewId="0">
      <selection activeCell="J24" sqref="J24"/>
    </sheetView>
  </sheetViews>
  <sheetFormatPr defaultRowHeight="14.4"/>
  <cols>
    <col min="1" max="1" width="22.88671875" bestFit="1" customWidth="1"/>
    <col min="2" max="2" width="10.5546875" bestFit="1" customWidth="1"/>
  </cols>
  <sheetData>
    <row r="2" spans="1:7">
      <c r="A2" s="1" t="s">
        <v>29</v>
      </c>
      <c r="B2" s="1"/>
      <c r="C2" s="1"/>
      <c r="D2" s="2"/>
      <c r="E2" s="1"/>
      <c r="F2" s="2" t="s">
        <v>1</v>
      </c>
    </row>
    <row r="3" spans="1:7">
      <c r="A3" s="1"/>
      <c r="B3" s="1"/>
      <c r="C3" s="2" t="s">
        <v>2</v>
      </c>
      <c r="D3" s="2"/>
      <c r="E3" s="1"/>
      <c r="F3" s="2" t="s">
        <v>3</v>
      </c>
    </row>
    <row r="4" spans="1:7" ht="16.2" thickBot="1">
      <c r="A4" s="3" t="s">
        <v>4</v>
      </c>
      <c r="B4" s="2" t="s">
        <v>5</v>
      </c>
      <c r="C4" s="2" t="s">
        <v>6</v>
      </c>
      <c r="D4" s="2" t="s">
        <v>16</v>
      </c>
      <c r="E4" s="1"/>
      <c r="F4" s="2" t="s">
        <v>30</v>
      </c>
    </row>
    <row r="5" spans="1:7" ht="16.2" thickBot="1">
      <c r="A5" s="3" t="s">
        <v>8</v>
      </c>
      <c r="B5" s="4">
        <v>4</v>
      </c>
      <c r="C5" s="4">
        <v>0</v>
      </c>
      <c r="D5" s="4">
        <v>0</v>
      </c>
      <c r="E5" s="1"/>
      <c r="F5" s="5">
        <f>SUMPRODUCT(B5:D5,$B$9:$D$9)</f>
        <v>0.8</v>
      </c>
    </row>
    <row r="6" spans="1:7" ht="16.2" thickBot="1">
      <c r="A6" s="3" t="s">
        <v>9</v>
      </c>
      <c r="B6" s="4">
        <v>0</v>
      </c>
      <c r="C6" s="4">
        <v>2</v>
      </c>
      <c r="D6" s="4">
        <v>0</v>
      </c>
      <c r="E6" s="1"/>
      <c r="F6" s="5">
        <f t="shared" ref="F6:F7" si="0">SUMPRODUCT(B6:D6,$B$9:$D$9)</f>
        <v>1</v>
      </c>
    </row>
    <row r="7" spans="1:7" ht="16.2" thickBot="1">
      <c r="A7" s="3" t="s">
        <v>10</v>
      </c>
      <c r="B7" s="4">
        <v>3</v>
      </c>
      <c r="C7" s="4">
        <v>0</v>
      </c>
      <c r="D7" s="4">
        <v>1</v>
      </c>
      <c r="E7" s="1"/>
      <c r="F7" s="61">
        <f t="shared" si="0"/>
        <v>0.90000000000000013</v>
      </c>
    </row>
    <row r="8" spans="1:7">
      <c r="A8" s="1"/>
      <c r="B8" s="1"/>
      <c r="C8" s="1"/>
      <c r="D8" s="1"/>
      <c r="E8" s="1"/>
      <c r="F8" s="2"/>
    </row>
    <row r="9" spans="1:7" ht="16.2">
      <c r="A9" s="3" t="s">
        <v>11</v>
      </c>
      <c r="B9" s="4">
        <v>0.2</v>
      </c>
      <c r="C9" s="4">
        <v>0.5</v>
      </c>
      <c r="D9" s="4">
        <v>0.3</v>
      </c>
      <c r="E9" s="3" t="s">
        <v>53</v>
      </c>
      <c r="F9" s="60">
        <f>MAX(F5:F7)</f>
        <v>1</v>
      </c>
      <c r="G9" s="7" t="s">
        <v>62</v>
      </c>
    </row>
    <row r="10" spans="1:7">
      <c r="B10">
        <f>MAX(B5:B7)</f>
        <v>4</v>
      </c>
      <c r="C10">
        <f t="shared" ref="C10:D10" si="1">MAX(C5:C7)</f>
        <v>2</v>
      </c>
      <c r="D10">
        <f t="shared" si="1"/>
        <v>1</v>
      </c>
    </row>
    <row r="12" spans="1:7" ht="16.2">
      <c r="A12" s="3" t="s">
        <v>31</v>
      </c>
      <c r="B12">
        <f>SUMPRODUCT(B9:D9,B10:D10)</f>
        <v>2.1</v>
      </c>
      <c r="C12" s="7" t="s">
        <v>63</v>
      </c>
    </row>
    <row r="13" spans="1:7">
      <c r="C13" s="7" t="s">
        <v>68</v>
      </c>
    </row>
    <row r="14" spans="1:7">
      <c r="C14" s="7"/>
    </row>
    <row r="15" spans="1:7">
      <c r="A15" s="6" t="s">
        <v>32</v>
      </c>
      <c r="B15">
        <f>B12-F9</f>
        <v>1.1000000000000001</v>
      </c>
      <c r="C15" s="7" t="s">
        <v>64</v>
      </c>
    </row>
    <row r="17" spans="1:2">
      <c r="B17" s="17">
        <v>1100</v>
      </c>
    </row>
    <row r="19" spans="1:2">
      <c r="A19" s="62" t="s">
        <v>15</v>
      </c>
      <c r="B19" s="7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5069-B366-48C5-B6E2-457D3B786378}">
  <dimension ref="A2:F15"/>
  <sheetViews>
    <sheetView workbookViewId="0">
      <selection activeCell="C20" sqref="C20"/>
    </sheetView>
  </sheetViews>
  <sheetFormatPr defaultRowHeight="14.4"/>
  <cols>
    <col min="1" max="1" width="15.6640625" bestFit="1" customWidth="1"/>
  </cols>
  <sheetData>
    <row r="2" spans="1:6">
      <c r="A2" s="1" t="s">
        <v>33</v>
      </c>
      <c r="B2" s="1"/>
      <c r="C2" s="2" t="s">
        <v>2</v>
      </c>
      <c r="D2" s="2"/>
      <c r="E2" s="1"/>
      <c r="F2" s="2" t="s">
        <v>1</v>
      </c>
    </row>
    <row r="3" spans="1:6" ht="16.2" thickBot="1">
      <c r="A3" s="3" t="s">
        <v>4</v>
      </c>
      <c r="B3" s="2" t="s">
        <v>5</v>
      </c>
      <c r="C3" s="2" t="s">
        <v>6</v>
      </c>
      <c r="D3" s="2" t="s">
        <v>16</v>
      </c>
      <c r="E3" s="1"/>
      <c r="F3" s="2" t="s">
        <v>3</v>
      </c>
    </row>
    <row r="4" spans="1:6" ht="16.2" thickBot="1">
      <c r="A4" s="3" t="s">
        <v>8</v>
      </c>
      <c r="B4" s="21">
        <v>50</v>
      </c>
      <c r="C4" s="21">
        <v>100</v>
      </c>
      <c r="D4" s="21">
        <v>-100</v>
      </c>
      <c r="E4" s="22"/>
      <c r="F4" s="23">
        <f>SUMPRODUCT(B4:D4,$B$8:$D$8)</f>
        <v>35</v>
      </c>
    </row>
    <row r="5" spans="1:6" ht="16.2" thickBot="1">
      <c r="A5" s="3" t="s">
        <v>9</v>
      </c>
      <c r="B5" s="21">
        <v>0</v>
      </c>
      <c r="C5" s="21">
        <v>10</v>
      </c>
      <c r="D5" s="21">
        <v>-10</v>
      </c>
      <c r="E5" s="22"/>
      <c r="F5" s="23">
        <f t="shared" ref="F5:F6" si="0">SUMPRODUCT(B5:D5,$B$8:$D$8)</f>
        <v>1</v>
      </c>
    </row>
    <row r="6" spans="1:6" ht="16.2" thickBot="1">
      <c r="A6" s="3" t="s">
        <v>10</v>
      </c>
      <c r="B6" s="21">
        <v>20</v>
      </c>
      <c r="C6" s="21">
        <v>40</v>
      </c>
      <c r="D6" s="21">
        <v>-40</v>
      </c>
      <c r="E6" s="22"/>
      <c r="F6" s="63">
        <f t="shared" si="0"/>
        <v>14</v>
      </c>
    </row>
    <row r="7" spans="1:6">
      <c r="A7" s="1"/>
      <c r="B7" s="1"/>
      <c r="C7" s="1"/>
      <c r="D7" s="1"/>
      <c r="E7" s="1"/>
      <c r="F7" s="2"/>
    </row>
    <row r="8" spans="1:6">
      <c r="A8" s="3" t="s">
        <v>11</v>
      </c>
      <c r="B8" s="4">
        <v>0.5</v>
      </c>
      <c r="C8" s="4">
        <v>0.3</v>
      </c>
      <c r="D8" s="4">
        <v>0.2</v>
      </c>
      <c r="E8" s="3" t="s">
        <v>53</v>
      </c>
      <c r="F8" s="64">
        <f>MAX(F4:F6)</f>
        <v>35</v>
      </c>
    </row>
    <row r="10" spans="1:6" ht="16.2">
      <c r="A10" s="3" t="s">
        <v>31</v>
      </c>
      <c r="B10" s="58">
        <f>B8*MAX(B4:B6)+C8*MAX(C4:C6)+D8*MAX(D4:D6)</f>
        <v>53</v>
      </c>
      <c r="C10" s="7" t="s">
        <v>66</v>
      </c>
    </row>
    <row r="11" spans="1:6">
      <c r="C11" s="7" t="s">
        <v>67</v>
      </c>
    </row>
    <row r="12" spans="1:6">
      <c r="C12" s="7"/>
    </row>
    <row r="13" spans="1:6">
      <c r="A13" s="6" t="s">
        <v>32</v>
      </c>
      <c r="B13" s="58">
        <f>B10-F8</f>
        <v>18</v>
      </c>
      <c r="C13" s="7" t="s">
        <v>64</v>
      </c>
    </row>
    <row r="15" spans="1:6">
      <c r="A15" s="62" t="s">
        <v>15</v>
      </c>
      <c r="B15" s="7" t="s">
        <v>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7AD1-4CCF-4D5C-91FB-61BCCA64DD7A}">
  <dimension ref="A1:K18"/>
  <sheetViews>
    <sheetView tabSelected="1" workbookViewId="0">
      <selection activeCell="E26" sqref="E26"/>
    </sheetView>
  </sheetViews>
  <sheetFormatPr defaultRowHeight="14.4"/>
  <sheetData>
    <row r="1" spans="1:11" ht="15" thickBot="1"/>
    <row r="2" spans="1:11">
      <c r="A2" s="24" t="s">
        <v>34</v>
      </c>
      <c r="B2" s="25"/>
      <c r="C2" s="69" t="s">
        <v>35</v>
      </c>
      <c r="D2" s="70"/>
      <c r="E2" s="70"/>
      <c r="F2" s="70"/>
      <c r="G2" s="71"/>
    </row>
    <row r="3" spans="1:11">
      <c r="A3" s="26" t="s">
        <v>36</v>
      </c>
      <c r="B3" s="27" t="s">
        <v>37</v>
      </c>
      <c r="C3" s="72" t="s">
        <v>38</v>
      </c>
      <c r="D3" s="73"/>
      <c r="E3" s="73"/>
      <c r="F3" s="73"/>
      <c r="G3" s="74"/>
    </row>
    <row r="4" spans="1:11">
      <c r="A4" s="28" t="s">
        <v>39</v>
      </c>
      <c r="B4" s="29" t="s">
        <v>40</v>
      </c>
      <c r="C4" s="30" t="s">
        <v>41</v>
      </c>
      <c r="D4" s="30" t="s">
        <v>42</v>
      </c>
      <c r="E4" s="30"/>
      <c r="F4" s="30"/>
      <c r="G4" s="31"/>
      <c r="K4" t="s">
        <v>70</v>
      </c>
    </row>
    <row r="5" spans="1:11">
      <c r="A5" s="32" t="s">
        <v>43</v>
      </c>
      <c r="B5" s="33">
        <v>0.25</v>
      </c>
      <c r="C5" s="34">
        <v>0.8</v>
      </c>
      <c r="D5" s="34">
        <v>0.2</v>
      </c>
      <c r="E5" s="34"/>
      <c r="F5" s="34"/>
      <c r="G5" s="35"/>
      <c r="K5" t="s">
        <v>71</v>
      </c>
    </row>
    <row r="6" spans="1:11">
      <c r="A6" s="32" t="s">
        <v>18</v>
      </c>
      <c r="B6" s="33">
        <v>0.75</v>
      </c>
      <c r="C6" s="34">
        <v>0.4</v>
      </c>
      <c r="D6" s="34">
        <v>0.6</v>
      </c>
      <c r="E6" s="34"/>
      <c r="F6" s="34"/>
      <c r="G6" s="35"/>
    </row>
    <row r="7" spans="1:11">
      <c r="A7" s="32"/>
      <c r="B7" s="33"/>
      <c r="C7" s="34"/>
      <c r="D7" s="34"/>
      <c r="E7" s="34"/>
      <c r="F7" s="34"/>
      <c r="G7" s="35"/>
    </row>
    <row r="8" spans="1:11">
      <c r="A8" s="32"/>
      <c r="B8" s="33"/>
      <c r="C8" s="34"/>
      <c r="D8" s="34"/>
      <c r="E8" s="34"/>
      <c r="F8" s="34"/>
      <c r="G8" s="35"/>
    </row>
    <row r="9" spans="1:11" ht="15" thickBot="1">
      <c r="A9" s="36"/>
      <c r="B9" s="37"/>
      <c r="C9" s="38"/>
      <c r="D9" s="38"/>
      <c r="E9" s="38"/>
      <c r="F9" s="38"/>
      <c r="G9" s="39"/>
    </row>
    <row r="10" spans="1:11" ht="15" thickBot="1">
      <c r="A10" s="40"/>
      <c r="B10" s="40"/>
      <c r="C10" s="40"/>
      <c r="D10" s="40"/>
      <c r="E10" s="40"/>
      <c r="F10" s="40"/>
      <c r="G10" s="40"/>
    </row>
    <row r="11" spans="1:11">
      <c r="A11" s="41" t="s">
        <v>44</v>
      </c>
      <c r="B11" s="42"/>
      <c r="C11" s="69" t="s">
        <v>45</v>
      </c>
      <c r="D11" s="70"/>
      <c r="E11" s="70"/>
      <c r="F11" s="70"/>
      <c r="G11" s="71"/>
    </row>
    <row r="12" spans="1:11">
      <c r="A12" s="43" t="s">
        <v>46</v>
      </c>
      <c r="B12" s="29"/>
      <c r="C12" s="72" t="s">
        <v>2</v>
      </c>
      <c r="D12" s="73"/>
      <c r="E12" s="73"/>
      <c r="F12" s="73"/>
      <c r="G12" s="74"/>
    </row>
    <row r="13" spans="1:11">
      <c r="A13" s="44" t="s">
        <v>38</v>
      </c>
      <c r="B13" s="45" t="s">
        <v>47</v>
      </c>
      <c r="C13" s="46" t="str">
        <f>IF(A5="","",A5)</f>
        <v>Oil</v>
      </c>
      <c r="D13" s="47" t="str">
        <f>IF(A6="","",A6)</f>
        <v>Dry</v>
      </c>
      <c r="E13" s="47" t="str">
        <f>IF(A7="","",A7)</f>
        <v/>
      </c>
      <c r="F13" s="47" t="str">
        <f>IF(A8="","",A8)</f>
        <v/>
      </c>
      <c r="G13" s="48" t="str">
        <f>IF(A9="","",A9)</f>
        <v/>
      </c>
    </row>
    <row r="14" spans="1:11">
      <c r="A14" s="49" t="str">
        <f>IF(C4="","",C4)</f>
        <v>FSS</v>
      </c>
      <c r="B14" s="50">
        <f>IF(C5="","",SUMPRODUCT(B5:B9,C5:C9))</f>
        <v>0.5</v>
      </c>
      <c r="C14" s="51">
        <f>IF(C5="","",B5*C5/SUMPRODUCT(B5:B9,C5:C9))</f>
        <v>0.4</v>
      </c>
      <c r="D14" s="51">
        <f>IF(C6="","",B6*C6/SUMPRODUCT(B5:B9,C5:C9))</f>
        <v>0.60000000000000009</v>
      </c>
      <c r="E14" s="51" t="str">
        <f>IF(C7="","",B7*C7/SUMPRODUCT(B5:B9,C5:C9))</f>
        <v/>
      </c>
      <c r="F14" s="51" t="str">
        <f>IF(C8="","",B8*C8/SUMPRODUCT(B5:B9,C5:C9))</f>
        <v/>
      </c>
      <c r="G14" s="52" t="str">
        <f>IF(C9="","",B9*C9/SUMPRODUCT(B5:B9,C5:C9))</f>
        <v/>
      </c>
    </row>
    <row r="15" spans="1:11">
      <c r="A15" s="49" t="str">
        <f>IF(D4="","",D4)</f>
        <v>USS</v>
      </c>
      <c r="B15" s="53">
        <f>IF(D5="","",SUMPRODUCT(B5:B9,D5:D9))</f>
        <v>0.49999999999999994</v>
      </c>
      <c r="C15" s="51">
        <f>IF(D5="","",B5*D5/SUMPRODUCT(B5:B9,D5:D9))</f>
        <v>0.10000000000000002</v>
      </c>
      <c r="D15" s="51">
        <f>IF(D6="","",B6*D6/SUMPRODUCT(B5:B9,D5:D9))</f>
        <v>0.9</v>
      </c>
      <c r="E15" s="51" t="str">
        <f>IF(D7="","",B7*D7/SUMPRODUCT(B5:B9,D5:D9))</f>
        <v/>
      </c>
      <c r="F15" s="51" t="str">
        <f>IF(D8="","",B8*D8/SUMPRODUCT(B5:B9,D5:D9))</f>
        <v/>
      </c>
      <c r="G15" s="52" t="str">
        <f>IF(D9="","",B9*D9/SUMPRODUCT(B5:B9,D5:D9))</f>
        <v/>
      </c>
    </row>
    <row r="16" spans="1:11">
      <c r="A16" s="49" t="str">
        <f>IF(E4="","",E4)</f>
        <v/>
      </c>
      <c r="B16" s="53" t="str">
        <f>IF(E5="","",SUMPRODUCT(B5:B9,E5:E9))</f>
        <v/>
      </c>
      <c r="C16" s="51" t="str">
        <f>IF(E5="","",B5*E5/SUMPRODUCT(B5:B9,E5:E9))</f>
        <v/>
      </c>
      <c r="D16" s="51" t="str">
        <f>IF(E6="","",B6*E6/SUMPRODUCT(B5:B9,E5:E9))</f>
        <v/>
      </c>
      <c r="E16" s="51" t="str">
        <f>IF(E7="","",B7*E7/SUMPRODUCT(B5:B9,E5:E9))</f>
        <v/>
      </c>
      <c r="F16" s="51" t="str">
        <f>IF(E8="","",B8*E8/SUMPRODUCT(B5:B9,E5:E9))</f>
        <v/>
      </c>
      <c r="G16" s="52" t="str">
        <f>IF(E9="","",B9*E9/SUMPRODUCT(B5:B9,E5:E9))</f>
        <v/>
      </c>
    </row>
    <row r="17" spans="1:7">
      <c r="A17" s="49" t="str">
        <f>IF(F4="","",F4)</f>
        <v/>
      </c>
      <c r="B17" s="53" t="str">
        <f>IF(F5="","",SUMPRODUCT(B5:B9,F5:F9))</f>
        <v/>
      </c>
      <c r="C17" s="51" t="str">
        <f>IF(F5="","",B5*F5/SUMPRODUCT(B5:B9,F5:F9))</f>
        <v/>
      </c>
      <c r="D17" s="51" t="str">
        <f>IF(F6="","",B6*F6/SUMPRODUCT(B5:B9,F5:F9))</f>
        <v/>
      </c>
      <c r="E17" s="51" t="str">
        <f>IF(F7="","",B7*F7/SUMPRODUCT(B5:B9,F5:F9))</f>
        <v/>
      </c>
      <c r="F17" s="51" t="str">
        <f>IF(F8="","",B8*F8/SUMPRODUCT(B5:B9,F5:F9))</f>
        <v/>
      </c>
      <c r="G17" s="52" t="str">
        <f>IF(F9="","",B9*F9/SUMPRODUCT(B5:B9,F5:F9))</f>
        <v/>
      </c>
    </row>
    <row r="18" spans="1:7" ht="15" thickBot="1">
      <c r="A18" s="54" t="str">
        <f>IF(G4="","",G4)</f>
        <v/>
      </c>
      <c r="B18" s="55" t="str">
        <f>IF(G5="","",SUMPRODUCT(B5:B9,G5:G9))</f>
        <v/>
      </c>
      <c r="C18" s="56" t="str">
        <f>IF(G5="","",B5*G5/SUMPRODUCT(B5:B9,G5:G9))</f>
        <v/>
      </c>
      <c r="D18" s="56" t="str">
        <f>IF(G6="","",B6*G6/SUMPRODUCT(B5:B9,G5:G9))</f>
        <v/>
      </c>
      <c r="E18" s="56" t="str">
        <f>IF(G7="","",B7*G7/SUMPRODUCT(B5:B9,G5:G9))</f>
        <v/>
      </c>
      <c r="F18" s="56" t="str">
        <f>IF(G8="","",B8*G8/SUMPRODUCT(B5:B9,G5:G9))</f>
        <v/>
      </c>
      <c r="G18" s="57" t="str">
        <f>IF(G9="","",B9*G9/SUMPRODUCT(B5:B9,G5:G9))</f>
        <v/>
      </c>
    </row>
  </sheetData>
  <mergeCells count="4">
    <mergeCell ref="C2:G2"/>
    <mergeCell ref="C3:G3"/>
    <mergeCell ref="C11:G11"/>
    <mergeCell ref="C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9.7</vt:lpstr>
      <vt:lpstr>9.8</vt:lpstr>
      <vt:lpstr>9.9</vt:lpstr>
      <vt:lpstr>9.11</vt:lpstr>
      <vt:lpstr>9.12</vt:lpstr>
      <vt:lpstr>9.14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2021-03-02T16:28:19Z</dcterms:created>
  <dcterms:modified xsi:type="dcterms:W3CDTF">2021-03-11T04:09:16Z</dcterms:modified>
</cp:coreProperties>
</file>