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lemson-my.sharepoint.com/personal/ddetoma_clemson_edu/Documents/MGT 3120/"/>
    </mc:Choice>
  </mc:AlternateContent>
  <xr:revisionPtr revIDLastSave="0" documentId="13_ncr:1_{5336BBD9-0477-4B6B-A3D5-F03B86CED7E3}" xr6:coauthVersionLast="46" xr6:coauthVersionMax="46" xr10:uidLastSave="{00000000-0000-0000-0000-000000000000}"/>
  <bookViews>
    <workbookView xWindow="-28920" yWindow="-120" windowWidth="29040" windowHeight="15840" activeTab="3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6" i="1" l="1"/>
  <c r="B4" i="7" l="1"/>
  <c r="B3" i="7"/>
  <c r="C2" i="7"/>
  <c r="D2" i="7" s="1"/>
  <c r="E4" i="7" s="1"/>
  <c r="B2" i="7"/>
  <c r="B53" i="6"/>
  <c r="C53" i="6" s="1"/>
  <c r="D53" i="6" s="1"/>
  <c r="B52" i="6"/>
  <c r="C52" i="6" s="1"/>
  <c r="D52" i="6" s="1"/>
  <c r="B51" i="6"/>
  <c r="C51" i="6" s="1"/>
  <c r="D51" i="6" s="1"/>
  <c r="B50" i="6"/>
  <c r="C50" i="6" s="1"/>
  <c r="D50" i="6" s="1"/>
  <c r="B49" i="6"/>
  <c r="C49" i="6" s="1"/>
  <c r="D49" i="6" s="1"/>
  <c r="B48" i="6"/>
  <c r="C48" i="6" s="1"/>
  <c r="D48" i="6" s="1"/>
  <c r="B47" i="6"/>
  <c r="C47" i="6" s="1"/>
  <c r="D47" i="6" s="1"/>
  <c r="B46" i="6"/>
  <c r="C46" i="6" s="1"/>
  <c r="D46" i="6" s="1"/>
  <c r="B45" i="6"/>
  <c r="C45" i="6" s="1"/>
  <c r="D45" i="6" s="1"/>
  <c r="B44" i="6"/>
  <c r="C44" i="6" s="1"/>
  <c r="D44" i="6" s="1"/>
  <c r="B43" i="6"/>
  <c r="C43" i="6" s="1"/>
  <c r="D43" i="6" s="1"/>
  <c r="B42" i="6"/>
  <c r="C42" i="6" s="1"/>
  <c r="D42" i="6" s="1"/>
  <c r="B41" i="6"/>
  <c r="C41" i="6" s="1"/>
  <c r="D41" i="6" s="1"/>
  <c r="B40" i="6"/>
  <c r="C40" i="6" s="1"/>
  <c r="D40" i="6" s="1"/>
  <c r="B39" i="6"/>
  <c r="C39" i="6" s="1"/>
  <c r="D39" i="6" s="1"/>
  <c r="B38" i="6"/>
  <c r="C38" i="6" s="1"/>
  <c r="D38" i="6" s="1"/>
  <c r="B37" i="6"/>
  <c r="C37" i="6" s="1"/>
  <c r="D37" i="6" s="1"/>
  <c r="B36" i="6"/>
  <c r="C36" i="6" s="1"/>
  <c r="D36" i="6" s="1"/>
  <c r="B35" i="6"/>
  <c r="C35" i="6" s="1"/>
  <c r="D35" i="6" s="1"/>
  <c r="B34" i="6"/>
  <c r="C34" i="6" s="1"/>
  <c r="D34" i="6" s="1"/>
  <c r="B33" i="6"/>
  <c r="C33" i="6" s="1"/>
  <c r="D33" i="6" s="1"/>
  <c r="B32" i="6"/>
  <c r="C32" i="6" s="1"/>
  <c r="D32" i="6" s="1"/>
  <c r="B31" i="6"/>
  <c r="C31" i="6" s="1"/>
  <c r="D31" i="6" s="1"/>
  <c r="B30" i="6"/>
  <c r="C30" i="6" s="1"/>
  <c r="D30" i="6" s="1"/>
  <c r="B29" i="6"/>
  <c r="C29" i="6" s="1"/>
  <c r="D29" i="6" s="1"/>
  <c r="B28" i="6"/>
  <c r="C28" i="6" s="1"/>
  <c r="D28" i="6" s="1"/>
  <c r="B27" i="6"/>
  <c r="C27" i="6" s="1"/>
  <c r="D27" i="6" s="1"/>
  <c r="B26" i="6"/>
  <c r="C26" i="6" s="1"/>
  <c r="D26" i="6" s="1"/>
  <c r="B25" i="6"/>
  <c r="C25" i="6" s="1"/>
  <c r="D25" i="6" s="1"/>
  <c r="B24" i="6"/>
  <c r="C24" i="6" s="1"/>
  <c r="D24" i="6" s="1"/>
  <c r="B23" i="6"/>
  <c r="C23" i="6" s="1"/>
  <c r="D23" i="6" s="1"/>
  <c r="B22" i="6"/>
  <c r="C22" i="6" s="1"/>
  <c r="D22" i="6" s="1"/>
  <c r="B21" i="6"/>
  <c r="C21" i="6" s="1"/>
  <c r="D21" i="6" s="1"/>
  <c r="B20" i="6"/>
  <c r="C20" i="6" s="1"/>
  <c r="D20" i="6" s="1"/>
  <c r="B19" i="6"/>
  <c r="C19" i="6" s="1"/>
  <c r="D19" i="6" s="1"/>
  <c r="B18" i="6"/>
  <c r="C18" i="6" s="1"/>
  <c r="D18" i="6" s="1"/>
  <c r="B17" i="6"/>
  <c r="C17" i="6" s="1"/>
  <c r="D17" i="6" s="1"/>
  <c r="B16" i="6"/>
  <c r="C16" i="6" s="1"/>
  <c r="D16" i="6" s="1"/>
  <c r="B15" i="6"/>
  <c r="C15" i="6" s="1"/>
  <c r="D15" i="6" s="1"/>
  <c r="B14" i="6"/>
  <c r="C14" i="6" s="1"/>
  <c r="D14" i="6" s="1"/>
  <c r="B13" i="6"/>
  <c r="C13" i="6" s="1"/>
  <c r="D13" i="6" s="1"/>
  <c r="B12" i="6"/>
  <c r="C12" i="6" s="1"/>
  <c r="D12" i="6" s="1"/>
  <c r="B11" i="6"/>
  <c r="C11" i="6" s="1"/>
  <c r="D11" i="6" s="1"/>
  <c r="B10" i="6"/>
  <c r="C10" i="6" s="1"/>
  <c r="D10" i="6" s="1"/>
  <c r="B9" i="6"/>
  <c r="C9" i="6" s="1"/>
  <c r="D9" i="6" s="1"/>
  <c r="B8" i="6"/>
  <c r="C8" i="6" s="1"/>
  <c r="D8" i="6" s="1"/>
  <c r="B7" i="6"/>
  <c r="C7" i="6" s="1"/>
  <c r="D7" i="6" s="1"/>
  <c r="B6" i="6"/>
  <c r="C6" i="6" s="1"/>
  <c r="D6" i="6" s="1"/>
  <c r="B5" i="6"/>
  <c r="C5" i="6" s="1"/>
  <c r="D5" i="6" s="1"/>
  <c r="B4" i="6"/>
  <c r="C4" i="6" s="1"/>
  <c r="D4" i="6" s="1"/>
  <c r="B3" i="6"/>
  <c r="C3" i="6" s="1"/>
  <c r="D3" i="6" s="1"/>
  <c r="B2" i="6"/>
  <c r="C2" i="6" s="1"/>
  <c r="D2" i="6" s="1"/>
  <c r="E3" i="7" l="1"/>
  <c r="E2" i="7"/>
  <c r="D58" i="6"/>
  <c r="D55" i="6"/>
  <c r="G14" i="5"/>
  <c r="C14" i="5"/>
  <c r="C15" i="5" l="1"/>
  <c r="C16" i="5" s="1"/>
  <c r="C25" i="5"/>
  <c r="C21" i="5"/>
  <c r="G15" i="5"/>
  <c r="C28" i="5"/>
  <c r="C24" i="5"/>
  <c r="C20" i="5"/>
  <c r="C19" i="5"/>
  <c r="C23" i="5"/>
  <c r="C27" i="5"/>
  <c r="C30" i="5"/>
  <c r="C26" i="5"/>
  <c r="F2" i="7"/>
  <c r="F4" i="7"/>
  <c r="F3" i="7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6" i="4"/>
  <c r="C6" i="4"/>
  <c r="G24" i="3"/>
  <c r="G32" i="3"/>
  <c r="C10" i="3"/>
  <c r="C11" i="3" s="1"/>
  <c r="C9" i="3"/>
  <c r="F134" i="2"/>
  <c r="E4" i="2"/>
  <c r="E5" i="2" s="1"/>
  <c r="E6" i="2" s="1"/>
  <c r="E7" i="2" s="1"/>
  <c r="E4" i="1"/>
  <c r="E5" i="1" s="1"/>
  <c r="E6" i="1" s="1"/>
  <c r="G16" i="3" l="1"/>
  <c r="G10" i="3"/>
  <c r="G48" i="3"/>
  <c r="G56" i="3"/>
  <c r="G40" i="3"/>
  <c r="C22" i="5"/>
  <c r="E8" i="2"/>
  <c r="E9" i="2" s="1"/>
  <c r="E10" i="2" s="1"/>
  <c r="E11" i="2" s="1"/>
  <c r="D18" i="2"/>
  <c r="D26" i="2"/>
  <c r="D42" i="2"/>
  <c r="D50" i="2"/>
  <c r="D74" i="2"/>
  <c r="D90" i="2"/>
  <c r="D48" i="2"/>
  <c r="D51" i="2"/>
  <c r="D67" i="2"/>
  <c r="D91" i="2"/>
  <c r="D115" i="2"/>
  <c r="D131" i="2"/>
  <c r="D28" i="2"/>
  <c r="D60" i="2"/>
  <c r="D108" i="2"/>
  <c r="D124" i="2"/>
  <c r="D96" i="2"/>
  <c r="D29" i="2"/>
  <c r="D37" i="2"/>
  <c r="D53" i="2"/>
  <c r="D69" i="2"/>
  <c r="D109" i="2"/>
  <c r="D117" i="2"/>
  <c r="D133" i="2"/>
  <c r="D46" i="2"/>
  <c r="D54" i="2"/>
  <c r="D86" i="2"/>
  <c r="D94" i="2"/>
  <c r="D102" i="2"/>
  <c r="D110" i="2"/>
  <c r="D31" i="2"/>
  <c r="D39" i="2"/>
  <c r="D47" i="2"/>
  <c r="D63" i="2"/>
  <c r="D71" i="2"/>
  <c r="D95" i="2"/>
  <c r="D127" i="2"/>
  <c r="D72" i="2"/>
  <c r="D128" i="2"/>
  <c r="D17" i="2"/>
  <c r="D73" i="2"/>
  <c r="D81" i="2"/>
  <c r="D89" i="2"/>
  <c r="D129" i="2"/>
  <c r="D80" i="2"/>
  <c r="E7" i="1"/>
  <c r="E8" i="1" s="1"/>
  <c r="E9" i="1" s="1"/>
  <c r="C12" i="1"/>
  <c r="C22" i="1"/>
  <c r="C30" i="1"/>
  <c r="C38" i="1"/>
  <c r="C46" i="1"/>
  <c r="C26" i="1"/>
  <c r="C15" i="1"/>
  <c r="C23" i="1"/>
  <c r="C39" i="1"/>
  <c r="C47" i="1"/>
  <c r="C18" i="1"/>
  <c r="C36" i="1"/>
  <c r="C16" i="1"/>
  <c r="C24" i="1"/>
  <c r="C32" i="1"/>
  <c r="C42" i="1"/>
  <c r="C44" i="1"/>
  <c r="C17" i="1"/>
  <c r="C25" i="1"/>
  <c r="C33" i="1"/>
  <c r="C41" i="1"/>
  <c r="C34" i="1"/>
  <c r="C19" i="1"/>
  <c r="C27" i="1"/>
  <c r="C35" i="1"/>
  <c r="C43" i="1"/>
  <c r="C28" i="1"/>
  <c r="C13" i="1"/>
  <c r="C21" i="1"/>
  <c r="C29" i="1"/>
  <c r="C37" i="1"/>
  <c r="C45" i="1"/>
  <c r="C20" i="1"/>
  <c r="G57" i="3"/>
  <c r="G49" i="3"/>
  <c r="G41" i="3"/>
  <c r="G33" i="3"/>
  <c r="G25" i="3"/>
  <c r="G17" i="3"/>
  <c r="G55" i="3"/>
  <c r="G47" i="3"/>
  <c r="G39" i="3"/>
  <c r="G31" i="3"/>
  <c r="G23" i="3"/>
  <c r="G15" i="3"/>
  <c r="G54" i="3"/>
  <c r="G46" i="3"/>
  <c r="G38" i="3"/>
  <c r="G30" i="3"/>
  <c r="G22" i="3"/>
  <c r="G14" i="3"/>
  <c r="C29" i="5"/>
  <c r="G53" i="3"/>
  <c r="G45" i="3"/>
  <c r="G37" i="3"/>
  <c r="G29" i="3"/>
  <c r="G21" i="3"/>
  <c r="G13" i="3"/>
  <c r="G52" i="3"/>
  <c r="G44" i="3"/>
  <c r="G36" i="3"/>
  <c r="G28" i="3"/>
  <c r="G20" i="3"/>
  <c r="G12" i="3"/>
  <c r="G16" i="5"/>
  <c r="D21" i="5"/>
  <c r="G9" i="3"/>
  <c r="G51" i="3"/>
  <c r="G43" i="3"/>
  <c r="G35" i="3"/>
  <c r="G27" i="3"/>
  <c r="G19" i="3"/>
  <c r="G11" i="3"/>
  <c r="D20" i="5"/>
  <c r="G58" i="3"/>
  <c r="G50" i="3"/>
  <c r="G42" i="3"/>
  <c r="G34" i="3"/>
  <c r="G26" i="3"/>
  <c r="G18" i="3"/>
  <c r="D24" i="5"/>
  <c r="D19" i="5"/>
  <c r="E19" i="5" s="1"/>
  <c r="B20" i="5" s="1"/>
  <c r="G4" i="7"/>
  <c r="I8" i="7" s="1"/>
  <c r="I309" i="7" s="1"/>
  <c r="H4" i="7"/>
  <c r="I4" i="7" s="1"/>
  <c r="H8" i="7" s="1"/>
  <c r="H309" i="7" s="1"/>
  <c r="H3" i="7"/>
  <c r="I3" i="7" s="1"/>
  <c r="F8" i="7" s="1"/>
  <c r="F309" i="7" s="1"/>
  <c r="G3" i="7"/>
  <c r="G8" i="7" s="1"/>
  <c r="G309" i="7" s="1"/>
  <c r="H2" i="7"/>
  <c r="I2" i="7" s="1"/>
  <c r="D8" i="7" s="1"/>
  <c r="D309" i="7" s="1"/>
  <c r="G2" i="7"/>
  <c r="E8" i="7" s="1"/>
  <c r="E309" i="7" s="1"/>
  <c r="E10" i="4"/>
  <c r="N6" i="4" s="1"/>
  <c r="N107" i="4" s="1"/>
  <c r="K10" i="4"/>
  <c r="O6" i="4" s="1"/>
  <c r="O107" i="4" s="1"/>
  <c r="E20" i="5" l="1"/>
  <c r="B21" i="5" s="1"/>
  <c r="E21" i="5" s="1"/>
  <c r="B22" i="5" s="1"/>
  <c r="D23" i="2"/>
  <c r="D38" i="2"/>
  <c r="D116" i="2"/>
  <c r="D59" i="2"/>
  <c r="D130" i="2"/>
  <c r="D65" i="2"/>
  <c r="D79" i="2"/>
  <c r="D15" i="2"/>
  <c r="D30" i="2"/>
  <c r="D101" i="2"/>
  <c r="D44" i="2"/>
  <c r="D122" i="2"/>
  <c r="D58" i="2"/>
  <c r="D16" i="2"/>
  <c r="D87" i="2"/>
  <c r="D45" i="2"/>
  <c r="D52" i="2"/>
  <c r="D123" i="2"/>
  <c r="D66" i="2"/>
  <c r="D22" i="5"/>
  <c r="D26" i="5"/>
  <c r="D121" i="2"/>
  <c r="D57" i="2"/>
  <c r="D24" i="2"/>
  <c r="D112" i="2"/>
  <c r="D22" i="2"/>
  <c r="D93" i="2"/>
  <c r="D100" i="2"/>
  <c r="D36" i="2"/>
  <c r="D107" i="2"/>
  <c r="D43" i="2"/>
  <c r="D114" i="2"/>
  <c r="D88" i="2"/>
  <c r="D23" i="5"/>
  <c r="D105" i="2"/>
  <c r="D41" i="2"/>
  <c r="D119" i="2"/>
  <c r="D55" i="2"/>
  <c r="D14" i="2"/>
  <c r="D70" i="2"/>
  <c r="D56" i="2"/>
  <c r="D77" i="2"/>
  <c r="D84" i="2"/>
  <c r="D20" i="2"/>
  <c r="D27" i="2"/>
  <c r="D98" i="2"/>
  <c r="D34" i="2"/>
  <c r="D27" i="5"/>
  <c r="D49" i="2"/>
  <c r="D32" i="2"/>
  <c r="D78" i="2"/>
  <c r="D21" i="2"/>
  <c r="D106" i="2"/>
  <c r="C40" i="1"/>
  <c r="C31" i="1"/>
  <c r="D97" i="2"/>
  <c r="D33" i="2"/>
  <c r="D111" i="2"/>
  <c r="D126" i="2"/>
  <c r="D62" i="2"/>
  <c r="D40" i="2"/>
  <c r="D76" i="2"/>
  <c r="D104" i="2"/>
  <c r="D83" i="2"/>
  <c r="D19" i="2"/>
  <c r="D113" i="2"/>
  <c r="D85" i="2"/>
  <c r="D92" i="2"/>
  <c r="D99" i="2"/>
  <c r="D35" i="2"/>
  <c r="D25" i="2"/>
  <c r="D103" i="2"/>
  <c r="D118" i="2"/>
  <c r="D125" i="2"/>
  <c r="D61" i="2"/>
  <c r="D132" i="2"/>
  <c r="D68" i="2"/>
  <c r="D64" i="2"/>
  <c r="D75" i="2"/>
  <c r="D120" i="2"/>
  <c r="D82" i="2"/>
  <c r="I10" i="3"/>
  <c r="D28" i="5"/>
  <c r="D29" i="5"/>
  <c r="C14" i="1"/>
  <c r="D30" i="5"/>
  <c r="D25" i="5"/>
  <c r="E22" i="5" l="1"/>
  <c r="B23" i="5" s="1"/>
  <c r="E23" i="5" s="1"/>
  <c r="B24" i="5" s="1"/>
  <c r="E24" i="5" s="1"/>
  <c r="B25" i="5" s="1"/>
  <c r="E25" i="5" s="1"/>
  <c r="B26" i="5" s="1"/>
  <c r="E26" i="5" s="1"/>
  <c r="B27" i="5" s="1"/>
  <c r="E27" i="5" s="1"/>
  <c r="B28" i="5" s="1"/>
  <c r="E28" i="5" s="1"/>
  <c r="B29" i="5" s="1"/>
  <c r="E29" i="5" s="1"/>
  <c r="B30" i="5" s="1"/>
  <c r="E30" i="5" s="1"/>
  <c r="K13" i="5" s="1"/>
  <c r="K313" i="5" s="1"/>
  <c r="J15" i="2"/>
  <c r="F15" i="2"/>
  <c r="E46" i="1"/>
  <c r="G21" i="5" l="1"/>
  <c r="L13" i="5" s="1"/>
  <c r="L313" i="5" s="1"/>
</calcChain>
</file>

<file path=xl/sharedStrings.xml><?xml version="1.0" encoding="utf-8"?>
<sst xmlns="http://schemas.openxmlformats.org/spreadsheetml/2006/main" count="113" uniqueCount="87">
  <si>
    <t>1.  As maintenance supervisor you are responsible for replacing air conditioning units when they break.  The probabilities of failures during a month are as follows:</t>
  </si>
  <si>
    <t># of A/C failures</t>
  </si>
  <si>
    <t>Probability</t>
  </si>
  <si>
    <t>A.  Simulate the monthly A/C failures for three</t>
  </si>
  <si>
    <t xml:space="preserve">      year period.  Compute the average number</t>
  </si>
  <si>
    <t xml:space="preserve">      of failures per month.</t>
  </si>
  <si>
    <t>B.  Compare your answer in A to the expected</t>
  </si>
  <si>
    <t xml:space="preserve"> value of failures computed using the</t>
  </si>
  <si>
    <t xml:space="preserve">   probability distribution.</t>
  </si>
  <si>
    <t>month</t>
  </si>
  <si>
    <t># failures</t>
  </si>
  <si>
    <t>c prob</t>
  </si>
  <si>
    <t>avg # failures / month</t>
  </si>
  <si>
    <t>expected value of failures</t>
  </si>
  <si>
    <t>A.</t>
  </si>
  <si>
    <t>B.</t>
  </si>
  <si>
    <t>2.  The demand for TVs at a local electronic store each month is as follows:</t>
  </si>
  <si>
    <r>
      <t xml:space="preserve">       </t>
    </r>
    <r>
      <rPr>
        <u/>
        <sz val="11"/>
        <color theme="1"/>
        <rFont val="Calibri"/>
        <family val="2"/>
        <scheme val="minor"/>
      </rPr>
      <t>Demand</t>
    </r>
  </si>
  <si>
    <t>A.  Simulate ten years of demand and find the</t>
  </si>
  <si>
    <t xml:space="preserve">     </t>
  </si>
  <si>
    <t>B.  Find the probability that monthly demand</t>
  </si>
  <si>
    <t>with the theoretical average.</t>
  </si>
  <si>
    <t xml:space="preserve">    will be less than or equal to 30 TVs.        </t>
  </si>
  <si>
    <t xml:space="preserve">  average monthly demand.  Compare this</t>
  </si>
  <si>
    <t>demand</t>
  </si>
  <si>
    <t>average monthly demand</t>
  </si>
  <si>
    <t>theoretical avg</t>
  </si>
  <si>
    <t>prob mnthly demand &lt;= 30</t>
  </si>
  <si>
    <t xml:space="preserve">3.  Incoming patients to an emergency room are initially screened to determine their level of severity. </t>
  </si>
  <si>
    <t xml:space="preserve"> incoming patients are sent to the X-ray unit.  The other incoming patients are sent to the laboratory unit.  </t>
  </si>
  <si>
    <t>Simulate the ER and determine how many of the next 50 incoming patients will be sent to the X-ray unit.</t>
  </si>
  <si>
    <t xml:space="preserve">percent of incoming patients require ambulatory care, after which they are released.  Twenty percent of </t>
  </si>
  <si>
    <t>sent to</t>
  </si>
  <si>
    <t>prob</t>
  </si>
  <si>
    <t>hospital</t>
  </si>
  <si>
    <t>ambulatory care</t>
  </si>
  <si>
    <t xml:space="preserve">Past data indicate five percent of incoming patients required hospital admission and leave the ER.  Thirty </t>
  </si>
  <si>
    <t>X-ray</t>
  </si>
  <si>
    <t>lab</t>
  </si>
  <si>
    <t>patient</t>
  </si>
  <si>
    <t># to X-ray</t>
  </si>
  <si>
    <t xml:space="preserve">4.  The number of speeding tickets written by a cop per day is normally distributed with a mean of 7.3 and a standard deviation of 1.6.  </t>
  </si>
  <si>
    <t xml:space="preserve">Simulate the next month of work for a cop (22 days) and determine the total number of speeding tickets written per month.  </t>
  </si>
  <si>
    <t>Replicate this value 100 times and calculate the average number of tickets written per month.</t>
  </si>
  <si>
    <t>Day</t>
  </si>
  <si>
    <t># tickets written</t>
  </si>
  <si>
    <t>OR</t>
  </si>
  <si>
    <t xml:space="preserve">total </t>
  </si>
  <si>
    <t>total</t>
  </si>
  <si>
    <t>replication</t>
  </si>
  <si>
    <t>tix per month</t>
  </si>
  <si>
    <t>avg</t>
  </si>
  <si>
    <t>Monthly income</t>
  </si>
  <si>
    <t>Monthly expenses</t>
  </si>
  <si>
    <t>5.  You are interested in how you are going to afford quitting your job and going to grad school full time.  You will have a monthly income from an assistantship</t>
  </si>
  <si>
    <t xml:space="preserve"> and tutoring; assume this will come at the beginning of each month.  You will also have monthly expenses.  These amounts will vary with the following probabilities:</t>
  </si>
  <si>
    <t xml:space="preserve">You will be able to begin the year with $1000 in your checking account.  Simulate the cash flow for 12 months and identify the ending balance at the end of </t>
  </si>
  <si>
    <t>the year and the probability that you will have a negative balance in any month.  Replicate these two items 300 times and find the average values for these two measures.</t>
  </si>
  <si>
    <t>income</t>
  </si>
  <si>
    <t>cumul prob</t>
  </si>
  <si>
    <t>expenses</t>
  </si>
  <si>
    <t>starting bal</t>
  </si>
  <si>
    <t>ending balance</t>
  </si>
  <si>
    <t>prob neg</t>
  </si>
  <si>
    <t>ending bal</t>
  </si>
  <si>
    <t>week</t>
  </si>
  <si>
    <t>real demand</t>
  </si>
  <si>
    <t>profit</t>
  </si>
  <si>
    <t>avg wkly profit</t>
  </si>
  <si>
    <t>prob &gt; 225</t>
  </si>
  <si>
    <t>order</t>
  </si>
  <si>
    <t>cost</t>
  </si>
  <si>
    <t>game type</t>
  </si>
  <si>
    <t>sold</t>
  </si>
  <si>
    <t>% unsold</t>
  </si>
  <si>
    <t>revenue</t>
  </si>
  <si>
    <t>275-profit</t>
  </si>
  <si>
    <t>275-%unsold</t>
  </si>
  <si>
    <t>300-profit</t>
  </si>
  <si>
    <t>300-%unsold</t>
  </si>
  <si>
    <t>325-profit</t>
  </si>
  <si>
    <t>325-%unsold</t>
  </si>
  <si>
    <t>average</t>
  </si>
  <si>
    <t>For the most part, the average profit is roughly the same for all three order quantities.</t>
  </si>
  <si>
    <t>Occasionally (hit F9 a few times), ordering 300 will create a few more dollars profit.</t>
  </si>
  <si>
    <t>However, ordering 275 will produce less waste on a consistent basis.</t>
  </si>
  <si>
    <t>I would order 275.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</si>
</sst>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6" fontId="0" fillId="0" borderId="0" xfId="0" applyNumberFormat="1"/>
    <xf numFmtId="0" fontId="0" fillId="2" borderId="0" xfId="0" applyFill="1"/>
    <xf numFmtId="0" fontId="0" fillId="3" borderId="0" xfId="0" applyFill="1"/>
    <xf numFmtId="0" fontId="2" fillId="0" borderId="0" xfId="1" applyFont="1"/>
    <xf numFmtId="0" fontId="2" fillId="0" borderId="0" xfId="1"/>
    <xf numFmtId="0" fontId="2" fillId="2" borderId="0" xfId="1" applyFill="1"/>
    <xf numFmtId="0" fontId="2" fillId="4" borderId="0" xfId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workbookViewId="0">
      <selection activeCell="P47" sqref="P47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s="2" t="s">
        <v>1</v>
      </c>
      <c r="C2" s="2" t="s">
        <v>2</v>
      </c>
      <c r="E2" t="s">
        <v>11</v>
      </c>
    </row>
    <row r="3" spans="1:9" x14ac:dyDescent="0.25">
      <c r="A3" s="1">
        <v>0</v>
      </c>
      <c r="C3" s="1">
        <v>0.08</v>
      </c>
      <c r="E3">
        <v>0</v>
      </c>
      <c r="H3" s="1" t="s">
        <v>3</v>
      </c>
    </row>
    <row r="4" spans="1:9" x14ac:dyDescent="0.25">
      <c r="A4" s="1">
        <v>1</v>
      </c>
      <c r="C4" s="1">
        <v>0.14000000000000001</v>
      </c>
      <c r="E4">
        <f>E3+C3</f>
        <v>0.08</v>
      </c>
      <c r="H4" s="1" t="s">
        <v>4</v>
      </c>
    </row>
    <row r="5" spans="1:9" x14ac:dyDescent="0.25">
      <c r="A5" s="1">
        <v>2</v>
      </c>
      <c r="C5" s="1">
        <v>0.25</v>
      </c>
      <c r="E5">
        <f t="shared" ref="E5:E9" si="0">E4+C4</f>
        <v>0.22000000000000003</v>
      </c>
      <c r="H5" s="1" t="s">
        <v>5</v>
      </c>
    </row>
    <row r="6" spans="1:9" x14ac:dyDescent="0.25">
      <c r="A6" s="1">
        <v>3</v>
      </c>
      <c r="C6" s="1">
        <v>0.27</v>
      </c>
      <c r="E6">
        <f t="shared" si="0"/>
        <v>0.47000000000000003</v>
      </c>
    </row>
    <row r="7" spans="1:9" x14ac:dyDescent="0.25">
      <c r="A7" s="1">
        <v>4</v>
      </c>
      <c r="C7" s="1">
        <v>0.22</v>
      </c>
      <c r="E7">
        <f t="shared" si="0"/>
        <v>0.74</v>
      </c>
      <c r="H7" s="1" t="s">
        <v>6</v>
      </c>
    </row>
    <row r="8" spans="1:9" x14ac:dyDescent="0.25">
      <c r="A8" s="1">
        <v>5</v>
      </c>
      <c r="C8" s="1">
        <v>0.03</v>
      </c>
      <c r="E8">
        <f t="shared" si="0"/>
        <v>0.96</v>
      </c>
      <c r="H8" t="s">
        <v>7</v>
      </c>
    </row>
    <row r="9" spans="1:9" x14ac:dyDescent="0.25">
      <c r="A9" s="1">
        <v>6</v>
      </c>
      <c r="C9" s="1">
        <v>0.01</v>
      </c>
      <c r="E9">
        <f t="shared" si="0"/>
        <v>0.99</v>
      </c>
      <c r="H9" t="s">
        <v>8</v>
      </c>
    </row>
    <row r="11" spans="1:9" x14ac:dyDescent="0.25">
      <c r="B11" t="s">
        <v>9</v>
      </c>
      <c r="C11" t="s">
        <v>10</v>
      </c>
      <c r="E11" t="s">
        <v>14</v>
      </c>
      <c r="I11" t="s">
        <v>15</v>
      </c>
    </row>
    <row r="12" spans="1:9" x14ac:dyDescent="0.25">
      <c r="B12">
        <v>1</v>
      </c>
      <c r="C12">
        <f ca="1">LOOKUP(RAND(),$E$3:$E$9,$A$3:$A$9)</f>
        <v>1</v>
      </c>
      <c r="E12" t="s">
        <v>12</v>
      </c>
      <c r="I12" t="s">
        <v>13</v>
      </c>
    </row>
    <row r="13" spans="1:9" hidden="1" x14ac:dyDescent="0.25">
      <c r="B13">
        <v>2</v>
      </c>
      <c r="C13">
        <f t="shared" ref="C13:C47" ca="1" si="1">LOOKUP(RAND(),$E$3:$E$9,$A$3:$A$9)</f>
        <v>3</v>
      </c>
    </row>
    <row r="14" spans="1:9" hidden="1" x14ac:dyDescent="0.25">
      <c r="B14">
        <v>3</v>
      </c>
      <c r="C14">
        <f t="shared" ca="1" si="1"/>
        <v>2</v>
      </c>
    </row>
    <row r="15" spans="1:9" hidden="1" x14ac:dyDescent="0.25">
      <c r="B15">
        <v>4</v>
      </c>
      <c r="C15">
        <f t="shared" ca="1" si="1"/>
        <v>2</v>
      </c>
    </row>
    <row r="16" spans="1:9" hidden="1" x14ac:dyDescent="0.25">
      <c r="B16">
        <v>5</v>
      </c>
      <c r="C16">
        <f t="shared" ca="1" si="1"/>
        <v>1</v>
      </c>
    </row>
    <row r="17" spans="2:3" hidden="1" x14ac:dyDescent="0.25">
      <c r="B17">
        <v>6</v>
      </c>
      <c r="C17">
        <f t="shared" ca="1" si="1"/>
        <v>4</v>
      </c>
    </row>
    <row r="18" spans="2:3" hidden="1" x14ac:dyDescent="0.25">
      <c r="B18">
        <v>7</v>
      </c>
      <c r="C18">
        <f t="shared" ca="1" si="1"/>
        <v>1</v>
      </c>
    </row>
    <row r="19" spans="2:3" hidden="1" x14ac:dyDescent="0.25">
      <c r="B19">
        <v>8</v>
      </c>
      <c r="C19">
        <f t="shared" ca="1" si="1"/>
        <v>2</v>
      </c>
    </row>
    <row r="20" spans="2:3" hidden="1" x14ac:dyDescent="0.25">
      <c r="B20">
        <v>9</v>
      </c>
      <c r="C20">
        <f t="shared" ca="1" si="1"/>
        <v>2</v>
      </c>
    </row>
    <row r="21" spans="2:3" hidden="1" x14ac:dyDescent="0.25">
      <c r="B21">
        <v>10</v>
      </c>
      <c r="C21">
        <f t="shared" ca="1" si="1"/>
        <v>1</v>
      </c>
    </row>
    <row r="22" spans="2:3" hidden="1" x14ac:dyDescent="0.25">
      <c r="B22">
        <v>11</v>
      </c>
      <c r="C22">
        <f t="shared" ca="1" si="1"/>
        <v>3</v>
      </c>
    </row>
    <row r="23" spans="2:3" hidden="1" x14ac:dyDescent="0.25">
      <c r="B23">
        <v>12</v>
      </c>
      <c r="C23">
        <f t="shared" ca="1" si="1"/>
        <v>1</v>
      </c>
    </row>
    <row r="24" spans="2:3" hidden="1" x14ac:dyDescent="0.25">
      <c r="B24">
        <v>13</v>
      </c>
      <c r="C24">
        <f t="shared" ca="1" si="1"/>
        <v>3</v>
      </c>
    </row>
    <row r="25" spans="2:3" hidden="1" x14ac:dyDescent="0.25">
      <c r="B25">
        <v>14</v>
      </c>
      <c r="C25">
        <f t="shared" ca="1" si="1"/>
        <v>1</v>
      </c>
    </row>
    <row r="26" spans="2:3" hidden="1" x14ac:dyDescent="0.25">
      <c r="B26">
        <v>15</v>
      </c>
      <c r="C26">
        <f t="shared" ca="1" si="1"/>
        <v>4</v>
      </c>
    </row>
    <row r="27" spans="2:3" hidden="1" x14ac:dyDescent="0.25">
      <c r="B27">
        <v>16</v>
      </c>
      <c r="C27">
        <f t="shared" ca="1" si="1"/>
        <v>4</v>
      </c>
    </row>
    <row r="28" spans="2:3" hidden="1" x14ac:dyDescent="0.25">
      <c r="B28">
        <v>17</v>
      </c>
      <c r="C28">
        <f t="shared" ca="1" si="1"/>
        <v>2</v>
      </c>
    </row>
    <row r="29" spans="2:3" hidden="1" x14ac:dyDescent="0.25">
      <c r="B29">
        <v>18</v>
      </c>
      <c r="C29">
        <f t="shared" ca="1" si="1"/>
        <v>1</v>
      </c>
    </row>
    <row r="30" spans="2:3" hidden="1" x14ac:dyDescent="0.25">
      <c r="B30">
        <v>19</v>
      </c>
      <c r="C30">
        <f t="shared" ca="1" si="1"/>
        <v>0</v>
      </c>
    </row>
    <row r="31" spans="2:3" hidden="1" x14ac:dyDescent="0.25">
      <c r="B31">
        <v>20</v>
      </c>
      <c r="C31">
        <f t="shared" ca="1" si="1"/>
        <v>2</v>
      </c>
    </row>
    <row r="32" spans="2:3" hidden="1" x14ac:dyDescent="0.25">
      <c r="B32">
        <v>21</v>
      </c>
      <c r="C32">
        <f t="shared" ca="1" si="1"/>
        <v>4</v>
      </c>
    </row>
    <row r="33" spans="2:9" hidden="1" x14ac:dyDescent="0.25">
      <c r="B33">
        <v>22</v>
      </c>
      <c r="C33">
        <f t="shared" ca="1" si="1"/>
        <v>2</v>
      </c>
    </row>
    <row r="34" spans="2:9" hidden="1" x14ac:dyDescent="0.25">
      <c r="B34">
        <v>23</v>
      </c>
      <c r="C34">
        <f t="shared" ca="1" si="1"/>
        <v>3</v>
      </c>
    </row>
    <row r="35" spans="2:9" hidden="1" x14ac:dyDescent="0.25">
      <c r="B35">
        <v>24</v>
      </c>
      <c r="C35">
        <f t="shared" ca="1" si="1"/>
        <v>6</v>
      </c>
    </row>
    <row r="36" spans="2:9" hidden="1" x14ac:dyDescent="0.25">
      <c r="B36">
        <v>25</v>
      </c>
      <c r="C36">
        <f t="shared" ca="1" si="1"/>
        <v>2</v>
      </c>
    </row>
    <row r="37" spans="2:9" hidden="1" x14ac:dyDescent="0.25">
      <c r="B37">
        <v>26</v>
      </c>
      <c r="C37">
        <f t="shared" ca="1" si="1"/>
        <v>4</v>
      </c>
    </row>
    <row r="38" spans="2:9" hidden="1" x14ac:dyDescent="0.25">
      <c r="B38">
        <v>27</v>
      </c>
      <c r="C38">
        <f t="shared" ca="1" si="1"/>
        <v>3</v>
      </c>
    </row>
    <row r="39" spans="2:9" hidden="1" x14ac:dyDescent="0.25">
      <c r="B39">
        <v>28</v>
      </c>
      <c r="C39">
        <f t="shared" ca="1" si="1"/>
        <v>2</v>
      </c>
    </row>
    <row r="40" spans="2:9" hidden="1" x14ac:dyDescent="0.25">
      <c r="B40">
        <v>29</v>
      </c>
      <c r="C40">
        <f t="shared" ca="1" si="1"/>
        <v>1</v>
      </c>
    </row>
    <row r="41" spans="2:9" hidden="1" x14ac:dyDescent="0.25">
      <c r="B41">
        <v>30</v>
      </c>
      <c r="C41">
        <f t="shared" ca="1" si="1"/>
        <v>2</v>
      </c>
    </row>
    <row r="42" spans="2:9" hidden="1" x14ac:dyDescent="0.25">
      <c r="B42">
        <v>31</v>
      </c>
      <c r="C42">
        <f t="shared" ca="1" si="1"/>
        <v>1</v>
      </c>
    </row>
    <row r="43" spans="2:9" hidden="1" x14ac:dyDescent="0.25">
      <c r="B43">
        <v>32</v>
      </c>
      <c r="C43">
        <f t="shared" ca="1" si="1"/>
        <v>4</v>
      </c>
    </row>
    <row r="44" spans="2:9" hidden="1" x14ac:dyDescent="0.25">
      <c r="B44">
        <v>33</v>
      </c>
      <c r="C44">
        <f t="shared" ca="1" si="1"/>
        <v>2</v>
      </c>
    </row>
    <row r="45" spans="2:9" hidden="1" x14ac:dyDescent="0.25">
      <c r="B45">
        <v>34</v>
      </c>
      <c r="C45">
        <f t="shared" ca="1" si="1"/>
        <v>3</v>
      </c>
    </row>
    <row r="46" spans="2:9" x14ac:dyDescent="0.25">
      <c r="B46">
        <v>35</v>
      </c>
      <c r="C46">
        <f t="shared" ca="1" si="1"/>
        <v>5</v>
      </c>
      <c r="E46">
        <f ca="1">AVERAGE(C12:C47)</f>
        <v>2.3333333333333335</v>
      </c>
      <c r="I46">
        <f>SUMPRODUCT(A3:A9,C3:C9)</f>
        <v>2.54</v>
      </c>
    </row>
    <row r="47" spans="2:9" x14ac:dyDescent="0.25">
      <c r="B47">
        <v>36</v>
      </c>
      <c r="C47">
        <f t="shared" ca="1" si="1"/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4"/>
  <sheetViews>
    <sheetView workbookViewId="0">
      <selection activeCell="J15" sqref="J15"/>
    </sheetView>
  </sheetViews>
  <sheetFormatPr defaultRowHeight="15" x14ac:dyDescent="0.25"/>
  <sheetData>
    <row r="1" spans="1:10" x14ac:dyDescent="0.25">
      <c r="A1" s="1" t="s">
        <v>16</v>
      </c>
    </row>
    <row r="2" spans="1:10" x14ac:dyDescent="0.25">
      <c r="A2" s="1" t="s">
        <v>17</v>
      </c>
      <c r="C2" s="2" t="s">
        <v>2</v>
      </c>
      <c r="E2" t="s">
        <v>11</v>
      </c>
    </row>
    <row r="3" spans="1:10" x14ac:dyDescent="0.25">
      <c r="A3" s="1">
        <v>10</v>
      </c>
      <c r="C3" s="1">
        <v>0.03</v>
      </c>
      <c r="E3">
        <v>0</v>
      </c>
      <c r="H3" s="1" t="s">
        <v>18</v>
      </c>
    </row>
    <row r="4" spans="1:10" x14ac:dyDescent="0.25">
      <c r="A4" s="1">
        <v>15</v>
      </c>
      <c r="C4">
        <v>7.0000000000000007E-2</v>
      </c>
      <c r="E4">
        <f>E3+C3</f>
        <v>0.03</v>
      </c>
      <c r="H4" s="1" t="s">
        <v>23</v>
      </c>
    </row>
    <row r="5" spans="1:10" x14ac:dyDescent="0.25">
      <c r="A5" s="1">
        <v>20</v>
      </c>
      <c r="C5">
        <v>0.09</v>
      </c>
      <c r="E5">
        <f t="shared" ref="E5:E11" si="0">E4+C4</f>
        <v>0.1</v>
      </c>
      <c r="H5" t="s">
        <v>21</v>
      </c>
    </row>
    <row r="6" spans="1:10" x14ac:dyDescent="0.25">
      <c r="A6" s="1">
        <v>25</v>
      </c>
      <c r="C6">
        <v>0.12</v>
      </c>
      <c r="E6">
        <f t="shared" si="0"/>
        <v>0.19</v>
      </c>
    </row>
    <row r="7" spans="1:10" x14ac:dyDescent="0.25">
      <c r="A7" s="1">
        <v>30</v>
      </c>
      <c r="C7">
        <v>0.2</v>
      </c>
      <c r="E7">
        <f t="shared" si="0"/>
        <v>0.31</v>
      </c>
      <c r="H7" s="1" t="s">
        <v>20</v>
      </c>
    </row>
    <row r="8" spans="1:10" x14ac:dyDescent="0.25">
      <c r="A8" s="1">
        <v>35</v>
      </c>
      <c r="B8" s="1" t="s">
        <v>19</v>
      </c>
      <c r="C8">
        <v>0.18</v>
      </c>
      <c r="E8">
        <f t="shared" si="0"/>
        <v>0.51</v>
      </c>
      <c r="H8" t="s">
        <v>22</v>
      </c>
    </row>
    <row r="9" spans="1:10" x14ac:dyDescent="0.25">
      <c r="A9" s="1">
        <v>40</v>
      </c>
      <c r="C9">
        <v>0.21</v>
      </c>
      <c r="E9">
        <f t="shared" si="0"/>
        <v>0.69</v>
      </c>
    </row>
    <row r="10" spans="1:10" x14ac:dyDescent="0.25">
      <c r="A10" s="1">
        <v>45</v>
      </c>
      <c r="C10">
        <v>0.08</v>
      </c>
      <c r="E10">
        <f t="shared" si="0"/>
        <v>0.89999999999999991</v>
      </c>
    </row>
    <row r="11" spans="1:10" x14ac:dyDescent="0.25">
      <c r="A11" s="1">
        <v>50</v>
      </c>
      <c r="C11">
        <v>0.02</v>
      </c>
      <c r="E11">
        <f t="shared" si="0"/>
        <v>0.97999999999999987</v>
      </c>
    </row>
    <row r="13" spans="1:10" x14ac:dyDescent="0.25">
      <c r="C13" t="s">
        <v>9</v>
      </c>
      <c r="D13" t="s">
        <v>24</v>
      </c>
      <c r="F13" t="s">
        <v>14</v>
      </c>
      <c r="J13" t="s">
        <v>15</v>
      </c>
    </row>
    <row r="14" spans="1:10" x14ac:dyDescent="0.25">
      <c r="C14">
        <v>1</v>
      </c>
      <c r="D14">
        <f ca="1">LOOKUP(RAND(),$E$3:$E$11,$A$3:$A$11)</f>
        <v>40</v>
      </c>
      <c r="F14" t="s">
        <v>25</v>
      </c>
      <c r="J14" t="s">
        <v>27</v>
      </c>
    </row>
    <row r="15" spans="1:10" x14ac:dyDescent="0.25">
      <c r="C15">
        <v>2</v>
      </c>
      <c r="D15">
        <f t="shared" ref="D15:D78" ca="1" si="1">LOOKUP(RAND(),$E$3:$E$11,$A$3:$A$11)</f>
        <v>30</v>
      </c>
      <c r="F15">
        <f ca="1">AVERAGE(D14:D133)</f>
        <v>30.375</v>
      </c>
      <c r="J15">
        <f ca="1">COUNTIF(D14:D133,"&lt;=30")/120</f>
        <v>0.54166666666666663</v>
      </c>
    </row>
    <row r="16" spans="1:10" hidden="1" x14ac:dyDescent="0.25">
      <c r="C16">
        <v>3</v>
      </c>
      <c r="D16">
        <f t="shared" ca="1" si="1"/>
        <v>15</v>
      </c>
    </row>
    <row r="17" spans="3:4" hidden="1" x14ac:dyDescent="0.25">
      <c r="C17">
        <v>4</v>
      </c>
      <c r="D17">
        <f t="shared" ca="1" si="1"/>
        <v>40</v>
      </c>
    </row>
    <row r="18" spans="3:4" hidden="1" x14ac:dyDescent="0.25">
      <c r="C18">
        <v>5</v>
      </c>
      <c r="D18">
        <f t="shared" ca="1" si="1"/>
        <v>15</v>
      </c>
    </row>
    <row r="19" spans="3:4" hidden="1" x14ac:dyDescent="0.25">
      <c r="C19">
        <v>6</v>
      </c>
      <c r="D19">
        <f t="shared" ca="1" si="1"/>
        <v>40</v>
      </c>
    </row>
    <row r="20" spans="3:4" hidden="1" x14ac:dyDescent="0.25">
      <c r="C20">
        <v>7</v>
      </c>
      <c r="D20">
        <f t="shared" ca="1" si="1"/>
        <v>15</v>
      </c>
    </row>
    <row r="21" spans="3:4" hidden="1" x14ac:dyDescent="0.25">
      <c r="C21">
        <v>8</v>
      </c>
      <c r="D21">
        <f t="shared" ca="1" si="1"/>
        <v>35</v>
      </c>
    </row>
    <row r="22" spans="3:4" hidden="1" x14ac:dyDescent="0.25">
      <c r="C22">
        <v>9</v>
      </c>
      <c r="D22">
        <f t="shared" ca="1" si="1"/>
        <v>40</v>
      </c>
    </row>
    <row r="23" spans="3:4" hidden="1" x14ac:dyDescent="0.25">
      <c r="C23">
        <v>10</v>
      </c>
      <c r="D23">
        <f t="shared" ca="1" si="1"/>
        <v>20</v>
      </c>
    </row>
    <row r="24" spans="3:4" hidden="1" x14ac:dyDescent="0.25">
      <c r="C24">
        <v>11</v>
      </c>
      <c r="D24">
        <f t="shared" ca="1" si="1"/>
        <v>20</v>
      </c>
    </row>
    <row r="25" spans="3:4" hidden="1" x14ac:dyDescent="0.25">
      <c r="C25">
        <v>12</v>
      </c>
      <c r="D25">
        <f t="shared" ca="1" si="1"/>
        <v>20</v>
      </c>
    </row>
    <row r="26" spans="3:4" hidden="1" x14ac:dyDescent="0.25">
      <c r="C26">
        <v>13</v>
      </c>
      <c r="D26">
        <f t="shared" ca="1" si="1"/>
        <v>25</v>
      </c>
    </row>
    <row r="27" spans="3:4" hidden="1" x14ac:dyDescent="0.25">
      <c r="C27">
        <v>14</v>
      </c>
      <c r="D27">
        <f t="shared" ca="1" si="1"/>
        <v>30</v>
      </c>
    </row>
    <row r="28" spans="3:4" hidden="1" x14ac:dyDescent="0.25">
      <c r="C28">
        <v>15</v>
      </c>
      <c r="D28">
        <f t="shared" ca="1" si="1"/>
        <v>35</v>
      </c>
    </row>
    <row r="29" spans="3:4" hidden="1" x14ac:dyDescent="0.25">
      <c r="C29">
        <v>16</v>
      </c>
      <c r="D29">
        <f t="shared" ca="1" si="1"/>
        <v>25</v>
      </c>
    </row>
    <row r="30" spans="3:4" hidden="1" x14ac:dyDescent="0.25">
      <c r="C30">
        <v>17</v>
      </c>
      <c r="D30">
        <f t="shared" ca="1" si="1"/>
        <v>40</v>
      </c>
    </row>
    <row r="31" spans="3:4" hidden="1" x14ac:dyDescent="0.25">
      <c r="C31">
        <v>18</v>
      </c>
      <c r="D31">
        <f t="shared" ca="1" si="1"/>
        <v>20</v>
      </c>
    </row>
    <row r="32" spans="3:4" hidden="1" x14ac:dyDescent="0.25">
      <c r="C32">
        <v>19</v>
      </c>
      <c r="D32">
        <f t="shared" ca="1" si="1"/>
        <v>35</v>
      </c>
    </row>
    <row r="33" spans="3:4" hidden="1" x14ac:dyDescent="0.25">
      <c r="C33">
        <v>20</v>
      </c>
      <c r="D33">
        <f t="shared" ca="1" si="1"/>
        <v>15</v>
      </c>
    </row>
    <row r="34" spans="3:4" hidden="1" x14ac:dyDescent="0.25">
      <c r="C34">
        <v>21</v>
      </c>
      <c r="D34">
        <f t="shared" ca="1" si="1"/>
        <v>30</v>
      </c>
    </row>
    <row r="35" spans="3:4" hidden="1" x14ac:dyDescent="0.25">
      <c r="C35">
        <v>22</v>
      </c>
      <c r="D35">
        <f t="shared" ca="1" si="1"/>
        <v>25</v>
      </c>
    </row>
    <row r="36" spans="3:4" hidden="1" x14ac:dyDescent="0.25">
      <c r="C36">
        <v>23</v>
      </c>
      <c r="D36">
        <f t="shared" ca="1" si="1"/>
        <v>40</v>
      </c>
    </row>
    <row r="37" spans="3:4" hidden="1" x14ac:dyDescent="0.25">
      <c r="C37">
        <v>24</v>
      </c>
      <c r="D37">
        <f t="shared" ca="1" si="1"/>
        <v>30</v>
      </c>
    </row>
    <row r="38" spans="3:4" hidden="1" x14ac:dyDescent="0.25">
      <c r="C38">
        <v>25</v>
      </c>
      <c r="D38">
        <f t="shared" ca="1" si="1"/>
        <v>35</v>
      </c>
    </row>
    <row r="39" spans="3:4" hidden="1" x14ac:dyDescent="0.25">
      <c r="C39">
        <v>26</v>
      </c>
      <c r="D39">
        <f t="shared" ca="1" si="1"/>
        <v>40</v>
      </c>
    </row>
    <row r="40" spans="3:4" hidden="1" x14ac:dyDescent="0.25">
      <c r="C40">
        <v>27</v>
      </c>
      <c r="D40">
        <f t="shared" ca="1" si="1"/>
        <v>20</v>
      </c>
    </row>
    <row r="41" spans="3:4" hidden="1" x14ac:dyDescent="0.25">
      <c r="C41">
        <v>28</v>
      </c>
      <c r="D41">
        <f t="shared" ca="1" si="1"/>
        <v>30</v>
      </c>
    </row>
    <row r="42" spans="3:4" hidden="1" x14ac:dyDescent="0.25">
      <c r="C42">
        <v>29</v>
      </c>
      <c r="D42">
        <f t="shared" ca="1" si="1"/>
        <v>25</v>
      </c>
    </row>
    <row r="43" spans="3:4" hidden="1" x14ac:dyDescent="0.25">
      <c r="C43">
        <v>30</v>
      </c>
      <c r="D43">
        <f t="shared" ca="1" si="1"/>
        <v>20</v>
      </c>
    </row>
    <row r="44" spans="3:4" hidden="1" x14ac:dyDescent="0.25">
      <c r="C44">
        <v>31</v>
      </c>
      <c r="D44">
        <f t="shared" ca="1" si="1"/>
        <v>30</v>
      </c>
    </row>
    <row r="45" spans="3:4" hidden="1" x14ac:dyDescent="0.25">
      <c r="C45">
        <v>32</v>
      </c>
      <c r="D45">
        <f t="shared" ca="1" si="1"/>
        <v>40</v>
      </c>
    </row>
    <row r="46" spans="3:4" hidden="1" x14ac:dyDescent="0.25">
      <c r="C46">
        <v>33</v>
      </c>
      <c r="D46">
        <f t="shared" ca="1" si="1"/>
        <v>40</v>
      </c>
    </row>
    <row r="47" spans="3:4" hidden="1" x14ac:dyDescent="0.25">
      <c r="C47">
        <v>34</v>
      </c>
      <c r="D47">
        <f t="shared" ca="1" si="1"/>
        <v>40</v>
      </c>
    </row>
    <row r="48" spans="3:4" hidden="1" x14ac:dyDescent="0.25">
      <c r="C48">
        <v>35</v>
      </c>
      <c r="D48">
        <f t="shared" ca="1" si="1"/>
        <v>30</v>
      </c>
    </row>
    <row r="49" spans="3:4" hidden="1" x14ac:dyDescent="0.25">
      <c r="C49">
        <v>36</v>
      </c>
      <c r="D49">
        <f t="shared" ca="1" si="1"/>
        <v>30</v>
      </c>
    </row>
    <row r="50" spans="3:4" hidden="1" x14ac:dyDescent="0.25">
      <c r="C50">
        <v>37</v>
      </c>
      <c r="D50">
        <f t="shared" ca="1" si="1"/>
        <v>40</v>
      </c>
    </row>
    <row r="51" spans="3:4" hidden="1" x14ac:dyDescent="0.25">
      <c r="C51">
        <v>38</v>
      </c>
      <c r="D51">
        <f t="shared" ca="1" si="1"/>
        <v>30</v>
      </c>
    </row>
    <row r="52" spans="3:4" hidden="1" x14ac:dyDescent="0.25">
      <c r="C52">
        <v>39</v>
      </c>
      <c r="D52">
        <f t="shared" ca="1" si="1"/>
        <v>30</v>
      </c>
    </row>
    <row r="53" spans="3:4" hidden="1" x14ac:dyDescent="0.25">
      <c r="C53">
        <v>40</v>
      </c>
      <c r="D53">
        <f t="shared" ca="1" si="1"/>
        <v>40</v>
      </c>
    </row>
    <row r="54" spans="3:4" hidden="1" x14ac:dyDescent="0.25">
      <c r="C54">
        <v>41</v>
      </c>
      <c r="D54">
        <f t="shared" ca="1" si="1"/>
        <v>25</v>
      </c>
    </row>
    <row r="55" spans="3:4" hidden="1" x14ac:dyDescent="0.25">
      <c r="C55">
        <v>42</v>
      </c>
      <c r="D55">
        <f t="shared" ca="1" si="1"/>
        <v>15</v>
      </c>
    </row>
    <row r="56" spans="3:4" hidden="1" x14ac:dyDescent="0.25">
      <c r="C56">
        <v>43</v>
      </c>
      <c r="D56">
        <f t="shared" ca="1" si="1"/>
        <v>30</v>
      </c>
    </row>
    <row r="57" spans="3:4" hidden="1" x14ac:dyDescent="0.25">
      <c r="C57">
        <v>44</v>
      </c>
      <c r="D57">
        <f t="shared" ca="1" si="1"/>
        <v>35</v>
      </c>
    </row>
    <row r="58" spans="3:4" hidden="1" x14ac:dyDescent="0.25">
      <c r="C58">
        <v>45</v>
      </c>
      <c r="D58">
        <f t="shared" ca="1" si="1"/>
        <v>30</v>
      </c>
    </row>
    <row r="59" spans="3:4" hidden="1" x14ac:dyDescent="0.25">
      <c r="C59">
        <v>46</v>
      </c>
      <c r="D59">
        <f t="shared" ca="1" si="1"/>
        <v>10</v>
      </c>
    </row>
    <row r="60" spans="3:4" hidden="1" x14ac:dyDescent="0.25">
      <c r="C60">
        <v>47</v>
      </c>
      <c r="D60">
        <f t="shared" ca="1" si="1"/>
        <v>20</v>
      </c>
    </row>
    <row r="61" spans="3:4" hidden="1" x14ac:dyDescent="0.25">
      <c r="C61">
        <v>48</v>
      </c>
      <c r="D61">
        <f t="shared" ca="1" si="1"/>
        <v>25</v>
      </c>
    </row>
    <row r="62" spans="3:4" hidden="1" x14ac:dyDescent="0.25">
      <c r="C62">
        <v>49</v>
      </c>
      <c r="D62">
        <f t="shared" ca="1" si="1"/>
        <v>20</v>
      </c>
    </row>
    <row r="63" spans="3:4" hidden="1" x14ac:dyDescent="0.25">
      <c r="C63">
        <v>50</v>
      </c>
      <c r="D63">
        <f t="shared" ca="1" si="1"/>
        <v>25</v>
      </c>
    </row>
    <row r="64" spans="3:4" hidden="1" x14ac:dyDescent="0.25">
      <c r="C64">
        <v>51</v>
      </c>
      <c r="D64">
        <f t="shared" ca="1" si="1"/>
        <v>35</v>
      </c>
    </row>
    <row r="65" spans="3:4" hidden="1" x14ac:dyDescent="0.25">
      <c r="C65">
        <v>52</v>
      </c>
      <c r="D65">
        <f t="shared" ca="1" si="1"/>
        <v>45</v>
      </c>
    </row>
    <row r="66" spans="3:4" hidden="1" x14ac:dyDescent="0.25">
      <c r="C66">
        <v>53</v>
      </c>
      <c r="D66">
        <f t="shared" ca="1" si="1"/>
        <v>25</v>
      </c>
    </row>
    <row r="67" spans="3:4" hidden="1" x14ac:dyDescent="0.25">
      <c r="C67">
        <v>54</v>
      </c>
      <c r="D67">
        <f t="shared" ca="1" si="1"/>
        <v>25</v>
      </c>
    </row>
    <row r="68" spans="3:4" hidden="1" x14ac:dyDescent="0.25">
      <c r="C68">
        <v>55</v>
      </c>
      <c r="D68">
        <f t="shared" ca="1" si="1"/>
        <v>25</v>
      </c>
    </row>
    <row r="69" spans="3:4" hidden="1" x14ac:dyDescent="0.25">
      <c r="C69">
        <v>56</v>
      </c>
      <c r="D69">
        <f t="shared" ca="1" si="1"/>
        <v>40</v>
      </c>
    </row>
    <row r="70" spans="3:4" hidden="1" x14ac:dyDescent="0.25">
      <c r="C70">
        <v>57</v>
      </c>
      <c r="D70">
        <f t="shared" ca="1" si="1"/>
        <v>10</v>
      </c>
    </row>
    <row r="71" spans="3:4" hidden="1" x14ac:dyDescent="0.25">
      <c r="C71">
        <v>58</v>
      </c>
      <c r="D71">
        <f t="shared" ca="1" si="1"/>
        <v>15</v>
      </c>
    </row>
    <row r="72" spans="3:4" hidden="1" x14ac:dyDescent="0.25">
      <c r="C72">
        <v>59</v>
      </c>
      <c r="D72">
        <f t="shared" ca="1" si="1"/>
        <v>40</v>
      </c>
    </row>
    <row r="73" spans="3:4" hidden="1" x14ac:dyDescent="0.25">
      <c r="C73">
        <v>60</v>
      </c>
      <c r="D73">
        <f t="shared" ca="1" si="1"/>
        <v>40</v>
      </c>
    </row>
    <row r="74" spans="3:4" hidden="1" x14ac:dyDescent="0.25">
      <c r="C74">
        <v>61</v>
      </c>
      <c r="D74">
        <f t="shared" ca="1" si="1"/>
        <v>30</v>
      </c>
    </row>
    <row r="75" spans="3:4" hidden="1" x14ac:dyDescent="0.25">
      <c r="C75">
        <v>62</v>
      </c>
      <c r="D75">
        <f t="shared" ca="1" si="1"/>
        <v>30</v>
      </c>
    </row>
    <row r="76" spans="3:4" hidden="1" x14ac:dyDescent="0.25">
      <c r="C76">
        <v>63</v>
      </c>
      <c r="D76">
        <f t="shared" ca="1" si="1"/>
        <v>40</v>
      </c>
    </row>
    <row r="77" spans="3:4" hidden="1" x14ac:dyDescent="0.25">
      <c r="C77">
        <v>64</v>
      </c>
      <c r="D77">
        <f t="shared" ca="1" si="1"/>
        <v>10</v>
      </c>
    </row>
    <row r="78" spans="3:4" hidden="1" x14ac:dyDescent="0.25">
      <c r="C78">
        <v>65</v>
      </c>
      <c r="D78">
        <f t="shared" ca="1" si="1"/>
        <v>40</v>
      </c>
    </row>
    <row r="79" spans="3:4" hidden="1" x14ac:dyDescent="0.25">
      <c r="C79">
        <v>66</v>
      </c>
      <c r="D79">
        <f t="shared" ref="D79:D133" ca="1" si="2">LOOKUP(RAND(),$E$3:$E$11,$A$3:$A$11)</f>
        <v>35</v>
      </c>
    </row>
    <row r="80" spans="3:4" hidden="1" x14ac:dyDescent="0.25">
      <c r="C80">
        <v>67</v>
      </c>
      <c r="D80">
        <f t="shared" ca="1" si="2"/>
        <v>25</v>
      </c>
    </row>
    <row r="81" spans="3:4" hidden="1" x14ac:dyDescent="0.25">
      <c r="C81">
        <v>68</v>
      </c>
      <c r="D81">
        <f t="shared" ca="1" si="2"/>
        <v>40</v>
      </c>
    </row>
    <row r="82" spans="3:4" hidden="1" x14ac:dyDescent="0.25">
      <c r="C82">
        <v>69</v>
      </c>
      <c r="D82">
        <f t="shared" ca="1" si="2"/>
        <v>30</v>
      </c>
    </row>
    <row r="83" spans="3:4" hidden="1" x14ac:dyDescent="0.25">
      <c r="C83">
        <v>70</v>
      </c>
      <c r="D83">
        <f t="shared" ca="1" si="2"/>
        <v>30</v>
      </c>
    </row>
    <row r="84" spans="3:4" hidden="1" x14ac:dyDescent="0.25">
      <c r="C84">
        <v>71</v>
      </c>
      <c r="D84">
        <f t="shared" ca="1" si="2"/>
        <v>40</v>
      </c>
    </row>
    <row r="85" spans="3:4" hidden="1" x14ac:dyDescent="0.25">
      <c r="C85">
        <v>72</v>
      </c>
      <c r="D85">
        <f t="shared" ca="1" si="2"/>
        <v>10</v>
      </c>
    </row>
    <row r="86" spans="3:4" hidden="1" x14ac:dyDescent="0.25">
      <c r="C86">
        <v>73</v>
      </c>
      <c r="D86">
        <f t="shared" ca="1" si="2"/>
        <v>15</v>
      </c>
    </row>
    <row r="87" spans="3:4" hidden="1" x14ac:dyDescent="0.25">
      <c r="C87">
        <v>74</v>
      </c>
      <c r="D87">
        <f t="shared" ca="1" si="2"/>
        <v>25</v>
      </c>
    </row>
    <row r="88" spans="3:4" hidden="1" x14ac:dyDescent="0.25">
      <c r="C88">
        <v>75</v>
      </c>
      <c r="D88">
        <f t="shared" ca="1" si="2"/>
        <v>25</v>
      </c>
    </row>
    <row r="89" spans="3:4" hidden="1" x14ac:dyDescent="0.25">
      <c r="C89">
        <v>76</v>
      </c>
      <c r="D89">
        <f t="shared" ca="1" si="2"/>
        <v>35</v>
      </c>
    </row>
    <row r="90" spans="3:4" hidden="1" x14ac:dyDescent="0.25">
      <c r="C90">
        <v>77</v>
      </c>
      <c r="D90">
        <f t="shared" ca="1" si="2"/>
        <v>25</v>
      </c>
    </row>
    <row r="91" spans="3:4" hidden="1" x14ac:dyDescent="0.25">
      <c r="C91">
        <v>78</v>
      </c>
      <c r="D91">
        <f t="shared" ca="1" si="2"/>
        <v>50</v>
      </c>
    </row>
    <row r="92" spans="3:4" hidden="1" x14ac:dyDescent="0.25">
      <c r="C92">
        <v>79</v>
      </c>
      <c r="D92">
        <f t="shared" ca="1" si="2"/>
        <v>35</v>
      </c>
    </row>
    <row r="93" spans="3:4" hidden="1" x14ac:dyDescent="0.25">
      <c r="C93">
        <v>80</v>
      </c>
      <c r="D93">
        <f t="shared" ca="1" si="2"/>
        <v>45</v>
      </c>
    </row>
    <row r="94" spans="3:4" hidden="1" x14ac:dyDescent="0.25">
      <c r="C94">
        <v>81</v>
      </c>
      <c r="D94">
        <f t="shared" ca="1" si="2"/>
        <v>40</v>
      </c>
    </row>
    <row r="95" spans="3:4" hidden="1" x14ac:dyDescent="0.25">
      <c r="C95">
        <v>82</v>
      </c>
      <c r="D95">
        <f t="shared" ca="1" si="2"/>
        <v>25</v>
      </c>
    </row>
    <row r="96" spans="3:4" hidden="1" x14ac:dyDescent="0.25">
      <c r="C96">
        <v>83</v>
      </c>
      <c r="D96">
        <f t="shared" ca="1" si="2"/>
        <v>25</v>
      </c>
    </row>
    <row r="97" spans="3:4" hidden="1" x14ac:dyDescent="0.25">
      <c r="C97">
        <v>84</v>
      </c>
      <c r="D97">
        <f t="shared" ca="1" si="2"/>
        <v>40</v>
      </c>
    </row>
    <row r="98" spans="3:4" hidden="1" x14ac:dyDescent="0.25">
      <c r="C98">
        <v>85</v>
      </c>
      <c r="D98">
        <f t="shared" ca="1" si="2"/>
        <v>30</v>
      </c>
    </row>
    <row r="99" spans="3:4" hidden="1" x14ac:dyDescent="0.25">
      <c r="C99">
        <v>86</v>
      </c>
      <c r="D99">
        <f t="shared" ca="1" si="2"/>
        <v>10</v>
      </c>
    </row>
    <row r="100" spans="3:4" hidden="1" x14ac:dyDescent="0.25">
      <c r="C100">
        <v>87</v>
      </c>
      <c r="D100">
        <f t="shared" ca="1" si="2"/>
        <v>35</v>
      </c>
    </row>
    <row r="101" spans="3:4" hidden="1" x14ac:dyDescent="0.25">
      <c r="C101">
        <v>88</v>
      </c>
      <c r="D101">
        <f t="shared" ca="1" si="2"/>
        <v>45</v>
      </c>
    </row>
    <row r="102" spans="3:4" hidden="1" x14ac:dyDescent="0.25">
      <c r="C102">
        <v>89</v>
      </c>
      <c r="D102">
        <f t="shared" ca="1" si="2"/>
        <v>35</v>
      </c>
    </row>
    <row r="103" spans="3:4" hidden="1" x14ac:dyDescent="0.25">
      <c r="C103">
        <v>90</v>
      </c>
      <c r="D103">
        <f t="shared" ca="1" si="2"/>
        <v>40</v>
      </c>
    </row>
    <row r="104" spans="3:4" hidden="1" x14ac:dyDescent="0.25">
      <c r="C104">
        <v>91</v>
      </c>
      <c r="D104">
        <f t="shared" ca="1" si="2"/>
        <v>40</v>
      </c>
    </row>
    <row r="105" spans="3:4" hidden="1" x14ac:dyDescent="0.25">
      <c r="C105">
        <v>92</v>
      </c>
      <c r="D105">
        <f t="shared" ca="1" si="2"/>
        <v>35</v>
      </c>
    </row>
    <row r="106" spans="3:4" hidden="1" x14ac:dyDescent="0.25">
      <c r="C106">
        <v>93</v>
      </c>
      <c r="D106">
        <f t="shared" ca="1" si="2"/>
        <v>10</v>
      </c>
    </row>
    <row r="107" spans="3:4" hidden="1" x14ac:dyDescent="0.25">
      <c r="C107">
        <v>94</v>
      </c>
      <c r="D107">
        <f t="shared" ca="1" si="2"/>
        <v>10</v>
      </c>
    </row>
    <row r="108" spans="3:4" hidden="1" x14ac:dyDescent="0.25">
      <c r="C108">
        <v>95</v>
      </c>
      <c r="D108">
        <f t="shared" ca="1" si="2"/>
        <v>35</v>
      </c>
    </row>
    <row r="109" spans="3:4" hidden="1" x14ac:dyDescent="0.25">
      <c r="C109">
        <v>96</v>
      </c>
      <c r="D109">
        <f t="shared" ca="1" si="2"/>
        <v>30</v>
      </c>
    </row>
    <row r="110" spans="3:4" hidden="1" x14ac:dyDescent="0.25">
      <c r="C110">
        <v>97</v>
      </c>
      <c r="D110">
        <f t="shared" ca="1" si="2"/>
        <v>40</v>
      </c>
    </row>
    <row r="111" spans="3:4" hidden="1" x14ac:dyDescent="0.25">
      <c r="C111">
        <v>98</v>
      </c>
      <c r="D111">
        <f t="shared" ca="1" si="2"/>
        <v>40</v>
      </c>
    </row>
    <row r="112" spans="3:4" hidden="1" x14ac:dyDescent="0.25">
      <c r="C112">
        <v>99</v>
      </c>
      <c r="D112">
        <f t="shared" ca="1" si="2"/>
        <v>30</v>
      </c>
    </row>
    <row r="113" spans="3:4" hidden="1" x14ac:dyDescent="0.25">
      <c r="C113">
        <v>100</v>
      </c>
      <c r="D113">
        <f t="shared" ca="1" si="2"/>
        <v>10</v>
      </c>
    </row>
    <row r="114" spans="3:4" hidden="1" x14ac:dyDescent="0.25">
      <c r="C114">
        <v>101</v>
      </c>
      <c r="D114">
        <f t="shared" ca="1" si="2"/>
        <v>30</v>
      </c>
    </row>
    <row r="115" spans="3:4" hidden="1" x14ac:dyDescent="0.25">
      <c r="C115">
        <v>102</v>
      </c>
      <c r="D115">
        <f t="shared" ca="1" si="2"/>
        <v>35</v>
      </c>
    </row>
    <row r="116" spans="3:4" hidden="1" x14ac:dyDescent="0.25">
      <c r="C116">
        <v>103</v>
      </c>
      <c r="D116">
        <f t="shared" ca="1" si="2"/>
        <v>15</v>
      </c>
    </row>
    <row r="117" spans="3:4" hidden="1" x14ac:dyDescent="0.25">
      <c r="C117">
        <v>104</v>
      </c>
      <c r="D117">
        <f t="shared" ca="1" si="2"/>
        <v>40</v>
      </c>
    </row>
    <row r="118" spans="3:4" hidden="1" x14ac:dyDescent="0.25">
      <c r="C118">
        <v>105</v>
      </c>
      <c r="D118">
        <f t="shared" ca="1" si="2"/>
        <v>45</v>
      </c>
    </row>
    <row r="119" spans="3:4" hidden="1" x14ac:dyDescent="0.25">
      <c r="C119">
        <v>106</v>
      </c>
      <c r="D119">
        <f t="shared" ca="1" si="2"/>
        <v>35</v>
      </c>
    </row>
    <row r="120" spans="3:4" hidden="1" x14ac:dyDescent="0.25">
      <c r="C120">
        <v>107</v>
      </c>
      <c r="D120">
        <f t="shared" ca="1" si="2"/>
        <v>50</v>
      </c>
    </row>
    <row r="121" spans="3:4" hidden="1" x14ac:dyDescent="0.25">
      <c r="C121">
        <v>108</v>
      </c>
      <c r="D121">
        <f t="shared" ca="1" si="2"/>
        <v>40</v>
      </c>
    </row>
    <row r="122" spans="3:4" hidden="1" x14ac:dyDescent="0.25">
      <c r="C122">
        <v>109</v>
      </c>
      <c r="D122">
        <f t="shared" ca="1" si="2"/>
        <v>35</v>
      </c>
    </row>
    <row r="123" spans="3:4" hidden="1" x14ac:dyDescent="0.25">
      <c r="C123">
        <v>110</v>
      </c>
      <c r="D123">
        <f t="shared" ca="1" si="2"/>
        <v>25</v>
      </c>
    </row>
    <row r="124" spans="3:4" hidden="1" x14ac:dyDescent="0.25">
      <c r="C124">
        <v>111</v>
      </c>
      <c r="D124">
        <f t="shared" ca="1" si="2"/>
        <v>35</v>
      </c>
    </row>
    <row r="125" spans="3:4" hidden="1" x14ac:dyDescent="0.25">
      <c r="C125">
        <v>112</v>
      </c>
      <c r="D125">
        <f t="shared" ca="1" si="2"/>
        <v>50</v>
      </c>
    </row>
    <row r="126" spans="3:4" hidden="1" x14ac:dyDescent="0.25">
      <c r="C126">
        <v>113</v>
      </c>
      <c r="D126">
        <f t="shared" ca="1" si="2"/>
        <v>15</v>
      </c>
    </row>
    <row r="127" spans="3:4" hidden="1" x14ac:dyDescent="0.25">
      <c r="C127">
        <v>114</v>
      </c>
      <c r="D127">
        <f t="shared" ca="1" si="2"/>
        <v>30</v>
      </c>
    </row>
    <row r="128" spans="3:4" hidden="1" x14ac:dyDescent="0.25">
      <c r="C128">
        <v>115</v>
      </c>
      <c r="D128">
        <f t="shared" ca="1" si="2"/>
        <v>20</v>
      </c>
    </row>
    <row r="129" spans="3:6" hidden="1" x14ac:dyDescent="0.25">
      <c r="C129">
        <v>116</v>
      </c>
      <c r="D129">
        <f t="shared" ca="1" si="2"/>
        <v>40</v>
      </c>
    </row>
    <row r="130" spans="3:6" hidden="1" x14ac:dyDescent="0.25">
      <c r="C130">
        <v>117</v>
      </c>
      <c r="D130">
        <f t="shared" ca="1" si="2"/>
        <v>40</v>
      </c>
    </row>
    <row r="131" spans="3:6" hidden="1" x14ac:dyDescent="0.25">
      <c r="C131">
        <v>118</v>
      </c>
      <c r="D131">
        <f t="shared" ca="1" si="2"/>
        <v>45</v>
      </c>
    </row>
    <row r="132" spans="3:6" x14ac:dyDescent="0.25">
      <c r="C132">
        <v>119</v>
      </c>
      <c r="D132">
        <f t="shared" ca="1" si="2"/>
        <v>30</v>
      </c>
    </row>
    <row r="133" spans="3:6" x14ac:dyDescent="0.25">
      <c r="C133">
        <v>120</v>
      </c>
      <c r="D133">
        <f t="shared" ca="1" si="2"/>
        <v>35</v>
      </c>
      <c r="F133" t="s">
        <v>26</v>
      </c>
    </row>
    <row r="134" spans="3:6" x14ac:dyDescent="0.25">
      <c r="F134">
        <f>SUMPRODUCT(A3:A11,C3:C11)</f>
        <v>31.450000000000003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8"/>
  <sheetViews>
    <sheetView workbookViewId="0">
      <selection activeCell="I10" sqref="I10"/>
    </sheetView>
  </sheetViews>
  <sheetFormatPr defaultRowHeight="15" x14ac:dyDescent="0.25"/>
  <cols>
    <col min="1" max="1" width="15.85546875" customWidth="1"/>
  </cols>
  <sheetData>
    <row r="1" spans="1:9" x14ac:dyDescent="0.25">
      <c r="A1" s="1" t="s">
        <v>28</v>
      </c>
    </row>
    <row r="2" spans="1:9" x14ac:dyDescent="0.25">
      <c r="A2" t="s">
        <v>36</v>
      </c>
    </row>
    <row r="3" spans="1:9" x14ac:dyDescent="0.25">
      <c r="A3" t="s">
        <v>31</v>
      </c>
    </row>
    <row r="4" spans="1:9" x14ac:dyDescent="0.25">
      <c r="A4" t="s">
        <v>29</v>
      </c>
    </row>
    <row r="5" spans="1:9" x14ac:dyDescent="0.25">
      <c r="A5" t="s">
        <v>30</v>
      </c>
    </row>
    <row r="7" spans="1:9" x14ac:dyDescent="0.25">
      <c r="A7" t="s">
        <v>32</v>
      </c>
      <c r="B7" t="s">
        <v>33</v>
      </c>
      <c r="C7" t="s">
        <v>11</v>
      </c>
    </row>
    <row r="8" spans="1:9" x14ac:dyDescent="0.25">
      <c r="A8" t="s">
        <v>34</v>
      </c>
      <c r="B8">
        <v>0.05</v>
      </c>
      <c r="C8">
        <v>0</v>
      </c>
      <c r="F8" t="s">
        <v>39</v>
      </c>
      <c r="G8" t="s">
        <v>32</v>
      </c>
    </row>
    <row r="9" spans="1:9" x14ac:dyDescent="0.25">
      <c r="A9" t="s">
        <v>35</v>
      </c>
      <c r="B9">
        <v>0.3</v>
      </c>
      <c r="C9">
        <f>C8+B8</f>
        <v>0.05</v>
      </c>
      <c r="F9">
        <v>1</v>
      </c>
      <c r="G9" t="str">
        <f ca="1">LOOKUP(RAND(),$C$8:$C$11,$A$8:$A$11)</f>
        <v>ambulatory care</v>
      </c>
      <c r="I9" t="s">
        <v>40</v>
      </c>
    </row>
    <row r="10" spans="1:9" x14ac:dyDescent="0.25">
      <c r="A10" t="s">
        <v>37</v>
      </c>
      <c r="B10">
        <v>0.2</v>
      </c>
      <c r="C10">
        <f t="shared" ref="C10:C11" si="0">C9+B9</f>
        <v>0.35</v>
      </c>
      <c r="F10">
        <v>2</v>
      </c>
      <c r="G10" t="str">
        <f t="shared" ref="G10:G58" ca="1" si="1">LOOKUP(RAND(),$C$8:$C$11,$A$8:$A$11)</f>
        <v>X-ray</v>
      </c>
      <c r="I10">
        <f ca="1">COUNTIF(G9:G58,"X-ray")</f>
        <v>8</v>
      </c>
    </row>
    <row r="11" spans="1:9" x14ac:dyDescent="0.25">
      <c r="A11" t="s">
        <v>38</v>
      </c>
      <c r="B11">
        <v>0.45</v>
      </c>
      <c r="C11">
        <f t="shared" si="0"/>
        <v>0.55000000000000004</v>
      </c>
      <c r="F11">
        <v>3</v>
      </c>
      <c r="G11" t="str">
        <f t="shared" ca="1" si="1"/>
        <v>X-ray</v>
      </c>
    </row>
    <row r="12" spans="1:9" x14ac:dyDescent="0.25">
      <c r="F12">
        <v>4</v>
      </c>
      <c r="G12" t="str">
        <f t="shared" ca="1" si="1"/>
        <v>ambulatory care</v>
      </c>
    </row>
    <row r="13" spans="1:9" x14ac:dyDescent="0.25">
      <c r="F13">
        <v>5</v>
      </c>
      <c r="G13" t="str">
        <f t="shared" ca="1" si="1"/>
        <v>X-ray</v>
      </c>
    </row>
    <row r="14" spans="1:9" x14ac:dyDescent="0.25">
      <c r="F14">
        <v>6</v>
      </c>
      <c r="G14" t="str">
        <f t="shared" ca="1" si="1"/>
        <v>lab</v>
      </c>
    </row>
    <row r="15" spans="1:9" hidden="1" x14ac:dyDescent="0.25">
      <c r="F15">
        <v>7</v>
      </c>
      <c r="G15" t="str">
        <f t="shared" ca="1" si="1"/>
        <v>lab</v>
      </c>
    </row>
    <row r="16" spans="1:9" hidden="1" x14ac:dyDescent="0.25">
      <c r="F16">
        <v>8</v>
      </c>
      <c r="G16" t="str">
        <f t="shared" ca="1" si="1"/>
        <v>ambulatory care</v>
      </c>
    </row>
    <row r="17" spans="6:7" hidden="1" x14ac:dyDescent="0.25">
      <c r="F17">
        <v>9</v>
      </c>
      <c r="G17" t="str">
        <f t="shared" ca="1" si="1"/>
        <v>ambulatory care</v>
      </c>
    </row>
    <row r="18" spans="6:7" hidden="1" x14ac:dyDescent="0.25">
      <c r="F18">
        <v>10</v>
      </c>
      <c r="G18" t="str">
        <f t="shared" ca="1" si="1"/>
        <v>ambulatory care</v>
      </c>
    </row>
    <row r="19" spans="6:7" hidden="1" x14ac:dyDescent="0.25">
      <c r="F19">
        <v>11</v>
      </c>
      <c r="G19" t="str">
        <f t="shared" ca="1" si="1"/>
        <v>lab</v>
      </c>
    </row>
    <row r="20" spans="6:7" hidden="1" x14ac:dyDescent="0.25">
      <c r="F20">
        <v>12</v>
      </c>
      <c r="G20" t="str">
        <f t="shared" ca="1" si="1"/>
        <v>ambulatory care</v>
      </c>
    </row>
    <row r="21" spans="6:7" hidden="1" x14ac:dyDescent="0.25">
      <c r="F21">
        <v>13</v>
      </c>
      <c r="G21" t="str">
        <f t="shared" ca="1" si="1"/>
        <v>lab</v>
      </c>
    </row>
    <row r="22" spans="6:7" hidden="1" x14ac:dyDescent="0.25">
      <c r="F22">
        <v>14</v>
      </c>
      <c r="G22" t="str">
        <f t="shared" ca="1" si="1"/>
        <v>X-ray</v>
      </c>
    </row>
    <row r="23" spans="6:7" hidden="1" x14ac:dyDescent="0.25">
      <c r="F23">
        <v>15</v>
      </c>
      <c r="G23" t="str">
        <f t="shared" ca="1" si="1"/>
        <v>lab</v>
      </c>
    </row>
    <row r="24" spans="6:7" hidden="1" x14ac:dyDescent="0.25">
      <c r="F24">
        <v>16</v>
      </c>
      <c r="G24" t="str">
        <f t="shared" ca="1" si="1"/>
        <v>lab</v>
      </c>
    </row>
    <row r="25" spans="6:7" hidden="1" x14ac:dyDescent="0.25">
      <c r="F25">
        <v>17</v>
      </c>
      <c r="G25" t="str">
        <f t="shared" ca="1" si="1"/>
        <v>lab</v>
      </c>
    </row>
    <row r="26" spans="6:7" hidden="1" x14ac:dyDescent="0.25">
      <c r="F26">
        <v>18</v>
      </c>
      <c r="G26" t="str">
        <f t="shared" ca="1" si="1"/>
        <v>ambulatory care</v>
      </c>
    </row>
    <row r="27" spans="6:7" hidden="1" x14ac:dyDescent="0.25">
      <c r="F27">
        <v>19</v>
      </c>
      <c r="G27" t="str">
        <f t="shared" ca="1" si="1"/>
        <v>lab</v>
      </c>
    </row>
    <row r="28" spans="6:7" hidden="1" x14ac:dyDescent="0.25">
      <c r="F28">
        <v>20</v>
      </c>
      <c r="G28" t="str">
        <f t="shared" ca="1" si="1"/>
        <v>lab</v>
      </c>
    </row>
    <row r="29" spans="6:7" hidden="1" x14ac:dyDescent="0.25">
      <c r="F29">
        <v>21</v>
      </c>
      <c r="G29" t="str">
        <f t="shared" ca="1" si="1"/>
        <v>lab</v>
      </c>
    </row>
    <row r="30" spans="6:7" hidden="1" x14ac:dyDescent="0.25">
      <c r="F30">
        <v>22</v>
      </c>
      <c r="G30" t="str">
        <f t="shared" ca="1" si="1"/>
        <v>ambulatory care</v>
      </c>
    </row>
    <row r="31" spans="6:7" hidden="1" x14ac:dyDescent="0.25">
      <c r="F31">
        <v>23</v>
      </c>
      <c r="G31" t="str">
        <f t="shared" ca="1" si="1"/>
        <v>lab</v>
      </c>
    </row>
    <row r="32" spans="6:7" hidden="1" x14ac:dyDescent="0.25">
      <c r="F32">
        <v>24</v>
      </c>
      <c r="G32" t="str">
        <f t="shared" ca="1" si="1"/>
        <v>lab</v>
      </c>
    </row>
    <row r="33" spans="6:7" hidden="1" x14ac:dyDescent="0.25">
      <c r="F33">
        <v>25</v>
      </c>
      <c r="G33" t="str">
        <f t="shared" ca="1" si="1"/>
        <v>lab</v>
      </c>
    </row>
    <row r="34" spans="6:7" hidden="1" x14ac:dyDescent="0.25">
      <c r="F34">
        <v>26</v>
      </c>
      <c r="G34" t="str">
        <f t="shared" ca="1" si="1"/>
        <v>ambulatory care</v>
      </c>
    </row>
    <row r="35" spans="6:7" hidden="1" x14ac:dyDescent="0.25">
      <c r="F35">
        <v>27</v>
      </c>
      <c r="G35" t="str">
        <f t="shared" ca="1" si="1"/>
        <v>lab</v>
      </c>
    </row>
    <row r="36" spans="6:7" hidden="1" x14ac:dyDescent="0.25">
      <c r="F36">
        <v>28</v>
      </c>
      <c r="G36" t="str">
        <f t="shared" ca="1" si="1"/>
        <v>lab</v>
      </c>
    </row>
    <row r="37" spans="6:7" hidden="1" x14ac:dyDescent="0.25">
      <c r="F37">
        <v>29</v>
      </c>
      <c r="G37" t="str">
        <f t="shared" ca="1" si="1"/>
        <v>ambulatory care</v>
      </c>
    </row>
    <row r="38" spans="6:7" hidden="1" x14ac:dyDescent="0.25">
      <c r="F38">
        <v>30</v>
      </c>
      <c r="G38" t="str">
        <f t="shared" ca="1" si="1"/>
        <v>hospital</v>
      </c>
    </row>
    <row r="39" spans="6:7" hidden="1" x14ac:dyDescent="0.25">
      <c r="F39">
        <v>31</v>
      </c>
      <c r="G39" t="str">
        <f t="shared" ca="1" si="1"/>
        <v>lab</v>
      </c>
    </row>
    <row r="40" spans="6:7" hidden="1" x14ac:dyDescent="0.25">
      <c r="F40">
        <v>32</v>
      </c>
      <c r="G40" t="str">
        <f t="shared" ca="1" si="1"/>
        <v>lab</v>
      </c>
    </row>
    <row r="41" spans="6:7" hidden="1" x14ac:dyDescent="0.25">
      <c r="F41">
        <v>33</v>
      </c>
      <c r="G41" t="str">
        <f t="shared" ca="1" si="1"/>
        <v>lab</v>
      </c>
    </row>
    <row r="42" spans="6:7" hidden="1" x14ac:dyDescent="0.25">
      <c r="F42">
        <v>34</v>
      </c>
      <c r="G42" t="str">
        <f t="shared" ca="1" si="1"/>
        <v>X-ray</v>
      </c>
    </row>
    <row r="43" spans="6:7" hidden="1" x14ac:dyDescent="0.25">
      <c r="F43">
        <v>35</v>
      </c>
      <c r="G43" t="str">
        <f t="shared" ca="1" si="1"/>
        <v>lab</v>
      </c>
    </row>
    <row r="44" spans="6:7" hidden="1" x14ac:dyDescent="0.25">
      <c r="F44">
        <v>36</v>
      </c>
      <c r="G44" t="str">
        <f t="shared" ca="1" si="1"/>
        <v>ambulatory care</v>
      </c>
    </row>
    <row r="45" spans="6:7" hidden="1" x14ac:dyDescent="0.25">
      <c r="F45">
        <v>37</v>
      </c>
      <c r="G45" t="str">
        <f t="shared" ca="1" si="1"/>
        <v>ambulatory care</v>
      </c>
    </row>
    <row r="46" spans="6:7" hidden="1" x14ac:dyDescent="0.25">
      <c r="F46">
        <v>38</v>
      </c>
      <c r="G46" t="str">
        <f t="shared" ca="1" si="1"/>
        <v>lab</v>
      </c>
    </row>
    <row r="47" spans="6:7" hidden="1" x14ac:dyDescent="0.25">
      <c r="F47">
        <v>39</v>
      </c>
      <c r="G47" t="str">
        <f t="shared" ca="1" si="1"/>
        <v>lab</v>
      </c>
    </row>
    <row r="48" spans="6:7" hidden="1" x14ac:dyDescent="0.25">
      <c r="F48">
        <v>40</v>
      </c>
      <c r="G48" t="str">
        <f t="shared" ca="1" si="1"/>
        <v>lab</v>
      </c>
    </row>
    <row r="49" spans="6:7" hidden="1" x14ac:dyDescent="0.25">
      <c r="F49">
        <v>41</v>
      </c>
      <c r="G49" t="str">
        <f t="shared" ca="1" si="1"/>
        <v>X-ray</v>
      </c>
    </row>
    <row r="50" spans="6:7" hidden="1" x14ac:dyDescent="0.25">
      <c r="F50">
        <v>42</v>
      </c>
      <c r="G50" t="str">
        <f t="shared" ca="1" si="1"/>
        <v>ambulatory care</v>
      </c>
    </row>
    <row r="51" spans="6:7" hidden="1" x14ac:dyDescent="0.25">
      <c r="F51">
        <v>43</v>
      </c>
      <c r="G51" t="str">
        <f t="shared" ca="1" si="1"/>
        <v>lab</v>
      </c>
    </row>
    <row r="52" spans="6:7" hidden="1" x14ac:dyDescent="0.25">
      <c r="F52">
        <v>44</v>
      </c>
      <c r="G52" t="str">
        <f t="shared" ca="1" si="1"/>
        <v>lab</v>
      </c>
    </row>
    <row r="53" spans="6:7" hidden="1" x14ac:dyDescent="0.25">
      <c r="F53">
        <v>45</v>
      </c>
      <c r="G53" t="str">
        <f t="shared" ca="1" si="1"/>
        <v>ambulatory care</v>
      </c>
    </row>
    <row r="54" spans="6:7" hidden="1" x14ac:dyDescent="0.25">
      <c r="F54">
        <v>46</v>
      </c>
      <c r="G54" t="str">
        <f t="shared" ca="1" si="1"/>
        <v>lab</v>
      </c>
    </row>
    <row r="55" spans="6:7" hidden="1" x14ac:dyDescent="0.25">
      <c r="F55">
        <v>47</v>
      </c>
      <c r="G55" t="str">
        <f t="shared" ca="1" si="1"/>
        <v>X-ray</v>
      </c>
    </row>
    <row r="56" spans="6:7" hidden="1" x14ac:dyDescent="0.25">
      <c r="F56">
        <v>48</v>
      </c>
      <c r="G56" t="str">
        <f t="shared" ca="1" si="1"/>
        <v>lab</v>
      </c>
    </row>
    <row r="57" spans="6:7" x14ac:dyDescent="0.25">
      <c r="F57">
        <v>49</v>
      </c>
      <c r="G57" t="str">
        <f t="shared" ca="1" si="1"/>
        <v>lab</v>
      </c>
    </row>
    <row r="58" spans="6:7" x14ac:dyDescent="0.25">
      <c r="F58">
        <v>50</v>
      </c>
      <c r="G58" t="str">
        <f t="shared" ca="1" si="1"/>
        <v>X-ray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7"/>
  <sheetViews>
    <sheetView tabSelected="1" workbookViewId="0">
      <selection activeCell="C6" sqref="C6"/>
    </sheetView>
  </sheetViews>
  <sheetFormatPr defaultRowHeight="15" x14ac:dyDescent="0.25"/>
  <cols>
    <col min="13" max="13" width="12.85546875" customWidth="1"/>
    <col min="14" max="14" width="13.140625" customWidth="1"/>
    <col min="15" max="15" width="13" customWidth="1"/>
  </cols>
  <sheetData>
    <row r="1" spans="1:15" x14ac:dyDescent="0.25">
      <c r="A1" s="1" t="s">
        <v>41</v>
      </c>
    </row>
    <row r="2" spans="1:15" x14ac:dyDescent="0.25">
      <c r="A2" t="s">
        <v>42</v>
      </c>
    </row>
    <row r="3" spans="1:15" x14ac:dyDescent="0.25">
      <c r="A3" t="s">
        <v>43</v>
      </c>
    </row>
    <row r="5" spans="1:15" x14ac:dyDescent="0.25">
      <c r="B5" t="s">
        <v>44</v>
      </c>
      <c r="C5" t="s">
        <v>45</v>
      </c>
      <c r="H5" t="s">
        <v>44</v>
      </c>
      <c r="I5" t="s">
        <v>45</v>
      </c>
      <c r="M5" t="s">
        <v>49</v>
      </c>
      <c r="N5" t="s">
        <v>50</v>
      </c>
      <c r="O5" t="s">
        <v>50</v>
      </c>
    </row>
    <row r="6" spans="1:15" x14ac:dyDescent="0.25">
      <c r="B6">
        <v>1</v>
      </c>
      <c r="C6">
        <f ca="1">INT(NORMINV(RAND(),7.3,1.6))</f>
        <v>6</v>
      </c>
      <c r="F6" t="s">
        <v>46</v>
      </c>
      <c r="H6">
        <v>1</v>
      </c>
      <c r="I6">
        <f ca="1">ROUND(NORMINV(RAND(),7.3,1.6),0)</f>
        <v>8</v>
      </c>
      <c r="M6">
        <v>1</v>
      </c>
      <c r="N6">
        <f ca="1">E10</f>
        <v>154</v>
      </c>
      <c r="O6">
        <f ca="1">K10</f>
        <v>166</v>
      </c>
    </row>
    <row r="7" spans="1:15" x14ac:dyDescent="0.25">
      <c r="B7">
        <v>2</v>
      </c>
      <c r="C7">
        <f t="shared" ref="C7:C27" ca="1" si="0">INT(NORMINV(RAND(),7.3,1.6))</f>
        <v>4</v>
      </c>
      <c r="H7">
        <v>2</v>
      </c>
      <c r="I7">
        <f t="shared" ref="I7:I27" ca="1" si="1">ROUND(NORMINV(RAND(),7.3,1.6),0)</f>
        <v>10</v>
      </c>
      <c r="M7">
        <v>2</v>
      </c>
      <c r="N7">
        <f t="dataTable" ref="N7:O105" dt2D="0" dtr="0" r1="AZ1" ca="1"/>
        <v>159</v>
      </c>
      <c r="O7">
        <v>152</v>
      </c>
    </row>
    <row r="8" spans="1:15" x14ac:dyDescent="0.25">
      <c r="B8">
        <v>3</v>
      </c>
      <c r="C8">
        <f t="shared" ca="1" si="0"/>
        <v>9</v>
      </c>
      <c r="H8">
        <v>3</v>
      </c>
      <c r="I8">
        <f t="shared" ca="1" si="1"/>
        <v>6</v>
      </c>
      <c r="M8">
        <v>3</v>
      </c>
      <c r="N8">
        <v>150</v>
      </c>
      <c r="O8">
        <v>168</v>
      </c>
    </row>
    <row r="9" spans="1:15" x14ac:dyDescent="0.25">
      <c r="B9">
        <v>4</v>
      </c>
      <c r="C9">
        <f t="shared" ca="1" si="0"/>
        <v>6</v>
      </c>
      <c r="E9" t="s">
        <v>47</v>
      </c>
      <c r="H9">
        <v>4</v>
      </c>
      <c r="I9">
        <f t="shared" ca="1" si="1"/>
        <v>12</v>
      </c>
      <c r="K9" t="s">
        <v>48</v>
      </c>
      <c r="M9">
        <v>4</v>
      </c>
      <c r="N9">
        <v>140</v>
      </c>
      <c r="O9">
        <v>154</v>
      </c>
    </row>
    <row r="10" spans="1:15" x14ac:dyDescent="0.25">
      <c r="B10">
        <v>5</v>
      </c>
      <c r="C10">
        <f t="shared" ca="1" si="0"/>
        <v>10</v>
      </c>
      <c r="E10">
        <f ca="1">SUM(C6:C27)</f>
        <v>154</v>
      </c>
      <c r="H10">
        <v>5</v>
      </c>
      <c r="I10">
        <f t="shared" ca="1" si="1"/>
        <v>8</v>
      </c>
      <c r="K10">
        <f ca="1">SUM(I6:I27)</f>
        <v>166</v>
      </c>
      <c r="M10">
        <v>5</v>
      </c>
      <c r="N10">
        <v>148</v>
      </c>
      <c r="O10">
        <v>159</v>
      </c>
    </row>
    <row r="11" spans="1:15" x14ac:dyDescent="0.25">
      <c r="B11">
        <v>6</v>
      </c>
      <c r="C11">
        <f t="shared" ca="1" si="0"/>
        <v>5</v>
      </c>
      <c r="H11">
        <v>6</v>
      </c>
      <c r="I11">
        <f t="shared" ca="1" si="1"/>
        <v>9</v>
      </c>
      <c r="M11">
        <v>6</v>
      </c>
      <c r="N11">
        <v>143</v>
      </c>
      <c r="O11">
        <v>172</v>
      </c>
    </row>
    <row r="12" spans="1:15" x14ac:dyDescent="0.25">
      <c r="B12">
        <v>7</v>
      </c>
      <c r="C12">
        <f t="shared" ca="1" si="0"/>
        <v>9</v>
      </c>
      <c r="H12">
        <v>7</v>
      </c>
      <c r="I12">
        <f t="shared" ca="1" si="1"/>
        <v>9</v>
      </c>
      <c r="M12">
        <v>7</v>
      </c>
      <c r="N12">
        <v>147</v>
      </c>
      <c r="O12">
        <v>161</v>
      </c>
    </row>
    <row r="13" spans="1:15" x14ac:dyDescent="0.25">
      <c r="B13">
        <v>8</v>
      </c>
      <c r="C13">
        <f t="shared" ca="1" si="0"/>
        <v>7</v>
      </c>
      <c r="H13">
        <v>8</v>
      </c>
      <c r="I13">
        <f t="shared" ca="1" si="1"/>
        <v>7</v>
      </c>
      <c r="M13">
        <v>8</v>
      </c>
      <c r="N13">
        <v>139</v>
      </c>
      <c r="O13">
        <v>153</v>
      </c>
    </row>
    <row r="14" spans="1:15" hidden="1" x14ac:dyDescent="0.25">
      <c r="B14">
        <v>9</v>
      </c>
      <c r="C14">
        <f t="shared" ca="1" si="0"/>
        <v>8</v>
      </c>
      <c r="H14">
        <v>9</v>
      </c>
      <c r="I14">
        <f t="shared" ca="1" si="1"/>
        <v>9</v>
      </c>
      <c r="M14">
        <v>9</v>
      </c>
      <c r="N14">
        <v>144</v>
      </c>
      <c r="O14">
        <v>170</v>
      </c>
    </row>
    <row r="15" spans="1:15" hidden="1" x14ac:dyDescent="0.25">
      <c r="B15">
        <v>10</v>
      </c>
      <c r="C15">
        <f t="shared" ca="1" si="0"/>
        <v>7</v>
      </c>
      <c r="H15">
        <v>10</v>
      </c>
      <c r="I15">
        <f t="shared" ca="1" si="1"/>
        <v>10</v>
      </c>
      <c r="M15">
        <v>10</v>
      </c>
      <c r="N15">
        <v>148</v>
      </c>
      <c r="O15">
        <v>169</v>
      </c>
    </row>
    <row r="16" spans="1:15" hidden="1" x14ac:dyDescent="0.25">
      <c r="B16">
        <v>11</v>
      </c>
      <c r="C16">
        <f t="shared" ca="1" si="0"/>
        <v>10</v>
      </c>
      <c r="H16">
        <v>11</v>
      </c>
      <c r="I16">
        <f t="shared" ca="1" si="1"/>
        <v>5</v>
      </c>
      <c r="M16">
        <v>11</v>
      </c>
      <c r="N16">
        <v>155</v>
      </c>
      <c r="O16">
        <v>156</v>
      </c>
    </row>
    <row r="17" spans="2:15" hidden="1" x14ac:dyDescent="0.25">
      <c r="B17">
        <v>12</v>
      </c>
      <c r="C17">
        <f t="shared" ca="1" si="0"/>
        <v>7</v>
      </c>
      <c r="H17">
        <v>12</v>
      </c>
      <c r="I17">
        <f t="shared" ca="1" si="1"/>
        <v>6</v>
      </c>
      <c r="M17">
        <v>12</v>
      </c>
      <c r="N17">
        <v>157</v>
      </c>
      <c r="O17">
        <v>176</v>
      </c>
    </row>
    <row r="18" spans="2:15" hidden="1" x14ac:dyDescent="0.25">
      <c r="B18">
        <v>13</v>
      </c>
      <c r="C18">
        <f t="shared" ca="1" si="0"/>
        <v>7</v>
      </c>
      <c r="H18">
        <v>13</v>
      </c>
      <c r="I18">
        <f t="shared" ca="1" si="1"/>
        <v>5</v>
      </c>
      <c r="M18">
        <v>13</v>
      </c>
      <c r="N18">
        <v>140</v>
      </c>
      <c r="O18">
        <v>160</v>
      </c>
    </row>
    <row r="19" spans="2:15" hidden="1" x14ac:dyDescent="0.25">
      <c r="B19">
        <v>14</v>
      </c>
      <c r="C19">
        <f t="shared" ca="1" si="0"/>
        <v>9</v>
      </c>
      <c r="H19">
        <v>14</v>
      </c>
      <c r="I19">
        <f t="shared" ca="1" si="1"/>
        <v>8</v>
      </c>
      <c r="M19">
        <v>14</v>
      </c>
      <c r="N19">
        <v>149</v>
      </c>
      <c r="O19">
        <v>164</v>
      </c>
    </row>
    <row r="20" spans="2:15" hidden="1" x14ac:dyDescent="0.25">
      <c r="B20">
        <v>15</v>
      </c>
      <c r="C20">
        <f t="shared" ca="1" si="0"/>
        <v>5</v>
      </c>
      <c r="H20">
        <v>15</v>
      </c>
      <c r="I20">
        <f t="shared" ca="1" si="1"/>
        <v>8</v>
      </c>
      <c r="M20">
        <v>15</v>
      </c>
      <c r="N20">
        <v>147</v>
      </c>
      <c r="O20">
        <v>169</v>
      </c>
    </row>
    <row r="21" spans="2:15" hidden="1" x14ac:dyDescent="0.25">
      <c r="B21">
        <v>16</v>
      </c>
      <c r="C21">
        <f t="shared" ca="1" si="0"/>
        <v>5</v>
      </c>
      <c r="H21">
        <v>16</v>
      </c>
      <c r="I21">
        <f t="shared" ca="1" si="1"/>
        <v>5</v>
      </c>
      <c r="M21">
        <v>16</v>
      </c>
      <c r="N21">
        <v>147</v>
      </c>
      <c r="O21">
        <v>159</v>
      </c>
    </row>
    <row r="22" spans="2:15" hidden="1" x14ac:dyDescent="0.25">
      <c r="B22">
        <v>17</v>
      </c>
      <c r="C22">
        <f t="shared" ca="1" si="0"/>
        <v>6</v>
      </c>
      <c r="H22">
        <v>17</v>
      </c>
      <c r="I22">
        <f t="shared" ca="1" si="1"/>
        <v>5</v>
      </c>
      <c r="M22">
        <v>17</v>
      </c>
      <c r="N22">
        <v>152</v>
      </c>
      <c r="O22">
        <v>161</v>
      </c>
    </row>
    <row r="23" spans="2:15" hidden="1" x14ac:dyDescent="0.25">
      <c r="B23">
        <v>18</v>
      </c>
      <c r="C23">
        <f t="shared" ca="1" si="0"/>
        <v>6</v>
      </c>
      <c r="H23">
        <v>18</v>
      </c>
      <c r="I23">
        <f t="shared" ca="1" si="1"/>
        <v>5</v>
      </c>
      <c r="M23">
        <v>18</v>
      </c>
      <c r="N23">
        <v>149</v>
      </c>
      <c r="O23">
        <v>164</v>
      </c>
    </row>
    <row r="24" spans="2:15" hidden="1" x14ac:dyDescent="0.25">
      <c r="B24">
        <v>19</v>
      </c>
      <c r="C24">
        <f t="shared" ca="1" si="0"/>
        <v>9</v>
      </c>
      <c r="H24">
        <v>19</v>
      </c>
      <c r="I24">
        <f t="shared" ca="1" si="1"/>
        <v>9</v>
      </c>
      <c r="M24">
        <v>19</v>
      </c>
      <c r="N24">
        <v>152</v>
      </c>
      <c r="O24">
        <v>167</v>
      </c>
    </row>
    <row r="25" spans="2:15" hidden="1" x14ac:dyDescent="0.25">
      <c r="B25">
        <v>20</v>
      </c>
      <c r="C25">
        <f t="shared" ca="1" si="0"/>
        <v>5</v>
      </c>
      <c r="H25">
        <v>20</v>
      </c>
      <c r="I25">
        <f t="shared" ca="1" si="1"/>
        <v>6</v>
      </c>
      <c r="M25">
        <v>20</v>
      </c>
      <c r="N25">
        <v>146</v>
      </c>
      <c r="O25">
        <v>164</v>
      </c>
    </row>
    <row r="26" spans="2:15" x14ac:dyDescent="0.25">
      <c r="B26">
        <v>21</v>
      </c>
      <c r="C26">
        <f t="shared" ca="1" si="0"/>
        <v>7</v>
      </c>
      <c r="H26">
        <v>21</v>
      </c>
      <c r="I26">
        <f t="shared" ca="1" si="1"/>
        <v>8</v>
      </c>
      <c r="M26">
        <v>21</v>
      </c>
      <c r="N26">
        <v>144</v>
      </c>
      <c r="O26">
        <v>167</v>
      </c>
    </row>
    <row r="27" spans="2:15" x14ac:dyDescent="0.25">
      <c r="B27">
        <v>22</v>
      </c>
      <c r="C27">
        <f t="shared" ca="1" si="0"/>
        <v>7</v>
      </c>
      <c r="H27">
        <v>22</v>
      </c>
      <c r="I27">
        <f t="shared" ca="1" si="1"/>
        <v>8</v>
      </c>
      <c r="M27">
        <v>22</v>
      </c>
      <c r="N27">
        <v>158</v>
      </c>
      <c r="O27">
        <v>162</v>
      </c>
    </row>
    <row r="28" spans="2:15" x14ac:dyDescent="0.25">
      <c r="M28">
        <v>23</v>
      </c>
      <c r="N28">
        <v>143</v>
      </c>
      <c r="O28">
        <v>179</v>
      </c>
    </row>
    <row r="29" spans="2:15" x14ac:dyDescent="0.25">
      <c r="M29">
        <v>24</v>
      </c>
      <c r="N29">
        <v>150</v>
      </c>
      <c r="O29">
        <v>165</v>
      </c>
    </row>
    <row r="30" spans="2:15" hidden="1" x14ac:dyDescent="0.25">
      <c r="M30">
        <v>25</v>
      </c>
      <c r="N30">
        <v>134</v>
      </c>
      <c r="O30">
        <v>162</v>
      </c>
    </row>
    <row r="31" spans="2:15" hidden="1" x14ac:dyDescent="0.25">
      <c r="M31">
        <v>26</v>
      </c>
      <c r="N31">
        <v>142</v>
      </c>
      <c r="O31">
        <v>167</v>
      </c>
    </row>
    <row r="32" spans="2:15" hidden="1" x14ac:dyDescent="0.25">
      <c r="M32">
        <v>27</v>
      </c>
      <c r="N32">
        <v>151</v>
      </c>
      <c r="O32">
        <v>172</v>
      </c>
    </row>
    <row r="33" spans="13:15" hidden="1" x14ac:dyDescent="0.25">
      <c r="M33">
        <v>28</v>
      </c>
      <c r="N33">
        <v>144</v>
      </c>
      <c r="O33">
        <v>159</v>
      </c>
    </row>
    <row r="34" spans="13:15" hidden="1" x14ac:dyDescent="0.25">
      <c r="M34">
        <v>29</v>
      </c>
      <c r="N34">
        <v>143</v>
      </c>
      <c r="O34">
        <v>162</v>
      </c>
    </row>
    <row r="35" spans="13:15" hidden="1" x14ac:dyDescent="0.25">
      <c r="M35">
        <v>30</v>
      </c>
      <c r="N35">
        <v>146</v>
      </c>
      <c r="O35">
        <v>164</v>
      </c>
    </row>
    <row r="36" spans="13:15" hidden="1" x14ac:dyDescent="0.25">
      <c r="M36">
        <v>31</v>
      </c>
      <c r="N36">
        <v>155</v>
      </c>
      <c r="O36">
        <v>162</v>
      </c>
    </row>
    <row r="37" spans="13:15" hidden="1" x14ac:dyDescent="0.25">
      <c r="M37">
        <v>32</v>
      </c>
      <c r="N37">
        <v>157</v>
      </c>
      <c r="O37">
        <v>167</v>
      </c>
    </row>
    <row r="38" spans="13:15" hidden="1" x14ac:dyDescent="0.25">
      <c r="M38">
        <v>33</v>
      </c>
      <c r="N38">
        <v>157</v>
      </c>
      <c r="O38">
        <v>165</v>
      </c>
    </row>
    <row r="39" spans="13:15" hidden="1" x14ac:dyDescent="0.25">
      <c r="M39">
        <v>34</v>
      </c>
      <c r="N39">
        <v>146</v>
      </c>
      <c r="O39">
        <v>162</v>
      </c>
    </row>
    <row r="40" spans="13:15" hidden="1" x14ac:dyDescent="0.25">
      <c r="M40">
        <v>35</v>
      </c>
      <c r="N40">
        <v>156</v>
      </c>
      <c r="O40">
        <v>169</v>
      </c>
    </row>
    <row r="41" spans="13:15" hidden="1" x14ac:dyDescent="0.25">
      <c r="M41">
        <v>36</v>
      </c>
      <c r="N41">
        <v>157</v>
      </c>
      <c r="O41">
        <v>164</v>
      </c>
    </row>
    <row r="42" spans="13:15" hidden="1" x14ac:dyDescent="0.25">
      <c r="M42">
        <v>37</v>
      </c>
      <c r="N42">
        <v>151</v>
      </c>
      <c r="O42">
        <v>169</v>
      </c>
    </row>
    <row r="43" spans="13:15" hidden="1" x14ac:dyDescent="0.25">
      <c r="M43">
        <v>38</v>
      </c>
      <c r="N43">
        <v>148</v>
      </c>
      <c r="O43">
        <v>164</v>
      </c>
    </row>
    <row r="44" spans="13:15" hidden="1" x14ac:dyDescent="0.25">
      <c r="M44">
        <v>39</v>
      </c>
      <c r="N44">
        <v>145</v>
      </c>
      <c r="O44">
        <v>162</v>
      </c>
    </row>
    <row r="45" spans="13:15" hidden="1" x14ac:dyDescent="0.25">
      <c r="M45">
        <v>40</v>
      </c>
      <c r="N45">
        <v>150</v>
      </c>
      <c r="O45">
        <v>147</v>
      </c>
    </row>
    <row r="46" spans="13:15" hidden="1" x14ac:dyDescent="0.25">
      <c r="M46">
        <v>41</v>
      </c>
      <c r="N46">
        <v>143</v>
      </c>
      <c r="O46">
        <v>156</v>
      </c>
    </row>
    <row r="47" spans="13:15" hidden="1" x14ac:dyDescent="0.25">
      <c r="M47">
        <v>42</v>
      </c>
      <c r="N47">
        <v>151</v>
      </c>
      <c r="O47">
        <v>170</v>
      </c>
    </row>
    <row r="48" spans="13:15" hidden="1" x14ac:dyDescent="0.25">
      <c r="M48">
        <v>43</v>
      </c>
      <c r="N48">
        <v>166</v>
      </c>
      <c r="O48">
        <v>169</v>
      </c>
    </row>
    <row r="49" spans="13:15" hidden="1" x14ac:dyDescent="0.25">
      <c r="M49">
        <v>44</v>
      </c>
      <c r="N49">
        <v>148</v>
      </c>
      <c r="O49">
        <v>161</v>
      </c>
    </row>
    <row r="50" spans="13:15" hidden="1" x14ac:dyDescent="0.25">
      <c r="M50">
        <v>45</v>
      </c>
      <c r="N50">
        <v>152</v>
      </c>
      <c r="O50">
        <v>149</v>
      </c>
    </row>
    <row r="51" spans="13:15" hidden="1" x14ac:dyDescent="0.25">
      <c r="M51">
        <v>46</v>
      </c>
      <c r="N51">
        <v>157</v>
      </c>
      <c r="O51">
        <v>156</v>
      </c>
    </row>
    <row r="52" spans="13:15" hidden="1" x14ac:dyDescent="0.25">
      <c r="M52">
        <v>47</v>
      </c>
      <c r="N52">
        <v>155</v>
      </c>
      <c r="O52">
        <v>169</v>
      </c>
    </row>
    <row r="53" spans="13:15" hidden="1" x14ac:dyDescent="0.25">
      <c r="M53">
        <v>48</v>
      </c>
      <c r="N53">
        <v>146</v>
      </c>
      <c r="O53">
        <v>172</v>
      </c>
    </row>
    <row r="54" spans="13:15" hidden="1" x14ac:dyDescent="0.25">
      <c r="M54">
        <v>49</v>
      </c>
      <c r="N54">
        <v>151</v>
      </c>
      <c r="O54">
        <v>165</v>
      </c>
    </row>
    <row r="55" spans="13:15" hidden="1" x14ac:dyDescent="0.25">
      <c r="M55">
        <v>50</v>
      </c>
      <c r="N55">
        <v>144</v>
      </c>
      <c r="O55">
        <v>153</v>
      </c>
    </row>
    <row r="56" spans="13:15" hidden="1" x14ac:dyDescent="0.25">
      <c r="M56">
        <v>51</v>
      </c>
      <c r="N56">
        <v>162</v>
      </c>
      <c r="O56">
        <v>151</v>
      </c>
    </row>
    <row r="57" spans="13:15" hidden="1" x14ac:dyDescent="0.25">
      <c r="M57">
        <v>52</v>
      </c>
      <c r="N57">
        <v>146</v>
      </c>
      <c r="O57">
        <v>165</v>
      </c>
    </row>
    <row r="58" spans="13:15" hidden="1" x14ac:dyDescent="0.25">
      <c r="M58">
        <v>53</v>
      </c>
      <c r="N58">
        <v>141</v>
      </c>
      <c r="O58">
        <v>157</v>
      </c>
    </row>
    <row r="59" spans="13:15" hidden="1" x14ac:dyDescent="0.25">
      <c r="M59">
        <v>54</v>
      </c>
      <c r="N59">
        <v>163</v>
      </c>
      <c r="O59">
        <v>165</v>
      </c>
    </row>
    <row r="60" spans="13:15" hidden="1" x14ac:dyDescent="0.25">
      <c r="M60">
        <v>55</v>
      </c>
      <c r="N60">
        <v>142</v>
      </c>
      <c r="O60">
        <v>155</v>
      </c>
    </row>
    <row r="61" spans="13:15" hidden="1" x14ac:dyDescent="0.25">
      <c r="M61">
        <v>56</v>
      </c>
      <c r="N61">
        <v>150</v>
      </c>
      <c r="O61">
        <v>151</v>
      </c>
    </row>
    <row r="62" spans="13:15" hidden="1" x14ac:dyDescent="0.25">
      <c r="M62">
        <v>57</v>
      </c>
      <c r="N62">
        <v>151</v>
      </c>
      <c r="O62">
        <v>163</v>
      </c>
    </row>
    <row r="63" spans="13:15" hidden="1" x14ac:dyDescent="0.25">
      <c r="M63">
        <v>58</v>
      </c>
      <c r="N63">
        <v>153</v>
      </c>
      <c r="O63">
        <v>156</v>
      </c>
    </row>
    <row r="64" spans="13:15" hidden="1" x14ac:dyDescent="0.25">
      <c r="M64">
        <v>59</v>
      </c>
      <c r="N64">
        <v>139</v>
      </c>
      <c r="O64">
        <v>171</v>
      </c>
    </row>
    <row r="65" spans="13:15" hidden="1" x14ac:dyDescent="0.25">
      <c r="M65">
        <v>60</v>
      </c>
      <c r="N65">
        <v>140</v>
      </c>
      <c r="O65">
        <v>154</v>
      </c>
    </row>
    <row r="66" spans="13:15" hidden="1" x14ac:dyDescent="0.25">
      <c r="M66">
        <v>61</v>
      </c>
      <c r="N66">
        <v>158</v>
      </c>
      <c r="O66">
        <v>173</v>
      </c>
    </row>
    <row r="67" spans="13:15" hidden="1" x14ac:dyDescent="0.25">
      <c r="M67">
        <v>62</v>
      </c>
      <c r="N67">
        <v>149</v>
      </c>
      <c r="O67">
        <v>157</v>
      </c>
    </row>
    <row r="68" spans="13:15" hidden="1" x14ac:dyDescent="0.25">
      <c r="M68">
        <v>63</v>
      </c>
      <c r="N68">
        <v>156</v>
      </c>
      <c r="O68">
        <v>155</v>
      </c>
    </row>
    <row r="69" spans="13:15" hidden="1" x14ac:dyDescent="0.25">
      <c r="M69">
        <v>64</v>
      </c>
      <c r="N69">
        <v>158</v>
      </c>
      <c r="O69">
        <v>168</v>
      </c>
    </row>
    <row r="70" spans="13:15" hidden="1" x14ac:dyDescent="0.25">
      <c r="M70">
        <v>65</v>
      </c>
      <c r="N70">
        <v>144</v>
      </c>
      <c r="O70">
        <v>148</v>
      </c>
    </row>
    <row r="71" spans="13:15" hidden="1" x14ac:dyDescent="0.25">
      <c r="M71">
        <v>66</v>
      </c>
      <c r="N71">
        <v>140</v>
      </c>
      <c r="O71">
        <v>171</v>
      </c>
    </row>
    <row r="72" spans="13:15" hidden="1" x14ac:dyDescent="0.25">
      <c r="M72">
        <v>67</v>
      </c>
      <c r="N72">
        <v>138</v>
      </c>
      <c r="O72">
        <v>176</v>
      </c>
    </row>
    <row r="73" spans="13:15" hidden="1" x14ac:dyDescent="0.25">
      <c r="M73">
        <v>68</v>
      </c>
      <c r="N73">
        <v>162</v>
      </c>
      <c r="O73">
        <v>168</v>
      </c>
    </row>
    <row r="74" spans="13:15" hidden="1" x14ac:dyDescent="0.25">
      <c r="M74">
        <v>69</v>
      </c>
      <c r="N74">
        <v>145</v>
      </c>
      <c r="O74">
        <v>143</v>
      </c>
    </row>
    <row r="75" spans="13:15" hidden="1" x14ac:dyDescent="0.25">
      <c r="M75">
        <v>70</v>
      </c>
      <c r="N75">
        <v>150</v>
      </c>
      <c r="O75">
        <v>163</v>
      </c>
    </row>
    <row r="76" spans="13:15" hidden="1" x14ac:dyDescent="0.25">
      <c r="M76">
        <v>71</v>
      </c>
      <c r="N76">
        <v>153</v>
      </c>
      <c r="O76">
        <v>162</v>
      </c>
    </row>
    <row r="77" spans="13:15" hidden="1" x14ac:dyDescent="0.25">
      <c r="M77">
        <v>72</v>
      </c>
      <c r="N77">
        <v>169</v>
      </c>
      <c r="O77">
        <v>168</v>
      </c>
    </row>
    <row r="78" spans="13:15" hidden="1" x14ac:dyDescent="0.25">
      <c r="M78">
        <v>73</v>
      </c>
      <c r="N78">
        <v>150</v>
      </c>
      <c r="O78">
        <v>158</v>
      </c>
    </row>
    <row r="79" spans="13:15" hidden="1" x14ac:dyDescent="0.25">
      <c r="M79">
        <v>74</v>
      </c>
      <c r="N79">
        <v>153</v>
      </c>
      <c r="O79">
        <v>152</v>
      </c>
    </row>
    <row r="80" spans="13:15" hidden="1" x14ac:dyDescent="0.25">
      <c r="M80">
        <v>75</v>
      </c>
      <c r="N80">
        <v>154</v>
      </c>
      <c r="O80">
        <v>182</v>
      </c>
    </row>
    <row r="81" spans="13:15" hidden="1" x14ac:dyDescent="0.25">
      <c r="M81">
        <v>76</v>
      </c>
      <c r="N81">
        <v>161</v>
      </c>
      <c r="O81">
        <v>146</v>
      </c>
    </row>
    <row r="82" spans="13:15" hidden="1" x14ac:dyDescent="0.25">
      <c r="M82">
        <v>77</v>
      </c>
      <c r="N82">
        <v>144</v>
      </c>
      <c r="O82">
        <v>159</v>
      </c>
    </row>
    <row r="83" spans="13:15" hidden="1" x14ac:dyDescent="0.25">
      <c r="M83">
        <v>78</v>
      </c>
      <c r="N83">
        <v>152</v>
      </c>
      <c r="O83">
        <v>165</v>
      </c>
    </row>
    <row r="84" spans="13:15" hidden="1" x14ac:dyDescent="0.25">
      <c r="M84">
        <v>79</v>
      </c>
      <c r="N84">
        <v>163</v>
      </c>
      <c r="O84">
        <v>148</v>
      </c>
    </row>
    <row r="85" spans="13:15" hidden="1" x14ac:dyDescent="0.25">
      <c r="M85">
        <v>80</v>
      </c>
      <c r="N85">
        <v>139</v>
      </c>
      <c r="O85">
        <v>164</v>
      </c>
    </row>
    <row r="86" spans="13:15" hidden="1" x14ac:dyDescent="0.25">
      <c r="M86">
        <v>81</v>
      </c>
      <c r="N86">
        <v>157</v>
      </c>
      <c r="O86">
        <v>154</v>
      </c>
    </row>
    <row r="87" spans="13:15" hidden="1" x14ac:dyDescent="0.25">
      <c r="M87">
        <v>82</v>
      </c>
      <c r="N87">
        <v>147</v>
      </c>
      <c r="O87">
        <v>154</v>
      </c>
    </row>
    <row r="88" spans="13:15" hidden="1" x14ac:dyDescent="0.25">
      <c r="M88">
        <v>83</v>
      </c>
      <c r="N88">
        <v>167</v>
      </c>
      <c r="O88">
        <v>153</v>
      </c>
    </row>
    <row r="89" spans="13:15" hidden="1" x14ac:dyDescent="0.25">
      <c r="M89">
        <v>84</v>
      </c>
      <c r="N89">
        <v>156</v>
      </c>
      <c r="O89">
        <v>177</v>
      </c>
    </row>
    <row r="90" spans="13:15" hidden="1" x14ac:dyDescent="0.25">
      <c r="M90">
        <v>85</v>
      </c>
      <c r="N90">
        <v>143</v>
      </c>
      <c r="O90">
        <v>165</v>
      </c>
    </row>
    <row r="91" spans="13:15" hidden="1" x14ac:dyDescent="0.25">
      <c r="M91">
        <v>86</v>
      </c>
      <c r="N91">
        <v>141</v>
      </c>
      <c r="O91">
        <v>173</v>
      </c>
    </row>
    <row r="92" spans="13:15" hidden="1" x14ac:dyDescent="0.25">
      <c r="M92">
        <v>87</v>
      </c>
      <c r="N92">
        <v>141</v>
      </c>
      <c r="O92">
        <v>161</v>
      </c>
    </row>
    <row r="93" spans="13:15" hidden="1" x14ac:dyDescent="0.25">
      <c r="M93">
        <v>88</v>
      </c>
      <c r="N93">
        <v>141</v>
      </c>
      <c r="O93">
        <v>170</v>
      </c>
    </row>
    <row r="94" spans="13:15" hidden="1" x14ac:dyDescent="0.25">
      <c r="M94">
        <v>89</v>
      </c>
      <c r="N94">
        <v>144</v>
      </c>
      <c r="O94">
        <v>164</v>
      </c>
    </row>
    <row r="95" spans="13:15" hidden="1" x14ac:dyDescent="0.25">
      <c r="M95">
        <v>90</v>
      </c>
      <c r="N95">
        <v>159</v>
      </c>
      <c r="O95">
        <v>165</v>
      </c>
    </row>
    <row r="96" spans="13:15" hidden="1" x14ac:dyDescent="0.25">
      <c r="M96">
        <v>91</v>
      </c>
      <c r="N96">
        <v>159</v>
      </c>
      <c r="O96">
        <v>149</v>
      </c>
    </row>
    <row r="97" spans="13:15" hidden="1" x14ac:dyDescent="0.25">
      <c r="M97">
        <v>92</v>
      </c>
      <c r="N97">
        <v>143</v>
      </c>
      <c r="O97">
        <v>151</v>
      </c>
    </row>
    <row r="98" spans="13:15" hidden="1" x14ac:dyDescent="0.25">
      <c r="M98">
        <v>93</v>
      </c>
      <c r="N98">
        <v>150</v>
      </c>
      <c r="O98">
        <v>167</v>
      </c>
    </row>
    <row r="99" spans="13:15" hidden="1" x14ac:dyDescent="0.25">
      <c r="M99">
        <v>94</v>
      </c>
      <c r="N99">
        <v>148</v>
      </c>
      <c r="O99">
        <v>153</v>
      </c>
    </row>
    <row r="100" spans="13:15" hidden="1" x14ac:dyDescent="0.25">
      <c r="M100">
        <v>95</v>
      </c>
      <c r="N100">
        <v>143</v>
      </c>
      <c r="O100">
        <v>162</v>
      </c>
    </row>
    <row r="101" spans="13:15" hidden="1" x14ac:dyDescent="0.25">
      <c r="M101">
        <v>96</v>
      </c>
      <c r="N101">
        <v>143</v>
      </c>
      <c r="O101">
        <v>165</v>
      </c>
    </row>
    <row r="102" spans="13:15" hidden="1" x14ac:dyDescent="0.25">
      <c r="M102">
        <v>97</v>
      </c>
      <c r="N102">
        <v>147</v>
      </c>
      <c r="O102">
        <v>162</v>
      </c>
    </row>
    <row r="103" spans="13:15" hidden="1" x14ac:dyDescent="0.25">
      <c r="M103">
        <v>98</v>
      </c>
      <c r="N103">
        <v>157</v>
      </c>
      <c r="O103">
        <v>155</v>
      </c>
    </row>
    <row r="104" spans="13:15" x14ac:dyDescent="0.25">
      <c r="M104">
        <v>99</v>
      </c>
      <c r="N104">
        <v>155</v>
      </c>
      <c r="O104">
        <v>165</v>
      </c>
    </row>
    <row r="105" spans="13:15" x14ac:dyDescent="0.25">
      <c r="M105">
        <v>100</v>
      </c>
      <c r="N105">
        <v>150</v>
      </c>
      <c r="O105">
        <v>159</v>
      </c>
    </row>
    <row r="107" spans="13:15" x14ac:dyDescent="0.25">
      <c r="M107" t="s">
        <v>51</v>
      </c>
      <c r="N107">
        <f ca="1">AVERAGE(N6:N105)</f>
        <v>149.72</v>
      </c>
      <c r="O107">
        <f ca="1">AVERAGE(O6:O105)</f>
        <v>162.12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13"/>
  <sheetViews>
    <sheetView workbookViewId="0">
      <selection activeCell="G315" sqref="G315"/>
    </sheetView>
  </sheetViews>
  <sheetFormatPr defaultRowHeight="15" x14ac:dyDescent="0.25"/>
  <cols>
    <col min="1" max="1" width="15.7109375" customWidth="1"/>
    <col min="2" max="2" width="12.5703125" customWidth="1"/>
    <col min="5" max="5" width="22.140625" customWidth="1"/>
    <col min="10" max="10" width="11" customWidth="1"/>
    <col min="11" max="11" width="10.7109375" customWidth="1"/>
  </cols>
  <sheetData>
    <row r="1" spans="1:12" x14ac:dyDescent="0.25">
      <c r="A1" t="s">
        <v>54</v>
      </c>
    </row>
    <row r="2" spans="1:12" x14ac:dyDescent="0.25">
      <c r="A2" t="s">
        <v>55</v>
      </c>
    </row>
    <row r="3" spans="1:12" x14ac:dyDescent="0.25">
      <c r="A3" t="s">
        <v>52</v>
      </c>
      <c r="B3" t="s">
        <v>2</v>
      </c>
      <c r="E3" t="s">
        <v>53</v>
      </c>
      <c r="F3" t="s">
        <v>2</v>
      </c>
    </row>
    <row r="4" spans="1:12" x14ac:dyDescent="0.25">
      <c r="A4" s="3">
        <v>780</v>
      </c>
      <c r="B4">
        <v>0.32</v>
      </c>
      <c r="E4" s="3">
        <v>725</v>
      </c>
    </row>
    <row r="5" spans="1:12" x14ac:dyDescent="0.25">
      <c r="A5" s="3">
        <v>825</v>
      </c>
      <c r="B5">
        <v>0.25</v>
      </c>
      <c r="E5" s="3">
        <v>825</v>
      </c>
    </row>
    <row r="6" spans="1:12" x14ac:dyDescent="0.25">
      <c r="A6" s="3">
        <v>875</v>
      </c>
      <c r="B6">
        <v>0.33</v>
      </c>
      <c r="E6" s="3">
        <v>900</v>
      </c>
    </row>
    <row r="7" spans="1:12" x14ac:dyDescent="0.25">
      <c r="A7" s="3">
        <v>925</v>
      </c>
      <c r="B7">
        <v>0.1</v>
      </c>
      <c r="E7" s="3">
        <v>1000</v>
      </c>
    </row>
    <row r="9" spans="1:12" x14ac:dyDescent="0.25">
      <c r="A9" t="s">
        <v>56</v>
      </c>
    </row>
    <row r="10" spans="1:12" x14ac:dyDescent="0.25">
      <c r="A10" t="s">
        <v>57</v>
      </c>
    </row>
    <row r="12" spans="1:12" x14ac:dyDescent="0.25">
      <c r="A12" t="s">
        <v>58</v>
      </c>
      <c r="B12" t="s">
        <v>33</v>
      </c>
      <c r="C12" t="s">
        <v>59</v>
      </c>
      <c r="E12" t="s">
        <v>60</v>
      </c>
      <c r="F12" t="s">
        <v>33</v>
      </c>
      <c r="G12" t="s">
        <v>59</v>
      </c>
      <c r="J12" t="s">
        <v>49</v>
      </c>
      <c r="K12" t="s">
        <v>64</v>
      </c>
      <c r="L12" t="s">
        <v>63</v>
      </c>
    </row>
    <row r="13" spans="1:12" x14ac:dyDescent="0.25">
      <c r="A13">
        <v>780</v>
      </c>
      <c r="B13">
        <v>0.32</v>
      </c>
      <c r="C13">
        <v>0</v>
      </c>
      <c r="E13">
        <v>725</v>
      </c>
      <c r="F13">
        <v>0.1</v>
      </c>
      <c r="G13">
        <v>0</v>
      </c>
      <c r="J13">
        <v>1</v>
      </c>
      <c r="K13">
        <f ca="1">E30</f>
        <v>790</v>
      </c>
      <c r="L13">
        <f ca="1">G21</f>
        <v>0</v>
      </c>
    </row>
    <row r="14" spans="1:12" x14ac:dyDescent="0.25">
      <c r="A14">
        <v>825</v>
      </c>
      <c r="B14">
        <v>0.25</v>
      </c>
      <c r="C14">
        <f>C13+B13</f>
        <v>0.32</v>
      </c>
      <c r="E14">
        <v>825</v>
      </c>
      <c r="F14">
        <v>0.38</v>
      </c>
      <c r="G14">
        <f>G13+F13</f>
        <v>0.1</v>
      </c>
      <c r="J14">
        <v>2</v>
      </c>
      <c r="K14">
        <f t="dataTable" ref="K14:L312" dt2D="0" dtr="0" r1="AZ1" ca="1"/>
        <v>-280</v>
      </c>
      <c r="L14">
        <v>0.33333333333333331</v>
      </c>
    </row>
    <row r="15" spans="1:12" x14ac:dyDescent="0.25">
      <c r="A15">
        <v>875</v>
      </c>
      <c r="B15">
        <v>0.33</v>
      </c>
      <c r="C15">
        <f t="shared" ref="C15:C16" si="0">C14+B14</f>
        <v>0.57000000000000006</v>
      </c>
      <c r="E15">
        <v>900</v>
      </c>
      <c r="F15">
        <v>0.32</v>
      </c>
      <c r="G15">
        <f t="shared" ref="G15:G16" si="1">G14+F14</f>
        <v>0.48</v>
      </c>
      <c r="J15">
        <v>3</v>
      </c>
      <c r="K15">
        <v>470</v>
      </c>
      <c r="L15">
        <v>0</v>
      </c>
    </row>
    <row r="16" spans="1:12" x14ac:dyDescent="0.25">
      <c r="A16">
        <v>925</v>
      </c>
      <c r="B16">
        <v>0.1</v>
      </c>
      <c r="C16">
        <f t="shared" si="0"/>
        <v>0.90000000000000013</v>
      </c>
      <c r="E16">
        <v>1000</v>
      </c>
      <c r="F16">
        <v>0.2</v>
      </c>
      <c r="G16">
        <f t="shared" si="1"/>
        <v>0.8</v>
      </c>
      <c r="J16">
        <v>4</v>
      </c>
      <c r="K16">
        <v>805</v>
      </c>
      <c r="L16">
        <v>0</v>
      </c>
    </row>
    <row r="17" spans="1:12" x14ac:dyDescent="0.25">
      <c r="J17">
        <v>5</v>
      </c>
      <c r="K17">
        <v>620</v>
      </c>
      <c r="L17">
        <v>0</v>
      </c>
    </row>
    <row r="18" spans="1:12" x14ac:dyDescent="0.25">
      <c r="A18" t="s">
        <v>9</v>
      </c>
      <c r="B18" t="s">
        <v>61</v>
      </c>
      <c r="C18" t="s">
        <v>58</v>
      </c>
      <c r="D18" t="s">
        <v>60</v>
      </c>
      <c r="E18" t="s">
        <v>62</v>
      </c>
      <c r="J18">
        <v>6</v>
      </c>
      <c r="K18">
        <v>610</v>
      </c>
      <c r="L18">
        <v>0</v>
      </c>
    </row>
    <row r="19" spans="1:12" x14ac:dyDescent="0.25">
      <c r="A19">
        <v>1</v>
      </c>
      <c r="B19">
        <v>1000</v>
      </c>
      <c r="C19">
        <f ca="1">LOOKUP(RAND(),$C$13:$C$16,$A$13:$A$16)</f>
        <v>875</v>
      </c>
      <c r="D19">
        <f ca="1">LOOKUP(RAND(),$G$13:$G$16,$E$13:$E$16)</f>
        <v>900</v>
      </c>
      <c r="E19">
        <f ca="1">B19+C19-D19</f>
        <v>975</v>
      </c>
      <c r="J19">
        <v>7</v>
      </c>
      <c r="K19">
        <v>745</v>
      </c>
      <c r="L19">
        <v>0</v>
      </c>
    </row>
    <row r="20" spans="1:12" x14ac:dyDescent="0.25">
      <c r="A20">
        <v>2</v>
      </c>
      <c r="B20">
        <f ca="1">E19</f>
        <v>975</v>
      </c>
      <c r="C20">
        <f t="shared" ref="C20:C30" ca="1" si="2">LOOKUP(RAND(),$C$13:$C$16,$A$13:$A$16)</f>
        <v>780</v>
      </c>
      <c r="D20">
        <f t="shared" ref="D20:D30" ca="1" si="3">LOOKUP(RAND(),$G$13:$G$16,$E$13:$E$16)</f>
        <v>725</v>
      </c>
      <c r="E20">
        <f t="shared" ref="E20:E30" ca="1" si="4">B20+C20-D20</f>
        <v>1030</v>
      </c>
      <c r="G20" t="s">
        <v>63</v>
      </c>
      <c r="J20">
        <v>8</v>
      </c>
      <c r="K20">
        <v>-35</v>
      </c>
      <c r="L20">
        <v>8.3333333333333329E-2</v>
      </c>
    </row>
    <row r="21" spans="1:12" x14ac:dyDescent="0.25">
      <c r="A21">
        <v>3</v>
      </c>
      <c r="B21">
        <f t="shared" ref="B21:B30" ca="1" si="5">E20</f>
        <v>1030</v>
      </c>
      <c r="C21">
        <f t="shared" ca="1" si="2"/>
        <v>875</v>
      </c>
      <c r="D21">
        <f t="shared" ca="1" si="3"/>
        <v>900</v>
      </c>
      <c r="E21">
        <f t="shared" ca="1" si="4"/>
        <v>1005</v>
      </c>
      <c r="G21" s="4">
        <f ca="1">COUNTIF(E19:E30,"&lt;0")/12</f>
        <v>0</v>
      </c>
      <c r="J21">
        <v>9</v>
      </c>
      <c r="K21">
        <v>155</v>
      </c>
      <c r="L21">
        <v>0</v>
      </c>
    </row>
    <row r="22" spans="1:12" x14ac:dyDescent="0.25">
      <c r="A22">
        <v>4</v>
      </c>
      <c r="B22">
        <f t="shared" ca="1" si="5"/>
        <v>1005</v>
      </c>
      <c r="C22">
        <f t="shared" ca="1" si="2"/>
        <v>875</v>
      </c>
      <c r="D22">
        <f t="shared" ca="1" si="3"/>
        <v>1000</v>
      </c>
      <c r="E22">
        <f t="shared" ca="1" si="4"/>
        <v>880</v>
      </c>
      <c r="J22">
        <v>10</v>
      </c>
      <c r="K22">
        <v>825</v>
      </c>
      <c r="L22">
        <v>0</v>
      </c>
    </row>
    <row r="23" spans="1:12" hidden="1" x14ac:dyDescent="0.25">
      <c r="A23">
        <v>5</v>
      </c>
      <c r="B23">
        <f t="shared" ca="1" si="5"/>
        <v>880</v>
      </c>
      <c r="C23">
        <f t="shared" ca="1" si="2"/>
        <v>875</v>
      </c>
      <c r="D23">
        <f t="shared" ca="1" si="3"/>
        <v>725</v>
      </c>
      <c r="E23">
        <f t="shared" ca="1" si="4"/>
        <v>1030</v>
      </c>
      <c r="J23">
        <v>11</v>
      </c>
      <c r="K23">
        <v>935</v>
      </c>
      <c r="L23">
        <v>0</v>
      </c>
    </row>
    <row r="24" spans="1:12" hidden="1" x14ac:dyDescent="0.25">
      <c r="A24">
        <v>6</v>
      </c>
      <c r="B24">
        <f t="shared" ca="1" si="5"/>
        <v>1030</v>
      </c>
      <c r="C24">
        <f t="shared" ca="1" si="2"/>
        <v>780</v>
      </c>
      <c r="D24">
        <f t="shared" ca="1" si="3"/>
        <v>825</v>
      </c>
      <c r="E24">
        <f t="shared" ca="1" si="4"/>
        <v>985</v>
      </c>
      <c r="J24">
        <v>12</v>
      </c>
      <c r="K24">
        <v>735</v>
      </c>
      <c r="L24">
        <v>0</v>
      </c>
    </row>
    <row r="25" spans="1:12" hidden="1" x14ac:dyDescent="0.25">
      <c r="A25">
        <v>7</v>
      </c>
      <c r="B25">
        <f t="shared" ca="1" si="5"/>
        <v>985</v>
      </c>
      <c r="C25">
        <f t="shared" ca="1" si="2"/>
        <v>875</v>
      </c>
      <c r="D25">
        <f t="shared" ca="1" si="3"/>
        <v>825</v>
      </c>
      <c r="E25">
        <f t="shared" ca="1" si="4"/>
        <v>1035</v>
      </c>
      <c r="J25">
        <v>13</v>
      </c>
      <c r="K25">
        <v>635</v>
      </c>
      <c r="L25">
        <v>0</v>
      </c>
    </row>
    <row r="26" spans="1:12" hidden="1" x14ac:dyDescent="0.25">
      <c r="A26">
        <v>8</v>
      </c>
      <c r="B26">
        <f t="shared" ca="1" si="5"/>
        <v>1035</v>
      </c>
      <c r="C26">
        <f t="shared" ca="1" si="2"/>
        <v>875</v>
      </c>
      <c r="D26">
        <f t="shared" ca="1" si="3"/>
        <v>725</v>
      </c>
      <c r="E26">
        <f t="shared" ca="1" si="4"/>
        <v>1185</v>
      </c>
      <c r="J26">
        <v>14</v>
      </c>
      <c r="K26">
        <v>595</v>
      </c>
      <c r="L26">
        <v>0</v>
      </c>
    </row>
    <row r="27" spans="1:12" hidden="1" x14ac:dyDescent="0.25">
      <c r="A27">
        <v>9</v>
      </c>
      <c r="B27">
        <f t="shared" ca="1" si="5"/>
        <v>1185</v>
      </c>
      <c r="C27">
        <f t="shared" ca="1" si="2"/>
        <v>780</v>
      </c>
      <c r="D27">
        <f t="shared" ca="1" si="3"/>
        <v>900</v>
      </c>
      <c r="E27">
        <f t="shared" ca="1" si="4"/>
        <v>1065</v>
      </c>
      <c r="J27">
        <v>15</v>
      </c>
      <c r="K27">
        <v>515</v>
      </c>
      <c r="L27">
        <v>0</v>
      </c>
    </row>
    <row r="28" spans="1:12" hidden="1" x14ac:dyDescent="0.25">
      <c r="A28">
        <v>10</v>
      </c>
      <c r="B28">
        <f t="shared" ca="1" si="5"/>
        <v>1065</v>
      </c>
      <c r="C28">
        <f t="shared" ca="1" si="2"/>
        <v>825</v>
      </c>
      <c r="D28">
        <f t="shared" ca="1" si="3"/>
        <v>900</v>
      </c>
      <c r="E28">
        <f t="shared" ca="1" si="4"/>
        <v>990</v>
      </c>
      <c r="J28">
        <v>16</v>
      </c>
      <c r="K28">
        <v>415</v>
      </c>
      <c r="L28">
        <v>0</v>
      </c>
    </row>
    <row r="29" spans="1:12" x14ac:dyDescent="0.25">
      <c r="A29">
        <v>11</v>
      </c>
      <c r="B29">
        <f t="shared" ca="1" si="5"/>
        <v>990</v>
      </c>
      <c r="C29">
        <f t="shared" ca="1" si="2"/>
        <v>875</v>
      </c>
      <c r="D29">
        <f t="shared" ca="1" si="3"/>
        <v>1000</v>
      </c>
      <c r="E29">
        <f t="shared" ca="1" si="4"/>
        <v>865</v>
      </c>
      <c r="J29">
        <v>17</v>
      </c>
      <c r="K29">
        <v>575</v>
      </c>
      <c r="L29">
        <v>0</v>
      </c>
    </row>
    <row r="30" spans="1:12" x14ac:dyDescent="0.25">
      <c r="A30">
        <v>12</v>
      </c>
      <c r="B30">
        <f t="shared" ca="1" si="5"/>
        <v>865</v>
      </c>
      <c r="C30">
        <f t="shared" ca="1" si="2"/>
        <v>825</v>
      </c>
      <c r="D30">
        <f t="shared" ca="1" si="3"/>
        <v>900</v>
      </c>
      <c r="E30" s="4">
        <f t="shared" ca="1" si="4"/>
        <v>790</v>
      </c>
      <c r="J30">
        <v>18</v>
      </c>
      <c r="K30">
        <v>115</v>
      </c>
      <c r="L30">
        <v>0</v>
      </c>
    </row>
    <row r="31" spans="1:12" hidden="1" x14ac:dyDescent="0.25">
      <c r="J31">
        <v>19</v>
      </c>
      <c r="K31">
        <v>655</v>
      </c>
      <c r="L31">
        <v>0</v>
      </c>
    </row>
    <row r="32" spans="1:12" hidden="1" x14ac:dyDescent="0.25">
      <c r="J32">
        <v>20</v>
      </c>
      <c r="K32">
        <v>465</v>
      </c>
      <c r="L32">
        <v>0</v>
      </c>
    </row>
    <row r="33" spans="10:12" hidden="1" x14ac:dyDescent="0.25">
      <c r="J33">
        <v>21</v>
      </c>
      <c r="K33">
        <v>70</v>
      </c>
      <c r="L33">
        <v>0</v>
      </c>
    </row>
    <row r="34" spans="10:12" hidden="1" x14ac:dyDescent="0.25">
      <c r="J34">
        <v>22</v>
      </c>
      <c r="K34">
        <v>305</v>
      </c>
      <c r="L34">
        <v>0</v>
      </c>
    </row>
    <row r="35" spans="10:12" hidden="1" x14ac:dyDescent="0.25">
      <c r="J35">
        <v>23</v>
      </c>
      <c r="K35">
        <v>255</v>
      </c>
      <c r="L35">
        <v>0</v>
      </c>
    </row>
    <row r="36" spans="10:12" hidden="1" x14ac:dyDescent="0.25">
      <c r="J36">
        <v>24</v>
      </c>
      <c r="K36">
        <v>-330</v>
      </c>
      <c r="L36">
        <v>0.33333333333333331</v>
      </c>
    </row>
    <row r="37" spans="10:12" hidden="1" x14ac:dyDescent="0.25">
      <c r="J37">
        <v>25</v>
      </c>
      <c r="K37">
        <v>565</v>
      </c>
      <c r="L37">
        <v>0</v>
      </c>
    </row>
    <row r="38" spans="10:12" hidden="1" x14ac:dyDescent="0.25">
      <c r="J38">
        <v>26</v>
      </c>
      <c r="K38">
        <v>125</v>
      </c>
      <c r="L38">
        <v>0</v>
      </c>
    </row>
    <row r="39" spans="10:12" hidden="1" x14ac:dyDescent="0.25">
      <c r="J39">
        <v>27</v>
      </c>
      <c r="K39">
        <v>1240</v>
      </c>
      <c r="L39">
        <v>0</v>
      </c>
    </row>
    <row r="40" spans="10:12" hidden="1" x14ac:dyDescent="0.25">
      <c r="J40">
        <v>28</v>
      </c>
      <c r="K40">
        <v>-165</v>
      </c>
      <c r="L40">
        <v>0.25</v>
      </c>
    </row>
    <row r="41" spans="10:12" hidden="1" x14ac:dyDescent="0.25">
      <c r="J41">
        <v>29</v>
      </c>
      <c r="K41">
        <v>750</v>
      </c>
      <c r="L41">
        <v>0</v>
      </c>
    </row>
    <row r="42" spans="10:12" hidden="1" x14ac:dyDescent="0.25">
      <c r="J42">
        <v>30</v>
      </c>
      <c r="K42">
        <v>340</v>
      </c>
      <c r="L42">
        <v>0</v>
      </c>
    </row>
    <row r="43" spans="10:12" hidden="1" x14ac:dyDescent="0.25">
      <c r="J43">
        <v>31</v>
      </c>
      <c r="K43">
        <v>1040</v>
      </c>
      <c r="L43">
        <v>0</v>
      </c>
    </row>
    <row r="44" spans="10:12" hidden="1" x14ac:dyDescent="0.25">
      <c r="J44">
        <v>32</v>
      </c>
      <c r="K44">
        <v>810</v>
      </c>
      <c r="L44">
        <v>0</v>
      </c>
    </row>
    <row r="45" spans="10:12" hidden="1" x14ac:dyDescent="0.25">
      <c r="J45">
        <v>33</v>
      </c>
      <c r="K45">
        <v>95</v>
      </c>
      <c r="L45">
        <v>0</v>
      </c>
    </row>
    <row r="46" spans="10:12" hidden="1" x14ac:dyDescent="0.25">
      <c r="J46">
        <v>34</v>
      </c>
      <c r="K46">
        <v>690</v>
      </c>
      <c r="L46">
        <v>0</v>
      </c>
    </row>
    <row r="47" spans="10:12" hidden="1" x14ac:dyDescent="0.25">
      <c r="J47">
        <v>35</v>
      </c>
      <c r="K47">
        <v>770</v>
      </c>
      <c r="L47">
        <v>0</v>
      </c>
    </row>
    <row r="48" spans="10:12" hidden="1" x14ac:dyDescent="0.25">
      <c r="J48">
        <v>36</v>
      </c>
      <c r="K48">
        <v>835</v>
      </c>
      <c r="L48">
        <v>0</v>
      </c>
    </row>
    <row r="49" spans="10:12" hidden="1" x14ac:dyDescent="0.25">
      <c r="J49">
        <v>37</v>
      </c>
      <c r="K49">
        <v>-80</v>
      </c>
      <c r="L49">
        <v>0.16666666666666666</v>
      </c>
    </row>
    <row r="50" spans="10:12" hidden="1" x14ac:dyDescent="0.25">
      <c r="J50">
        <v>38</v>
      </c>
      <c r="K50">
        <v>665</v>
      </c>
      <c r="L50">
        <v>0</v>
      </c>
    </row>
    <row r="51" spans="10:12" hidden="1" x14ac:dyDescent="0.25">
      <c r="J51">
        <v>39</v>
      </c>
      <c r="K51">
        <v>665</v>
      </c>
      <c r="L51">
        <v>0</v>
      </c>
    </row>
    <row r="52" spans="10:12" hidden="1" x14ac:dyDescent="0.25">
      <c r="J52">
        <v>40</v>
      </c>
      <c r="K52">
        <v>45</v>
      </c>
      <c r="L52">
        <v>0</v>
      </c>
    </row>
    <row r="53" spans="10:12" hidden="1" x14ac:dyDescent="0.25">
      <c r="J53">
        <v>41</v>
      </c>
      <c r="K53">
        <v>435</v>
      </c>
      <c r="L53">
        <v>0</v>
      </c>
    </row>
    <row r="54" spans="10:12" hidden="1" x14ac:dyDescent="0.25">
      <c r="J54">
        <v>42</v>
      </c>
      <c r="K54">
        <v>840</v>
      </c>
      <c r="L54">
        <v>0</v>
      </c>
    </row>
    <row r="55" spans="10:12" hidden="1" x14ac:dyDescent="0.25">
      <c r="J55">
        <v>43</v>
      </c>
      <c r="K55">
        <v>625</v>
      </c>
      <c r="L55">
        <v>0</v>
      </c>
    </row>
    <row r="56" spans="10:12" hidden="1" x14ac:dyDescent="0.25">
      <c r="J56">
        <v>44</v>
      </c>
      <c r="K56">
        <v>1060</v>
      </c>
      <c r="L56">
        <v>0</v>
      </c>
    </row>
    <row r="57" spans="10:12" hidden="1" x14ac:dyDescent="0.25">
      <c r="J57">
        <v>45</v>
      </c>
      <c r="K57">
        <v>285</v>
      </c>
      <c r="L57">
        <v>0</v>
      </c>
    </row>
    <row r="58" spans="10:12" hidden="1" x14ac:dyDescent="0.25">
      <c r="J58">
        <v>46</v>
      </c>
      <c r="K58">
        <v>455</v>
      </c>
      <c r="L58">
        <v>0</v>
      </c>
    </row>
    <row r="59" spans="10:12" hidden="1" x14ac:dyDescent="0.25">
      <c r="J59">
        <v>47</v>
      </c>
      <c r="K59">
        <v>490</v>
      </c>
      <c r="L59">
        <v>0</v>
      </c>
    </row>
    <row r="60" spans="10:12" hidden="1" x14ac:dyDescent="0.25">
      <c r="J60">
        <v>48</v>
      </c>
      <c r="K60">
        <v>1040</v>
      </c>
      <c r="L60">
        <v>0</v>
      </c>
    </row>
    <row r="61" spans="10:12" hidden="1" x14ac:dyDescent="0.25">
      <c r="J61">
        <v>49</v>
      </c>
      <c r="K61">
        <v>620</v>
      </c>
      <c r="L61">
        <v>0</v>
      </c>
    </row>
    <row r="62" spans="10:12" hidden="1" x14ac:dyDescent="0.25">
      <c r="J62">
        <v>50</v>
      </c>
      <c r="K62">
        <v>200</v>
      </c>
      <c r="L62">
        <v>0</v>
      </c>
    </row>
    <row r="63" spans="10:12" hidden="1" x14ac:dyDescent="0.25">
      <c r="J63">
        <v>51</v>
      </c>
      <c r="K63">
        <v>665</v>
      </c>
      <c r="L63">
        <v>0</v>
      </c>
    </row>
    <row r="64" spans="10:12" hidden="1" x14ac:dyDescent="0.25">
      <c r="J64">
        <v>52</v>
      </c>
      <c r="K64">
        <v>500</v>
      </c>
      <c r="L64">
        <v>0</v>
      </c>
    </row>
    <row r="65" spans="10:12" hidden="1" x14ac:dyDescent="0.25">
      <c r="J65">
        <v>53</v>
      </c>
      <c r="K65">
        <v>885</v>
      </c>
      <c r="L65">
        <v>0</v>
      </c>
    </row>
    <row r="66" spans="10:12" hidden="1" x14ac:dyDescent="0.25">
      <c r="J66">
        <v>54</v>
      </c>
      <c r="K66">
        <v>835</v>
      </c>
      <c r="L66">
        <v>0</v>
      </c>
    </row>
    <row r="67" spans="10:12" hidden="1" x14ac:dyDescent="0.25">
      <c r="J67">
        <v>55</v>
      </c>
      <c r="K67">
        <v>560</v>
      </c>
      <c r="L67">
        <v>0</v>
      </c>
    </row>
    <row r="68" spans="10:12" hidden="1" x14ac:dyDescent="0.25">
      <c r="J68">
        <v>56</v>
      </c>
      <c r="K68">
        <v>820</v>
      </c>
      <c r="L68">
        <v>0</v>
      </c>
    </row>
    <row r="69" spans="10:12" hidden="1" x14ac:dyDescent="0.25">
      <c r="J69">
        <v>57</v>
      </c>
      <c r="K69">
        <v>220</v>
      </c>
      <c r="L69">
        <v>0</v>
      </c>
    </row>
    <row r="70" spans="10:12" hidden="1" x14ac:dyDescent="0.25">
      <c r="J70">
        <v>58</v>
      </c>
      <c r="K70">
        <v>730</v>
      </c>
      <c r="L70">
        <v>0</v>
      </c>
    </row>
    <row r="71" spans="10:12" hidden="1" x14ac:dyDescent="0.25">
      <c r="J71">
        <v>59</v>
      </c>
      <c r="K71">
        <v>350</v>
      </c>
      <c r="L71">
        <v>0</v>
      </c>
    </row>
    <row r="72" spans="10:12" hidden="1" x14ac:dyDescent="0.25">
      <c r="J72">
        <v>60</v>
      </c>
      <c r="K72">
        <v>465</v>
      </c>
      <c r="L72">
        <v>0</v>
      </c>
    </row>
    <row r="73" spans="10:12" hidden="1" x14ac:dyDescent="0.25">
      <c r="J73">
        <v>61</v>
      </c>
      <c r="K73">
        <v>290</v>
      </c>
      <c r="L73">
        <v>0</v>
      </c>
    </row>
    <row r="74" spans="10:12" hidden="1" x14ac:dyDescent="0.25">
      <c r="J74">
        <v>62</v>
      </c>
      <c r="K74">
        <v>625</v>
      </c>
      <c r="L74">
        <v>0</v>
      </c>
    </row>
    <row r="75" spans="10:12" hidden="1" x14ac:dyDescent="0.25">
      <c r="J75">
        <v>63</v>
      </c>
      <c r="K75">
        <v>840</v>
      </c>
      <c r="L75">
        <v>0</v>
      </c>
    </row>
    <row r="76" spans="10:12" hidden="1" x14ac:dyDescent="0.25">
      <c r="J76">
        <v>64</v>
      </c>
      <c r="K76">
        <v>495</v>
      </c>
      <c r="L76">
        <v>0</v>
      </c>
    </row>
    <row r="77" spans="10:12" hidden="1" x14ac:dyDescent="0.25">
      <c r="J77">
        <v>65</v>
      </c>
      <c r="K77">
        <v>200</v>
      </c>
      <c r="L77">
        <v>0</v>
      </c>
    </row>
    <row r="78" spans="10:12" hidden="1" x14ac:dyDescent="0.25">
      <c r="J78">
        <v>66</v>
      </c>
      <c r="K78">
        <v>95</v>
      </c>
      <c r="L78">
        <v>0</v>
      </c>
    </row>
    <row r="79" spans="10:12" hidden="1" x14ac:dyDescent="0.25">
      <c r="J79">
        <v>67</v>
      </c>
      <c r="K79">
        <v>245</v>
      </c>
      <c r="L79">
        <v>0</v>
      </c>
    </row>
    <row r="80" spans="10:12" hidden="1" x14ac:dyDescent="0.25">
      <c r="J80">
        <v>68</v>
      </c>
      <c r="K80">
        <v>485</v>
      </c>
      <c r="L80">
        <v>0</v>
      </c>
    </row>
    <row r="81" spans="10:12" hidden="1" x14ac:dyDescent="0.25">
      <c r="J81">
        <v>69</v>
      </c>
      <c r="K81">
        <v>960</v>
      </c>
      <c r="L81">
        <v>0</v>
      </c>
    </row>
    <row r="82" spans="10:12" hidden="1" x14ac:dyDescent="0.25">
      <c r="J82">
        <v>70</v>
      </c>
      <c r="K82">
        <v>690</v>
      </c>
      <c r="L82">
        <v>0</v>
      </c>
    </row>
    <row r="83" spans="10:12" hidden="1" x14ac:dyDescent="0.25">
      <c r="J83">
        <v>71</v>
      </c>
      <c r="K83">
        <v>160</v>
      </c>
      <c r="L83">
        <v>0</v>
      </c>
    </row>
    <row r="84" spans="10:12" hidden="1" x14ac:dyDescent="0.25">
      <c r="J84">
        <v>72</v>
      </c>
      <c r="K84">
        <v>585</v>
      </c>
      <c r="L84">
        <v>0</v>
      </c>
    </row>
    <row r="85" spans="10:12" hidden="1" x14ac:dyDescent="0.25">
      <c r="J85">
        <v>73</v>
      </c>
      <c r="K85">
        <v>1355</v>
      </c>
      <c r="L85">
        <v>0</v>
      </c>
    </row>
    <row r="86" spans="10:12" hidden="1" x14ac:dyDescent="0.25">
      <c r="J86">
        <v>74</v>
      </c>
      <c r="K86">
        <v>315</v>
      </c>
      <c r="L86">
        <v>0</v>
      </c>
    </row>
    <row r="87" spans="10:12" hidden="1" x14ac:dyDescent="0.25">
      <c r="J87">
        <v>75</v>
      </c>
      <c r="K87">
        <v>775</v>
      </c>
      <c r="L87">
        <v>0</v>
      </c>
    </row>
    <row r="88" spans="10:12" hidden="1" x14ac:dyDescent="0.25">
      <c r="J88">
        <v>76</v>
      </c>
      <c r="K88">
        <v>1085</v>
      </c>
      <c r="L88">
        <v>0</v>
      </c>
    </row>
    <row r="89" spans="10:12" hidden="1" x14ac:dyDescent="0.25">
      <c r="J89">
        <v>77</v>
      </c>
      <c r="K89">
        <v>420</v>
      </c>
      <c r="L89">
        <v>0</v>
      </c>
    </row>
    <row r="90" spans="10:12" hidden="1" x14ac:dyDescent="0.25">
      <c r="J90">
        <v>78</v>
      </c>
      <c r="K90">
        <v>830</v>
      </c>
      <c r="L90">
        <v>0</v>
      </c>
    </row>
    <row r="91" spans="10:12" hidden="1" x14ac:dyDescent="0.25">
      <c r="J91">
        <v>79</v>
      </c>
      <c r="K91">
        <v>1065</v>
      </c>
      <c r="L91">
        <v>0</v>
      </c>
    </row>
    <row r="92" spans="10:12" hidden="1" x14ac:dyDescent="0.25">
      <c r="J92">
        <v>80</v>
      </c>
      <c r="K92">
        <v>1005</v>
      </c>
      <c r="L92">
        <v>0</v>
      </c>
    </row>
    <row r="93" spans="10:12" hidden="1" x14ac:dyDescent="0.25">
      <c r="J93">
        <v>81</v>
      </c>
      <c r="K93">
        <v>730</v>
      </c>
      <c r="L93">
        <v>0</v>
      </c>
    </row>
    <row r="94" spans="10:12" hidden="1" x14ac:dyDescent="0.25">
      <c r="J94">
        <v>82</v>
      </c>
      <c r="K94">
        <v>100</v>
      </c>
      <c r="L94">
        <v>0</v>
      </c>
    </row>
    <row r="95" spans="10:12" hidden="1" x14ac:dyDescent="0.25">
      <c r="J95">
        <v>83</v>
      </c>
      <c r="K95">
        <v>470</v>
      </c>
      <c r="L95">
        <v>0</v>
      </c>
    </row>
    <row r="96" spans="10:12" hidden="1" x14ac:dyDescent="0.25">
      <c r="J96">
        <v>84</v>
      </c>
      <c r="K96">
        <v>500</v>
      </c>
      <c r="L96">
        <v>0</v>
      </c>
    </row>
    <row r="97" spans="10:12" hidden="1" x14ac:dyDescent="0.25">
      <c r="J97">
        <v>85</v>
      </c>
      <c r="K97">
        <v>430</v>
      </c>
      <c r="L97">
        <v>0</v>
      </c>
    </row>
    <row r="98" spans="10:12" hidden="1" x14ac:dyDescent="0.25">
      <c r="J98">
        <v>86</v>
      </c>
      <c r="K98">
        <v>330</v>
      </c>
      <c r="L98">
        <v>0</v>
      </c>
    </row>
    <row r="99" spans="10:12" hidden="1" x14ac:dyDescent="0.25">
      <c r="J99">
        <v>87</v>
      </c>
      <c r="K99">
        <v>330</v>
      </c>
      <c r="L99">
        <v>0</v>
      </c>
    </row>
    <row r="100" spans="10:12" hidden="1" x14ac:dyDescent="0.25">
      <c r="J100">
        <v>88</v>
      </c>
      <c r="K100">
        <v>575</v>
      </c>
      <c r="L100">
        <v>0</v>
      </c>
    </row>
    <row r="101" spans="10:12" hidden="1" x14ac:dyDescent="0.25">
      <c r="J101">
        <v>89</v>
      </c>
      <c r="K101">
        <v>490</v>
      </c>
      <c r="L101">
        <v>0</v>
      </c>
    </row>
    <row r="102" spans="10:12" hidden="1" x14ac:dyDescent="0.25">
      <c r="J102">
        <v>90</v>
      </c>
      <c r="K102">
        <v>275</v>
      </c>
      <c r="L102">
        <v>0</v>
      </c>
    </row>
    <row r="103" spans="10:12" hidden="1" x14ac:dyDescent="0.25">
      <c r="J103">
        <v>91</v>
      </c>
      <c r="K103">
        <v>670</v>
      </c>
      <c r="L103">
        <v>0</v>
      </c>
    </row>
    <row r="104" spans="10:12" hidden="1" x14ac:dyDescent="0.25">
      <c r="J104">
        <v>92</v>
      </c>
      <c r="K104">
        <v>280</v>
      </c>
      <c r="L104">
        <v>0</v>
      </c>
    </row>
    <row r="105" spans="10:12" hidden="1" x14ac:dyDescent="0.25">
      <c r="J105">
        <v>93</v>
      </c>
      <c r="K105">
        <v>800</v>
      </c>
      <c r="L105">
        <v>0</v>
      </c>
    </row>
    <row r="106" spans="10:12" hidden="1" x14ac:dyDescent="0.25">
      <c r="J106">
        <v>94</v>
      </c>
      <c r="K106">
        <v>755</v>
      </c>
      <c r="L106">
        <v>0</v>
      </c>
    </row>
    <row r="107" spans="10:12" hidden="1" x14ac:dyDescent="0.25">
      <c r="J107">
        <v>95</v>
      </c>
      <c r="K107">
        <v>475</v>
      </c>
      <c r="L107">
        <v>0</v>
      </c>
    </row>
    <row r="108" spans="10:12" hidden="1" x14ac:dyDescent="0.25">
      <c r="J108">
        <v>96</v>
      </c>
      <c r="K108">
        <v>380</v>
      </c>
      <c r="L108">
        <v>0</v>
      </c>
    </row>
    <row r="109" spans="10:12" hidden="1" x14ac:dyDescent="0.25">
      <c r="J109">
        <v>97</v>
      </c>
      <c r="K109">
        <v>550</v>
      </c>
      <c r="L109">
        <v>0</v>
      </c>
    </row>
    <row r="110" spans="10:12" hidden="1" x14ac:dyDescent="0.25">
      <c r="J110">
        <v>98</v>
      </c>
      <c r="K110">
        <v>765</v>
      </c>
      <c r="L110">
        <v>0</v>
      </c>
    </row>
    <row r="111" spans="10:12" hidden="1" x14ac:dyDescent="0.25">
      <c r="J111">
        <v>99</v>
      </c>
      <c r="K111">
        <v>380</v>
      </c>
      <c r="L111">
        <v>0</v>
      </c>
    </row>
    <row r="112" spans="10:12" hidden="1" x14ac:dyDescent="0.25">
      <c r="J112">
        <v>100</v>
      </c>
      <c r="K112">
        <v>1055</v>
      </c>
      <c r="L112">
        <v>0</v>
      </c>
    </row>
    <row r="113" spans="10:12" hidden="1" x14ac:dyDescent="0.25">
      <c r="J113">
        <v>101</v>
      </c>
      <c r="K113">
        <v>815</v>
      </c>
      <c r="L113">
        <v>0</v>
      </c>
    </row>
    <row r="114" spans="10:12" hidden="1" x14ac:dyDescent="0.25">
      <c r="J114">
        <v>102</v>
      </c>
      <c r="K114">
        <v>1120</v>
      </c>
      <c r="L114">
        <v>0</v>
      </c>
    </row>
    <row r="115" spans="10:12" hidden="1" x14ac:dyDescent="0.25">
      <c r="J115">
        <v>103</v>
      </c>
      <c r="K115">
        <v>150</v>
      </c>
      <c r="L115">
        <v>0</v>
      </c>
    </row>
    <row r="116" spans="10:12" hidden="1" x14ac:dyDescent="0.25">
      <c r="J116">
        <v>104</v>
      </c>
      <c r="K116">
        <v>365</v>
      </c>
      <c r="L116">
        <v>0</v>
      </c>
    </row>
    <row r="117" spans="10:12" hidden="1" x14ac:dyDescent="0.25">
      <c r="J117">
        <v>105</v>
      </c>
      <c r="K117">
        <v>335</v>
      </c>
      <c r="L117">
        <v>0</v>
      </c>
    </row>
    <row r="118" spans="10:12" hidden="1" x14ac:dyDescent="0.25">
      <c r="J118">
        <v>106</v>
      </c>
      <c r="K118">
        <v>1115</v>
      </c>
      <c r="L118">
        <v>0</v>
      </c>
    </row>
    <row r="119" spans="10:12" hidden="1" x14ac:dyDescent="0.25">
      <c r="J119">
        <v>107</v>
      </c>
      <c r="K119">
        <v>545</v>
      </c>
      <c r="L119">
        <v>0</v>
      </c>
    </row>
    <row r="120" spans="10:12" hidden="1" x14ac:dyDescent="0.25">
      <c r="J120">
        <v>108</v>
      </c>
      <c r="K120">
        <v>590</v>
      </c>
      <c r="L120">
        <v>0</v>
      </c>
    </row>
    <row r="121" spans="10:12" hidden="1" x14ac:dyDescent="0.25">
      <c r="J121">
        <v>109</v>
      </c>
      <c r="K121">
        <v>390</v>
      </c>
      <c r="L121">
        <v>0</v>
      </c>
    </row>
    <row r="122" spans="10:12" hidden="1" x14ac:dyDescent="0.25">
      <c r="J122">
        <v>110</v>
      </c>
      <c r="K122">
        <v>495</v>
      </c>
      <c r="L122">
        <v>0</v>
      </c>
    </row>
    <row r="123" spans="10:12" hidden="1" x14ac:dyDescent="0.25">
      <c r="J123">
        <v>111</v>
      </c>
      <c r="K123">
        <v>300</v>
      </c>
      <c r="L123">
        <v>0</v>
      </c>
    </row>
    <row r="124" spans="10:12" hidden="1" x14ac:dyDescent="0.25">
      <c r="J124">
        <v>112</v>
      </c>
      <c r="K124">
        <v>75</v>
      </c>
      <c r="L124">
        <v>0</v>
      </c>
    </row>
    <row r="125" spans="10:12" hidden="1" x14ac:dyDescent="0.25">
      <c r="J125">
        <v>113</v>
      </c>
      <c r="K125">
        <v>270</v>
      </c>
      <c r="L125">
        <v>0</v>
      </c>
    </row>
    <row r="126" spans="10:12" hidden="1" x14ac:dyDescent="0.25">
      <c r="J126">
        <v>114</v>
      </c>
      <c r="K126">
        <v>420</v>
      </c>
      <c r="L126">
        <v>0</v>
      </c>
    </row>
    <row r="127" spans="10:12" hidden="1" x14ac:dyDescent="0.25">
      <c r="J127">
        <v>115</v>
      </c>
      <c r="K127">
        <v>160</v>
      </c>
      <c r="L127">
        <v>0</v>
      </c>
    </row>
    <row r="128" spans="10:12" hidden="1" x14ac:dyDescent="0.25">
      <c r="J128">
        <v>116</v>
      </c>
      <c r="K128">
        <v>685</v>
      </c>
      <c r="L128">
        <v>0</v>
      </c>
    </row>
    <row r="129" spans="10:12" hidden="1" x14ac:dyDescent="0.25">
      <c r="J129">
        <v>117</v>
      </c>
      <c r="K129">
        <v>310</v>
      </c>
      <c r="L129">
        <v>0</v>
      </c>
    </row>
    <row r="130" spans="10:12" hidden="1" x14ac:dyDescent="0.25">
      <c r="J130">
        <v>118</v>
      </c>
      <c r="K130">
        <v>650</v>
      </c>
      <c r="L130">
        <v>0</v>
      </c>
    </row>
    <row r="131" spans="10:12" hidden="1" x14ac:dyDescent="0.25">
      <c r="J131">
        <v>119</v>
      </c>
      <c r="K131">
        <v>365</v>
      </c>
      <c r="L131">
        <v>0</v>
      </c>
    </row>
    <row r="132" spans="10:12" hidden="1" x14ac:dyDescent="0.25">
      <c r="J132">
        <v>120</v>
      </c>
      <c r="K132">
        <v>285</v>
      </c>
      <c r="L132">
        <v>0</v>
      </c>
    </row>
    <row r="133" spans="10:12" hidden="1" x14ac:dyDescent="0.25">
      <c r="J133">
        <v>121</v>
      </c>
      <c r="K133">
        <v>660</v>
      </c>
      <c r="L133">
        <v>0</v>
      </c>
    </row>
    <row r="134" spans="10:12" hidden="1" x14ac:dyDescent="0.25">
      <c r="J134">
        <v>122</v>
      </c>
      <c r="K134">
        <v>680</v>
      </c>
      <c r="L134">
        <v>0</v>
      </c>
    </row>
    <row r="135" spans="10:12" hidden="1" x14ac:dyDescent="0.25">
      <c r="J135">
        <v>123</v>
      </c>
      <c r="K135">
        <v>355</v>
      </c>
      <c r="L135">
        <v>0</v>
      </c>
    </row>
    <row r="136" spans="10:12" hidden="1" x14ac:dyDescent="0.25">
      <c r="J136">
        <v>124</v>
      </c>
      <c r="K136">
        <v>75</v>
      </c>
      <c r="L136">
        <v>0</v>
      </c>
    </row>
    <row r="137" spans="10:12" hidden="1" x14ac:dyDescent="0.25">
      <c r="J137">
        <v>125</v>
      </c>
      <c r="K137">
        <v>400</v>
      </c>
      <c r="L137">
        <v>0</v>
      </c>
    </row>
    <row r="138" spans="10:12" hidden="1" x14ac:dyDescent="0.25">
      <c r="J138">
        <v>126</v>
      </c>
      <c r="K138">
        <v>925</v>
      </c>
      <c r="L138">
        <v>0</v>
      </c>
    </row>
    <row r="139" spans="10:12" hidden="1" x14ac:dyDescent="0.25">
      <c r="J139">
        <v>127</v>
      </c>
      <c r="K139">
        <v>-50</v>
      </c>
      <c r="L139">
        <v>8.3333333333333329E-2</v>
      </c>
    </row>
    <row r="140" spans="10:12" hidden="1" x14ac:dyDescent="0.25">
      <c r="J140">
        <v>128</v>
      </c>
      <c r="K140">
        <v>590</v>
      </c>
      <c r="L140">
        <v>0</v>
      </c>
    </row>
    <row r="141" spans="10:12" hidden="1" x14ac:dyDescent="0.25">
      <c r="J141">
        <v>129</v>
      </c>
      <c r="K141">
        <v>775</v>
      </c>
      <c r="L141">
        <v>0</v>
      </c>
    </row>
    <row r="142" spans="10:12" hidden="1" x14ac:dyDescent="0.25">
      <c r="J142">
        <v>130</v>
      </c>
      <c r="K142">
        <v>1110</v>
      </c>
      <c r="L142">
        <v>0</v>
      </c>
    </row>
    <row r="143" spans="10:12" hidden="1" x14ac:dyDescent="0.25">
      <c r="J143">
        <v>131</v>
      </c>
      <c r="K143">
        <v>755</v>
      </c>
      <c r="L143">
        <v>0</v>
      </c>
    </row>
    <row r="144" spans="10:12" hidden="1" x14ac:dyDescent="0.25">
      <c r="J144">
        <v>132</v>
      </c>
      <c r="K144">
        <v>535</v>
      </c>
      <c r="L144">
        <v>0</v>
      </c>
    </row>
    <row r="145" spans="10:12" hidden="1" x14ac:dyDescent="0.25">
      <c r="J145">
        <v>133</v>
      </c>
      <c r="K145">
        <v>170</v>
      </c>
      <c r="L145">
        <v>0</v>
      </c>
    </row>
    <row r="146" spans="10:12" hidden="1" x14ac:dyDescent="0.25">
      <c r="J146">
        <v>134</v>
      </c>
      <c r="K146">
        <v>-155</v>
      </c>
      <c r="L146">
        <v>0.33333333333333331</v>
      </c>
    </row>
    <row r="147" spans="10:12" hidden="1" x14ac:dyDescent="0.25">
      <c r="J147">
        <v>135</v>
      </c>
      <c r="K147">
        <v>1045</v>
      </c>
      <c r="L147">
        <v>0</v>
      </c>
    </row>
    <row r="148" spans="10:12" hidden="1" x14ac:dyDescent="0.25">
      <c r="J148">
        <v>136</v>
      </c>
      <c r="K148">
        <v>665</v>
      </c>
      <c r="L148">
        <v>0</v>
      </c>
    </row>
    <row r="149" spans="10:12" hidden="1" x14ac:dyDescent="0.25">
      <c r="J149">
        <v>137</v>
      </c>
      <c r="K149">
        <v>855</v>
      </c>
      <c r="L149">
        <v>0</v>
      </c>
    </row>
    <row r="150" spans="10:12" hidden="1" x14ac:dyDescent="0.25">
      <c r="J150">
        <v>138</v>
      </c>
      <c r="K150">
        <v>775</v>
      </c>
      <c r="L150">
        <v>0</v>
      </c>
    </row>
    <row r="151" spans="10:12" hidden="1" x14ac:dyDescent="0.25">
      <c r="J151">
        <v>139</v>
      </c>
      <c r="K151">
        <v>545</v>
      </c>
      <c r="L151">
        <v>0</v>
      </c>
    </row>
    <row r="152" spans="10:12" hidden="1" x14ac:dyDescent="0.25">
      <c r="J152">
        <v>140</v>
      </c>
      <c r="K152">
        <v>955</v>
      </c>
      <c r="L152">
        <v>0</v>
      </c>
    </row>
    <row r="153" spans="10:12" hidden="1" x14ac:dyDescent="0.25">
      <c r="J153">
        <v>141</v>
      </c>
      <c r="K153">
        <v>185</v>
      </c>
      <c r="L153">
        <v>0</v>
      </c>
    </row>
    <row r="154" spans="10:12" hidden="1" x14ac:dyDescent="0.25">
      <c r="J154">
        <v>142</v>
      </c>
      <c r="K154">
        <v>550</v>
      </c>
      <c r="L154">
        <v>0</v>
      </c>
    </row>
    <row r="155" spans="10:12" hidden="1" x14ac:dyDescent="0.25">
      <c r="J155">
        <v>143</v>
      </c>
      <c r="K155">
        <v>865</v>
      </c>
      <c r="L155">
        <v>0</v>
      </c>
    </row>
    <row r="156" spans="10:12" hidden="1" x14ac:dyDescent="0.25">
      <c r="J156">
        <v>144</v>
      </c>
      <c r="K156">
        <v>515</v>
      </c>
      <c r="L156">
        <v>0</v>
      </c>
    </row>
    <row r="157" spans="10:12" hidden="1" x14ac:dyDescent="0.25">
      <c r="J157">
        <v>145</v>
      </c>
      <c r="K157">
        <v>235</v>
      </c>
      <c r="L157">
        <v>0</v>
      </c>
    </row>
    <row r="158" spans="10:12" hidden="1" x14ac:dyDescent="0.25">
      <c r="J158">
        <v>146</v>
      </c>
      <c r="K158">
        <v>370</v>
      </c>
      <c r="L158">
        <v>0</v>
      </c>
    </row>
    <row r="159" spans="10:12" hidden="1" x14ac:dyDescent="0.25">
      <c r="J159">
        <v>147</v>
      </c>
      <c r="K159">
        <v>75</v>
      </c>
      <c r="L159">
        <v>0</v>
      </c>
    </row>
    <row r="160" spans="10:12" hidden="1" x14ac:dyDescent="0.25">
      <c r="J160">
        <v>148</v>
      </c>
      <c r="K160">
        <v>770</v>
      </c>
      <c r="L160">
        <v>0</v>
      </c>
    </row>
    <row r="161" spans="10:12" hidden="1" x14ac:dyDescent="0.25">
      <c r="J161">
        <v>149</v>
      </c>
      <c r="K161">
        <v>320</v>
      </c>
      <c r="L161">
        <v>0</v>
      </c>
    </row>
    <row r="162" spans="10:12" hidden="1" x14ac:dyDescent="0.25">
      <c r="J162">
        <v>150</v>
      </c>
      <c r="K162">
        <v>530</v>
      </c>
      <c r="L162">
        <v>0</v>
      </c>
    </row>
    <row r="163" spans="10:12" hidden="1" x14ac:dyDescent="0.25">
      <c r="J163">
        <v>151</v>
      </c>
      <c r="K163">
        <v>540</v>
      </c>
      <c r="L163">
        <v>0</v>
      </c>
    </row>
    <row r="164" spans="10:12" hidden="1" x14ac:dyDescent="0.25">
      <c r="J164">
        <v>152</v>
      </c>
      <c r="K164">
        <v>515</v>
      </c>
      <c r="L164">
        <v>0</v>
      </c>
    </row>
    <row r="165" spans="10:12" hidden="1" x14ac:dyDescent="0.25">
      <c r="J165">
        <v>153</v>
      </c>
      <c r="K165">
        <v>375</v>
      </c>
      <c r="L165">
        <v>0</v>
      </c>
    </row>
    <row r="166" spans="10:12" hidden="1" x14ac:dyDescent="0.25">
      <c r="J166">
        <v>154</v>
      </c>
      <c r="K166">
        <v>45</v>
      </c>
      <c r="L166">
        <v>0</v>
      </c>
    </row>
    <row r="167" spans="10:12" hidden="1" x14ac:dyDescent="0.25">
      <c r="J167">
        <v>155</v>
      </c>
      <c r="K167">
        <v>-5</v>
      </c>
      <c r="L167">
        <v>8.3333333333333329E-2</v>
      </c>
    </row>
    <row r="168" spans="10:12" hidden="1" x14ac:dyDescent="0.25">
      <c r="J168">
        <v>156</v>
      </c>
      <c r="K168">
        <v>435</v>
      </c>
      <c r="L168">
        <v>0</v>
      </c>
    </row>
    <row r="169" spans="10:12" hidden="1" x14ac:dyDescent="0.25">
      <c r="J169">
        <v>157</v>
      </c>
      <c r="K169">
        <v>850</v>
      </c>
      <c r="L169">
        <v>0</v>
      </c>
    </row>
    <row r="170" spans="10:12" hidden="1" x14ac:dyDescent="0.25">
      <c r="J170">
        <v>158</v>
      </c>
      <c r="K170">
        <v>510</v>
      </c>
      <c r="L170">
        <v>0</v>
      </c>
    </row>
    <row r="171" spans="10:12" hidden="1" x14ac:dyDescent="0.25">
      <c r="J171">
        <v>159</v>
      </c>
      <c r="K171">
        <v>1145</v>
      </c>
      <c r="L171">
        <v>0</v>
      </c>
    </row>
    <row r="172" spans="10:12" hidden="1" x14ac:dyDescent="0.25">
      <c r="J172">
        <v>160</v>
      </c>
      <c r="K172">
        <v>650</v>
      </c>
      <c r="L172">
        <v>0</v>
      </c>
    </row>
    <row r="173" spans="10:12" hidden="1" x14ac:dyDescent="0.25">
      <c r="J173">
        <v>161</v>
      </c>
      <c r="K173">
        <v>470</v>
      </c>
      <c r="L173">
        <v>0</v>
      </c>
    </row>
    <row r="174" spans="10:12" hidden="1" x14ac:dyDescent="0.25">
      <c r="J174">
        <v>162</v>
      </c>
      <c r="K174">
        <v>250</v>
      </c>
      <c r="L174">
        <v>0</v>
      </c>
    </row>
    <row r="175" spans="10:12" hidden="1" x14ac:dyDescent="0.25">
      <c r="J175">
        <v>163</v>
      </c>
      <c r="K175">
        <v>-375</v>
      </c>
      <c r="L175">
        <v>0.25</v>
      </c>
    </row>
    <row r="176" spans="10:12" hidden="1" x14ac:dyDescent="0.25">
      <c r="J176">
        <v>164</v>
      </c>
      <c r="K176">
        <v>320</v>
      </c>
      <c r="L176">
        <v>0</v>
      </c>
    </row>
    <row r="177" spans="10:12" hidden="1" x14ac:dyDescent="0.25">
      <c r="J177">
        <v>165</v>
      </c>
      <c r="K177">
        <v>1380</v>
      </c>
      <c r="L177">
        <v>0</v>
      </c>
    </row>
    <row r="178" spans="10:12" hidden="1" x14ac:dyDescent="0.25">
      <c r="J178">
        <v>166</v>
      </c>
      <c r="K178">
        <v>940</v>
      </c>
      <c r="L178">
        <v>0</v>
      </c>
    </row>
    <row r="179" spans="10:12" hidden="1" x14ac:dyDescent="0.25">
      <c r="J179">
        <v>167</v>
      </c>
      <c r="K179">
        <v>370</v>
      </c>
      <c r="L179">
        <v>0</v>
      </c>
    </row>
    <row r="180" spans="10:12" hidden="1" x14ac:dyDescent="0.25">
      <c r="J180">
        <v>168</v>
      </c>
      <c r="K180">
        <v>245</v>
      </c>
      <c r="L180">
        <v>0</v>
      </c>
    </row>
    <row r="181" spans="10:12" hidden="1" x14ac:dyDescent="0.25">
      <c r="J181">
        <v>169</v>
      </c>
      <c r="K181">
        <v>270</v>
      </c>
      <c r="L181">
        <v>0</v>
      </c>
    </row>
    <row r="182" spans="10:12" hidden="1" x14ac:dyDescent="0.25">
      <c r="J182">
        <v>170</v>
      </c>
      <c r="K182">
        <v>760</v>
      </c>
      <c r="L182">
        <v>0</v>
      </c>
    </row>
    <row r="183" spans="10:12" hidden="1" x14ac:dyDescent="0.25">
      <c r="J183">
        <v>171</v>
      </c>
      <c r="K183">
        <v>660</v>
      </c>
      <c r="L183">
        <v>0</v>
      </c>
    </row>
    <row r="184" spans="10:12" hidden="1" x14ac:dyDescent="0.25">
      <c r="J184">
        <v>172</v>
      </c>
      <c r="K184">
        <v>430</v>
      </c>
      <c r="L184">
        <v>0</v>
      </c>
    </row>
    <row r="185" spans="10:12" hidden="1" x14ac:dyDescent="0.25">
      <c r="J185">
        <v>173</v>
      </c>
      <c r="K185">
        <v>585</v>
      </c>
      <c r="L185">
        <v>0</v>
      </c>
    </row>
    <row r="186" spans="10:12" hidden="1" x14ac:dyDescent="0.25">
      <c r="J186">
        <v>174</v>
      </c>
      <c r="K186">
        <v>570</v>
      </c>
      <c r="L186">
        <v>0</v>
      </c>
    </row>
    <row r="187" spans="10:12" hidden="1" x14ac:dyDescent="0.25">
      <c r="J187">
        <v>175</v>
      </c>
      <c r="K187">
        <v>935</v>
      </c>
      <c r="L187">
        <v>0</v>
      </c>
    </row>
    <row r="188" spans="10:12" hidden="1" x14ac:dyDescent="0.25">
      <c r="J188">
        <v>176</v>
      </c>
      <c r="K188">
        <v>470</v>
      </c>
      <c r="L188">
        <v>0</v>
      </c>
    </row>
    <row r="189" spans="10:12" hidden="1" x14ac:dyDescent="0.25">
      <c r="J189">
        <v>177</v>
      </c>
      <c r="K189">
        <v>455</v>
      </c>
      <c r="L189">
        <v>0</v>
      </c>
    </row>
    <row r="190" spans="10:12" hidden="1" x14ac:dyDescent="0.25">
      <c r="J190">
        <v>178</v>
      </c>
      <c r="K190">
        <v>215</v>
      </c>
      <c r="L190">
        <v>0</v>
      </c>
    </row>
    <row r="191" spans="10:12" hidden="1" x14ac:dyDescent="0.25">
      <c r="J191">
        <v>179</v>
      </c>
      <c r="K191">
        <v>1105</v>
      </c>
      <c r="L191">
        <v>0</v>
      </c>
    </row>
    <row r="192" spans="10:12" hidden="1" x14ac:dyDescent="0.25">
      <c r="J192">
        <v>180</v>
      </c>
      <c r="K192">
        <v>485</v>
      </c>
      <c r="L192">
        <v>0</v>
      </c>
    </row>
    <row r="193" spans="10:12" hidden="1" x14ac:dyDescent="0.25">
      <c r="J193">
        <v>181</v>
      </c>
      <c r="K193">
        <v>690</v>
      </c>
      <c r="L193">
        <v>0</v>
      </c>
    </row>
    <row r="194" spans="10:12" hidden="1" x14ac:dyDescent="0.25">
      <c r="J194">
        <v>182</v>
      </c>
      <c r="K194">
        <v>415</v>
      </c>
      <c r="L194">
        <v>0</v>
      </c>
    </row>
    <row r="195" spans="10:12" hidden="1" x14ac:dyDescent="0.25">
      <c r="J195">
        <v>183</v>
      </c>
      <c r="K195">
        <v>645</v>
      </c>
      <c r="L195">
        <v>0</v>
      </c>
    </row>
    <row r="196" spans="10:12" hidden="1" x14ac:dyDescent="0.25">
      <c r="J196">
        <v>184</v>
      </c>
      <c r="K196">
        <v>35</v>
      </c>
      <c r="L196">
        <v>0</v>
      </c>
    </row>
    <row r="197" spans="10:12" hidden="1" x14ac:dyDescent="0.25">
      <c r="J197">
        <v>185</v>
      </c>
      <c r="K197">
        <v>360</v>
      </c>
      <c r="L197">
        <v>0</v>
      </c>
    </row>
    <row r="198" spans="10:12" hidden="1" x14ac:dyDescent="0.25">
      <c r="J198">
        <v>186</v>
      </c>
      <c r="K198">
        <v>280</v>
      </c>
      <c r="L198">
        <v>0</v>
      </c>
    </row>
    <row r="199" spans="10:12" hidden="1" x14ac:dyDescent="0.25">
      <c r="J199">
        <v>187</v>
      </c>
      <c r="K199">
        <v>140</v>
      </c>
      <c r="L199">
        <v>0</v>
      </c>
    </row>
    <row r="200" spans="10:12" hidden="1" x14ac:dyDescent="0.25">
      <c r="J200">
        <v>188</v>
      </c>
      <c r="K200">
        <v>1115</v>
      </c>
      <c r="L200">
        <v>0</v>
      </c>
    </row>
    <row r="201" spans="10:12" hidden="1" x14ac:dyDescent="0.25">
      <c r="J201">
        <v>189</v>
      </c>
      <c r="K201">
        <v>320</v>
      </c>
      <c r="L201">
        <v>0</v>
      </c>
    </row>
    <row r="202" spans="10:12" hidden="1" x14ac:dyDescent="0.25">
      <c r="J202">
        <v>190</v>
      </c>
      <c r="K202">
        <v>615</v>
      </c>
      <c r="L202">
        <v>0</v>
      </c>
    </row>
    <row r="203" spans="10:12" hidden="1" x14ac:dyDescent="0.25">
      <c r="J203">
        <v>191</v>
      </c>
      <c r="K203">
        <v>400</v>
      </c>
      <c r="L203">
        <v>0</v>
      </c>
    </row>
    <row r="204" spans="10:12" hidden="1" x14ac:dyDescent="0.25">
      <c r="J204">
        <v>192</v>
      </c>
      <c r="K204">
        <v>520</v>
      </c>
      <c r="L204">
        <v>0</v>
      </c>
    </row>
    <row r="205" spans="10:12" hidden="1" x14ac:dyDescent="0.25">
      <c r="J205">
        <v>193</v>
      </c>
      <c r="K205">
        <v>705</v>
      </c>
      <c r="L205">
        <v>0</v>
      </c>
    </row>
    <row r="206" spans="10:12" hidden="1" x14ac:dyDescent="0.25">
      <c r="J206">
        <v>194</v>
      </c>
      <c r="K206">
        <v>370</v>
      </c>
      <c r="L206">
        <v>0</v>
      </c>
    </row>
    <row r="207" spans="10:12" hidden="1" x14ac:dyDescent="0.25">
      <c r="J207">
        <v>195</v>
      </c>
      <c r="K207">
        <v>725</v>
      </c>
      <c r="L207">
        <v>0</v>
      </c>
    </row>
    <row r="208" spans="10:12" hidden="1" x14ac:dyDescent="0.25">
      <c r="J208">
        <v>196</v>
      </c>
      <c r="K208">
        <v>1025</v>
      </c>
      <c r="L208">
        <v>0</v>
      </c>
    </row>
    <row r="209" spans="10:12" hidden="1" x14ac:dyDescent="0.25">
      <c r="J209">
        <v>197</v>
      </c>
      <c r="K209">
        <v>-150</v>
      </c>
      <c r="L209">
        <v>0.25</v>
      </c>
    </row>
    <row r="210" spans="10:12" hidden="1" x14ac:dyDescent="0.25">
      <c r="J210">
        <v>198</v>
      </c>
      <c r="K210">
        <v>640</v>
      </c>
      <c r="L210">
        <v>0</v>
      </c>
    </row>
    <row r="211" spans="10:12" hidden="1" x14ac:dyDescent="0.25">
      <c r="J211">
        <v>199</v>
      </c>
      <c r="K211">
        <v>370</v>
      </c>
      <c r="L211">
        <v>0</v>
      </c>
    </row>
    <row r="212" spans="10:12" hidden="1" x14ac:dyDescent="0.25">
      <c r="J212">
        <v>200</v>
      </c>
      <c r="K212">
        <v>475</v>
      </c>
      <c r="L212">
        <v>0</v>
      </c>
    </row>
    <row r="213" spans="10:12" hidden="1" x14ac:dyDescent="0.25">
      <c r="J213">
        <v>201</v>
      </c>
      <c r="K213">
        <v>350</v>
      </c>
      <c r="L213">
        <v>0</v>
      </c>
    </row>
    <row r="214" spans="10:12" hidden="1" x14ac:dyDescent="0.25">
      <c r="J214">
        <v>202</v>
      </c>
      <c r="K214">
        <v>80</v>
      </c>
      <c r="L214">
        <v>0</v>
      </c>
    </row>
    <row r="215" spans="10:12" hidden="1" x14ac:dyDescent="0.25">
      <c r="J215">
        <v>203</v>
      </c>
      <c r="K215">
        <v>860</v>
      </c>
      <c r="L215">
        <v>0</v>
      </c>
    </row>
    <row r="216" spans="10:12" hidden="1" x14ac:dyDescent="0.25">
      <c r="J216">
        <v>204</v>
      </c>
      <c r="K216">
        <v>55</v>
      </c>
      <c r="L216">
        <v>0</v>
      </c>
    </row>
    <row r="217" spans="10:12" hidden="1" x14ac:dyDescent="0.25">
      <c r="J217">
        <v>205</v>
      </c>
      <c r="K217">
        <v>845</v>
      </c>
      <c r="L217">
        <v>0</v>
      </c>
    </row>
    <row r="218" spans="10:12" hidden="1" x14ac:dyDescent="0.25">
      <c r="J218">
        <v>206</v>
      </c>
      <c r="K218">
        <v>785</v>
      </c>
      <c r="L218">
        <v>0</v>
      </c>
    </row>
    <row r="219" spans="10:12" hidden="1" x14ac:dyDescent="0.25">
      <c r="J219">
        <v>207</v>
      </c>
      <c r="K219">
        <v>270</v>
      </c>
      <c r="L219">
        <v>0</v>
      </c>
    </row>
    <row r="220" spans="10:12" hidden="1" x14ac:dyDescent="0.25">
      <c r="J220">
        <v>208</v>
      </c>
      <c r="K220">
        <v>550</v>
      </c>
      <c r="L220">
        <v>0</v>
      </c>
    </row>
    <row r="221" spans="10:12" hidden="1" x14ac:dyDescent="0.25">
      <c r="J221">
        <v>209</v>
      </c>
      <c r="K221">
        <v>990</v>
      </c>
      <c r="L221">
        <v>0</v>
      </c>
    </row>
    <row r="222" spans="10:12" hidden="1" x14ac:dyDescent="0.25">
      <c r="J222">
        <v>210</v>
      </c>
      <c r="K222">
        <v>75</v>
      </c>
      <c r="L222">
        <v>0</v>
      </c>
    </row>
    <row r="223" spans="10:12" hidden="1" x14ac:dyDescent="0.25">
      <c r="J223">
        <v>211</v>
      </c>
      <c r="K223">
        <v>575</v>
      </c>
      <c r="L223">
        <v>0</v>
      </c>
    </row>
    <row r="224" spans="10:12" hidden="1" x14ac:dyDescent="0.25">
      <c r="J224">
        <v>212</v>
      </c>
      <c r="K224">
        <v>560</v>
      </c>
      <c r="L224">
        <v>0</v>
      </c>
    </row>
    <row r="225" spans="10:12" hidden="1" x14ac:dyDescent="0.25">
      <c r="J225">
        <v>213</v>
      </c>
      <c r="K225">
        <v>590</v>
      </c>
      <c r="L225">
        <v>0</v>
      </c>
    </row>
    <row r="226" spans="10:12" hidden="1" x14ac:dyDescent="0.25">
      <c r="J226">
        <v>214</v>
      </c>
      <c r="K226">
        <v>810</v>
      </c>
      <c r="L226">
        <v>0</v>
      </c>
    </row>
    <row r="227" spans="10:12" hidden="1" x14ac:dyDescent="0.25">
      <c r="J227">
        <v>215</v>
      </c>
      <c r="K227">
        <v>415</v>
      </c>
      <c r="L227">
        <v>0</v>
      </c>
    </row>
    <row r="228" spans="10:12" hidden="1" x14ac:dyDescent="0.25">
      <c r="J228">
        <v>216</v>
      </c>
      <c r="K228">
        <v>475</v>
      </c>
      <c r="L228">
        <v>0</v>
      </c>
    </row>
    <row r="229" spans="10:12" hidden="1" x14ac:dyDescent="0.25">
      <c r="J229">
        <v>217</v>
      </c>
      <c r="K229">
        <v>175</v>
      </c>
      <c r="L229">
        <v>0</v>
      </c>
    </row>
    <row r="230" spans="10:12" hidden="1" x14ac:dyDescent="0.25">
      <c r="J230">
        <v>218</v>
      </c>
      <c r="K230">
        <v>490</v>
      </c>
      <c r="L230">
        <v>0</v>
      </c>
    </row>
    <row r="231" spans="10:12" hidden="1" x14ac:dyDescent="0.25">
      <c r="J231">
        <v>219</v>
      </c>
      <c r="K231">
        <v>200</v>
      </c>
      <c r="L231">
        <v>0</v>
      </c>
    </row>
    <row r="232" spans="10:12" hidden="1" x14ac:dyDescent="0.25">
      <c r="J232">
        <v>220</v>
      </c>
      <c r="K232">
        <v>590</v>
      </c>
      <c r="L232">
        <v>0</v>
      </c>
    </row>
    <row r="233" spans="10:12" hidden="1" x14ac:dyDescent="0.25">
      <c r="J233">
        <v>221</v>
      </c>
      <c r="K233">
        <v>905</v>
      </c>
      <c r="L233">
        <v>0</v>
      </c>
    </row>
    <row r="234" spans="10:12" hidden="1" x14ac:dyDescent="0.25">
      <c r="J234">
        <v>222</v>
      </c>
      <c r="K234">
        <v>730</v>
      </c>
      <c r="L234">
        <v>0</v>
      </c>
    </row>
    <row r="235" spans="10:12" hidden="1" x14ac:dyDescent="0.25">
      <c r="J235">
        <v>223</v>
      </c>
      <c r="K235">
        <v>645</v>
      </c>
      <c r="L235">
        <v>0</v>
      </c>
    </row>
    <row r="236" spans="10:12" hidden="1" x14ac:dyDescent="0.25">
      <c r="J236">
        <v>224</v>
      </c>
      <c r="K236">
        <v>695</v>
      </c>
      <c r="L236">
        <v>0</v>
      </c>
    </row>
    <row r="237" spans="10:12" hidden="1" x14ac:dyDescent="0.25">
      <c r="J237">
        <v>225</v>
      </c>
      <c r="K237">
        <v>195</v>
      </c>
      <c r="L237">
        <v>0</v>
      </c>
    </row>
    <row r="238" spans="10:12" hidden="1" x14ac:dyDescent="0.25">
      <c r="J238">
        <v>226</v>
      </c>
      <c r="K238">
        <v>1310</v>
      </c>
      <c r="L238">
        <v>0</v>
      </c>
    </row>
    <row r="239" spans="10:12" hidden="1" x14ac:dyDescent="0.25">
      <c r="J239">
        <v>227</v>
      </c>
      <c r="K239">
        <v>770</v>
      </c>
      <c r="L239">
        <v>0</v>
      </c>
    </row>
    <row r="240" spans="10:12" hidden="1" x14ac:dyDescent="0.25">
      <c r="J240">
        <v>228</v>
      </c>
      <c r="K240">
        <v>445</v>
      </c>
      <c r="L240">
        <v>0</v>
      </c>
    </row>
    <row r="241" spans="10:12" hidden="1" x14ac:dyDescent="0.25">
      <c r="J241">
        <v>229</v>
      </c>
      <c r="K241">
        <v>405</v>
      </c>
      <c r="L241">
        <v>0</v>
      </c>
    </row>
    <row r="242" spans="10:12" hidden="1" x14ac:dyDescent="0.25">
      <c r="J242">
        <v>230</v>
      </c>
      <c r="K242">
        <v>-45</v>
      </c>
      <c r="L242">
        <v>8.3333333333333329E-2</v>
      </c>
    </row>
    <row r="243" spans="10:12" hidden="1" x14ac:dyDescent="0.25">
      <c r="J243">
        <v>231</v>
      </c>
      <c r="K243">
        <v>940</v>
      </c>
      <c r="L243">
        <v>0</v>
      </c>
    </row>
    <row r="244" spans="10:12" hidden="1" x14ac:dyDescent="0.25">
      <c r="J244">
        <v>232</v>
      </c>
      <c r="K244">
        <v>680</v>
      </c>
      <c r="L244">
        <v>0</v>
      </c>
    </row>
    <row r="245" spans="10:12" hidden="1" x14ac:dyDescent="0.25">
      <c r="J245">
        <v>233</v>
      </c>
      <c r="K245">
        <v>670</v>
      </c>
      <c r="L245">
        <v>0</v>
      </c>
    </row>
    <row r="246" spans="10:12" hidden="1" x14ac:dyDescent="0.25">
      <c r="J246">
        <v>234</v>
      </c>
      <c r="K246">
        <v>760</v>
      </c>
      <c r="L246">
        <v>0</v>
      </c>
    </row>
    <row r="247" spans="10:12" hidden="1" x14ac:dyDescent="0.25">
      <c r="J247">
        <v>235</v>
      </c>
      <c r="K247">
        <v>325</v>
      </c>
      <c r="L247">
        <v>0</v>
      </c>
    </row>
    <row r="248" spans="10:12" hidden="1" x14ac:dyDescent="0.25">
      <c r="J248">
        <v>236</v>
      </c>
      <c r="K248">
        <v>395</v>
      </c>
      <c r="L248">
        <v>0</v>
      </c>
    </row>
    <row r="249" spans="10:12" hidden="1" x14ac:dyDescent="0.25">
      <c r="J249">
        <v>237</v>
      </c>
      <c r="K249">
        <v>445</v>
      </c>
      <c r="L249">
        <v>0</v>
      </c>
    </row>
    <row r="250" spans="10:12" hidden="1" x14ac:dyDescent="0.25">
      <c r="J250">
        <v>238</v>
      </c>
      <c r="K250">
        <v>825</v>
      </c>
      <c r="L250">
        <v>0</v>
      </c>
    </row>
    <row r="251" spans="10:12" hidden="1" x14ac:dyDescent="0.25">
      <c r="J251">
        <v>239</v>
      </c>
      <c r="K251">
        <v>375</v>
      </c>
      <c r="L251">
        <v>0</v>
      </c>
    </row>
    <row r="252" spans="10:12" hidden="1" x14ac:dyDescent="0.25">
      <c r="J252">
        <v>240</v>
      </c>
      <c r="K252">
        <v>610</v>
      </c>
      <c r="L252">
        <v>0</v>
      </c>
    </row>
    <row r="253" spans="10:12" hidden="1" x14ac:dyDescent="0.25">
      <c r="J253">
        <v>241</v>
      </c>
      <c r="K253">
        <v>505</v>
      </c>
      <c r="L253">
        <v>0</v>
      </c>
    </row>
    <row r="254" spans="10:12" hidden="1" x14ac:dyDescent="0.25">
      <c r="J254">
        <v>242</v>
      </c>
      <c r="K254">
        <v>615</v>
      </c>
      <c r="L254">
        <v>0</v>
      </c>
    </row>
    <row r="255" spans="10:12" hidden="1" x14ac:dyDescent="0.25">
      <c r="J255">
        <v>243</v>
      </c>
      <c r="K255">
        <v>785</v>
      </c>
      <c r="L255">
        <v>0</v>
      </c>
    </row>
    <row r="256" spans="10:12" hidden="1" x14ac:dyDescent="0.25">
      <c r="J256">
        <v>244</v>
      </c>
      <c r="K256">
        <v>120</v>
      </c>
      <c r="L256">
        <v>0.16666666666666666</v>
      </c>
    </row>
    <row r="257" spans="10:12" hidden="1" x14ac:dyDescent="0.25">
      <c r="J257">
        <v>245</v>
      </c>
      <c r="K257">
        <v>420</v>
      </c>
      <c r="L257">
        <v>0</v>
      </c>
    </row>
    <row r="258" spans="10:12" hidden="1" x14ac:dyDescent="0.25">
      <c r="J258">
        <v>246</v>
      </c>
      <c r="K258">
        <v>410</v>
      </c>
      <c r="L258">
        <v>0</v>
      </c>
    </row>
    <row r="259" spans="10:12" hidden="1" x14ac:dyDescent="0.25">
      <c r="J259">
        <v>247</v>
      </c>
      <c r="K259">
        <v>275</v>
      </c>
      <c r="L259">
        <v>0</v>
      </c>
    </row>
    <row r="260" spans="10:12" hidden="1" x14ac:dyDescent="0.25">
      <c r="J260">
        <v>248</v>
      </c>
      <c r="K260">
        <v>830</v>
      </c>
      <c r="L260">
        <v>0</v>
      </c>
    </row>
    <row r="261" spans="10:12" hidden="1" x14ac:dyDescent="0.25">
      <c r="J261">
        <v>249</v>
      </c>
      <c r="K261">
        <v>720</v>
      </c>
      <c r="L261">
        <v>0</v>
      </c>
    </row>
    <row r="262" spans="10:12" hidden="1" x14ac:dyDescent="0.25">
      <c r="J262">
        <v>250</v>
      </c>
      <c r="K262">
        <v>475</v>
      </c>
      <c r="L262">
        <v>0</v>
      </c>
    </row>
    <row r="263" spans="10:12" hidden="1" x14ac:dyDescent="0.25">
      <c r="J263">
        <v>251</v>
      </c>
      <c r="K263">
        <v>485</v>
      </c>
      <c r="L263">
        <v>0</v>
      </c>
    </row>
    <row r="264" spans="10:12" hidden="1" x14ac:dyDescent="0.25">
      <c r="J264">
        <v>252</v>
      </c>
      <c r="K264">
        <v>425</v>
      </c>
      <c r="L264">
        <v>0</v>
      </c>
    </row>
    <row r="265" spans="10:12" hidden="1" x14ac:dyDescent="0.25">
      <c r="J265">
        <v>253</v>
      </c>
      <c r="K265">
        <v>280</v>
      </c>
      <c r="L265">
        <v>0</v>
      </c>
    </row>
    <row r="266" spans="10:12" hidden="1" x14ac:dyDescent="0.25">
      <c r="J266">
        <v>254</v>
      </c>
      <c r="K266">
        <v>240</v>
      </c>
      <c r="L266">
        <v>0</v>
      </c>
    </row>
    <row r="267" spans="10:12" hidden="1" x14ac:dyDescent="0.25">
      <c r="J267">
        <v>255</v>
      </c>
      <c r="K267">
        <v>390</v>
      </c>
      <c r="L267">
        <v>0</v>
      </c>
    </row>
    <row r="268" spans="10:12" hidden="1" x14ac:dyDescent="0.25">
      <c r="J268">
        <v>256</v>
      </c>
      <c r="K268">
        <v>1040</v>
      </c>
      <c r="L268">
        <v>0</v>
      </c>
    </row>
    <row r="269" spans="10:12" hidden="1" x14ac:dyDescent="0.25">
      <c r="J269">
        <v>257</v>
      </c>
      <c r="K269">
        <v>475</v>
      </c>
      <c r="L269">
        <v>0</v>
      </c>
    </row>
    <row r="270" spans="10:12" hidden="1" x14ac:dyDescent="0.25">
      <c r="J270">
        <v>258</v>
      </c>
      <c r="K270">
        <v>740</v>
      </c>
      <c r="L270">
        <v>0</v>
      </c>
    </row>
    <row r="271" spans="10:12" hidden="1" x14ac:dyDescent="0.25">
      <c r="J271">
        <v>259</v>
      </c>
      <c r="K271">
        <v>100</v>
      </c>
      <c r="L271">
        <v>0</v>
      </c>
    </row>
    <row r="272" spans="10:12" hidden="1" x14ac:dyDescent="0.25">
      <c r="J272">
        <v>260</v>
      </c>
      <c r="K272">
        <v>865</v>
      </c>
      <c r="L272">
        <v>0</v>
      </c>
    </row>
    <row r="273" spans="10:12" hidden="1" x14ac:dyDescent="0.25">
      <c r="J273">
        <v>261</v>
      </c>
      <c r="K273">
        <v>450</v>
      </c>
      <c r="L273">
        <v>0</v>
      </c>
    </row>
    <row r="274" spans="10:12" hidden="1" x14ac:dyDescent="0.25">
      <c r="J274">
        <v>262</v>
      </c>
      <c r="K274">
        <v>665</v>
      </c>
      <c r="L274">
        <v>0</v>
      </c>
    </row>
    <row r="275" spans="10:12" hidden="1" x14ac:dyDescent="0.25">
      <c r="J275">
        <v>263</v>
      </c>
      <c r="K275">
        <v>565</v>
      </c>
      <c r="L275">
        <v>0</v>
      </c>
    </row>
    <row r="276" spans="10:12" hidden="1" x14ac:dyDescent="0.25">
      <c r="J276">
        <v>264</v>
      </c>
      <c r="K276">
        <v>455</v>
      </c>
      <c r="L276">
        <v>0</v>
      </c>
    </row>
    <row r="277" spans="10:12" hidden="1" x14ac:dyDescent="0.25">
      <c r="J277">
        <v>265</v>
      </c>
      <c r="K277">
        <v>480</v>
      </c>
      <c r="L277">
        <v>0</v>
      </c>
    </row>
    <row r="278" spans="10:12" hidden="1" x14ac:dyDescent="0.25">
      <c r="J278">
        <v>266</v>
      </c>
      <c r="K278">
        <v>685</v>
      </c>
      <c r="L278">
        <v>0</v>
      </c>
    </row>
    <row r="279" spans="10:12" hidden="1" x14ac:dyDescent="0.25">
      <c r="J279">
        <v>267</v>
      </c>
      <c r="K279">
        <v>300</v>
      </c>
      <c r="L279">
        <v>0</v>
      </c>
    </row>
    <row r="280" spans="10:12" hidden="1" x14ac:dyDescent="0.25">
      <c r="J280">
        <v>268</v>
      </c>
      <c r="K280">
        <v>1035</v>
      </c>
      <c r="L280">
        <v>0</v>
      </c>
    </row>
    <row r="281" spans="10:12" hidden="1" x14ac:dyDescent="0.25">
      <c r="J281">
        <v>269</v>
      </c>
      <c r="K281">
        <v>500</v>
      </c>
      <c r="L281">
        <v>0</v>
      </c>
    </row>
    <row r="282" spans="10:12" hidden="1" x14ac:dyDescent="0.25">
      <c r="J282">
        <v>270</v>
      </c>
      <c r="K282">
        <v>110</v>
      </c>
      <c r="L282">
        <v>0</v>
      </c>
    </row>
    <row r="283" spans="10:12" hidden="1" x14ac:dyDescent="0.25">
      <c r="J283">
        <v>271</v>
      </c>
      <c r="K283">
        <v>260</v>
      </c>
      <c r="L283">
        <v>0</v>
      </c>
    </row>
    <row r="284" spans="10:12" hidden="1" x14ac:dyDescent="0.25">
      <c r="J284">
        <v>272</v>
      </c>
      <c r="K284">
        <v>650</v>
      </c>
      <c r="L284">
        <v>0</v>
      </c>
    </row>
    <row r="285" spans="10:12" hidden="1" x14ac:dyDescent="0.25">
      <c r="J285">
        <v>273</v>
      </c>
      <c r="K285">
        <v>170</v>
      </c>
      <c r="L285">
        <v>0</v>
      </c>
    </row>
    <row r="286" spans="10:12" hidden="1" x14ac:dyDescent="0.25">
      <c r="J286">
        <v>274</v>
      </c>
      <c r="K286">
        <v>970</v>
      </c>
      <c r="L286">
        <v>0</v>
      </c>
    </row>
    <row r="287" spans="10:12" hidden="1" x14ac:dyDescent="0.25">
      <c r="J287">
        <v>275</v>
      </c>
      <c r="K287">
        <v>1060</v>
      </c>
      <c r="L287">
        <v>0</v>
      </c>
    </row>
    <row r="288" spans="10:12" hidden="1" x14ac:dyDescent="0.25">
      <c r="J288">
        <v>276</v>
      </c>
      <c r="K288">
        <v>540</v>
      </c>
      <c r="L288">
        <v>0</v>
      </c>
    </row>
    <row r="289" spans="10:12" hidden="1" x14ac:dyDescent="0.25">
      <c r="J289">
        <v>277</v>
      </c>
      <c r="K289">
        <v>735</v>
      </c>
      <c r="L289">
        <v>0</v>
      </c>
    </row>
    <row r="290" spans="10:12" hidden="1" x14ac:dyDescent="0.25">
      <c r="J290">
        <v>278</v>
      </c>
      <c r="K290">
        <v>540</v>
      </c>
      <c r="L290">
        <v>0</v>
      </c>
    </row>
    <row r="291" spans="10:12" hidden="1" x14ac:dyDescent="0.25">
      <c r="J291">
        <v>279</v>
      </c>
      <c r="K291">
        <v>400</v>
      </c>
      <c r="L291">
        <v>0</v>
      </c>
    </row>
    <row r="292" spans="10:12" hidden="1" x14ac:dyDescent="0.25">
      <c r="J292">
        <v>280</v>
      </c>
      <c r="K292">
        <v>1300</v>
      </c>
      <c r="L292">
        <v>0</v>
      </c>
    </row>
    <row r="293" spans="10:12" hidden="1" x14ac:dyDescent="0.25">
      <c r="J293">
        <v>281</v>
      </c>
      <c r="K293">
        <v>145</v>
      </c>
      <c r="L293">
        <v>0</v>
      </c>
    </row>
    <row r="294" spans="10:12" hidden="1" x14ac:dyDescent="0.25">
      <c r="J294">
        <v>282</v>
      </c>
      <c r="K294">
        <v>825</v>
      </c>
      <c r="L294">
        <v>0</v>
      </c>
    </row>
    <row r="295" spans="10:12" hidden="1" x14ac:dyDescent="0.25">
      <c r="J295">
        <v>283</v>
      </c>
      <c r="K295">
        <v>650</v>
      </c>
      <c r="L295">
        <v>0</v>
      </c>
    </row>
    <row r="296" spans="10:12" hidden="1" x14ac:dyDescent="0.25">
      <c r="J296">
        <v>284</v>
      </c>
      <c r="K296">
        <v>790</v>
      </c>
      <c r="L296">
        <v>0</v>
      </c>
    </row>
    <row r="297" spans="10:12" hidden="1" x14ac:dyDescent="0.25">
      <c r="J297">
        <v>285</v>
      </c>
      <c r="K297">
        <v>-85</v>
      </c>
      <c r="L297">
        <v>0.16666666666666666</v>
      </c>
    </row>
    <row r="298" spans="10:12" hidden="1" x14ac:dyDescent="0.25">
      <c r="J298">
        <v>286</v>
      </c>
      <c r="K298">
        <v>685</v>
      </c>
      <c r="L298">
        <v>0</v>
      </c>
    </row>
    <row r="299" spans="10:12" hidden="1" x14ac:dyDescent="0.25">
      <c r="J299">
        <v>287</v>
      </c>
      <c r="K299">
        <v>1005</v>
      </c>
      <c r="L299">
        <v>0</v>
      </c>
    </row>
    <row r="300" spans="10:12" hidden="1" x14ac:dyDescent="0.25">
      <c r="J300">
        <v>288</v>
      </c>
      <c r="K300">
        <v>480</v>
      </c>
      <c r="L300">
        <v>0</v>
      </c>
    </row>
    <row r="301" spans="10:12" hidden="1" x14ac:dyDescent="0.25">
      <c r="J301">
        <v>289</v>
      </c>
      <c r="K301">
        <v>280</v>
      </c>
      <c r="L301">
        <v>0</v>
      </c>
    </row>
    <row r="302" spans="10:12" hidden="1" x14ac:dyDescent="0.25">
      <c r="J302">
        <v>290</v>
      </c>
      <c r="K302">
        <v>1265</v>
      </c>
      <c r="L302">
        <v>0</v>
      </c>
    </row>
    <row r="303" spans="10:12" hidden="1" x14ac:dyDescent="0.25">
      <c r="J303">
        <v>291</v>
      </c>
      <c r="K303">
        <v>935</v>
      </c>
      <c r="L303">
        <v>0</v>
      </c>
    </row>
    <row r="304" spans="10:12" hidden="1" x14ac:dyDescent="0.25">
      <c r="J304">
        <v>292</v>
      </c>
      <c r="K304">
        <v>410</v>
      </c>
      <c r="L304">
        <v>0</v>
      </c>
    </row>
    <row r="305" spans="10:12" hidden="1" x14ac:dyDescent="0.25">
      <c r="J305">
        <v>293</v>
      </c>
      <c r="K305">
        <v>895</v>
      </c>
      <c r="L305">
        <v>0</v>
      </c>
    </row>
    <row r="306" spans="10:12" hidden="1" x14ac:dyDescent="0.25">
      <c r="J306">
        <v>294</v>
      </c>
      <c r="K306">
        <v>325</v>
      </c>
      <c r="L306">
        <v>0</v>
      </c>
    </row>
    <row r="307" spans="10:12" hidden="1" x14ac:dyDescent="0.25">
      <c r="J307">
        <v>295</v>
      </c>
      <c r="K307">
        <v>1120</v>
      </c>
      <c r="L307">
        <v>0</v>
      </c>
    </row>
    <row r="308" spans="10:12" hidden="1" x14ac:dyDescent="0.25">
      <c r="J308">
        <v>296</v>
      </c>
      <c r="K308">
        <v>915</v>
      </c>
      <c r="L308">
        <v>0</v>
      </c>
    </row>
    <row r="309" spans="10:12" hidden="1" x14ac:dyDescent="0.25">
      <c r="J309">
        <v>297</v>
      </c>
      <c r="K309">
        <v>280</v>
      </c>
      <c r="L309">
        <v>0</v>
      </c>
    </row>
    <row r="310" spans="10:12" hidden="1" x14ac:dyDescent="0.25">
      <c r="J310">
        <v>298</v>
      </c>
      <c r="K310">
        <v>360</v>
      </c>
      <c r="L310">
        <v>0</v>
      </c>
    </row>
    <row r="311" spans="10:12" hidden="1" x14ac:dyDescent="0.25">
      <c r="J311">
        <v>299</v>
      </c>
      <c r="K311">
        <v>585</v>
      </c>
      <c r="L311">
        <v>0</v>
      </c>
    </row>
    <row r="312" spans="10:12" x14ac:dyDescent="0.25">
      <c r="J312">
        <v>300</v>
      </c>
      <c r="K312">
        <v>310</v>
      </c>
      <c r="L312">
        <v>0</v>
      </c>
    </row>
    <row r="313" spans="10:12" x14ac:dyDescent="0.25">
      <c r="J313" t="s">
        <v>51</v>
      </c>
      <c r="K313" s="5">
        <f ca="1">AVERAGE(K13:K312)</f>
        <v>536.16666666666663</v>
      </c>
      <c r="L313" s="5">
        <f ca="1">AVERAGE(L13:L312)</f>
        <v>8.6111111111111093E-3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8"/>
  <sheetViews>
    <sheetView workbookViewId="0">
      <selection activeCell="C60" sqref="C60"/>
    </sheetView>
  </sheetViews>
  <sheetFormatPr defaultColWidth="9.140625" defaultRowHeight="12.75" x14ac:dyDescent="0.2"/>
  <cols>
    <col min="1" max="2" width="9.140625" style="7"/>
    <col min="3" max="3" width="11.140625" style="7" customWidth="1"/>
    <col min="4" max="16384" width="9.140625" style="7"/>
  </cols>
  <sheetData>
    <row r="1" spans="1:4" x14ac:dyDescent="0.2">
      <c r="A1" s="6" t="s">
        <v>65</v>
      </c>
      <c r="B1" s="6" t="s">
        <v>24</v>
      </c>
      <c r="C1" s="6" t="s">
        <v>66</v>
      </c>
      <c r="D1" s="6" t="s">
        <v>67</v>
      </c>
    </row>
    <row r="2" spans="1:4" x14ac:dyDescent="0.2">
      <c r="A2" s="7">
        <v>1</v>
      </c>
      <c r="B2" s="7">
        <f ca="1">NORMINV(RAND(),38,5)</f>
        <v>42.708565392800878</v>
      </c>
      <c r="C2" s="7">
        <f ca="1">INT(B2)</f>
        <v>42</v>
      </c>
      <c r="D2" s="7">
        <f ca="1">C2*6</f>
        <v>252</v>
      </c>
    </row>
    <row r="3" spans="1:4" x14ac:dyDescent="0.2">
      <c r="A3" s="7">
        <v>2</v>
      </c>
      <c r="B3" s="7">
        <f t="shared" ref="B3:B53" ca="1" si="0">NORMINV(RAND(),38,5)</f>
        <v>41.605756058143555</v>
      </c>
      <c r="C3" s="7">
        <f t="shared" ref="C3:C53" ca="1" si="1">INT(B3)</f>
        <v>41</v>
      </c>
      <c r="D3" s="7">
        <f t="shared" ref="D3:D53" ca="1" si="2">C3*6</f>
        <v>246</v>
      </c>
    </row>
    <row r="4" spans="1:4" x14ac:dyDescent="0.2">
      <c r="A4" s="7">
        <v>3</v>
      </c>
      <c r="B4" s="7">
        <f t="shared" ca="1" si="0"/>
        <v>33.665006684215797</v>
      </c>
      <c r="C4" s="7">
        <f t="shared" ca="1" si="1"/>
        <v>33</v>
      </c>
      <c r="D4" s="7">
        <f t="shared" ca="1" si="2"/>
        <v>198</v>
      </c>
    </row>
    <row r="5" spans="1:4" x14ac:dyDescent="0.2">
      <c r="A5" s="7">
        <v>4</v>
      </c>
      <c r="B5" s="7">
        <f t="shared" ca="1" si="0"/>
        <v>34.225688648667919</v>
      </c>
      <c r="C5" s="7">
        <f t="shared" ca="1" si="1"/>
        <v>34</v>
      </c>
      <c r="D5" s="7">
        <f t="shared" ca="1" si="2"/>
        <v>204</v>
      </c>
    </row>
    <row r="6" spans="1:4" x14ac:dyDescent="0.2">
      <c r="A6" s="7">
        <v>5</v>
      </c>
      <c r="B6" s="7">
        <f t="shared" ca="1" si="0"/>
        <v>40.898485653319682</v>
      </c>
      <c r="C6" s="7">
        <f t="shared" ca="1" si="1"/>
        <v>40</v>
      </c>
      <c r="D6" s="7">
        <f t="shared" ca="1" si="2"/>
        <v>240</v>
      </c>
    </row>
    <row r="7" spans="1:4" x14ac:dyDescent="0.2">
      <c r="A7" s="7">
        <v>6</v>
      </c>
      <c r="B7" s="7">
        <f t="shared" ca="1" si="0"/>
        <v>44.583937399895568</v>
      </c>
      <c r="C7" s="7">
        <f t="shared" ca="1" si="1"/>
        <v>44</v>
      </c>
      <c r="D7" s="7">
        <f t="shared" ca="1" si="2"/>
        <v>264</v>
      </c>
    </row>
    <row r="8" spans="1:4" hidden="1" x14ac:dyDescent="0.2">
      <c r="A8" s="7">
        <v>7</v>
      </c>
      <c r="B8" s="7">
        <f t="shared" ca="1" si="0"/>
        <v>34.342624492213417</v>
      </c>
      <c r="C8" s="7">
        <f t="shared" ca="1" si="1"/>
        <v>34</v>
      </c>
      <c r="D8" s="7">
        <f t="shared" ca="1" si="2"/>
        <v>204</v>
      </c>
    </row>
    <row r="9" spans="1:4" hidden="1" x14ac:dyDescent="0.2">
      <c r="A9" s="7">
        <v>8</v>
      </c>
      <c r="B9" s="7">
        <f t="shared" ca="1" si="0"/>
        <v>33.353489895515672</v>
      </c>
      <c r="C9" s="7">
        <f t="shared" ca="1" si="1"/>
        <v>33</v>
      </c>
      <c r="D9" s="7">
        <f t="shared" ca="1" si="2"/>
        <v>198</v>
      </c>
    </row>
    <row r="10" spans="1:4" hidden="1" x14ac:dyDescent="0.2">
      <c r="A10" s="7">
        <v>9</v>
      </c>
      <c r="B10" s="7">
        <f t="shared" ca="1" si="0"/>
        <v>34.019728345081298</v>
      </c>
      <c r="C10" s="7">
        <f t="shared" ca="1" si="1"/>
        <v>34</v>
      </c>
      <c r="D10" s="7">
        <f t="shared" ca="1" si="2"/>
        <v>204</v>
      </c>
    </row>
    <row r="11" spans="1:4" hidden="1" x14ac:dyDescent="0.2">
      <c r="A11" s="7">
        <v>10</v>
      </c>
      <c r="B11" s="7">
        <f t="shared" ca="1" si="0"/>
        <v>35.51533824753399</v>
      </c>
      <c r="C11" s="7">
        <f t="shared" ca="1" si="1"/>
        <v>35</v>
      </c>
      <c r="D11" s="7">
        <f t="shared" ca="1" si="2"/>
        <v>210</v>
      </c>
    </row>
    <row r="12" spans="1:4" hidden="1" x14ac:dyDescent="0.2">
      <c r="A12" s="7">
        <v>11</v>
      </c>
      <c r="B12" s="7">
        <f t="shared" ca="1" si="0"/>
        <v>40.465644050891704</v>
      </c>
      <c r="C12" s="7">
        <f t="shared" ca="1" si="1"/>
        <v>40</v>
      </c>
      <c r="D12" s="7">
        <f t="shared" ca="1" si="2"/>
        <v>240</v>
      </c>
    </row>
    <row r="13" spans="1:4" hidden="1" x14ac:dyDescent="0.2">
      <c r="A13" s="7">
        <v>12</v>
      </c>
      <c r="B13" s="7">
        <f t="shared" ca="1" si="0"/>
        <v>42.418596505971685</v>
      </c>
      <c r="C13" s="7">
        <f t="shared" ca="1" si="1"/>
        <v>42</v>
      </c>
      <c r="D13" s="7">
        <f t="shared" ca="1" si="2"/>
        <v>252</v>
      </c>
    </row>
    <row r="14" spans="1:4" hidden="1" x14ac:dyDescent="0.2">
      <c r="A14" s="7">
        <v>13</v>
      </c>
      <c r="B14" s="7">
        <f t="shared" ca="1" si="0"/>
        <v>34.797348638289904</v>
      </c>
      <c r="C14" s="7">
        <f t="shared" ca="1" si="1"/>
        <v>34</v>
      </c>
      <c r="D14" s="7">
        <f t="shared" ca="1" si="2"/>
        <v>204</v>
      </c>
    </row>
    <row r="15" spans="1:4" hidden="1" x14ac:dyDescent="0.2">
      <c r="A15" s="7">
        <v>14</v>
      </c>
      <c r="B15" s="7">
        <f t="shared" ca="1" si="0"/>
        <v>43.749173325764453</v>
      </c>
      <c r="C15" s="7">
        <f t="shared" ca="1" si="1"/>
        <v>43</v>
      </c>
      <c r="D15" s="7">
        <f t="shared" ca="1" si="2"/>
        <v>258</v>
      </c>
    </row>
    <row r="16" spans="1:4" hidden="1" x14ac:dyDescent="0.2">
      <c r="A16" s="7">
        <v>15</v>
      </c>
      <c r="B16" s="7">
        <f t="shared" ca="1" si="0"/>
        <v>26.167218328262656</v>
      </c>
      <c r="C16" s="7">
        <f t="shared" ca="1" si="1"/>
        <v>26</v>
      </c>
      <c r="D16" s="7">
        <f t="shared" ca="1" si="2"/>
        <v>156</v>
      </c>
    </row>
    <row r="17" spans="1:4" hidden="1" x14ac:dyDescent="0.2">
      <c r="A17" s="7">
        <v>16</v>
      </c>
      <c r="B17" s="7">
        <f t="shared" ca="1" si="0"/>
        <v>46.392704916699351</v>
      </c>
      <c r="C17" s="7">
        <f t="shared" ca="1" si="1"/>
        <v>46</v>
      </c>
      <c r="D17" s="7">
        <f t="shared" ca="1" si="2"/>
        <v>276</v>
      </c>
    </row>
    <row r="18" spans="1:4" hidden="1" x14ac:dyDescent="0.2">
      <c r="A18" s="7">
        <v>17</v>
      </c>
      <c r="B18" s="7">
        <f t="shared" ca="1" si="0"/>
        <v>41.940718753645172</v>
      </c>
      <c r="C18" s="7">
        <f t="shared" ca="1" si="1"/>
        <v>41</v>
      </c>
      <c r="D18" s="7">
        <f t="shared" ca="1" si="2"/>
        <v>246</v>
      </c>
    </row>
    <row r="19" spans="1:4" hidden="1" x14ac:dyDescent="0.2">
      <c r="A19" s="7">
        <v>18</v>
      </c>
      <c r="B19" s="7">
        <f t="shared" ca="1" si="0"/>
        <v>44.727008864521785</v>
      </c>
      <c r="C19" s="7">
        <f t="shared" ca="1" si="1"/>
        <v>44</v>
      </c>
      <c r="D19" s="7">
        <f t="shared" ca="1" si="2"/>
        <v>264</v>
      </c>
    </row>
    <row r="20" spans="1:4" hidden="1" x14ac:dyDescent="0.2">
      <c r="A20" s="7">
        <v>19</v>
      </c>
      <c r="B20" s="7">
        <f t="shared" ca="1" si="0"/>
        <v>43.914183215303936</v>
      </c>
      <c r="C20" s="7">
        <f t="shared" ca="1" si="1"/>
        <v>43</v>
      </c>
      <c r="D20" s="7">
        <f t="shared" ca="1" si="2"/>
        <v>258</v>
      </c>
    </row>
    <row r="21" spans="1:4" hidden="1" x14ac:dyDescent="0.2">
      <c r="A21" s="7">
        <v>20</v>
      </c>
      <c r="B21" s="7">
        <f t="shared" ca="1" si="0"/>
        <v>39.355481846012282</v>
      </c>
      <c r="C21" s="7">
        <f t="shared" ca="1" si="1"/>
        <v>39</v>
      </c>
      <c r="D21" s="7">
        <f t="shared" ca="1" si="2"/>
        <v>234</v>
      </c>
    </row>
    <row r="22" spans="1:4" hidden="1" x14ac:dyDescent="0.2">
      <c r="A22" s="7">
        <v>21</v>
      </c>
      <c r="B22" s="7">
        <f t="shared" ca="1" si="0"/>
        <v>40.19585684653012</v>
      </c>
      <c r="C22" s="7">
        <f t="shared" ca="1" si="1"/>
        <v>40</v>
      </c>
      <c r="D22" s="7">
        <f t="shared" ca="1" si="2"/>
        <v>240</v>
      </c>
    </row>
    <row r="23" spans="1:4" hidden="1" x14ac:dyDescent="0.2">
      <c r="A23" s="7">
        <v>22</v>
      </c>
      <c r="B23" s="7">
        <f t="shared" ca="1" si="0"/>
        <v>40.837296676558367</v>
      </c>
      <c r="C23" s="7">
        <f t="shared" ca="1" si="1"/>
        <v>40</v>
      </c>
      <c r="D23" s="7">
        <f t="shared" ca="1" si="2"/>
        <v>240</v>
      </c>
    </row>
    <row r="24" spans="1:4" hidden="1" x14ac:dyDescent="0.2">
      <c r="A24" s="7">
        <v>23</v>
      </c>
      <c r="B24" s="7">
        <f t="shared" ca="1" si="0"/>
        <v>36.257051462095781</v>
      </c>
      <c r="C24" s="7">
        <f t="shared" ca="1" si="1"/>
        <v>36</v>
      </c>
      <c r="D24" s="7">
        <f t="shared" ca="1" si="2"/>
        <v>216</v>
      </c>
    </row>
    <row r="25" spans="1:4" hidden="1" x14ac:dyDescent="0.2">
      <c r="A25" s="7">
        <v>24</v>
      </c>
      <c r="B25" s="7">
        <f t="shared" ca="1" si="0"/>
        <v>27.477166519146142</v>
      </c>
      <c r="C25" s="7">
        <f t="shared" ca="1" si="1"/>
        <v>27</v>
      </c>
      <c r="D25" s="7">
        <f t="shared" ca="1" si="2"/>
        <v>162</v>
      </c>
    </row>
    <row r="26" spans="1:4" hidden="1" x14ac:dyDescent="0.2">
      <c r="A26" s="7">
        <v>25</v>
      </c>
      <c r="B26" s="7">
        <f t="shared" ca="1" si="0"/>
        <v>42.494516122050378</v>
      </c>
      <c r="C26" s="7">
        <f t="shared" ca="1" si="1"/>
        <v>42</v>
      </c>
      <c r="D26" s="7">
        <f t="shared" ca="1" si="2"/>
        <v>252</v>
      </c>
    </row>
    <row r="27" spans="1:4" hidden="1" x14ac:dyDescent="0.2">
      <c r="A27" s="7">
        <v>26</v>
      </c>
      <c r="B27" s="7">
        <f t="shared" ca="1" si="0"/>
        <v>39.503232814681176</v>
      </c>
      <c r="C27" s="7">
        <f t="shared" ca="1" si="1"/>
        <v>39</v>
      </c>
      <c r="D27" s="7">
        <f t="shared" ca="1" si="2"/>
        <v>234</v>
      </c>
    </row>
    <row r="28" spans="1:4" hidden="1" x14ac:dyDescent="0.2">
      <c r="A28" s="7">
        <v>27</v>
      </c>
      <c r="B28" s="7">
        <f t="shared" ca="1" si="0"/>
        <v>39.276505642648722</v>
      </c>
      <c r="C28" s="7">
        <f t="shared" ca="1" si="1"/>
        <v>39</v>
      </c>
      <c r="D28" s="7">
        <f t="shared" ca="1" si="2"/>
        <v>234</v>
      </c>
    </row>
    <row r="29" spans="1:4" hidden="1" x14ac:dyDescent="0.2">
      <c r="A29" s="7">
        <v>28</v>
      </c>
      <c r="B29" s="7">
        <f t="shared" ca="1" si="0"/>
        <v>32.813571675336249</v>
      </c>
      <c r="C29" s="7">
        <f t="shared" ca="1" si="1"/>
        <v>32</v>
      </c>
      <c r="D29" s="7">
        <f t="shared" ca="1" si="2"/>
        <v>192</v>
      </c>
    </row>
    <row r="30" spans="1:4" hidden="1" x14ac:dyDescent="0.2">
      <c r="A30" s="7">
        <v>29</v>
      </c>
      <c r="B30" s="7">
        <f t="shared" ca="1" si="0"/>
        <v>30.832839225522356</v>
      </c>
      <c r="C30" s="7">
        <f t="shared" ca="1" si="1"/>
        <v>30</v>
      </c>
      <c r="D30" s="7">
        <f t="shared" ca="1" si="2"/>
        <v>180</v>
      </c>
    </row>
    <row r="31" spans="1:4" hidden="1" x14ac:dyDescent="0.2">
      <c r="A31" s="7">
        <v>30</v>
      </c>
      <c r="B31" s="7">
        <f t="shared" ca="1" si="0"/>
        <v>35.128563181374652</v>
      </c>
      <c r="C31" s="7">
        <f t="shared" ca="1" si="1"/>
        <v>35</v>
      </c>
      <c r="D31" s="7">
        <f t="shared" ca="1" si="2"/>
        <v>210</v>
      </c>
    </row>
    <row r="32" spans="1:4" hidden="1" x14ac:dyDescent="0.2">
      <c r="A32" s="7">
        <v>31</v>
      </c>
      <c r="B32" s="7">
        <f t="shared" ca="1" si="0"/>
        <v>34.911402427279498</v>
      </c>
      <c r="C32" s="7">
        <f t="shared" ca="1" si="1"/>
        <v>34</v>
      </c>
      <c r="D32" s="7">
        <f t="shared" ca="1" si="2"/>
        <v>204</v>
      </c>
    </row>
    <row r="33" spans="1:4" hidden="1" x14ac:dyDescent="0.2">
      <c r="A33" s="7">
        <v>32</v>
      </c>
      <c r="B33" s="7">
        <f t="shared" ca="1" si="0"/>
        <v>39.983991696709545</v>
      </c>
      <c r="C33" s="7">
        <f t="shared" ca="1" si="1"/>
        <v>39</v>
      </c>
      <c r="D33" s="7">
        <f t="shared" ca="1" si="2"/>
        <v>234</v>
      </c>
    </row>
    <row r="34" spans="1:4" hidden="1" x14ac:dyDescent="0.2">
      <c r="A34" s="7">
        <v>33</v>
      </c>
      <c r="B34" s="7">
        <f t="shared" ca="1" si="0"/>
        <v>37.456601130999438</v>
      </c>
      <c r="C34" s="7">
        <f t="shared" ca="1" si="1"/>
        <v>37</v>
      </c>
      <c r="D34" s="7">
        <f t="shared" ca="1" si="2"/>
        <v>222</v>
      </c>
    </row>
    <row r="35" spans="1:4" hidden="1" x14ac:dyDescent="0.2">
      <c r="A35" s="7">
        <v>34</v>
      </c>
      <c r="B35" s="7">
        <f t="shared" ca="1" si="0"/>
        <v>40.873357541090478</v>
      </c>
      <c r="C35" s="7">
        <f t="shared" ca="1" si="1"/>
        <v>40</v>
      </c>
      <c r="D35" s="7">
        <f t="shared" ca="1" si="2"/>
        <v>240</v>
      </c>
    </row>
    <row r="36" spans="1:4" hidden="1" x14ac:dyDescent="0.2">
      <c r="A36" s="7">
        <v>35</v>
      </c>
      <c r="B36" s="7">
        <f t="shared" ca="1" si="0"/>
        <v>32.655944162505982</v>
      </c>
      <c r="C36" s="7">
        <f t="shared" ca="1" si="1"/>
        <v>32</v>
      </c>
      <c r="D36" s="7">
        <f t="shared" ca="1" si="2"/>
        <v>192</v>
      </c>
    </row>
    <row r="37" spans="1:4" hidden="1" x14ac:dyDescent="0.2">
      <c r="A37" s="7">
        <v>36</v>
      </c>
      <c r="B37" s="7">
        <f t="shared" ca="1" si="0"/>
        <v>30.59557855105815</v>
      </c>
      <c r="C37" s="7">
        <f t="shared" ca="1" si="1"/>
        <v>30</v>
      </c>
      <c r="D37" s="7">
        <f t="shared" ca="1" si="2"/>
        <v>180</v>
      </c>
    </row>
    <row r="38" spans="1:4" hidden="1" x14ac:dyDescent="0.2">
      <c r="A38" s="7">
        <v>37</v>
      </c>
      <c r="B38" s="7">
        <f t="shared" ca="1" si="0"/>
        <v>45.29884714017733</v>
      </c>
      <c r="C38" s="7">
        <f t="shared" ca="1" si="1"/>
        <v>45</v>
      </c>
      <c r="D38" s="7">
        <f t="shared" ca="1" si="2"/>
        <v>270</v>
      </c>
    </row>
    <row r="39" spans="1:4" hidden="1" x14ac:dyDescent="0.2">
      <c r="A39" s="7">
        <v>38</v>
      </c>
      <c r="B39" s="7">
        <f t="shared" ca="1" si="0"/>
        <v>47.047783813158738</v>
      </c>
      <c r="C39" s="7">
        <f t="shared" ca="1" si="1"/>
        <v>47</v>
      </c>
      <c r="D39" s="7">
        <f t="shared" ca="1" si="2"/>
        <v>282</v>
      </c>
    </row>
    <row r="40" spans="1:4" hidden="1" x14ac:dyDescent="0.2">
      <c r="A40" s="7">
        <v>39</v>
      </c>
      <c r="B40" s="7">
        <f t="shared" ca="1" si="0"/>
        <v>46.488247157522025</v>
      </c>
      <c r="C40" s="7">
        <f t="shared" ca="1" si="1"/>
        <v>46</v>
      </c>
      <c r="D40" s="7">
        <f t="shared" ca="1" si="2"/>
        <v>276</v>
      </c>
    </row>
    <row r="41" spans="1:4" hidden="1" x14ac:dyDescent="0.2">
      <c r="A41" s="7">
        <v>40</v>
      </c>
      <c r="B41" s="7">
        <f t="shared" ca="1" si="0"/>
        <v>42.050909113111381</v>
      </c>
      <c r="C41" s="7">
        <f t="shared" ca="1" si="1"/>
        <v>42</v>
      </c>
      <c r="D41" s="7">
        <f t="shared" ca="1" si="2"/>
        <v>252</v>
      </c>
    </row>
    <row r="42" spans="1:4" hidden="1" x14ac:dyDescent="0.2">
      <c r="A42" s="7">
        <v>41</v>
      </c>
      <c r="B42" s="7">
        <f t="shared" ca="1" si="0"/>
        <v>39.90526816397842</v>
      </c>
      <c r="C42" s="7">
        <f t="shared" ca="1" si="1"/>
        <v>39</v>
      </c>
      <c r="D42" s="7">
        <f t="shared" ca="1" si="2"/>
        <v>234</v>
      </c>
    </row>
    <row r="43" spans="1:4" hidden="1" x14ac:dyDescent="0.2">
      <c r="A43" s="7">
        <v>42</v>
      </c>
      <c r="B43" s="7">
        <f t="shared" ca="1" si="0"/>
        <v>33.019675298444454</v>
      </c>
      <c r="C43" s="7">
        <f t="shared" ca="1" si="1"/>
        <v>33</v>
      </c>
      <c r="D43" s="7">
        <f t="shared" ca="1" si="2"/>
        <v>198</v>
      </c>
    </row>
    <row r="44" spans="1:4" hidden="1" x14ac:dyDescent="0.2">
      <c r="A44" s="7">
        <v>43</v>
      </c>
      <c r="B44" s="7">
        <f t="shared" ca="1" si="0"/>
        <v>40.635919470573825</v>
      </c>
      <c r="C44" s="7">
        <f t="shared" ca="1" si="1"/>
        <v>40</v>
      </c>
      <c r="D44" s="7">
        <f t="shared" ca="1" si="2"/>
        <v>240</v>
      </c>
    </row>
    <row r="45" spans="1:4" hidden="1" x14ac:dyDescent="0.2">
      <c r="A45" s="7">
        <v>44</v>
      </c>
      <c r="B45" s="7">
        <f t="shared" ca="1" si="0"/>
        <v>41.889569584881393</v>
      </c>
      <c r="C45" s="7">
        <f t="shared" ca="1" si="1"/>
        <v>41</v>
      </c>
      <c r="D45" s="7">
        <f t="shared" ca="1" si="2"/>
        <v>246</v>
      </c>
    </row>
    <row r="46" spans="1:4" hidden="1" x14ac:dyDescent="0.2">
      <c r="A46" s="7">
        <v>45</v>
      </c>
      <c r="B46" s="7">
        <f t="shared" ca="1" si="0"/>
        <v>44.273542857341241</v>
      </c>
      <c r="C46" s="7">
        <f t="shared" ca="1" si="1"/>
        <v>44</v>
      </c>
      <c r="D46" s="7">
        <f t="shared" ca="1" si="2"/>
        <v>264</v>
      </c>
    </row>
    <row r="47" spans="1:4" hidden="1" x14ac:dyDescent="0.2">
      <c r="A47" s="7">
        <v>46</v>
      </c>
      <c r="B47" s="7">
        <f t="shared" ca="1" si="0"/>
        <v>42.315735267124062</v>
      </c>
      <c r="C47" s="7">
        <f t="shared" ca="1" si="1"/>
        <v>42</v>
      </c>
      <c r="D47" s="7">
        <f t="shared" ca="1" si="2"/>
        <v>252</v>
      </c>
    </row>
    <row r="48" spans="1:4" hidden="1" x14ac:dyDescent="0.2">
      <c r="A48" s="7">
        <v>47</v>
      </c>
      <c r="B48" s="7">
        <f t="shared" ca="1" si="0"/>
        <v>35.248769561796472</v>
      </c>
      <c r="C48" s="7">
        <f t="shared" ca="1" si="1"/>
        <v>35</v>
      </c>
      <c r="D48" s="7">
        <f t="shared" ca="1" si="2"/>
        <v>210</v>
      </c>
    </row>
    <row r="49" spans="1:5" hidden="1" x14ac:dyDescent="0.2">
      <c r="A49" s="7">
        <v>48</v>
      </c>
      <c r="B49" s="7">
        <f t="shared" ca="1" si="0"/>
        <v>37.074372654364055</v>
      </c>
      <c r="C49" s="7">
        <f t="shared" ca="1" si="1"/>
        <v>37</v>
      </c>
      <c r="D49" s="7">
        <f t="shared" ca="1" si="2"/>
        <v>222</v>
      </c>
    </row>
    <row r="50" spans="1:5" hidden="1" x14ac:dyDescent="0.2">
      <c r="A50" s="7">
        <v>49</v>
      </c>
      <c r="B50" s="7">
        <f t="shared" ca="1" si="0"/>
        <v>37.513377761427527</v>
      </c>
      <c r="C50" s="7">
        <f t="shared" ca="1" si="1"/>
        <v>37</v>
      </c>
      <c r="D50" s="7">
        <f t="shared" ca="1" si="2"/>
        <v>222</v>
      </c>
    </row>
    <row r="51" spans="1:5" hidden="1" x14ac:dyDescent="0.2">
      <c r="A51" s="7">
        <v>50</v>
      </c>
      <c r="B51" s="7">
        <f t="shared" ca="1" si="0"/>
        <v>41.617954822418099</v>
      </c>
      <c r="C51" s="7">
        <f t="shared" ca="1" si="1"/>
        <v>41</v>
      </c>
      <c r="D51" s="7">
        <f t="shared" ca="1" si="2"/>
        <v>246</v>
      </c>
    </row>
    <row r="52" spans="1:5" x14ac:dyDescent="0.2">
      <c r="A52" s="7">
        <v>51</v>
      </c>
      <c r="B52" s="7">
        <f t="shared" ca="1" si="0"/>
        <v>30.064222595294897</v>
      </c>
      <c r="C52" s="7">
        <f t="shared" ca="1" si="1"/>
        <v>30</v>
      </c>
      <c r="D52" s="7">
        <f t="shared" ca="1" si="2"/>
        <v>180</v>
      </c>
    </row>
    <row r="53" spans="1:5" x14ac:dyDescent="0.2">
      <c r="A53" s="7">
        <v>52</v>
      </c>
      <c r="B53" s="7">
        <f t="shared" ca="1" si="0"/>
        <v>31.981410713876919</v>
      </c>
      <c r="C53" s="7">
        <f t="shared" ca="1" si="1"/>
        <v>31</v>
      </c>
      <c r="D53" s="7">
        <f t="shared" ca="1" si="2"/>
        <v>186</v>
      </c>
    </row>
    <row r="55" spans="1:5" x14ac:dyDescent="0.2">
      <c r="D55" s="7">
        <f ca="1">AVERAGE(D2:D53)</f>
        <v>227.30769230769232</v>
      </c>
      <c r="E55" s="6" t="s">
        <v>68</v>
      </c>
    </row>
    <row r="58" spans="1:5" x14ac:dyDescent="0.2">
      <c r="C58" s="6" t="s">
        <v>69</v>
      </c>
      <c r="D58" s="7">
        <f ca="1">COUNTIF(D2:D53,"&gt;225")/52</f>
        <v>0.55769230769230771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15"/>
  <sheetViews>
    <sheetView workbookViewId="0">
      <selection activeCell="D319" sqref="D319"/>
    </sheetView>
  </sheetViews>
  <sheetFormatPr defaultColWidth="9.140625" defaultRowHeight="12.75" x14ac:dyDescent="0.2"/>
  <cols>
    <col min="1" max="2" width="9.140625" style="7"/>
    <col min="3" max="3" width="10.7109375" style="7" customWidth="1"/>
    <col min="4" max="4" width="9.42578125" style="7" customWidth="1"/>
    <col min="5" max="5" width="12.28515625" style="7" customWidth="1"/>
    <col min="6" max="6" width="9.140625" style="7"/>
    <col min="7" max="7" width="11.5703125" style="7" customWidth="1"/>
    <col min="8" max="8" width="9.140625" style="7"/>
    <col min="9" max="9" width="12.28515625" style="7" customWidth="1"/>
    <col min="10" max="16384" width="9.140625" style="7"/>
  </cols>
  <sheetData>
    <row r="1" spans="1:9" x14ac:dyDescent="0.2">
      <c r="A1" s="6" t="s">
        <v>70</v>
      </c>
      <c r="B1" s="6" t="s">
        <v>71</v>
      </c>
      <c r="C1" s="6" t="s">
        <v>72</v>
      </c>
      <c r="D1" s="6" t="s">
        <v>24</v>
      </c>
      <c r="E1" s="6" t="s">
        <v>66</v>
      </c>
      <c r="F1" s="6" t="s">
        <v>73</v>
      </c>
      <c r="G1" s="6" t="s">
        <v>74</v>
      </c>
      <c r="H1" s="6" t="s">
        <v>75</v>
      </c>
      <c r="I1" s="6" t="s">
        <v>67</v>
      </c>
    </row>
    <row r="2" spans="1:9" x14ac:dyDescent="0.2">
      <c r="A2" s="7">
        <v>275</v>
      </c>
      <c r="B2" s="7">
        <f>A2*0.25</f>
        <v>68.75</v>
      </c>
      <c r="C2" s="7" t="str">
        <f ca="1">IF(RAND()&lt;0.4,"blowout","interesting")</f>
        <v>blowout</v>
      </c>
      <c r="D2" s="7">
        <f ca="1">IF(C2="blowout", NORMINV(RAND(),290,30),NORMINV(RAND(),240,40))</f>
        <v>289.26576115703227</v>
      </c>
      <c r="E2" s="7">
        <f ca="1">INT(D2)</f>
        <v>289</v>
      </c>
      <c r="F2" s="7">
        <f ca="1">MIN($E$2,A2)</f>
        <v>275</v>
      </c>
      <c r="G2" s="8">
        <f ca="1">(A2-F2)/A2</f>
        <v>0</v>
      </c>
      <c r="H2" s="7">
        <f ca="1">F2*1</f>
        <v>275</v>
      </c>
      <c r="I2" s="8">
        <f ca="1">H2-B2</f>
        <v>206.25</v>
      </c>
    </row>
    <row r="3" spans="1:9" x14ac:dyDescent="0.2">
      <c r="A3" s="7">
        <v>300</v>
      </c>
      <c r="B3" s="7">
        <f t="shared" ref="B3:B4" si="0">A3*0.25</f>
        <v>75</v>
      </c>
      <c r="E3" s="7">
        <f ca="1">INT(D2)</f>
        <v>289</v>
      </c>
      <c r="F3" s="7">
        <f t="shared" ref="F3:F4" ca="1" si="1">MIN($E$2,A3)</f>
        <v>289</v>
      </c>
      <c r="G3" s="8">
        <f t="shared" ref="G3:G4" ca="1" si="2">(A3-F3)/A3</f>
        <v>3.6666666666666667E-2</v>
      </c>
      <c r="H3" s="7">
        <f t="shared" ref="H3:H4" ca="1" si="3">F3*1</f>
        <v>289</v>
      </c>
      <c r="I3" s="8">
        <f t="shared" ref="I3:I4" ca="1" si="4">H3-B3</f>
        <v>214</v>
      </c>
    </row>
    <row r="4" spans="1:9" x14ac:dyDescent="0.2">
      <c r="A4" s="7">
        <v>325</v>
      </c>
      <c r="B4" s="7">
        <f t="shared" si="0"/>
        <v>81.25</v>
      </c>
      <c r="E4" s="7">
        <f ca="1">INT(D2)</f>
        <v>289</v>
      </c>
      <c r="F4" s="7">
        <f t="shared" ca="1" si="1"/>
        <v>289</v>
      </c>
      <c r="G4" s="8">
        <f t="shared" ca="1" si="2"/>
        <v>0.11076923076923077</v>
      </c>
      <c r="H4" s="7">
        <f t="shared" ca="1" si="3"/>
        <v>289</v>
      </c>
      <c r="I4" s="8">
        <f t="shared" ca="1" si="4"/>
        <v>207.75</v>
      </c>
    </row>
    <row r="7" spans="1:9" x14ac:dyDescent="0.2">
      <c r="C7" s="6" t="s">
        <v>49</v>
      </c>
      <c r="D7" s="6" t="s">
        <v>76</v>
      </c>
      <c r="E7" s="6" t="s">
        <v>77</v>
      </c>
      <c r="F7" s="6" t="s">
        <v>78</v>
      </c>
      <c r="G7" s="6" t="s">
        <v>79</v>
      </c>
      <c r="H7" s="6" t="s">
        <v>80</v>
      </c>
      <c r="I7" s="6" t="s">
        <v>81</v>
      </c>
    </row>
    <row r="8" spans="1:9" x14ac:dyDescent="0.2">
      <c r="C8" s="7">
        <v>1</v>
      </c>
      <c r="D8" s="7">
        <f ca="1">I2</f>
        <v>206.25</v>
      </c>
      <c r="E8" s="7">
        <f ca="1">G2</f>
        <v>0</v>
      </c>
      <c r="F8" s="7">
        <f ca="1">I3</f>
        <v>214</v>
      </c>
      <c r="G8" s="7">
        <f ca="1">G3</f>
        <v>3.6666666666666667E-2</v>
      </c>
      <c r="H8" s="7">
        <f ca="1">I4</f>
        <v>207.75</v>
      </c>
      <c r="I8" s="7">
        <f ca="1">G4</f>
        <v>0.11076923076923077</v>
      </c>
    </row>
    <row r="9" spans="1:9" x14ac:dyDescent="0.2">
      <c r="C9" s="7">
        <v>2</v>
      </c>
      <c r="D9" s="7">
        <f t="dataTable" ref="D9:I307" dt2D="0" dtr="0" r1="AZ1" ca="1"/>
        <v>179.25</v>
      </c>
      <c r="E9" s="7">
        <v>9.8181818181818176E-2</v>
      </c>
      <c r="F9" s="7">
        <v>173</v>
      </c>
      <c r="G9" s="7">
        <v>0.17333333333333334</v>
      </c>
      <c r="H9" s="7">
        <v>166.75</v>
      </c>
      <c r="I9" s="7">
        <v>0.23692307692307693</v>
      </c>
    </row>
    <row r="10" spans="1:9" x14ac:dyDescent="0.2">
      <c r="C10" s="7">
        <v>3</v>
      </c>
      <c r="D10" s="7">
        <v>206.25</v>
      </c>
      <c r="E10" s="7">
        <v>0</v>
      </c>
      <c r="F10" s="7">
        <v>225</v>
      </c>
      <c r="G10" s="7">
        <v>0</v>
      </c>
      <c r="H10" s="7">
        <v>243.75</v>
      </c>
      <c r="I10" s="7">
        <v>0</v>
      </c>
    </row>
    <row r="11" spans="1:9" x14ac:dyDescent="0.2">
      <c r="C11" s="7">
        <v>4</v>
      </c>
      <c r="D11" s="7">
        <v>196.25</v>
      </c>
      <c r="E11" s="7">
        <v>3.6363636363636362E-2</v>
      </c>
      <c r="F11" s="7">
        <v>190</v>
      </c>
      <c r="G11" s="7">
        <v>0.11666666666666667</v>
      </c>
      <c r="H11" s="7">
        <v>183.75</v>
      </c>
      <c r="I11" s="7">
        <v>0.18461538461538463</v>
      </c>
    </row>
    <row r="12" spans="1:9" hidden="1" x14ac:dyDescent="0.2">
      <c r="C12" s="7">
        <v>5</v>
      </c>
      <c r="D12" s="7">
        <v>151.25</v>
      </c>
      <c r="E12" s="7">
        <v>0.2</v>
      </c>
      <c r="F12" s="7">
        <v>145</v>
      </c>
      <c r="G12" s="7">
        <v>0.26666666666666666</v>
      </c>
      <c r="H12" s="7">
        <v>138.75</v>
      </c>
      <c r="I12" s="7">
        <v>0.32307692307692309</v>
      </c>
    </row>
    <row r="13" spans="1:9" hidden="1" x14ac:dyDescent="0.2">
      <c r="C13" s="7">
        <v>6</v>
      </c>
      <c r="D13" s="7">
        <v>180.25</v>
      </c>
      <c r="E13" s="7">
        <v>9.4545454545454544E-2</v>
      </c>
      <c r="F13" s="7">
        <v>174</v>
      </c>
      <c r="G13" s="7">
        <v>0.17</v>
      </c>
      <c r="H13" s="7">
        <v>167.75</v>
      </c>
      <c r="I13" s="7">
        <v>0.23384615384615384</v>
      </c>
    </row>
    <row r="14" spans="1:9" hidden="1" x14ac:dyDescent="0.2">
      <c r="C14" s="7">
        <v>7</v>
      </c>
      <c r="D14" s="7">
        <v>169.25</v>
      </c>
      <c r="E14" s="7">
        <v>0.13454545454545455</v>
      </c>
      <c r="F14" s="7">
        <v>163</v>
      </c>
      <c r="G14" s="7">
        <v>0.20666666666666667</v>
      </c>
      <c r="H14" s="7">
        <v>156.75</v>
      </c>
      <c r="I14" s="7">
        <v>0.26769230769230767</v>
      </c>
    </row>
    <row r="15" spans="1:9" hidden="1" x14ac:dyDescent="0.2">
      <c r="C15" s="7">
        <v>8</v>
      </c>
      <c r="D15" s="7">
        <v>146.25</v>
      </c>
      <c r="E15" s="7">
        <v>0.21818181818181817</v>
      </c>
      <c r="F15" s="7">
        <v>140</v>
      </c>
      <c r="G15" s="7">
        <v>0.28333333333333333</v>
      </c>
      <c r="H15" s="7">
        <v>133.75</v>
      </c>
      <c r="I15" s="7">
        <v>0.33846153846153848</v>
      </c>
    </row>
    <row r="16" spans="1:9" hidden="1" x14ac:dyDescent="0.2">
      <c r="C16" s="7">
        <v>9</v>
      </c>
      <c r="D16" s="7">
        <v>134.25</v>
      </c>
      <c r="E16" s="7">
        <v>0.26181818181818184</v>
      </c>
      <c r="F16" s="7">
        <v>128</v>
      </c>
      <c r="G16" s="7">
        <v>0.32333333333333331</v>
      </c>
      <c r="H16" s="7">
        <v>121.75</v>
      </c>
      <c r="I16" s="7">
        <v>0.37538461538461537</v>
      </c>
    </row>
    <row r="17" spans="3:9" hidden="1" x14ac:dyDescent="0.2">
      <c r="C17" s="7">
        <v>10</v>
      </c>
      <c r="D17" s="7">
        <v>186.25</v>
      </c>
      <c r="E17" s="7">
        <v>7.2727272727272724E-2</v>
      </c>
      <c r="F17" s="7">
        <v>180</v>
      </c>
      <c r="G17" s="7">
        <v>0.15</v>
      </c>
      <c r="H17" s="7">
        <v>173.75</v>
      </c>
      <c r="I17" s="7">
        <v>0.2153846153846154</v>
      </c>
    </row>
    <row r="18" spans="3:9" hidden="1" x14ac:dyDescent="0.2">
      <c r="C18" s="7">
        <v>11</v>
      </c>
      <c r="D18" s="7">
        <v>193.25</v>
      </c>
      <c r="E18" s="7">
        <v>4.7272727272727272E-2</v>
      </c>
      <c r="F18" s="7">
        <v>187</v>
      </c>
      <c r="G18" s="7">
        <v>0.12666666666666668</v>
      </c>
      <c r="H18" s="7">
        <v>180.75</v>
      </c>
      <c r="I18" s="7">
        <v>0.19384615384615383</v>
      </c>
    </row>
    <row r="19" spans="3:9" hidden="1" x14ac:dyDescent="0.2">
      <c r="C19" s="7">
        <v>12</v>
      </c>
      <c r="D19" s="7">
        <v>159.25</v>
      </c>
      <c r="E19" s="7">
        <v>0.1709090909090909</v>
      </c>
      <c r="F19" s="7">
        <v>153</v>
      </c>
      <c r="G19" s="7">
        <v>0.24</v>
      </c>
      <c r="H19" s="7">
        <v>146.75</v>
      </c>
      <c r="I19" s="7">
        <v>0.29846153846153844</v>
      </c>
    </row>
    <row r="20" spans="3:9" hidden="1" x14ac:dyDescent="0.2">
      <c r="C20" s="7">
        <v>13</v>
      </c>
      <c r="D20" s="7">
        <v>161.25</v>
      </c>
      <c r="E20" s="7">
        <v>0.16363636363636364</v>
      </c>
      <c r="F20" s="7">
        <v>155</v>
      </c>
      <c r="G20" s="7">
        <v>0.23333333333333334</v>
      </c>
      <c r="H20" s="7">
        <v>148.75</v>
      </c>
      <c r="I20" s="7">
        <v>0.29230769230769232</v>
      </c>
    </row>
    <row r="21" spans="3:9" hidden="1" x14ac:dyDescent="0.2">
      <c r="C21" s="7">
        <v>14</v>
      </c>
      <c r="D21" s="7">
        <v>173.25</v>
      </c>
      <c r="E21" s="7">
        <v>0.12</v>
      </c>
      <c r="F21" s="7">
        <v>167</v>
      </c>
      <c r="G21" s="7">
        <v>0.19333333333333333</v>
      </c>
      <c r="H21" s="7">
        <v>160.75</v>
      </c>
      <c r="I21" s="7">
        <v>0.25538461538461538</v>
      </c>
    </row>
    <row r="22" spans="3:9" hidden="1" x14ac:dyDescent="0.2">
      <c r="C22" s="7">
        <v>15</v>
      </c>
      <c r="D22" s="7">
        <v>206.25</v>
      </c>
      <c r="E22" s="7">
        <v>0</v>
      </c>
      <c r="F22" s="7">
        <v>205</v>
      </c>
      <c r="G22" s="7">
        <v>6.6666666666666666E-2</v>
      </c>
      <c r="H22" s="7">
        <v>198.75</v>
      </c>
      <c r="I22" s="7">
        <v>0.13846153846153847</v>
      </c>
    </row>
    <row r="23" spans="3:9" hidden="1" x14ac:dyDescent="0.2">
      <c r="C23" s="7">
        <v>16</v>
      </c>
      <c r="D23" s="7">
        <v>190.25</v>
      </c>
      <c r="E23" s="7">
        <v>5.8181818181818182E-2</v>
      </c>
      <c r="F23" s="7">
        <v>184</v>
      </c>
      <c r="G23" s="7">
        <v>0.13666666666666666</v>
      </c>
      <c r="H23" s="7">
        <v>177.75</v>
      </c>
      <c r="I23" s="7">
        <v>0.20307692307692307</v>
      </c>
    </row>
    <row r="24" spans="3:9" hidden="1" x14ac:dyDescent="0.2">
      <c r="C24" s="7">
        <v>17</v>
      </c>
      <c r="D24" s="7">
        <v>158.25</v>
      </c>
      <c r="E24" s="7">
        <v>0.17454545454545456</v>
      </c>
      <c r="F24" s="7">
        <v>152</v>
      </c>
      <c r="G24" s="7">
        <v>0.24333333333333335</v>
      </c>
      <c r="H24" s="7">
        <v>145.75</v>
      </c>
      <c r="I24" s="7">
        <v>0.30153846153846153</v>
      </c>
    </row>
    <row r="25" spans="3:9" hidden="1" x14ac:dyDescent="0.2">
      <c r="C25" s="7">
        <v>18</v>
      </c>
      <c r="D25" s="7">
        <v>187.25</v>
      </c>
      <c r="E25" s="7">
        <v>6.9090909090909092E-2</v>
      </c>
      <c r="F25" s="7">
        <v>181</v>
      </c>
      <c r="G25" s="7">
        <v>0.14666666666666667</v>
      </c>
      <c r="H25" s="7">
        <v>174.75</v>
      </c>
      <c r="I25" s="7">
        <v>0.21230769230769231</v>
      </c>
    </row>
    <row r="26" spans="3:9" hidden="1" x14ac:dyDescent="0.2">
      <c r="C26" s="7">
        <v>19</v>
      </c>
      <c r="D26" s="7">
        <v>206.25</v>
      </c>
      <c r="E26" s="7">
        <v>0</v>
      </c>
      <c r="F26" s="7">
        <v>225</v>
      </c>
      <c r="G26" s="7">
        <v>0</v>
      </c>
      <c r="H26" s="7">
        <v>227.75</v>
      </c>
      <c r="I26" s="7">
        <v>4.9230769230769231E-2</v>
      </c>
    </row>
    <row r="27" spans="3:9" hidden="1" x14ac:dyDescent="0.2">
      <c r="C27" s="7">
        <v>20</v>
      </c>
      <c r="D27" s="7">
        <v>188.25</v>
      </c>
      <c r="E27" s="7">
        <v>6.545454545454546E-2</v>
      </c>
      <c r="F27" s="7">
        <v>182</v>
      </c>
      <c r="G27" s="7">
        <v>0.14333333333333334</v>
      </c>
      <c r="H27" s="7">
        <v>175.75</v>
      </c>
      <c r="I27" s="7">
        <v>0.20923076923076922</v>
      </c>
    </row>
    <row r="28" spans="3:9" hidden="1" x14ac:dyDescent="0.2">
      <c r="C28" s="7">
        <v>21</v>
      </c>
      <c r="D28" s="7">
        <v>177.25</v>
      </c>
      <c r="E28" s="7">
        <v>0.10545454545454545</v>
      </c>
      <c r="F28" s="7">
        <v>171</v>
      </c>
      <c r="G28" s="7">
        <v>0.18</v>
      </c>
      <c r="H28" s="7">
        <v>164.75</v>
      </c>
      <c r="I28" s="7">
        <v>0.24307692307692308</v>
      </c>
    </row>
    <row r="29" spans="3:9" hidden="1" x14ac:dyDescent="0.2">
      <c r="C29" s="7">
        <v>22</v>
      </c>
      <c r="D29" s="7">
        <v>189.25</v>
      </c>
      <c r="E29" s="7">
        <v>6.1818181818181821E-2</v>
      </c>
      <c r="F29" s="7">
        <v>183</v>
      </c>
      <c r="G29" s="7">
        <v>0.14000000000000001</v>
      </c>
      <c r="H29" s="7">
        <v>176.75</v>
      </c>
      <c r="I29" s="7">
        <v>0.20615384615384616</v>
      </c>
    </row>
    <row r="30" spans="3:9" hidden="1" x14ac:dyDescent="0.2">
      <c r="C30" s="7">
        <v>23</v>
      </c>
      <c r="D30" s="7">
        <v>132.25</v>
      </c>
      <c r="E30" s="7">
        <v>0.2690909090909091</v>
      </c>
      <c r="F30" s="7">
        <v>126</v>
      </c>
      <c r="G30" s="7">
        <v>0.33</v>
      </c>
      <c r="H30" s="7">
        <v>119.75</v>
      </c>
      <c r="I30" s="7">
        <v>0.38153846153846155</v>
      </c>
    </row>
    <row r="31" spans="3:9" hidden="1" x14ac:dyDescent="0.2">
      <c r="C31" s="7">
        <v>24</v>
      </c>
      <c r="D31" s="7">
        <v>178.25</v>
      </c>
      <c r="E31" s="7">
        <v>0.10181818181818182</v>
      </c>
      <c r="F31" s="7">
        <v>172</v>
      </c>
      <c r="G31" s="7">
        <v>0.17666666666666667</v>
      </c>
      <c r="H31" s="7">
        <v>165.75</v>
      </c>
      <c r="I31" s="7">
        <v>0.24</v>
      </c>
    </row>
    <row r="32" spans="3:9" hidden="1" x14ac:dyDescent="0.2">
      <c r="C32" s="7">
        <v>25</v>
      </c>
      <c r="D32" s="7">
        <v>107.25</v>
      </c>
      <c r="E32" s="7">
        <v>0.36</v>
      </c>
      <c r="F32" s="7">
        <v>101</v>
      </c>
      <c r="G32" s="7">
        <v>0.41333333333333333</v>
      </c>
      <c r="H32" s="7">
        <v>94.75</v>
      </c>
      <c r="I32" s="7">
        <v>0.45846153846153848</v>
      </c>
    </row>
    <row r="33" spans="3:9" hidden="1" x14ac:dyDescent="0.2">
      <c r="C33" s="7">
        <v>26</v>
      </c>
      <c r="D33" s="7">
        <v>199.25</v>
      </c>
      <c r="E33" s="7">
        <v>2.5454545454545455E-2</v>
      </c>
      <c r="F33" s="7">
        <v>193</v>
      </c>
      <c r="G33" s="7">
        <v>0.10666666666666667</v>
      </c>
      <c r="H33" s="7">
        <v>186.75</v>
      </c>
      <c r="I33" s="7">
        <v>0.17538461538461539</v>
      </c>
    </row>
    <row r="34" spans="3:9" hidden="1" x14ac:dyDescent="0.2">
      <c r="C34" s="7">
        <v>27</v>
      </c>
      <c r="D34" s="7">
        <v>118.25</v>
      </c>
      <c r="E34" s="7">
        <v>0.32</v>
      </c>
      <c r="F34" s="7">
        <v>112</v>
      </c>
      <c r="G34" s="7">
        <v>0.37666666666666665</v>
      </c>
      <c r="H34" s="7">
        <v>105.75</v>
      </c>
      <c r="I34" s="7">
        <v>0.42461538461538462</v>
      </c>
    </row>
    <row r="35" spans="3:9" hidden="1" x14ac:dyDescent="0.2">
      <c r="C35" s="7">
        <v>28</v>
      </c>
      <c r="D35" s="7">
        <v>206.25</v>
      </c>
      <c r="E35" s="7">
        <v>0</v>
      </c>
      <c r="F35" s="7">
        <v>208</v>
      </c>
      <c r="G35" s="7">
        <v>5.6666666666666664E-2</v>
      </c>
      <c r="H35" s="7">
        <v>201.75</v>
      </c>
      <c r="I35" s="7">
        <v>0.12923076923076923</v>
      </c>
    </row>
    <row r="36" spans="3:9" hidden="1" x14ac:dyDescent="0.2">
      <c r="C36" s="7">
        <v>29</v>
      </c>
      <c r="D36" s="7">
        <v>141.25</v>
      </c>
      <c r="E36" s="7">
        <v>0.23636363636363636</v>
      </c>
      <c r="F36" s="7">
        <v>135</v>
      </c>
      <c r="G36" s="7">
        <v>0.3</v>
      </c>
      <c r="H36" s="7">
        <v>128.75</v>
      </c>
      <c r="I36" s="7">
        <v>0.35384615384615387</v>
      </c>
    </row>
    <row r="37" spans="3:9" hidden="1" x14ac:dyDescent="0.2">
      <c r="C37" s="7">
        <v>30</v>
      </c>
      <c r="D37" s="7">
        <v>168.25</v>
      </c>
      <c r="E37" s="7">
        <v>0.13818181818181818</v>
      </c>
      <c r="F37" s="7">
        <v>162</v>
      </c>
      <c r="G37" s="7">
        <v>0.21</v>
      </c>
      <c r="H37" s="7">
        <v>155.75</v>
      </c>
      <c r="I37" s="7">
        <v>0.27076923076923076</v>
      </c>
    </row>
    <row r="38" spans="3:9" hidden="1" x14ac:dyDescent="0.2">
      <c r="C38" s="7">
        <v>31</v>
      </c>
      <c r="D38" s="7">
        <v>168.25</v>
      </c>
      <c r="E38" s="7">
        <v>0.13818181818181818</v>
      </c>
      <c r="F38" s="7">
        <v>162</v>
      </c>
      <c r="G38" s="7">
        <v>0.21</v>
      </c>
      <c r="H38" s="7">
        <v>155.75</v>
      </c>
      <c r="I38" s="7">
        <v>0.27076923076923076</v>
      </c>
    </row>
    <row r="39" spans="3:9" hidden="1" x14ac:dyDescent="0.2">
      <c r="C39" s="7">
        <v>32</v>
      </c>
      <c r="D39" s="7">
        <v>129.25</v>
      </c>
      <c r="E39" s="7">
        <v>0.28000000000000003</v>
      </c>
      <c r="F39" s="7">
        <v>123</v>
      </c>
      <c r="G39" s="7">
        <v>0.34</v>
      </c>
      <c r="H39" s="7">
        <v>116.75</v>
      </c>
      <c r="I39" s="7">
        <v>0.39076923076923076</v>
      </c>
    </row>
    <row r="40" spans="3:9" hidden="1" x14ac:dyDescent="0.2">
      <c r="C40" s="7">
        <v>33</v>
      </c>
      <c r="D40" s="7">
        <v>192.25</v>
      </c>
      <c r="E40" s="7">
        <v>5.0909090909090911E-2</v>
      </c>
      <c r="F40" s="7">
        <v>186</v>
      </c>
      <c r="G40" s="7">
        <v>0.13</v>
      </c>
      <c r="H40" s="7">
        <v>179.75</v>
      </c>
      <c r="I40" s="7">
        <v>0.19692307692307692</v>
      </c>
    </row>
    <row r="41" spans="3:9" hidden="1" x14ac:dyDescent="0.2">
      <c r="C41" s="7">
        <v>34</v>
      </c>
      <c r="D41" s="7">
        <v>206.25</v>
      </c>
      <c r="E41" s="7">
        <v>0</v>
      </c>
      <c r="F41" s="7">
        <v>201</v>
      </c>
      <c r="G41" s="7">
        <v>0.08</v>
      </c>
      <c r="H41" s="7">
        <v>194.75</v>
      </c>
      <c r="I41" s="7">
        <v>0.15076923076923077</v>
      </c>
    </row>
    <row r="42" spans="3:9" hidden="1" x14ac:dyDescent="0.2">
      <c r="C42" s="7">
        <v>35</v>
      </c>
      <c r="D42" s="7">
        <v>197.25</v>
      </c>
      <c r="E42" s="7">
        <v>3.272727272727273E-2</v>
      </c>
      <c r="F42" s="7">
        <v>191</v>
      </c>
      <c r="G42" s="7">
        <v>0.11333333333333333</v>
      </c>
      <c r="H42" s="7">
        <v>184.75</v>
      </c>
      <c r="I42" s="7">
        <v>0.18153846153846154</v>
      </c>
    </row>
    <row r="43" spans="3:9" hidden="1" x14ac:dyDescent="0.2">
      <c r="C43" s="7">
        <v>36</v>
      </c>
      <c r="D43" s="7">
        <v>206.25</v>
      </c>
      <c r="E43" s="7">
        <v>0</v>
      </c>
      <c r="F43" s="7">
        <v>220</v>
      </c>
      <c r="G43" s="7">
        <v>1.6666666666666666E-2</v>
      </c>
      <c r="H43" s="7">
        <v>213.75</v>
      </c>
      <c r="I43" s="7">
        <v>9.2307692307692313E-2</v>
      </c>
    </row>
    <row r="44" spans="3:9" hidden="1" x14ac:dyDescent="0.2">
      <c r="C44" s="7">
        <v>37</v>
      </c>
      <c r="D44" s="7">
        <v>206.25</v>
      </c>
      <c r="E44" s="7">
        <v>0</v>
      </c>
      <c r="F44" s="7">
        <v>225</v>
      </c>
      <c r="G44" s="7">
        <v>0</v>
      </c>
      <c r="H44" s="7">
        <v>243.75</v>
      </c>
      <c r="I44" s="7">
        <v>0</v>
      </c>
    </row>
    <row r="45" spans="3:9" hidden="1" x14ac:dyDescent="0.2">
      <c r="C45" s="7">
        <v>38</v>
      </c>
      <c r="D45" s="7">
        <v>138.25</v>
      </c>
      <c r="E45" s="7">
        <v>0.24727272727272728</v>
      </c>
      <c r="F45" s="7">
        <v>132</v>
      </c>
      <c r="G45" s="7">
        <v>0.31</v>
      </c>
      <c r="H45" s="7">
        <v>125.75</v>
      </c>
      <c r="I45" s="7">
        <v>0.36307692307692307</v>
      </c>
    </row>
    <row r="46" spans="3:9" hidden="1" x14ac:dyDescent="0.2">
      <c r="C46" s="7">
        <v>39</v>
      </c>
      <c r="D46" s="7">
        <v>140.25</v>
      </c>
      <c r="E46" s="7">
        <v>0.24</v>
      </c>
      <c r="F46" s="7">
        <v>134</v>
      </c>
      <c r="G46" s="7">
        <v>0.30333333333333334</v>
      </c>
      <c r="H46" s="7">
        <v>127.75</v>
      </c>
      <c r="I46" s="7">
        <v>0.3569230769230769</v>
      </c>
    </row>
    <row r="47" spans="3:9" hidden="1" x14ac:dyDescent="0.2">
      <c r="C47" s="7">
        <v>40</v>
      </c>
      <c r="D47" s="7">
        <v>142.25</v>
      </c>
      <c r="E47" s="7">
        <v>0.23272727272727273</v>
      </c>
      <c r="F47" s="7">
        <v>136</v>
      </c>
      <c r="G47" s="7">
        <v>0.29666666666666669</v>
      </c>
      <c r="H47" s="7">
        <v>129.75</v>
      </c>
      <c r="I47" s="7">
        <v>0.35076923076923078</v>
      </c>
    </row>
    <row r="48" spans="3:9" hidden="1" x14ac:dyDescent="0.2">
      <c r="C48" s="7">
        <v>41</v>
      </c>
      <c r="D48" s="7">
        <v>146.25</v>
      </c>
      <c r="E48" s="7">
        <v>0.21818181818181817</v>
      </c>
      <c r="F48" s="7">
        <v>140</v>
      </c>
      <c r="G48" s="7">
        <v>0.28333333333333333</v>
      </c>
      <c r="H48" s="7">
        <v>133.75</v>
      </c>
      <c r="I48" s="7">
        <v>0.33846153846153848</v>
      </c>
    </row>
    <row r="49" spans="3:9" hidden="1" x14ac:dyDescent="0.2">
      <c r="C49" s="7">
        <v>42</v>
      </c>
      <c r="D49" s="7">
        <v>206.25</v>
      </c>
      <c r="E49" s="7">
        <v>0</v>
      </c>
      <c r="F49" s="7">
        <v>211</v>
      </c>
      <c r="G49" s="7">
        <v>4.6666666666666669E-2</v>
      </c>
      <c r="H49" s="7">
        <v>204.75</v>
      </c>
      <c r="I49" s="7">
        <v>0.12</v>
      </c>
    </row>
    <row r="50" spans="3:9" hidden="1" x14ac:dyDescent="0.2">
      <c r="C50" s="7">
        <v>43</v>
      </c>
      <c r="D50" s="7">
        <v>206.25</v>
      </c>
      <c r="E50" s="7">
        <v>0</v>
      </c>
      <c r="F50" s="7">
        <v>214</v>
      </c>
      <c r="G50" s="7">
        <v>3.6666666666666667E-2</v>
      </c>
      <c r="H50" s="7">
        <v>207.75</v>
      </c>
      <c r="I50" s="7">
        <v>0.11076923076923077</v>
      </c>
    </row>
    <row r="51" spans="3:9" hidden="1" x14ac:dyDescent="0.2">
      <c r="C51" s="7">
        <v>44</v>
      </c>
      <c r="D51" s="7">
        <v>161.25</v>
      </c>
      <c r="E51" s="7">
        <v>0.16363636363636364</v>
      </c>
      <c r="F51" s="7">
        <v>155</v>
      </c>
      <c r="G51" s="7">
        <v>0.23333333333333334</v>
      </c>
      <c r="H51" s="7">
        <v>148.75</v>
      </c>
      <c r="I51" s="7">
        <v>0.29230769230769232</v>
      </c>
    </row>
    <row r="52" spans="3:9" hidden="1" x14ac:dyDescent="0.2">
      <c r="C52" s="7">
        <v>45</v>
      </c>
      <c r="D52" s="7">
        <v>206.25</v>
      </c>
      <c r="E52" s="7">
        <v>0</v>
      </c>
      <c r="F52" s="7">
        <v>225</v>
      </c>
      <c r="G52" s="7">
        <v>0</v>
      </c>
      <c r="H52" s="7">
        <v>231.75</v>
      </c>
      <c r="I52" s="7">
        <v>3.6923076923076927E-2</v>
      </c>
    </row>
    <row r="53" spans="3:9" hidden="1" x14ac:dyDescent="0.2">
      <c r="C53" s="7">
        <v>46</v>
      </c>
      <c r="D53" s="7">
        <v>206.25</v>
      </c>
      <c r="E53" s="7">
        <v>0</v>
      </c>
      <c r="F53" s="7">
        <v>200</v>
      </c>
      <c r="G53" s="7">
        <v>8.3333333333333329E-2</v>
      </c>
      <c r="H53" s="7">
        <v>193.75</v>
      </c>
      <c r="I53" s="7">
        <v>0.15384615384615385</v>
      </c>
    </row>
    <row r="54" spans="3:9" hidden="1" x14ac:dyDescent="0.2">
      <c r="C54" s="7">
        <v>47</v>
      </c>
      <c r="D54" s="7">
        <v>206.25</v>
      </c>
      <c r="E54" s="7">
        <v>0</v>
      </c>
      <c r="F54" s="7">
        <v>225</v>
      </c>
      <c r="G54" s="7">
        <v>0</v>
      </c>
      <c r="H54" s="7">
        <v>225.75</v>
      </c>
      <c r="I54" s="7">
        <v>5.5384615384615386E-2</v>
      </c>
    </row>
    <row r="55" spans="3:9" hidden="1" x14ac:dyDescent="0.2">
      <c r="C55" s="7">
        <v>48</v>
      </c>
      <c r="D55" s="7">
        <v>196.25</v>
      </c>
      <c r="E55" s="7">
        <v>3.6363636363636362E-2</v>
      </c>
      <c r="F55" s="7">
        <v>190</v>
      </c>
      <c r="G55" s="7">
        <v>0.11666666666666667</v>
      </c>
      <c r="H55" s="7">
        <v>183.75</v>
      </c>
      <c r="I55" s="7">
        <v>0.18461538461538463</v>
      </c>
    </row>
    <row r="56" spans="3:9" hidden="1" x14ac:dyDescent="0.2">
      <c r="C56" s="7">
        <v>49</v>
      </c>
      <c r="D56" s="7">
        <v>156.25</v>
      </c>
      <c r="E56" s="7">
        <v>0.18181818181818182</v>
      </c>
      <c r="F56" s="7">
        <v>150</v>
      </c>
      <c r="G56" s="7">
        <v>0.25</v>
      </c>
      <c r="H56" s="7">
        <v>143.75</v>
      </c>
      <c r="I56" s="7">
        <v>0.30769230769230771</v>
      </c>
    </row>
    <row r="57" spans="3:9" hidden="1" x14ac:dyDescent="0.2">
      <c r="C57" s="7">
        <v>50</v>
      </c>
      <c r="D57" s="7">
        <v>206.25</v>
      </c>
      <c r="E57" s="7">
        <v>0</v>
      </c>
      <c r="F57" s="7">
        <v>225</v>
      </c>
      <c r="G57" s="7">
        <v>0</v>
      </c>
      <c r="H57" s="7">
        <v>243.75</v>
      </c>
      <c r="I57" s="7">
        <v>0</v>
      </c>
    </row>
    <row r="58" spans="3:9" hidden="1" x14ac:dyDescent="0.2">
      <c r="C58" s="7">
        <v>51</v>
      </c>
      <c r="D58" s="7">
        <v>125.25</v>
      </c>
      <c r="E58" s="7">
        <v>0.29454545454545455</v>
      </c>
      <c r="F58" s="7">
        <v>119</v>
      </c>
      <c r="G58" s="7">
        <v>0.35333333333333333</v>
      </c>
      <c r="H58" s="7">
        <v>112.75</v>
      </c>
      <c r="I58" s="7">
        <v>0.40307692307692305</v>
      </c>
    </row>
    <row r="59" spans="3:9" hidden="1" x14ac:dyDescent="0.2">
      <c r="C59" s="7">
        <v>52</v>
      </c>
      <c r="D59" s="7">
        <v>181.25</v>
      </c>
      <c r="E59" s="7">
        <v>9.0909090909090912E-2</v>
      </c>
      <c r="F59" s="7">
        <v>175</v>
      </c>
      <c r="G59" s="7">
        <v>0.16666666666666666</v>
      </c>
      <c r="H59" s="7">
        <v>168.75</v>
      </c>
      <c r="I59" s="7">
        <v>0.23076923076923078</v>
      </c>
    </row>
    <row r="60" spans="3:9" hidden="1" x14ac:dyDescent="0.2">
      <c r="C60" s="7">
        <v>53</v>
      </c>
      <c r="D60" s="7">
        <v>166.25</v>
      </c>
      <c r="E60" s="7">
        <v>0.14545454545454545</v>
      </c>
      <c r="F60" s="7">
        <v>160</v>
      </c>
      <c r="G60" s="7">
        <v>0.21666666666666667</v>
      </c>
      <c r="H60" s="7">
        <v>153.75</v>
      </c>
      <c r="I60" s="7">
        <v>0.27692307692307694</v>
      </c>
    </row>
    <row r="61" spans="3:9" hidden="1" x14ac:dyDescent="0.2">
      <c r="C61" s="7">
        <v>54</v>
      </c>
      <c r="D61" s="7">
        <v>166.25</v>
      </c>
      <c r="E61" s="7">
        <v>0.14545454545454545</v>
      </c>
      <c r="F61" s="7">
        <v>160</v>
      </c>
      <c r="G61" s="7">
        <v>0.21666666666666667</v>
      </c>
      <c r="H61" s="7">
        <v>153.75</v>
      </c>
      <c r="I61" s="7">
        <v>0.27692307692307694</v>
      </c>
    </row>
    <row r="62" spans="3:9" hidden="1" x14ac:dyDescent="0.2">
      <c r="C62" s="7">
        <v>55</v>
      </c>
      <c r="D62" s="7">
        <v>203.25</v>
      </c>
      <c r="E62" s="7">
        <v>1.090909090909091E-2</v>
      </c>
      <c r="F62" s="7">
        <v>197</v>
      </c>
      <c r="G62" s="7">
        <v>9.3333333333333338E-2</v>
      </c>
      <c r="H62" s="7">
        <v>190.75</v>
      </c>
      <c r="I62" s="7">
        <v>0.16307692307692306</v>
      </c>
    </row>
    <row r="63" spans="3:9" hidden="1" x14ac:dyDescent="0.2">
      <c r="C63" s="7">
        <v>56</v>
      </c>
      <c r="D63" s="7">
        <v>206.25</v>
      </c>
      <c r="E63" s="7">
        <v>0</v>
      </c>
      <c r="F63" s="7">
        <v>205</v>
      </c>
      <c r="G63" s="7">
        <v>6.6666666666666666E-2</v>
      </c>
      <c r="H63" s="7">
        <v>198.75</v>
      </c>
      <c r="I63" s="7">
        <v>0.13846153846153847</v>
      </c>
    </row>
    <row r="64" spans="3:9" hidden="1" x14ac:dyDescent="0.2">
      <c r="C64" s="7">
        <v>57</v>
      </c>
      <c r="D64" s="7">
        <v>161.25</v>
      </c>
      <c r="E64" s="7">
        <v>0.16363636363636364</v>
      </c>
      <c r="F64" s="7">
        <v>155</v>
      </c>
      <c r="G64" s="7">
        <v>0.23333333333333334</v>
      </c>
      <c r="H64" s="7">
        <v>148.75</v>
      </c>
      <c r="I64" s="7">
        <v>0.29230769230769232</v>
      </c>
    </row>
    <row r="65" spans="3:9" hidden="1" x14ac:dyDescent="0.2">
      <c r="C65" s="7">
        <v>58</v>
      </c>
      <c r="D65" s="7">
        <v>145.25</v>
      </c>
      <c r="E65" s="7">
        <v>0.22181818181818183</v>
      </c>
      <c r="F65" s="7">
        <v>139</v>
      </c>
      <c r="G65" s="7">
        <v>0.28666666666666668</v>
      </c>
      <c r="H65" s="7">
        <v>132.75</v>
      </c>
      <c r="I65" s="7">
        <v>0.34153846153846151</v>
      </c>
    </row>
    <row r="66" spans="3:9" hidden="1" x14ac:dyDescent="0.2">
      <c r="C66" s="7">
        <v>59</v>
      </c>
      <c r="D66" s="7">
        <v>188.25</v>
      </c>
      <c r="E66" s="7">
        <v>6.545454545454546E-2</v>
      </c>
      <c r="F66" s="7">
        <v>182</v>
      </c>
      <c r="G66" s="7">
        <v>0.14333333333333334</v>
      </c>
      <c r="H66" s="7">
        <v>175.75</v>
      </c>
      <c r="I66" s="7">
        <v>0.20923076923076922</v>
      </c>
    </row>
    <row r="67" spans="3:9" hidden="1" x14ac:dyDescent="0.2">
      <c r="C67" s="7">
        <v>60</v>
      </c>
      <c r="D67" s="7">
        <v>191.25</v>
      </c>
      <c r="E67" s="7">
        <v>5.4545454545454543E-2</v>
      </c>
      <c r="F67" s="7">
        <v>185</v>
      </c>
      <c r="G67" s="7">
        <v>0.13333333333333333</v>
      </c>
      <c r="H67" s="7">
        <v>178.75</v>
      </c>
      <c r="I67" s="7">
        <v>0.2</v>
      </c>
    </row>
    <row r="68" spans="3:9" hidden="1" x14ac:dyDescent="0.2">
      <c r="C68" s="7">
        <v>61</v>
      </c>
      <c r="D68" s="7">
        <v>127.25</v>
      </c>
      <c r="E68" s="7">
        <v>0.28727272727272729</v>
      </c>
      <c r="F68" s="7">
        <v>121</v>
      </c>
      <c r="G68" s="7">
        <v>0.34666666666666668</v>
      </c>
      <c r="H68" s="7">
        <v>114.75</v>
      </c>
      <c r="I68" s="7">
        <v>0.39692307692307693</v>
      </c>
    </row>
    <row r="69" spans="3:9" hidden="1" x14ac:dyDescent="0.2">
      <c r="C69" s="7">
        <v>62</v>
      </c>
      <c r="D69" s="7">
        <v>178.25</v>
      </c>
      <c r="E69" s="7">
        <v>0.10181818181818182</v>
      </c>
      <c r="F69" s="7">
        <v>172</v>
      </c>
      <c r="G69" s="7">
        <v>0.17666666666666667</v>
      </c>
      <c r="H69" s="7">
        <v>165.75</v>
      </c>
      <c r="I69" s="7">
        <v>0.24</v>
      </c>
    </row>
    <row r="70" spans="3:9" hidden="1" x14ac:dyDescent="0.2">
      <c r="C70" s="7">
        <v>63</v>
      </c>
      <c r="D70" s="7">
        <v>206.25</v>
      </c>
      <c r="E70" s="7">
        <v>0</v>
      </c>
      <c r="F70" s="7">
        <v>225</v>
      </c>
      <c r="G70" s="7">
        <v>0</v>
      </c>
      <c r="H70" s="7">
        <v>232.75</v>
      </c>
      <c r="I70" s="7">
        <v>3.3846153846153845E-2</v>
      </c>
    </row>
    <row r="71" spans="3:9" hidden="1" x14ac:dyDescent="0.2">
      <c r="C71" s="7">
        <v>64</v>
      </c>
      <c r="D71" s="7">
        <v>117.25</v>
      </c>
      <c r="E71" s="7">
        <v>0.32363636363636361</v>
      </c>
      <c r="F71" s="7">
        <v>111</v>
      </c>
      <c r="G71" s="7">
        <v>0.38</v>
      </c>
      <c r="H71" s="7">
        <v>104.75</v>
      </c>
      <c r="I71" s="7">
        <v>0.4276923076923077</v>
      </c>
    </row>
    <row r="72" spans="3:9" hidden="1" x14ac:dyDescent="0.2">
      <c r="C72" s="7">
        <v>65</v>
      </c>
      <c r="D72" s="7">
        <v>206.25</v>
      </c>
      <c r="E72" s="7">
        <v>0</v>
      </c>
      <c r="F72" s="7">
        <v>207</v>
      </c>
      <c r="G72" s="7">
        <v>0.06</v>
      </c>
      <c r="H72" s="7">
        <v>200.75</v>
      </c>
      <c r="I72" s="7">
        <v>0.13230769230769232</v>
      </c>
    </row>
    <row r="73" spans="3:9" hidden="1" x14ac:dyDescent="0.2">
      <c r="C73" s="7">
        <v>66</v>
      </c>
      <c r="D73" s="7">
        <v>158.25</v>
      </c>
      <c r="E73" s="7">
        <v>0.17454545454545456</v>
      </c>
      <c r="F73" s="7">
        <v>152</v>
      </c>
      <c r="G73" s="7">
        <v>0.24333333333333335</v>
      </c>
      <c r="H73" s="7">
        <v>145.75</v>
      </c>
      <c r="I73" s="7">
        <v>0.30153846153846153</v>
      </c>
    </row>
    <row r="74" spans="3:9" hidden="1" x14ac:dyDescent="0.2">
      <c r="C74" s="7">
        <v>67</v>
      </c>
      <c r="D74" s="7">
        <v>206.25</v>
      </c>
      <c r="E74" s="7">
        <v>0</v>
      </c>
      <c r="F74" s="7">
        <v>225</v>
      </c>
      <c r="G74" s="7">
        <v>0</v>
      </c>
      <c r="H74" s="7">
        <v>243.75</v>
      </c>
      <c r="I74" s="7">
        <v>0</v>
      </c>
    </row>
    <row r="75" spans="3:9" hidden="1" x14ac:dyDescent="0.2">
      <c r="C75" s="7">
        <v>68</v>
      </c>
      <c r="D75" s="7">
        <v>169.25</v>
      </c>
      <c r="E75" s="7">
        <v>0.13454545454545455</v>
      </c>
      <c r="F75" s="7">
        <v>163</v>
      </c>
      <c r="G75" s="7">
        <v>0.20666666666666667</v>
      </c>
      <c r="H75" s="7">
        <v>156.75</v>
      </c>
      <c r="I75" s="7">
        <v>0.26769230769230767</v>
      </c>
    </row>
    <row r="76" spans="3:9" hidden="1" x14ac:dyDescent="0.2">
      <c r="C76" s="7">
        <v>69</v>
      </c>
      <c r="D76" s="7">
        <v>206.25</v>
      </c>
      <c r="E76" s="7">
        <v>0</v>
      </c>
      <c r="F76" s="7">
        <v>211</v>
      </c>
      <c r="G76" s="7">
        <v>4.6666666666666669E-2</v>
      </c>
      <c r="H76" s="7">
        <v>204.75</v>
      </c>
      <c r="I76" s="7">
        <v>0.12</v>
      </c>
    </row>
    <row r="77" spans="3:9" hidden="1" x14ac:dyDescent="0.2">
      <c r="C77" s="7">
        <v>70</v>
      </c>
      <c r="D77" s="7">
        <v>206.25</v>
      </c>
      <c r="E77" s="7">
        <v>0</v>
      </c>
      <c r="F77" s="7">
        <v>225</v>
      </c>
      <c r="G77" s="7">
        <v>0</v>
      </c>
      <c r="H77" s="7">
        <v>219.75</v>
      </c>
      <c r="I77" s="7">
        <v>7.3846153846153853E-2</v>
      </c>
    </row>
    <row r="78" spans="3:9" hidden="1" x14ac:dyDescent="0.2">
      <c r="C78" s="7">
        <v>71</v>
      </c>
      <c r="D78" s="7">
        <v>181.25</v>
      </c>
      <c r="E78" s="7">
        <v>9.0909090909090912E-2</v>
      </c>
      <c r="F78" s="7">
        <v>175</v>
      </c>
      <c r="G78" s="7">
        <v>0.16666666666666666</v>
      </c>
      <c r="H78" s="7">
        <v>168.75</v>
      </c>
      <c r="I78" s="7">
        <v>0.23076923076923078</v>
      </c>
    </row>
    <row r="79" spans="3:9" hidden="1" x14ac:dyDescent="0.2">
      <c r="C79" s="7">
        <v>72</v>
      </c>
      <c r="D79" s="7">
        <v>206.25</v>
      </c>
      <c r="E79" s="7">
        <v>0</v>
      </c>
      <c r="F79" s="7">
        <v>210</v>
      </c>
      <c r="G79" s="7">
        <v>0.05</v>
      </c>
      <c r="H79" s="7">
        <v>203.75</v>
      </c>
      <c r="I79" s="7">
        <v>0.12307692307692308</v>
      </c>
    </row>
    <row r="80" spans="3:9" hidden="1" x14ac:dyDescent="0.2">
      <c r="C80" s="7">
        <v>73</v>
      </c>
      <c r="D80" s="7">
        <v>206.25</v>
      </c>
      <c r="E80" s="7">
        <v>0</v>
      </c>
      <c r="F80" s="7">
        <v>225</v>
      </c>
      <c r="G80" s="7">
        <v>0</v>
      </c>
      <c r="H80" s="7">
        <v>233.75</v>
      </c>
      <c r="I80" s="7">
        <v>3.0769230769230771E-2</v>
      </c>
    </row>
    <row r="81" spans="3:9" hidden="1" x14ac:dyDescent="0.2">
      <c r="C81" s="7">
        <v>74</v>
      </c>
      <c r="D81" s="7">
        <v>199.25</v>
      </c>
      <c r="E81" s="7">
        <v>2.5454545454545455E-2</v>
      </c>
      <c r="F81" s="7">
        <v>193</v>
      </c>
      <c r="G81" s="7">
        <v>0.10666666666666667</v>
      </c>
      <c r="H81" s="7">
        <v>186.75</v>
      </c>
      <c r="I81" s="7">
        <v>0.17538461538461539</v>
      </c>
    </row>
    <row r="82" spans="3:9" hidden="1" x14ac:dyDescent="0.2">
      <c r="C82" s="7">
        <v>75</v>
      </c>
      <c r="D82" s="7">
        <v>133.25</v>
      </c>
      <c r="E82" s="7">
        <v>0.26545454545454544</v>
      </c>
      <c r="F82" s="7">
        <v>127</v>
      </c>
      <c r="G82" s="7">
        <v>0.32666666666666666</v>
      </c>
      <c r="H82" s="7">
        <v>120.75</v>
      </c>
      <c r="I82" s="7">
        <v>0.37846153846153846</v>
      </c>
    </row>
    <row r="83" spans="3:9" hidden="1" x14ac:dyDescent="0.2">
      <c r="C83" s="7">
        <v>76</v>
      </c>
      <c r="D83" s="7">
        <v>121.25</v>
      </c>
      <c r="E83" s="7">
        <v>0.30909090909090908</v>
      </c>
      <c r="F83" s="7">
        <v>115</v>
      </c>
      <c r="G83" s="7">
        <v>0.36666666666666664</v>
      </c>
      <c r="H83" s="7">
        <v>108.75</v>
      </c>
      <c r="I83" s="7">
        <v>0.41538461538461541</v>
      </c>
    </row>
    <row r="84" spans="3:9" hidden="1" x14ac:dyDescent="0.2">
      <c r="C84" s="7">
        <v>77</v>
      </c>
      <c r="D84" s="7">
        <v>206.25</v>
      </c>
      <c r="E84" s="7">
        <v>0</v>
      </c>
      <c r="F84" s="7">
        <v>225</v>
      </c>
      <c r="G84" s="7">
        <v>0</v>
      </c>
      <c r="H84" s="7">
        <v>229.75</v>
      </c>
      <c r="I84" s="7">
        <v>4.3076923076923075E-2</v>
      </c>
    </row>
    <row r="85" spans="3:9" hidden="1" x14ac:dyDescent="0.2">
      <c r="C85" s="7">
        <v>78</v>
      </c>
      <c r="D85" s="7">
        <v>206.25</v>
      </c>
      <c r="E85" s="7">
        <v>0</v>
      </c>
      <c r="F85" s="7">
        <v>216</v>
      </c>
      <c r="G85" s="7">
        <v>0.03</v>
      </c>
      <c r="H85" s="7">
        <v>209.75</v>
      </c>
      <c r="I85" s="7">
        <v>0.10461538461538461</v>
      </c>
    </row>
    <row r="86" spans="3:9" hidden="1" x14ac:dyDescent="0.2">
      <c r="C86" s="7">
        <v>79</v>
      </c>
      <c r="D86" s="7">
        <v>143.25</v>
      </c>
      <c r="E86" s="7">
        <v>0.2290909090909091</v>
      </c>
      <c r="F86" s="7">
        <v>137</v>
      </c>
      <c r="G86" s="7">
        <v>0.29333333333333333</v>
      </c>
      <c r="H86" s="7">
        <v>130.75</v>
      </c>
      <c r="I86" s="7">
        <v>0.34769230769230769</v>
      </c>
    </row>
    <row r="87" spans="3:9" hidden="1" x14ac:dyDescent="0.2">
      <c r="C87" s="7">
        <v>80</v>
      </c>
      <c r="D87" s="7">
        <v>102.25</v>
      </c>
      <c r="E87" s="7">
        <v>0.37818181818181817</v>
      </c>
      <c r="F87" s="7">
        <v>96</v>
      </c>
      <c r="G87" s="7">
        <v>0.43</v>
      </c>
      <c r="H87" s="7">
        <v>89.75</v>
      </c>
      <c r="I87" s="7">
        <v>0.47384615384615386</v>
      </c>
    </row>
    <row r="88" spans="3:9" hidden="1" x14ac:dyDescent="0.2">
      <c r="C88" s="7">
        <v>81</v>
      </c>
      <c r="D88" s="7">
        <v>108.25</v>
      </c>
      <c r="E88" s="7">
        <v>0.35636363636363638</v>
      </c>
      <c r="F88" s="7">
        <v>102</v>
      </c>
      <c r="G88" s="7">
        <v>0.41</v>
      </c>
      <c r="H88" s="7">
        <v>95.75</v>
      </c>
      <c r="I88" s="7">
        <v>0.45538461538461539</v>
      </c>
    </row>
    <row r="89" spans="3:9" hidden="1" x14ac:dyDescent="0.2">
      <c r="C89" s="7">
        <v>82</v>
      </c>
      <c r="D89" s="7">
        <v>206.25</v>
      </c>
      <c r="E89" s="7">
        <v>0</v>
      </c>
      <c r="F89" s="7">
        <v>212</v>
      </c>
      <c r="G89" s="7">
        <v>4.3333333333333335E-2</v>
      </c>
      <c r="H89" s="7">
        <v>205.75</v>
      </c>
      <c r="I89" s="7">
        <v>0.11692307692307692</v>
      </c>
    </row>
    <row r="90" spans="3:9" hidden="1" x14ac:dyDescent="0.2">
      <c r="C90" s="7">
        <v>83</v>
      </c>
      <c r="D90" s="7">
        <v>206.25</v>
      </c>
      <c r="E90" s="7">
        <v>0</v>
      </c>
      <c r="F90" s="7">
        <v>225</v>
      </c>
      <c r="G90" s="7">
        <v>0</v>
      </c>
      <c r="H90" s="7">
        <v>243.75</v>
      </c>
      <c r="I90" s="7">
        <v>0</v>
      </c>
    </row>
    <row r="91" spans="3:9" hidden="1" x14ac:dyDescent="0.2">
      <c r="C91" s="7">
        <v>84</v>
      </c>
      <c r="D91" s="7">
        <v>180.25</v>
      </c>
      <c r="E91" s="7">
        <v>9.4545454545454544E-2</v>
      </c>
      <c r="F91" s="7">
        <v>174</v>
      </c>
      <c r="G91" s="7">
        <v>0.17</v>
      </c>
      <c r="H91" s="7">
        <v>167.75</v>
      </c>
      <c r="I91" s="7">
        <v>0.23384615384615384</v>
      </c>
    </row>
    <row r="92" spans="3:9" hidden="1" x14ac:dyDescent="0.2">
      <c r="C92" s="7">
        <v>85</v>
      </c>
      <c r="D92" s="7">
        <v>191.25</v>
      </c>
      <c r="E92" s="7">
        <v>5.4545454545454543E-2</v>
      </c>
      <c r="F92" s="7">
        <v>185</v>
      </c>
      <c r="G92" s="7">
        <v>0.13333333333333333</v>
      </c>
      <c r="H92" s="7">
        <v>178.75</v>
      </c>
      <c r="I92" s="7">
        <v>0.2</v>
      </c>
    </row>
    <row r="93" spans="3:9" hidden="1" x14ac:dyDescent="0.2">
      <c r="C93" s="7">
        <v>86</v>
      </c>
      <c r="D93" s="7">
        <v>206.25</v>
      </c>
      <c r="E93" s="7">
        <v>0</v>
      </c>
      <c r="F93" s="7">
        <v>225</v>
      </c>
      <c r="G93" s="7">
        <v>0</v>
      </c>
      <c r="H93" s="7">
        <v>226.75</v>
      </c>
      <c r="I93" s="7">
        <v>5.2307692307692305E-2</v>
      </c>
    </row>
    <row r="94" spans="3:9" hidden="1" x14ac:dyDescent="0.2">
      <c r="C94" s="7">
        <v>87</v>
      </c>
      <c r="D94" s="7">
        <v>206.25</v>
      </c>
      <c r="E94" s="7">
        <v>0</v>
      </c>
      <c r="F94" s="7">
        <v>205</v>
      </c>
      <c r="G94" s="7">
        <v>6.6666666666666666E-2</v>
      </c>
      <c r="H94" s="7">
        <v>198.75</v>
      </c>
      <c r="I94" s="7">
        <v>0.13846153846153847</v>
      </c>
    </row>
    <row r="95" spans="3:9" hidden="1" x14ac:dyDescent="0.2">
      <c r="C95" s="7">
        <v>88</v>
      </c>
      <c r="D95" s="7">
        <v>166.25</v>
      </c>
      <c r="E95" s="7">
        <v>0.14545454545454545</v>
      </c>
      <c r="F95" s="7">
        <v>160</v>
      </c>
      <c r="G95" s="7">
        <v>0.21666666666666667</v>
      </c>
      <c r="H95" s="7">
        <v>153.75</v>
      </c>
      <c r="I95" s="7">
        <v>0.27692307692307694</v>
      </c>
    </row>
    <row r="96" spans="3:9" hidden="1" x14ac:dyDescent="0.2">
      <c r="C96" s="7">
        <v>89</v>
      </c>
      <c r="D96" s="7">
        <v>159.25</v>
      </c>
      <c r="E96" s="7">
        <v>0.1709090909090909</v>
      </c>
      <c r="F96" s="7">
        <v>153</v>
      </c>
      <c r="G96" s="7">
        <v>0.24</v>
      </c>
      <c r="H96" s="7">
        <v>146.75</v>
      </c>
      <c r="I96" s="7">
        <v>0.29846153846153844</v>
      </c>
    </row>
    <row r="97" spans="3:9" hidden="1" x14ac:dyDescent="0.2">
      <c r="C97" s="7">
        <v>90</v>
      </c>
      <c r="D97" s="7">
        <v>186.25</v>
      </c>
      <c r="E97" s="7">
        <v>7.2727272727272724E-2</v>
      </c>
      <c r="F97" s="7">
        <v>180</v>
      </c>
      <c r="G97" s="7">
        <v>0.15</v>
      </c>
      <c r="H97" s="7">
        <v>173.75</v>
      </c>
      <c r="I97" s="7">
        <v>0.2153846153846154</v>
      </c>
    </row>
    <row r="98" spans="3:9" hidden="1" x14ac:dyDescent="0.2">
      <c r="C98" s="7">
        <v>91</v>
      </c>
      <c r="D98" s="7">
        <v>95.25</v>
      </c>
      <c r="E98" s="7">
        <v>0.40363636363636363</v>
      </c>
      <c r="F98" s="7">
        <v>89</v>
      </c>
      <c r="G98" s="7">
        <v>0.45333333333333331</v>
      </c>
      <c r="H98" s="7">
        <v>82.75</v>
      </c>
      <c r="I98" s="7">
        <v>0.49538461538461537</v>
      </c>
    </row>
    <row r="99" spans="3:9" hidden="1" x14ac:dyDescent="0.2">
      <c r="C99" s="7">
        <v>92</v>
      </c>
      <c r="D99" s="7">
        <v>175.25</v>
      </c>
      <c r="E99" s="7">
        <v>0.11272727272727273</v>
      </c>
      <c r="F99" s="7">
        <v>169</v>
      </c>
      <c r="G99" s="7">
        <v>0.18666666666666668</v>
      </c>
      <c r="H99" s="7">
        <v>162.75</v>
      </c>
      <c r="I99" s="7">
        <v>0.24923076923076923</v>
      </c>
    </row>
    <row r="100" spans="3:9" hidden="1" x14ac:dyDescent="0.2">
      <c r="C100" s="7">
        <v>93</v>
      </c>
      <c r="D100" s="7">
        <v>170.25</v>
      </c>
      <c r="E100" s="7">
        <v>0.13090909090909092</v>
      </c>
      <c r="F100" s="7">
        <v>164</v>
      </c>
      <c r="G100" s="7">
        <v>0.20333333333333334</v>
      </c>
      <c r="H100" s="7">
        <v>157.75</v>
      </c>
      <c r="I100" s="7">
        <v>0.26461538461538464</v>
      </c>
    </row>
    <row r="101" spans="3:9" hidden="1" x14ac:dyDescent="0.2">
      <c r="C101" s="7">
        <v>94</v>
      </c>
      <c r="D101" s="7">
        <v>137.25</v>
      </c>
      <c r="E101" s="7">
        <v>0.25090909090909091</v>
      </c>
      <c r="F101" s="7">
        <v>131</v>
      </c>
      <c r="G101" s="7">
        <v>0.31333333333333335</v>
      </c>
      <c r="H101" s="7">
        <v>124.75</v>
      </c>
      <c r="I101" s="7">
        <v>0.36615384615384616</v>
      </c>
    </row>
    <row r="102" spans="3:9" hidden="1" x14ac:dyDescent="0.2">
      <c r="C102" s="7">
        <v>95</v>
      </c>
      <c r="D102" s="7">
        <v>177.25</v>
      </c>
      <c r="E102" s="7">
        <v>0.10545454545454545</v>
      </c>
      <c r="F102" s="7">
        <v>171</v>
      </c>
      <c r="G102" s="7">
        <v>0.18</v>
      </c>
      <c r="H102" s="7">
        <v>164.75</v>
      </c>
      <c r="I102" s="7">
        <v>0.24307692307692308</v>
      </c>
    </row>
    <row r="103" spans="3:9" hidden="1" x14ac:dyDescent="0.2">
      <c r="C103" s="7">
        <v>96</v>
      </c>
      <c r="D103" s="7">
        <v>206.25</v>
      </c>
      <c r="E103" s="7">
        <v>0</v>
      </c>
      <c r="F103" s="7">
        <v>225</v>
      </c>
      <c r="G103" s="7">
        <v>0</v>
      </c>
      <c r="H103" s="7">
        <v>221.75</v>
      </c>
      <c r="I103" s="7">
        <v>6.7692307692307691E-2</v>
      </c>
    </row>
    <row r="104" spans="3:9" hidden="1" x14ac:dyDescent="0.2">
      <c r="C104" s="7">
        <v>97</v>
      </c>
      <c r="D104" s="7">
        <v>181.25</v>
      </c>
      <c r="E104" s="7">
        <v>9.0909090909090912E-2</v>
      </c>
      <c r="F104" s="7">
        <v>175</v>
      </c>
      <c r="G104" s="7">
        <v>0.16666666666666666</v>
      </c>
      <c r="H104" s="7">
        <v>168.75</v>
      </c>
      <c r="I104" s="7">
        <v>0.23076923076923078</v>
      </c>
    </row>
    <row r="105" spans="3:9" hidden="1" x14ac:dyDescent="0.2">
      <c r="C105" s="7">
        <v>98</v>
      </c>
      <c r="D105" s="7">
        <v>123.25</v>
      </c>
      <c r="E105" s="7">
        <v>0.30181818181818182</v>
      </c>
      <c r="F105" s="7">
        <v>117</v>
      </c>
      <c r="G105" s="7">
        <v>0.36</v>
      </c>
      <c r="H105" s="7">
        <v>110.75</v>
      </c>
      <c r="I105" s="7">
        <v>0.40923076923076923</v>
      </c>
    </row>
    <row r="106" spans="3:9" hidden="1" x14ac:dyDescent="0.2">
      <c r="C106" s="7">
        <v>99</v>
      </c>
      <c r="D106" s="7">
        <v>205.25</v>
      </c>
      <c r="E106" s="7">
        <v>3.6363636363636364E-3</v>
      </c>
      <c r="F106" s="7">
        <v>199</v>
      </c>
      <c r="G106" s="7">
        <v>8.666666666666667E-2</v>
      </c>
      <c r="H106" s="7">
        <v>192.75</v>
      </c>
      <c r="I106" s="7">
        <v>0.15692307692307692</v>
      </c>
    </row>
    <row r="107" spans="3:9" hidden="1" x14ac:dyDescent="0.2">
      <c r="C107" s="7">
        <v>100</v>
      </c>
      <c r="D107" s="7">
        <v>206.25</v>
      </c>
      <c r="E107" s="7">
        <v>0</v>
      </c>
      <c r="F107" s="7">
        <v>210</v>
      </c>
      <c r="G107" s="7">
        <v>0.05</v>
      </c>
      <c r="H107" s="7">
        <v>203.75</v>
      </c>
      <c r="I107" s="7">
        <v>0.12307692307692308</v>
      </c>
    </row>
    <row r="108" spans="3:9" hidden="1" x14ac:dyDescent="0.2">
      <c r="C108" s="7">
        <v>101</v>
      </c>
      <c r="D108" s="7">
        <v>169.25</v>
      </c>
      <c r="E108" s="7">
        <v>0.13454545454545455</v>
      </c>
      <c r="F108" s="7">
        <v>163</v>
      </c>
      <c r="G108" s="7">
        <v>0.20666666666666667</v>
      </c>
      <c r="H108" s="7">
        <v>156.75</v>
      </c>
      <c r="I108" s="7">
        <v>0.26769230769230767</v>
      </c>
    </row>
    <row r="109" spans="3:9" hidden="1" x14ac:dyDescent="0.2">
      <c r="C109" s="7">
        <v>102</v>
      </c>
      <c r="D109" s="7">
        <v>166.25</v>
      </c>
      <c r="E109" s="7">
        <v>0.14545454545454545</v>
      </c>
      <c r="F109" s="7">
        <v>160</v>
      </c>
      <c r="G109" s="7">
        <v>0.21666666666666667</v>
      </c>
      <c r="H109" s="7">
        <v>153.75</v>
      </c>
      <c r="I109" s="7">
        <v>0.27692307692307694</v>
      </c>
    </row>
    <row r="110" spans="3:9" hidden="1" x14ac:dyDescent="0.2">
      <c r="C110" s="7">
        <v>103</v>
      </c>
      <c r="D110" s="7">
        <v>155.25</v>
      </c>
      <c r="E110" s="7">
        <v>0.18545454545454546</v>
      </c>
      <c r="F110" s="7">
        <v>149</v>
      </c>
      <c r="G110" s="7">
        <v>0.25333333333333335</v>
      </c>
      <c r="H110" s="7">
        <v>142.75</v>
      </c>
      <c r="I110" s="7">
        <v>0.31076923076923074</v>
      </c>
    </row>
    <row r="111" spans="3:9" hidden="1" x14ac:dyDescent="0.2">
      <c r="C111" s="7">
        <v>104</v>
      </c>
      <c r="D111" s="7">
        <v>157.25</v>
      </c>
      <c r="E111" s="7">
        <v>0.17818181818181819</v>
      </c>
      <c r="F111" s="7">
        <v>151</v>
      </c>
      <c r="G111" s="7">
        <v>0.24666666666666667</v>
      </c>
      <c r="H111" s="7">
        <v>144.75</v>
      </c>
      <c r="I111" s="7">
        <v>0.30461538461538462</v>
      </c>
    </row>
    <row r="112" spans="3:9" hidden="1" x14ac:dyDescent="0.2">
      <c r="C112" s="7">
        <v>105</v>
      </c>
      <c r="D112" s="7">
        <v>164.25</v>
      </c>
      <c r="E112" s="7">
        <v>0.15272727272727274</v>
      </c>
      <c r="F112" s="7">
        <v>158</v>
      </c>
      <c r="G112" s="7">
        <v>0.22333333333333333</v>
      </c>
      <c r="H112" s="7">
        <v>151.75</v>
      </c>
      <c r="I112" s="7">
        <v>0.28307692307692306</v>
      </c>
    </row>
    <row r="113" spans="3:9" hidden="1" x14ac:dyDescent="0.2">
      <c r="C113" s="7">
        <v>106</v>
      </c>
      <c r="D113" s="7">
        <v>206.25</v>
      </c>
      <c r="E113" s="7">
        <v>0</v>
      </c>
      <c r="F113" s="7">
        <v>212</v>
      </c>
      <c r="G113" s="7">
        <v>4.3333333333333335E-2</v>
      </c>
      <c r="H113" s="7">
        <v>205.75</v>
      </c>
      <c r="I113" s="7">
        <v>0.11692307692307692</v>
      </c>
    </row>
    <row r="114" spans="3:9" hidden="1" x14ac:dyDescent="0.2">
      <c r="C114" s="7">
        <v>107</v>
      </c>
      <c r="D114" s="7">
        <v>108.25</v>
      </c>
      <c r="E114" s="7">
        <v>0.35636363636363638</v>
      </c>
      <c r="F114" s="7">
        <v>102</v>
      </c>
      <c r="G114" s="7">
        <v>0.41</v>
      </c>
      <c r="H114" s="7">
        <v>95.75</v>
      </c>
      <c r="I114" s="7">
        <v>0.45538461538461539</v>
      </c>
    </row>
    <row r="115" spans="3:9" hidden="1" x14ac:dyDescent="0.2">
      <c r="C115" s="7">
        <v>108</v>
      </c>
      <c r="D115" s="7">
        <v>133.25</v>
      </c>
      <c r="E115" s="7">
        <v>0.26545454545454544</v>
      </c>
      <c r="F115" s="7">
        <v>127</v>
      </c>
      <c r="G115" s="7">
        <v>0.32666666666666666</v>
      </c>
      <c r="H115" s="7">
        <v>120.75</v>
      </c>
      <c r="I115" s="7">
        <v>0.37846153846153846</v>
      </c>
    </row>
    <row r="116" spans="3:9" hidden="1" x14ac:dyDescent="0.2">
      <c r="C116" s="7">
        <v>109</v>
      </c>
      <c r="D116" s="7">
        <v>79.25</v>
      </c>
      <c r="E116" s="7">
        <v>0.46181818181818179</v>
      </c>
      <c r="F116" s="7">
        <v>73</v>
      </c>
      <c r="G116" s="7">
        <v>0.50666666666666671</v>
      </c>
      <c r="H116" s="7">
        <v>66.75</v>
      </c>
      <c r="I116" s="7">
        <v>0.54461538461538461</v>
      </c>
    </row>
    <row r="117" spans="3:9" hidden="1" x14ac:dyDescent="0.2">
      <c r="C117" s="7">
        <v>110</v>
      </c>
      <c r="D117" s="7">
        <v>206.25</v>
      </c>
      <c r="E117" s="7">
        <v>0</v>
      </c>
      <c r="F117" s="7">
        <v>211</v>
      </c>
      <c r="G117" s="7">
        <v>4.6666666666666669E-2</v>
      </c>
      <c r="H117" s="7">
        <v>204.75</v>
      </c>
      <c r="I117" s="7">
        <v>0.12</v>
      </c>
    </row>
    <row r="118" spans="3:9" hidden="1" x14ac:dyDescent="0.2">
      <c r="C118" s="7">
        <v>111</v>
      </c>
      <c r="D118" s="7">
        <v>206.25</v>
      </c>
      <c r="E118" s="7">
        <v>0</v>
      </c>
      <c r="F118" s="7">
        <v>208</v>
      </c>
      <c r="G118" s="7">
        <v>5.6666666666666664E-2</v>
      </c>
      <c r="H118" s="7">
        <v>201.75</v>
      </c>
      <c r="I118" s="7">
        <v>0.12923076923076923</v>
      </c>
    </row>
    <row r="119" spans="3:9" hidden="1" x14ac:dyDescent="0.2">
      <c r="C119" s="7">
        <v>112</v>
      </c>
      <c r="D119" s="7">
        <v>206.25</v>
      </c>
      <c r="E119" s="7">
        <v>0</v>
      </c>
      <c r="F119" s="7">
        <v>220</v>
      </c>
      <c r="G119" s="7">
        <v>1.6666666666666666E-2</v>
      </c>
      <c r="H119" s="7">
        <v>213.75</v>
      </c>
      <c r="I119" s="7">
        <v>9.2307692307692313E-2</v>
      </c>
    </row>
    <row r="120" spans="3:9" hidden="1" x14ac:dyDescent="0.2">
      <c r="C120" s="7">
        <v>113</v>
      </c>
      <c r="D120" s="7">
        <v>206.25</v>
      </c>
      <c r="E120" s="7">
        <v>0</v>
      </c>
      <c r="F120" s="7">
        <v>201</v>
      </c>
      <c r="G120" s="7">
        <v>0.08</v>
      </c>
      <c r="H120" s="7">
        <v>194.75</v>
      </c>
      <c r="I120" s="7">
        <v>0.15076923076923077</v>
      </c>
    </row>
    <row r="121" spans="3:9" hidden="1" x14ac:dyDescent="0.2">
      <c r="C121" s="7">
        <v>114</v>
      </c>
      <c r="D121" s="7">
        <v>206.25</v>
      </c>
      <c r="E121" s="7">
        <v>0</v>
      </c>
      <c r="F121" s="7">
        <v>225</v>
      </c>
      <c r="G121" s="7">
        <v>0</v>
      </c>
      <c r="H121" s="7">
        <v>237.75</v>
      </c>
      <c r="I121" s="7">
        <v>1.8461538461538463E-2</v>
      </c>
    </row>
    <row r="122" spans="3:9" hidden="1" x14ac:dyDescent="0.2">
      <c r="C122" s="7">
        <v>115</v>
      </c>
      <c r="D122" s="7">
        <v>193.25</v>
      </c>
      <c r="E122" s="7">
        <v>4.7272727272727272E-2</v>
      </c>
      <c r="F122" s="7">
        <v>187</v>
      </c>
      <c r="G122" s="7">
        <v>0.12666666666666668</v>
      </c>
      <c r="H122" s="7">
        <v>180.75</v>
      </c>
      <c r="I122" s="7">
        <v>0.19384615384615383</v>
      </c>
    </row>
    <row r="123" spans="3:9" hidden="1" x14ac:dyDescent="0.2">
      <c r="C123" s="7">
        <v>116</v>
      </c>
      <c r="D123" s="7">
        <v>187.25</v>
      </c>
      <c r="E123" s="7">
        <v>6.9090909090909092E-2</v>
      </c>
      <c r="F123" s="7">
        <v>181</v>
      </c>
      <c r="G123" s="7">
        <v>0.14666666666666667</v>
      </c>
      <c r="H123" s="7">
        <v>174.75</v>
      </c>
      <c r="I123" s="7">
        <v>0.21230769230769231</v>
      </c>
    </row>
    <row r="124" spans="3:9" hidden="1" x14ac:dyDescent="0.2">
      <c r="C124" s="7">
        <v>117</v>
      </c>
      <c r="D124" s="7">
        <v>206.25</v>
      </c>
      <c r="E124" s="7">
        <v>0</v>
      </c>
      <c r="F124" s="7">
        <v>225</v>
      </c>
      <c r="G124" s="7">
        <v>0</v>
      </c>
      <c r="H124" s="7">
        <v>227.75</v>
      </c>
      <c r="I124" s="7">
        <v>4.9230769230769231E-2</v>
      </c>
    </row>
    <row r="125" spans="3:9" hidden="1" x14ac:dyDescent="0.2">
      <c r="C125" s="7">
        <v>118</v>
      </c>
      <c r="D125" s="7">
        <v>206.25</v>
      </c>
      <c r="E125" s="7">
        <v>0</v>
      </c>
      <c r="F125" s="7">
        <v>225</v>
      </c>
      <c r="G125" s="7">
        <v>0</v>
      </c>
      <c r="H125" s="7">
        <v>243.75</v>
      </c>
      <c r="I125" s="7">
        <v>0</v>
      </c>
    </row>
    <row r="126" spans="3:9" hidden="1" x14ac:dyDescent="0.2">
      <c r="C126" s="7">
        <v>119</v>
      </c>
      <c r="D126" s="7">
        <v>141.25</v>
      </c>
      <c r="E126" s="7">
        <v>0.23636363636363636</v>
      </c>
      <c r="F126" s="7">
        <v>135</v>
      </c>
      <c r="G126" s="7">
        <v>0.3</v>
      </c>
      <c r="H126" s="7">
        <v>128.75</v>
      </c>
      <c r="I126" s="7">
        <v>0.35384615384615387</v>
      </c>
    </row>
    <row r="127" spans="3:9" hidden="1" x14ac:dyDescent="0.2">
      <c r="C127" s="7">
        <v>120</v>
      </c>
      <c r="D127" s="7">
        <v>206.25</v>
      </c>
      <c r="E127" s="7">
        <v>0</v>
      </c>
      <c r="F127" s="7">
        <v>221</v>
      </c>
      <c r="G127" s="7">
        <v>1.3333333333333334E-2</v>
      </c>
      <c r="H127" s="7">
        <v>214.75</v>
      </c>
      <c r="I127" s="7">
        <v>8.9230769230769225E-2</v>
      </c>
    </row>
    <row r="128" spans="3:9" hidden="1" x14ac:dyDescent="0.2">
      <c r="C128" s="7">
        <v>121</v>
      </c>
      <c r="D128" s="7">
        <v>163.25</v>
      </c>
      <c r="E128" s="7">
        <v>0.15636363636363637</v>
      </c>
      <c r="F128" s="7">
        <v>157</v>
      </c>
      <c r="G128" s="7">
        <v>0.22666666666666666</v>
      </c>
      <c r="H128" s="7">
        <v>150.75</v>
      </c>
      <c r="I128" s="7">
        <v>0.28615384615384615</v>
      </c>
    </row>
    <row r="129" spans="3:9" hidden="1" x14ac:dyDescent="0.2">
      <c r="C129" s="7">
        <v>122</v>
      </c>
      <c r="D129" s="7">
        <v>179.25</v>
      </c>
      <c r="E129" s="7">
        <v>9.8181818181818176E-2</v>
      </c>
      <c r="F129" s="7">
        <v>173</v>
      </c>
      <c r="G129" s="7">
        <v>0.17333333333333334</v>
      </c>
      <c r="H129" s="7">
        <v>166.75</v>
      </c>
      <c r="I129" s="7">
        <v>0.23692307692307693</v>
      </c>
    </row>
    <row r="130" spans="3:9" hidden="1" x14ac:dyDescent="0.2">
      <c r="C130" s="7">
        <v>123</v>
      </c>
      <c r="D130" s="7">
        <v>201.25</v>
      </c>
      <c r="E130" s="7">
        <v>1.8181818181818181E-2</v>
      </c>
      <c r="F130" s="7">
        <v>195</v>
      </c>
      <c r="G130" s="7">
        <v>0.1</v>
      </c>
      <c r="H130" s="7">
        <v>188.75</v>
      </c>
      <c r="I130" s="7">
        <v>0.16923076923076924</v>
      </c>
    </row>
    <row r="131" spans="3:9" hidden="1" x14ac:dyDescent="0.2">
      <c r="C131" s="7">
        <v>124</v>
      </c>
      <c r="D131" s="7">
        <v>206.25</v>
      </c>
      <c r="E131" s="7">
        <v>0</v>
      </c>
      <c r="F131" s="7">
        <v>225</v>
      </c>
      <c r="G131" s="7">
        <v>0</v>
      </c>
      <c r="H131" s="7">
        <v>243.75</v>
      </c>
      <c r="I131" s="7">
        <v>0</v>
      </c>
    </row>
    <row r="132" spans="3:9" hidden="1" x14ac:dyDescent="0.2">
      <c r="C132" s="7">
        <v>125</v>
      </c>
      <c r="D132" s="7">
        <v>158.25</v>
      </c>
      <c r="E132" s="7">
        <v>0.17454545454545456</v>
      </c>
      <c r="F132" s="7">
        <v>152</v>
      </c>
      <c r="G132" s="7">
        <v>0.24333333333333335</v>
      </c>
      <c r="H132" s="7">
        <v>145.75</v>
      </c>
      <c r="I132" s="7">
        <v>0.30153846153846153</v>
      </c>
    </row>
    <row r="133" spans="3:9" hidden="1" x14ac:dyDescent="0.2">
      <c r="C133" s="7">
        <v>126</v>
      </c>
      <c r="D133" s="7">
        <v>206.25</v>
      </c>
      <c r="E133" s="7">
        <v>0</v>
      </c>
      <c r="F133" s="7">
        <v>208</v>
      </c>
      <c r="G133" s="7">
        <v>5.6666666666666664E-2</v>
      </c>
      <c r="H133" s="7">
        <v>201.75</v>
      </c>
      <c r="I133" s="7">
        <v>0.12923076923076923</v>
      </c>
    </row>
    <row r="134" spans="3:9" hidden="1" x14ac:dyDescent="0.2">
      <c r="C134" s="7">
        <v>127</v>
      </c>
      <c r="D134" s="7">
        <v>206.25</v>
      </c>
      <c r="E134" s="7">
        <v>0</v>
      </c>
      <c r="F134" s="7">
        <v>203</v>
      </c>
      <c r="G134" s="7">
        <v>7.3333333333333334E-2</v>
      </c>
      <c r="H134" s="7">
        <v>196.75</v>
      </c>
      <c r="I134" s="7">
        <v>0.14461538461538462</v>
      </c>
    </row>
    <row r="135" spans="3:9" hidden="1" x14ac:dyDescent="0.2">
      <c r="C135" s="7">
        <v>128</v>
      </c>
      <c r="D135" s="7">
        <v>206.25</v>
      </c>
      <c r="E135" s="7">
        <v>0</v>
      </c>
      <c r="F135" s="7">
        <v>212</v>
      </c>
      <c r="G135" s="7">
        <v>4.3333333333333335E-2</v>
      </c>
      <c r="H135" s="7">
        <v>205.75</v>
      </c>
      <c r="I135" s="7">
        <v>0.11692307692307692</v>
      </c>
    </row>
    <row r="136" spans="3:9" hidden="1" x14ac:dyDescent="0.2">
      <c r="C136" s="7">
        <v>129</v>
      </c>
      <c r="D136" s="7">
        <v>116.25</v>
      </c>
      <c r="E136" s="7">
        <v>0.32727272727272727</v>
      </c>
      <c r="F136" s="7">
        <v>110</v>
      </c>
      <c r="G136" s="7">
        <v>0.38333333333333336</v>
      </c>
      <c r="H136" s="7">
        <v>103.75</v>
      </c>
      <c r="I136" s="7">
        <v>0.43076923076923079</v>
      </c>
    </row>
    <row r="137" spans="3:9" hidden="1" x14ac:dyDescent="0.2">
      <c r="C137" s="7">
        <v>130</v>
      </c>
      <c r="D137" s="7">
        <v>206.25</v>
      </c>
      <c r="E137" s="7">
        <v>0</v>
      </c>
      <c r="F137" s="7">
        <v>212</v>
      </c>
      <c r="G137" s="7">
        <v>4.3333333333333335E-2</v>
      </c>
      <c r="H137" s="7">
        <v>205.75</v>
      </c>
      <c r="I137" s="7">
        <v>0.11692307692307692</v>
      </c>
    </row>
    <row r="138" spans="3:9" hidden="1" x14ac:dyDescent="0.2">
      <c r="C138" s="7">
        <v>131</v>
      </c>
      <c r="D138" s="7">
        <v>142.25</v>
      </c>
      <c r="E138" s="7">
        <v>0.23272727272727273</v>
      </c>
      <c r="F138" s="7">
        <v>136</v>
      </c>
      <c r="G138" s="7">
        <v>0.29666666666666669</v>
      </c>
      <c r="H138" s="7">
        <v>129.75</v>
      </c>
      <c r="I138" s="7">
        <v>0.35076923076923078</v>
      </c>
    </row>
    <row r="139" spans="3:9" hidden="1" x14ac:dyDescent="0.2">
      <c r="C139" s="7">
        <v>132</v>
      </c>
      <c r="D139" s="7">
        <v>206.25</v>
      </c>
      <c r="E139" s="7">
        <v>0</v>
      </c>
      <c r="F139" s="7">
        <v>225</v>
      </c>
      <c r="G139" s="7">
        <v>0</v>
      </c>
      <c r="H139" s="7">
        <v>220.75</v>
      </c>
      <c r="I139" s="7">
        <v>7.0769230769230765E-2</v>
      </c>
    </row>
    <row r="140" spans="3:9" hidden="1" x14ac:dyDescent="0.2">
      <c r="C140" s="7">
        <v>133</v>
      </c>
      <c r="D140" s="7">
        <v>206.25</v>
      </c>
      <c r="E140" s="7">
        <v>0</v>
      </c>
      <c r="F140" s="7">
        <v>210</v>
      </c>
      <c r="G140" s="7">
        <v>0.05</v>
      </c>
      <c r="H140" s="7">
        <v>203.75</v>
      </c>
      <c r="I140" s="7">
        <v>0.12307692307692308</v>
      </c>
    </row>
    <row r="141" spans="3:9" hidden="1" x14ac:dyDescent="0.2">
      <c r="C141" s="7">
        <v>134</v>
      </c>
      <c r="D141" s="7">
        <v>162.25</v>
      </c>
      <c r="E141" s="7">
        <v>0.16</v>
      </c>
      <c r="F141" s="7">
        <v>156</v>
      </c>
      <c r="G141" s="7">
        <v>0.23</v>
      </c>
      <c r="H141" s="7">
        <v>149.75</v>
      </c>
      <c r="I141" s="7">
        <v>0.28923076923076924</v>
      </c>
    </row>
    <row r="142" spans="3:9" hidden="1" x14ac:dyDescent="0.2">
      <c r="C142" s="7">
        <v>135</v>
      </c>
      <c r="D142" s="7">
        <v>161.25</v>
      </c>
      <c r="E142" s="7">
        <v>0.16363636363636364</v>
      </c>
      <c r="F142" s="7">
        <v>155</v>
      </c>
      <c r="G142" s="7">
        <v>0.23333333333333334</v>
      </c>
      <c r="H142" s="7">
        <v>148.75</v>
      </c>
      <c r="I142" s="7">
        <v>0.29230769230769232</v>
      </c>
    </row>
    <row r="143" spans="3:9" hidden="1" x14ac:dyDescent="0.2">
      <c r="C143" s="7">
        <v>136</v>
      </c>
      <c r="D143" s="7">
        <v>206.25</v>
      </c>
      <c r="E143" s="7">
        <v>0</v>
      </c>
      <c r="F143" s="7">
        <v>225</v>
      </c>
      <c r="G143" s="7">
        <v>0</v>
      </c>
      <c r="H143" s="7">
        <v>218.75</v>
      </c>
      <c r="I143" s="7">
        <v>7.6923076923076927E-2</v>
      </c>
    </row>
    <row r="144" spans="3:9" hidden="1" x14ac:dyDescent="0.2">
      <c r="C144" s="7">
        <v>137</v>
      </c>
      <c r="D144" s="7">
        <v>206.25</v>
      </c>
      <c r="E144" s="7">
        <v>0</v>
      </c>
      <c r="F144" s="7">
        <v>225</v>
      </c>
      <c r="G144" s="7">
        <v>0</v>
      </c>
      <c r="H144" s="7">
        <v>243.75</v>
      </c>
      <c r="I144" s="7">
        <v>0</v>
      </c>
    </row>
    <row r="145" spans="3:9" hidden="1" x14ac:dyDescent="0.2">
      <c r="C145" s="7">
        <v>138</v>
      </c>
      <c r="D145" s="7">
        <v>206.25</v>
      </c>
      <c r="E145" s="7">
        <v>0</v>
      </c>
      <c r="F145" s="7">
        <v>210</v>
      </c>
      <c r="G145" s="7">
        <v>0.05</v>
      </c>
      <c r="H145" s="7">
        <v>203.75</v>
      </c>
      <c r="I145" s="7">
        <v>0.12307692307692308</v>
      </c>
    </row>
    <row r="146" spans="3:9" hidden="1" x14ac:dyDescent="0.2">
      <c r="C146" s="7">
        <v>139</v>
      </c>
      <c r="D146" s="7">
        <v>172.25</v>
      </c>
      <c r="E146" s="7">
        <v>0.12363636363636364</v>
      </c>
      <c r="F146" s="7">
        <v>166</v>
      </c>
      <c r="G146" s="7">
        <v>0.19666666666666666</v>
      </c>
      <c r="H146" s="7">
        <v>159.75</v>
      </c>
      <c r="I146" s="7">
        <v>0.25846153846153846</v>
      </c>
    </row>
    <row r="147" spans="3:9" hidden="1" x14ac:dyDescent="0.2">
      <c r="C147" s="7">
        <v>140</v>
      </c>
      <c r="D147" s="7">
        <v>206.25</v>
      </c>
      <c r="E147" s="7">
        <v>0</v>
      </c>
      <c r="F147" s="7">
        <v>218</v>
      </c>
      <c r="G147" s="7">
        <v>2.3333333333333334E-2</v>
      </c>
      <c r="H147" s="7">
        <v>211.75</v>
      </c>
      <c r="I147" s="7">
        <v>9.8461538461538461E-2</v>
      </c>
    </row>
    <row r="148" spans="3:9" hidden="1" x14ac:dyDescent="0.2">
      <c r="C148" s="7">
        <v>141</v>
      </c>
      <c r="D148" s="7">
        <v>206.25</v>
      </c>
      <c r="E148" s="7">
        <v>0</v>
      </c>
      <c r="F148" s="7">
        <v>209</v>
      </c>
      <c r="G148" s="7">
        <v>5.3333333333333337E-2</v>
      </c>
      <c r="H148" s="7">
        <v>202.75</v>
      </c>
      <c r="I148" s="7">
        <v>0.12615384615384614</v>
      </c>
    </row>
    <row r="149" spans="3:9" hidden="1" x14ac:dyDescent="0.2">
      <c r="C149" s="7">
        <v>142</v>
      </c>
      <c r="D149" s="7">
        <v>206.25</v>
      </c>
      <c r="E149" s="7">
        <v>0</v>
      </c>
      <c r="F149" s="7">
        <v>219</v>
      </c>
      <c r="G149" s="7">
        <v>0.02</v>
      </c>
      <c r="H149" s="7">
        <v>212.75</v>
      </c>
      <c r="I149" s="7">
        <v>9.5384615384615387E-2</v>
      </c>
    </row>
    <row r="150" spans="3:9" hidden="1" x14ac:dyDescent="0.2">
      <c r="C150" s="7">
        <v>143</v>
      </c>
      <c r="D150" s="7">
        <v>159.25</v>
      </c>
      <c r="E150" s="7">
        <v>0.1709090909090909</v>
      </c>
      <c r="F150" s="7">
        <v>153</v>
      </c>
      <c r="G150" s="7">
        <v>0.24</v>
      </c>
      <c r="H150" s="7">
        <v>146.75</v>
      </c>
      <c r="I150" s="7">
        <v>0.29846153846153844</v>
      </c>
    </row>
    <row r="151" spans="3:9" hidden="1" x14ac:dyDescent="0.2">
      <c r="C151" s="7">
        <v>144</v>
      </c>
      <c r="D151" s="7">
        <v>206.25</v>
      </c>
      <c r="E151" s="7">
        <v>0</v>
      </c>
      <c r="F151" s="7">
        <v>203</v>
      </c>
      <c r="G151" s="7">
        <v>7.3333333333333334E-2</v>
      </c>
      <c r="H151" s="7">
        <v>196.75</v>
      </c>
      <c r="I151" s="7">
        <v>0.14461538461538462</v>
      </c>
    </row>
    <row r="152" spans="3:9" hidden="1" x14ac:dyDescent="0.2">
      <c r="C152" s="7">
        <v>145</v>
      </c>
      <c r="D152" s="7">
        <v>191.25</v>
      </c>
      <c r="E152" s="7">
        <v>5.4545454545454543E-2</v>
      </c>
      <c r="F152" s="7">
        <v>185</v>
      </c>
      <c r="G152" s="7">
        <v>0.13333333333333333</v>
      </c>
      <c r="H152" s="7">
        <v>178.75</v>
      </c>
      <c r="I152" s="7">
        <v>0.2</v>
      </c>
    </row>
    <row r="153" spans="3:9" hidden="1" x14ac:dyDescent="0.2">
      <c r="C153" s="7">
        <v>146</v>
      </c>
      <c r="D153" s="7">
        <v>122.25</v>
      </c>
      <c r="E153" s="7">
        <v>0.30545454545454548</v>
      </c>
      <c r="F153" s="7">
        <v>116</v>
      </c>
      <c r="G153" s="7">
        <v>0.36333333333333334</v>
      </c>
      <c r="H153" s="7">
        <v>109.75</v>
      </c>
      <c r="I153" s="7">
        <v>0.41230769230769232</v>
      </c>
    </row>
    <row r="154" spans="3:9" hidden="1" x14ac:dyDescent="0.2">
      <c r="C154" s="7">
        <v>147</v>
      </c>
      <c r="D154" s="7">
        <v>204.25</v>
      </c>
      <c r="E154" s="7">
        <v>7.2727272727272727E-3</v>
      </c>
      <c r="F154" s="7">
        <v>198</v>
      </c>
      <c r="G154" s="7">
        <v>0.09</v>
      </c>
      <c r="H154" s="7">
        <v>191.75</v>
      </c>
      <c r="I154" s="7">
        <v>0.16</v>
      </c>
    </row>
    <row r="155" spans="3:9" hidden="1" x14ac:dyDescent="0.2">
      <c r="C155" s="7">
        <v>148</v>
      </c>
      <c r="D155" s="7">
        <v>188.25</v>
      </c>
      <c r="E155" s="7">
        <v>6.545454545454546E-2</v>
      </c>
      <c r="F155" s="7">
        <v>182</v>
      </c>
      <c r="G155" s="7">
        <v>0.14333333333333334</v>
      </c>
      <c r="H155" s="7">
        <v>175.75</v>
      </c>
      <c r="I155" s="7">
        <v>0.20923076923076922</v>
      </c>
    </row>
    <row r="156" spans="3:9" hidden="1" x14ac:dyDescent="0.2">
      <c r="C156" s="7">
        <v>149</v>
      </c>
      <c r="D156" s="7">
        <v>183.25</v>
      </c>
      <c r="E156" s="7">
        <v>8.3636363636363634E-2</v>
      </c>
      <c r="F156" s="7">
        <v>177</v>
      </c>
      <c r="G156" s="7">
        <v>0.16</v>
      </c>
      <c r="H156" s="7">
        <v>170.75</v>
      </c>
      <c r="I156" s="7">
        <v>0.22461538461538461</v>
      </c>
    </row>
    <row r="157" spans="3:9" hidden="1" x14ac:dyDescent="0.2">
      <c r="C157" s="7">
        <v>150</v>
      </c>
      <c r="D157" s="7">
        <v>168.25</v>
      </c>
      <c r="E157" s="7">
        <v>0.13818181818181818</v>
      </c>
      <c r="F157" s="7">
        <v>162</v>
      </c>
      <c r="G157" s="7">
        <v>0.21</v>
      </c>
      <c r="H157" s="7">
        <v>155.75</v>
      </c>
      <c r="I157" s="7">
        <v>0.27076923076923076</v>
      </c>
    </row>
    <row r="158" spans="3:9" hidden="1" x14ac:dyDescent="0.2">
      <c r="C158" s="7">
        <v>151</v>
      </c>
      <c r="D158" s="7">
        <v>206.25</v>
      </c>
      <c r="E158" s="7">
        <v>0</v>
      </c>
      <c r="F158" s="7">
        <v>225</v>
      </c>
      <c r="G158" s="7">
        <v>0</v>
      </c>
      <c r="H158" s="7">
        <v>243.75</v>
      </c>
      <c r="I158" s="7">
        <v>0</v>
      </c>
    </row>
    <row r="159" spans="3:9" hidden="1" x14ac:dyDescent="0.2">
      <c r="C159" s="7">
        <v>152</v>
      </c>
      <c r="D159" s="7">
        <v>206.25</v>
      </c>
      <c r="E159" s="7">
        <v>0</v>
      </c>
      <c r="F159" s="7">
        <v>225</v>
      </c>
      <c r="G159" s="7">
        <v>0</v>
      </c>
      <c r="H159" s="7">
        <v>233.75</v>
      </c>
      <c r="I159" s="7">
        <v>3.0769230769230771E-2</v>
      </c>
    </row>
    <row r="160" spans="3:9" hidden="1" x14ac:dyDescent="0.2">
      <c r="C160" s="7">
        <v>153</v>
      </c>
      <c r="D160" s="7">
        <v>155.25</v>
      </c>
      <c r="E160" s="7">
        <v>0.18545454545454546</v>
      </c>
      <c r="F160" s="7">
        <v>149</v>
      </c>
      <c r="G160" s="7">
        <v>0.25333333333333335</v>
      </c>
      <c r="H160" s="7">
        <v>142.75</v>
      </c>
      <c r="I160" s="7">
        <v>0.31076923076923074</v>
      </c>
    </row>
    <row r="161" spans="3:9" hidden="1" x14ac:dyDescent="0.2">
      <c r="C161" s="7">
        <v>154</v>
      </c>
      <c r="D161" s="7">
        <v>141.25</v>
      </c>
      <c r="E161" s="7">
        <v>0.23636363636363636</v>
      </c>
      <c r="F161" s="7">
        <v>135</v>
      </c>
      <c r="G161" s="7">
        <v>0.3</v>
      </c>
      <c r="H161" s="7">
        <v>128.75</v>
      </c>
      <c r="I161" s="7">
        <v>0.35384615384615387</v>
      </c>
    </row>
    <row r="162" spans="3:9" hidden="1" x14ac:dyDescent="0.2">
      <c r="C162" s="7">
        <v>155</v>
      </c>
      <c r="D162" s="7">
        <v>206.25</v>
      </c>
      <c r="E162" s="7">
        <v>0</v>
      </c>
      <c r="F162" s="7">
        <v>225</v>
      </c>
      <c r="G162" s="7">
        <v>0</v>
      </c>
      <c r="H162" s="7">
        <v>219.75</v>
      </c>
      <c r="I162" s="7">
        <v>7.3846153846153853E-2</v>
      </c>
    </row>
    <row r="163" spans="3:9" hidden="1" x14ac:dyDescent="0.2">
      <c r="C163" s="7">
        <v>156</v>
      </c>
      <c r="D163" s="7">
        <v>206.25</v>
      </c>
      <c r="E163" s="7">
        <v>0</v>
      </c>
      <c r="F163" s="7">
        <v>225</v>
      </c>
      <c r="G163" s="7">
        <v>0</v>
      </c>
      <c r="H163" s="7">
        <v>231.75</v>
      </c>
      <c r="I163" s="7">
        <v>3.6923076923076927E-2</v>
      </c>
    </row>
    <row r="164" spans="3:9" hidden="1" x14ac:dyDescent="0.2">
      <c r="C164" s="7">
        <v>157</v>
      </c>
      <c r="D164" s="7">
        <v>185.25</v>
      </c>
      <c r="E164" s="7">
        <v>7.636363636363637E-2</v>
      </c>
      <c r="F164" s="7">
        <v>179</v>
      </c>
      <c r="G164" s="7">
        <v>0.15333333333333332</v>
      </c>
      <c r="H164" s="7">
        <v>172.75</v>
      </c>
      <c r="I164" s="7">
        <v>0.21846153846153846</v>
      </c>
    </row>
    <row r="165" spans="3:9" hidden="1" x14ac:dyDescent="0.2">
      <c r="C165" s="7">
        <v>158</v>
      </c>
      <c r="D165" s="7">
        <v>191.25</v>
      </c>
      <c r="E165" s="7">
        <v>5.4545454545454543E-2</v>
      </c>
      <c r="F165" s="7">
        <v>185</v>
      </c>
      <c r="G165" s="7">
        <v>0.13333333333333333</v>
      </c>
      <c r="H165" s="7">
        <v>178.75</v>
      </c>
      <c r="I165" s="7">
        <v>0.2</v>
      </c>
    </row>
    <row r="166" spans="3:9" hidden="1" x14ac:dyDescent="0.2">
      <c r="C166" s="7">
        <v>159</v>
      </c>
      <c r="D166" s="7">
        <v>156.25</v>
      </c>
      <c r="E166" s="7">
        <v>0.18181818181818182</v>
      </c>
      <c r="F166" s="7">
        <v>150</v>
      </c>
      <c r="G166" s="7">
        <v>0.25</v>
      </c>
      <c r="H166" s="7">
        <v>143.75</v>
      </c>
      <c r="I166" s="7">
        <v>0.30769230769230771</v>
      </c>
    </row>
    <row r="167" spans="3:9" hidden="1" x14ac:dyDescent="0.2">
      <c r="C167" s="7">
        <v>160</v>
      </c>
      <c r="D167" s="7">
        <v>206.25</v>
      </c>
      <c r="E167" s="7">
        <v>0</v>
      </c>
      <c r="F167" s="7">
        <v>225</v>
      </c>
      <c r="G167" s="7">
        <v>0</v>
      </c>
      <c r="H167" s="7">
        <v>242.75</v>
      </c>
      <c r="I167" s="7">
        <v>3.0769230769230769E-3</v>
      </c>
    </row>
    <row r="168" spans="3:9" hidden="1" x14ac:dyDescent="0.2">
      <c r="C168" s="7">
        <v>161</v>
      </c>
      <c r="D168" s="7">
        <v>206.25</v>
      </c>
      <c r="E168" s="7">
        <v>0</v>
      </c>
      <c r="F168" s="7">
        <v>225</v>
      </c>
      <c r="G168" s="7">
        <v>0</v>
      </c>
      <c r="H168" s="7">
        <v>243.75</v>
      </c>
      <c r="I168" s="7">
        <v>0</v>
      </c>
    </row>
    <row r="169" spans="3:9" hidden="1" x14ac:dyDescent="0.2">
      <c r="C169" s="7">
        <v>162</v>
      </c>
      <c r="D169" s="7">
        <v>206.25</v>
      </c>
      <c r="E169" s="7">
        <v>0</v>
      </c>
      <c r="F169" s="7">
        <v>225</v>
      </c>
      <c r="G169" s="7">
        <v>0</v>
      </c>
      <c r="H169" s="7">
        <v>230.75</v>
      </c>
      <c r="I169" s="7">
        <v>0.04</v>
      </c>
    </row>
    <row r="170" spans="3:9" hidden="1" x14ac:dyDescent="0.2">
      <c r="C170" s="7">
        <v>163</v>
      </c>
      <c r="D170" s="7">
        <v>206.25</v>
      </c>
      <c r="E170" s="7">
        <v>0</v>
      </c>
      <c r="F170" s="7">
        <v>222</v>
      </c>
      <c r="G170" s="7">
        <v>0.01</v>
      </c>
      <c r="H170" s="7">
        <v>215.75</v>
      </c>
      <c r="I170" s="7">
        <v>8.615384615384615E-2</v>
      </c>
    </row>
    <row r="171" spans="3:9" hidden="1" x14ac:dyDescent="0.2">
      <c r="C171" s="7">
        <v>164</v>
      </c>
      <c r="D171" s="7">
        <v>206.25</v>
      </c>
      <c r="E171" s="7">
        <v>0</v>
      </c>
      <c r="F171" s="7">
        <v>218</v>
      </c>
      <c r="G171" s="7">
        <v>2.3333333333333334E-2</v>
      </c>
      <c r="H171" s="7">
        <v>211.75</v>
      </c>
      <c r="I171" s="7">
        <v>9.8461538461538461E-2</v>
      </c>
    </row>
    <row r="172" spans="3:9" hidden="1" x14ac:dyDescent="0.2">
      <c r="C172" s="7">
        <v>165</v>
      </c>
      <c r="D172" s="7">
        <v>206.25</v>
      </c>
      <c r="E172" s="7">
        <v>0</v>
      </c>
      <c r="F172" s="7">
        <v>205</v>
      </c>
      <c r="G172" s="7">
        <v>6.6666666666666666E-2</v>
      </c>
      <c r="H172" s="7">
        <v>198.75</v>
      </c>
      <c r="I172" s="7">
        <v>0.13846153846153847</v>
      </c>
    </row>
    <row r="173" spans="3:9" hidden="1" x14ac:dyDescent="0.2">
      <c r="C173" s="7">
        <v>166</v>
      </c>
      <c r="D173" s="7">
        <v>206.25</v>
      </c>
      <c r="E173" s="7">
        <v>0</v>
      </c>
      <c r="F173" s="7">
        <v>225</v>
      </c>
      <c r="G173" s="7">
        <v>0</v>
      </c>
      <c r="H173" s="7">
        <v>219.75</v>
      </c>
      <c r="I173" s="7">
        <v>7.3846153846153853E-2</v>
      </c>
    </row>
    <row r="174" spans="3:9" hidden="1" x14ac:dyDescent="0.2">
      <c r="C174" s="7">
        <v>167</v>
      </c>
      <c r="D174" s="7">
        <v>175.25</v>
      </c>
      <c r="E174" s="7">
        <v>0.11272727272727273</v>
      </c>
      <c r="F174" s="7">
        <v>169</v>
      </c>
      <c r="G174" s="7">
        <v>0.18666666666666668</v>
      </c>
      <c r="H174" s="7">
        <v>162.75</v>
      </c>
      <c r="I174" s="7">
        <v>0.24923076923076923</v>
      </c>
    </row>
    <row r="175" spans="3:9" hidden="1" x14ac:dyDescent="0.2">
      <c r="C175" s="7">
        <v>168</v>
      </c>
      <c r="D175" s="7">
        <v>170.25</v>
      </c>
      <c r="E175" s="7">
        <v>0.13090909090909092</v>
      </c>
      <c r="F175" s="7">
        <v>164</v>
      </c>
      <c r="G175" s="7">
        <v>0.20333333333333334</v>
      </c>
      <c r="H175" s="7">
        <v>157.75</v>
      </c>
      <c r="I175" s="7">
        <v>0.26461538461538464</v>
      </c>
    </row>
    <row r="176" spans="3:9" hidden="1" x14ac:dyDescent="0.2">
      <c r="C176" s="7">
        <v>169</v>
      </c>
      <c r="D176" s="7">
        <v>206.25</v>
      </c>
      <c r="E176" s="7">
        <v>0</v>
      </c>
      <c r="F176" s="7">
        <v>225</v>
      </c>
      <c r="G176" s="7">
        <v>0</v>
      </c>
      <c r="H176" s="7">
        <v>219.75</v>
      </c>
      <c r="I176" s="7">
        <v>7.3846153846153853E-2</v>
      </c>
    </row>
    <row r="177" spans="3:9" hidden="1" x14ac:dyDescent="0.2">
      <c r="C177" s="7">
        <v>170</v>
      </c>
      <c r="D177" s="7">
        <v>206.25</v>
      </c>
      <c r="E177" s="7">
        <v>0</v>
      </c>
      <c r="F177" s="7">
        <v>200</v>
      </c>
      <c r="G177" s="7">
        <v>8.3333333333333329E-2</v>
      </c>
      <c r="H177" s="7">
        <v>193.75</v>
      </c>
      <c r="I177" s="7">
        <v>0.15384615384615385</v>
      </c>
    </row>
    <row r="178" spans="3:9" hidden="1" x14ac:dyDescent="0.2">
      <c r="C178" s="7">
        <v>171</v>
      </c>
      <c r="D178" s="7">
        <v>98.25</v>
      </c>
      <c r="E178" s="7">
        <v>0.3927272727272727</v>
      </c>
      <c r="F178" s="7">
        <v>92</v>
      </c>
      <c r="G178" s="7">
        <v>0.44333333333333336</v>
      </c>
      <c r="H178" s="7">
        <v>85.75</v>
      </c>
      <c r="I178" s="7">
        <v>0.48615384615384616</v>
      </c>
    </row>
    <row r="179" spans="3:9" hidden="1" x14ac:dyDescent="0.2">
      <c r="C179" s="7">
        <v>172</v>
      </c>
      <c r="D179" s="7">
        <v>206.25</v>
      </c>
      <c r="E179" s="7">
        <v>0</v>
      </c>
      <c r="F179" s="7">
        <v>212</v>
      </c>
      <c r="G179" s="7">
        <v>4.3333333333333335E-2</v>
      </c>
      <c r="H179" s="7">
        <v>205.75</v>
      </c>
      <c r="I179" s="7">
        <v>0.11692307692307692</v>
      </c>
    </row>
    <row r="180" spans="3:9" hidden="1" x14ac:dyDescent="0.2">
      <c r="C180" s="7">
        <v>173</v>
      </c>
      <c r="D180" s="7">
        <v>118.25</v>
      </c>
      <c r="E180" s="7">
        <v>0.32</v>
      </c>
      <c r="F180" s="7">
        <v>112</v>
      </c>
      <c r="G180" s="7">
        <v>0.37666666666666665</v>
      </c>
      <c r="H180" s="7">
        <v>105.75</v>
      </c>
      <c r="I180" s="7">
        <v>0.42461538461538462</v>
      </c>
    </row>
    <row r="181" spans="3:9" hidden="1" x14ac:dyDescent="0.2">
      <c r="C181" s="7">
        <v>174</v>
      </c>
      <c r="D181" s="7">
        <v>137.25</v>
      </c>
      <c r="E181" s="7">
        <v>0.25090909090909091</v>
      </c>
      <c r="F181" s="7">
        <v>131</v>
      </c>
      <c r="G181" s="7">
        <v>0.31333333333333335</v>
      </c>
      <c r="H181" s="7">
        <v>124.75</v>
      </c>
      <c r="I181" s="7">
        <v>0.36615384615384616</v>
      </c>
    </row>
    <row r="182" spans="3:9" hidden="1" x14ac:dyDescent="0.2">
      <c r="C182" s="7">
        <v>175</v>
      </c>
      <c r="D182" s="7">
        <v>169.25</v>
      </c>
      <c r="E182" s="7">
        <v>0.13454545454545455</v>
      </c>
      <c r="F182" s="7">
        <v>163</v>
      </c>
      <c r="G182" s="7">
        <v>0.20666666666666667</v>
      </c>
      <c r="H182" s="7">
        <v>156.75</v>
      </c>
      <c r="I182" s="7">
        <v>0.26769230769230767</v>
      </c>
    </row>
    <row r="183" spans="3:9" hidden="1" x14ac:dyDescent="0.2">
      <c r="C183" s="7">
        <v>176</v>
      </c>
      <c r="D183" s="7">
        <v>197.25</v>
      </c>
      <c r="E183" s="7">
        <v>3.272727272727273E-2</v>
      </c>
      <c r="F183" s="7">
        <v>191</v>
      </c>
      <c r="G183" s="7">
        <v>0.11333333333333333</v>
      </c>
      <c r="H183" s="7">
        <v>184.75</v>
      </c>
      <c r="I183" s="7">
        <v>0.18153846153846154</v>
      </c>
    </row>
    <row r="184" spans="3:9" hidden="1" x14ac:dyDescent="0.2">
      <c r="C184" s="7">
        <v>177</v>
      </c>
      <c r="D184" s="7">
        <v>88.25</v>
      </c>
      <c r="E184" s="7">
        <v>0.42909090909090908</v>
      </c>
      <c r="F184" s="7">
        <v>82</v>
      </c>
      <c r="G184" s="7">
        <v>0.47666666666666668</v>
      </c>
      <c r="H184" s="7">
        <v>75.75</v>
      </c>
      <c r="I184" s="7">
        <v>0.51692307692307693</v>
      </c>
    </row>
    <row r="185" spans="3:9" hidden="1" x14ac:dyDescent="0.2">
      <c r="C185" s="7">
        <v>178</v>
      </c>
      <c r="D185" s="7">
        <v>206.25</v>
      </c>
      <c r="E185" s="7">
        <v>0</v>
      </c>
      <c r="F185" s="7">
        <v>225</v>
      </c>
      <c r="G185" s="7">
        <v>0</v>
      </c>
      <c r="H185" s="7">
        <v>223.75</v>
      </c>
      <c r="I185" s="7">
        <v>6.1538461538461542E-2</v>
      </c>
    </row>
    <row r="186" spans="3:9" hidden="1" x14ac:dyDescent="0.2">
      <c r="C186" s="7">
        <v>179</v>
      </c>
      <c r="D186" s="7">
        <v>206.25</v>
      </c>
      <c r="E186" s="7">
        <v>0</v>
      </c>
      <c r="F186" s="7">
        <v>225</v>
      </c>
      <c r="G186" s="7">
        <v>0</v>
      </c>
      <c r="H186" s="7">
        <v>219.75</v>
      </c>
      <c r="I186" s="7">
        <v>7.3846153846153853E-2</v>
      </c>
    </row>
    <row r="187" spans="3:9" hidden="1" x14ac:dyDescent="0.2">
      <c r="C187" s="7">
        <v>180</v>
      </c>
      <c r="D187" s="7">
        <v>197.25</v>
      </c>
      <c r="E187" s="7">
        <v>3.272727272727273E-2</v>
      </c>
      <c r="F187" s="7">
        <v>191</v>
      </c>
      <c r="G187" s="7">
        <v>0.11333333333333333</v>
      </c>
      <c r="H187" s="7">
        <v>184.75</v>
      </c>
      <c r="I187" s="7">
        <v>0.18153846153846154</v>
      </c>
    </row>
    <row r="188" spans="3:9" hidden="1" x14ac:dyDescent="0.2">
      <c r="C188" s="7">
        <v>181</v>
      </c>
      <c r="D188" s="7">
        <v>166.25</v>
      </c>
      <c r="E188" s="7">
        <v>0.14545454545454545</v>
      </c>
      <c r="F188" s="7">
        <v>160</v>
      </c>
      <c r="G188" s="7">
        <v>0.21666666666666667</v>
      </c>
      <c r="H188" s="7">
        <v>153.75</v>
      </c>
      <c r="I188" s="7">
        <v>0.27692307692307694</v>
      </c>
    </row>
    <row r="189" spans="3:9" hidden="1" x14ac:dyDescent="0.2">
      <c r="C189" s="7">
        <v>182</v>
      </c>
      <c r="D189" s="7">
        <v>193.25</v>
      </c>
      <c r="E189" s="7">
        <v>4.7272727272727272E-2</v>
      </c>
      <c r="F189" s="7">
        <v>187</v>
      </c>
      <c r="G189" s="7">
        <v>0.12666666666666668</v>
      </c>
      <c r="H189" s="7">
        <v>180.75</v>
      </c>
      <c r="I189" s="7">
        <v>0.19384615384615383</v>
      </c>
    </row>
    <row r="190" spans="3:9" hidden="1" x14ac:dyDescent="0.2">
      <c r="C190" s="7">
        <v>183</v>
      </c>
      <c r="D190" s="7">
        <v>206.25</v>
      </c>
      <c r="E190" s="7">
        <v>0</v>
      </c>
      <c r="F190" s="7">
        <v>225</v>
      </c>
      <c r="G190" s="7">
        <v>0</v>
      </c>
      <c r="H190" s="7">
        <v>239.75</v>
      </c>
      <c r="I190" s="7">
        <v>1.2307692307692308E-2</v>
      </c>
    </row>
    <row r="191" spans="3:9" hidden="1" x14ac:dyDescent="0.2">
      <c r="C191" s="7">
        <v>184</v>
      </c>
      <c r="D191" s="7">
        <v>206.25</v>
      </c>
      <c r="E191" s="7">
        <v>0</v>
      </c>
      <c r="F191" s="7">
        <v>205</v>
      </c>
      <c r="G191" s="7">
        <v>6.6666666666666666E-2</v>
      </c>
      <c r="H191" s="7">
        <v>198.75</v>
      </c>
      <c r="I191" s="7">
        <v>0.13846153846153847</v>
      </c>
    </row>
    <row r="192" spans="3:9" hidden="1" x14ac:dyDescent="0.2">
      <c r="C192" s="7">
        <v>185</v>
      </c>
      <c r="D192" s="7">
        <v>131.25</v>
      </c>
      <c r="E192" s="7">
        <v>0.27272727272727271</v>
      </c>
      <c r="F192" s="7">
        <v>125</v>
      </c>
      <c r="G192" s="7">
        <v>0.33333333333333331</v>
      </c>
      <c r="H192" s="7">
        <v>118.75</v>
      </c>
      <c r="I192" s="7">
        <v>0.38461538461538464</v>
      </c>
    </row>
    <row r="193" spans="3:9" hidden="1" x14ac:dyDescent="0.2">
      <c r="C193" s="7">
        <v>186</v>
      </c>
      <c r="D193" s="7">
        <v>174.25</v>
      </c>
      <c r="E193" s="7">
        <v>0.11636363636363636</v>
      </c>
      <c r="F193" s="7">
        <v>168</v>
      </c>
      <c r="G193" s="7">
        <v>0.19</v>
      </c>
      <c r="H193" s="7">
        <v>161.75</v>
      </c>
      <c r="I193" s="7">
        <v>0.25230769230769229</v>
      </c>
    </row>
    <row r="194" spans="3:9" hidden="1" x14ac:dyDescent="0.2">
      <c r="C194" s="7">
        <v>187</v>
      </c>
      <c r="D194" s="7">
        <v>206.25</v>
      </c>
      <c r="E194" s="7">
        <v>0</v>
      </c>
      <c r="F194" s="7">
        <v>209</v>
      </c>
      <c r="G194" s="7">
        <v>5.3333333333333337E-2</v>
      </c>
      <c r="H194" s="7">
        <v>202.75</v>
      </c>
      <c r="I194" s="7">
        <v>0.12615384615384614</v>
      </c>
    </row>
    <row r="195" spans="3:9" hidden="1" x14ac:dyDescent="0.2">
      <c r="C195" s="7">
        <v>188</v>
      </c>
      <c r="D195" s="7">
        <v>196.25</v>
      </c>
      <c r="E195" s="7">
        <v>3.6363636363636362E-2</v>
      </c>
      <c r="F195" s="7">
        <v>190</v>
      </c>
      <c r="G195" s="7">
        <v>0.11666666666666667</v>
      </c>
      <c r="H195" s="7">
        <v>183.75</v>
      </c>
      <c r="I195" s="7">
        <v>0.18461538461538463</v>
      </c>
    </row>
    <row r="196" spans="3:9" hidden="1" x14ac:dyDescent="0.2">
      <c r="C196" s="7">
        <v>189</v>
      </c>
      <c r="D196" s="7">
        <v>148.25</v>
      </c>
      <c r="E196" s="7">
        <v>0.21090909090909091</v>
      </c>
      <c r="F196" s="7">
        <v>142</v>
      </c>
      <c r="G196" s="7">
        <v>0.27666666666666667</v>
      </c>
      <c r="H196" s="7">
        <v>135.75</v>
      </c>
      <c r="I196" s="7">
        <v>0.3323076923076923</v>
      </c>
    </row>
    <row r="197" spans="3:9" hidden="1" x14ac:dyDescent="0.2">
      <c r="C197" s="7">
        <v>190</v>
      </c>
      <c r="D197" s="7">
        <v>198.25</v>
      </c>
      <c r="E197" s="7">
        <v>2.9090909090909091E-2</v>
      </c>
      <c r="F197" s="7">
        <v>192</v>
      </c>
      <c r="G197" s="7">
        <v>0.11</v>
      </c>
      <c r="H197" s="7">
        <v>185.75</v>
      </c>
      <c r="I197" s="7">
        <v>0.17846153846153845</v>
      </c>
    </row>
    <row r="198" spans="3:9" hidden="1" x14ac:dyDescent="0.2">
      <c r="C198" s="7">
        <v>191</v>
      </c>
      <c r="D198" s="7">
        <v>206.25</v>
      </c>
      <c r="E198" s="7">
        <v>0</v>
      </c>
      <c r="F198" s="7">
        <v>218</v>
      </c>
      <c r="G198" s="7">
        <v>2.3333333333333334E-2</v>
      </c>
      <c r="H198" s="7">
        <v>211.75</v>
      </c>
      <c r="I198" s="7">
        <v>9.8461538461538461E-2</v>
      </c>
    </row>
    <row r="199" spans="3:9" hidden="1" x14ac:dyDescent="0.2">
      <c r="C199" s="7">
        <v>192</v>
      </c>
      <c r="D199" s="7">
        <v>133.25</v>
      </c>
      <c r="E199" s="7">
        <v>0.26545454545454544</v>
      </c>
      <c r="F199" s="7">
        <v>127</v>
      </c>
      <c r="G199" s="7">
        <v>0.32666666666666666</v>
      </c>
      <c r="H199" s="7">
        <v>120.75</v>
      </c>
      <c r="I199" s="7">
        <v>0.37846153846153846</v>
      </c>
    </row>
    <row r="200" spans="3:9" hidden="1" x14ac:dyDescent="0.2">
      <c r="C200" s="7">
        <v>193</v>
      </c>
      <c r="D200" s="7">
        <v>121.25</v>
      </c>
      <c r="E200" s="7">
        <v>0.30909090909090908</v>
      </c>
      <c r="F200" s="7">
        <v>115</v>
      </c>
      <c r="G200" s="7">
        <v>0.36666666666666664</v>
      </c>
      <c r="H200" s="7">
        <v>108.75</v>
      </c>
      <c r="I200" s="7">
        <v>0.41538461538461541</v>
      </c>
    </row>
    <row r="201" spans="3:9" hidden="1" x14ac:dyDescent="0.2">
      <c r="C201" s="7">
        <v>194</v>
      </c>
      <c r="D201" s="7">
        <v>135.25</v>
      </c>
      <c r="E201" s="7">
        <v>0.25818181818181818</v>
      </c>
      <c r="F201" s="7">
        <v>129</v>
      </c>
      <c r="G201" s="7">
        <v>0.32</v>
      </c>
      <c r="H201" s="7">
        <v>122.75</v>
      </c>
      <c r="I201" s="7">
        <v>0.37230769230769228</v>
      </c>
    </row>
    <row r="202" spans="3:9" hidden="1" x14ac:dyDescent="0.2">
      <c r="C202" s="7">
        <v>195</v>
      </c>
      <c r="D202" s="7">
        <v>206.25</v>
      </c>
      <c r="E202" s="7">
        <v>0</v>
      </c>
      <c r="F202" s="7">
        <v>206</v>
      </c>
      <c r="G202" s="7">
        <v>6.3333333333333339E-2</v>
      </c>
      <c r="H202" s="7">
        <v>199.75</v>
      </c>
      <c r="I202" s="7">
        <v>0.13538461538461538</v>
      </c>
    </row>
    <row r="203" spans="3:9" hidden="1" x14ac:dyDescent="0.2">
      <c r="C203" s="7">
        <v>196</v>
      </c>
      <c r="D203" s="7">
        <v>206.25</v>
      </c>
      <c r="E203" s="7">
        <v>0</v>
      </c>
      <c r="F203" s="7">
        <v>224</v>
      </c>
      <c r="G203" s="7">
        <v>3.3333333333333335E-3</v>
      </c>
      <c r="H203" s="7">
        <v>217.75</v>
      </c>
      <c r="I203" s="7">
        <v>0.08</v>
      </c>
    </row>
    <row r="204" spans="3:9" hidden="1" x14ac:dyDescent="0.2">
      <c r="C204" s="7">
        <v>197</v>
      </c>
      <c r="D204" s="7">
        <v>193.25</v>
      </c>
      <c r="E204" s="7">
        <v>4.7272727272727272E-2</v>
      </c>
      <c r="F204" s="7">
        <v>187</v>
      </c>
      <c r="G204" s="7">
        <v>0.12666666666666668</v>
      </c>
      <c r="H204" s="7">
        <v>180.75</v>
      </c>
      <c r="I204" s="7">
        <v>0.19384615384615383</v>
      </c>
    </row>
    <row r="205" spans="3:9" hidden="1" x14ac:dyDescent="0.2">
      <c r="C205" s="7">
        <v>198</v>
      </c>
      <c r="D205" s="7">
        <v>206.25</v>
      </c>
      <c r="E205" s="7">
        <v>0</v>
      </c>
      <c r="F205" s="7">
        <v>224</v>
      </c>
      <c r="G205" s="7">
        <v>3.3333333333333335E-3</v>
      </c>
      <c r="H205" s="7">
        <v>217.75</v>
      </c>
      <c r="I205" s="7">
        <v>0.08</v>
      </c>
    </row>
    <row r="206" spans="3:9" hidden="1" x14ac:dyDescent="0.2">
      <c r="C206" s="7">
        <v>199</v>
      </c>
      <c r="D206" s="7">
        <v>206.25</v>
      </c>
      <c r="E206" s="7">
        <v>0</v>
      </c>
      <c r="F206" s="7">
        <v>204</v>
      </c>
      <c r="G206" s="7">
        <v>7.0000000000000007E-2</v>
      </c>
      <c r="H206" s="7">
        <v>197.75</v>
      </c>
      <c r="I206" s="7">
        <v>0.14153846153846153</v>
      </c>
    </row>
    <row r="207" spans="3:9" hidden="1" x14ac:dyDescent="0.2">
      <c r="C207" s="7">
        <v>200</v>
      </c>
      <c r="D207" s="7">
        <v>165.25</v>
      </c>
      <c r="E207" s="7">
        <v>0.14909090909090908</v>
      </c>
      <c r="F207" s="7">
        <v>159</v>
      </c>
      <c r="G207" s="7">
        <v>0.22</v>
      </c>
      <c r="H207" s="7">
        <v>152.75</v>
      </c>
      <c r="I207" s="7">
        <v>0.28000000000000003</v>
      </c>
    </row>
    <row r="208" spans="3:9" hidden="1" x14ac:dyDescent="0.2">
      <c r="C208" s="7">
        <v>201</v>
      </c>
      <c r="D208" s="7">
        <v>149.25</v>
      </c>
      <c r="E208" s="7">
        <v>0.20727272727272728</v>
      </c>
      <c r="F208" s="7">
        <v>143</v>
      </c>
      <c r="G208" s="7">
        <v>0.27333333333333332</v>
      </c>
      <c r="H208" s="7">
        <v>136.75</v>
      </c>
      <c r="I208" s="7">
        <v>0.32923076923076922</v>
      </c>
    </row>
    <row r="209" spans="3:9" hidden="1" x14ac:dyDescent="0.2">
      <c r="C209" s="7">
        <v>202</v>
      </c>
      <c r="D209" s="7">
        <v>195.25</v>
      </c>
      <c r="E209" s="7">
        <v>0.04</v>
      </c>
      <c r="F209" s="7">
        <v>189</v>
      </c>
      <c r="G209" s="7">
        <v>0.12</v>
      </c>
      <c r="H209" s="7">
        <v>182.75</v>
      </c>
      <c r="I209" s="7">
        <v>0.18769230769230769</v>
      </c>
    </row>
    <row r="210" spans="3:9" hidden="1" x14ac:dyDescent="0.2">
      <c r="C210" s="7">
        <v>203</v>
      </c>
      <c r="D210" s="7">
        <v>169.25</v>
      </c>
      <c r="E210" s="7">
        <v>0.13454545454545455</v>
      </c>
      <c r="F210" s="7">
        <v>163</v>
      </c>
      <c r="G210" s="7">
        <v>0.20666666666666667</v>
      </c>
      <c r="H210" s="7">
        <v>156.75</v>
      </c>
      <c r="I210" s="7">
        <v>0.26769230769230767</v>
      </c>
    </row>
    <row r="211" spans="3:9" hidden="1" x14ac:dyDescent="0.2">
      <c r="C211" s="7">
        <v>204</v>
      </c>
      <c r="D211" s="7">
        <v>206.25</v>
      </c>
      <c r="E211" s="7">
        <v>0</v>
      </c>
      <c r="F211" s="7">
        <v>200</v>
      </c>
      <c r="G211" s="7">
        <v>8.3333333333333329E-2</v>
      </c>
      <c r="H211" s="7">
        <v>193.75</v>
      </c>
      <c r="I211" s="7">
        <v>0.15384615384615385</v>
      </c>
    </row>
    <row r="212" spans="3:9" hidden="1" x14ac:dyDescent="0.2">
      <c r="C212" s="7">
        <v>205</v>
      </c>
      <c r="D212" s="7">
        <v>206.25</v>
      </c>
      <c r="E212" s="7">
        <v>0</v>
      </c>
      <c r="F212" s="7">
        <v>203</v>
      </c>
      <c r="G212" s="7">
        <v>7.3333333333333334E-2</v>
      </c>
      <c r="H212" s="7">
        <v>196.75</v>
      </c>
      <c r="I212" s="7">
        <v>0.14461538461538462</v>
      </c>
    </row>
    <row r="213" spans="3:9" hidden="1" x14ac:dyDescent="0.2">
      <c r="C213" s="7">
        <v>206</v>
      </c>
      <c r="D213" s="7">
        <v>181.25</v>
      </c>
      <c r="E213" s="7">
        <v>9.0909090909090912E-2</v>
      </c>
      <c r="F213" s="7">
        <v>175</v>
      </c>
      <c r="G213" s="7">
        <v>0.16666666666666666</v>
      </c>
      <c r="H213" s="7">
        <v>168.75</v>
      </c>
      <c r="I213" s="7">
        <v>0.23076923076923078</v>
      </c>
    </row>
    <row r="214" spans="3:9" hidden="1" x14ac:dyDescent="0.2">
      <c r="C214" s="7">
        <v>207</v>
      </c>
      <c r="D214" s="7">
        <v>184.25</v>
      </c>
      <c r="E214" s="7">
        <v>0.08</v>
      </c>
      <c r="F214" s="7">
        <v>178</v>
      </c>
      <c r="G214" s="7">
        <v>0.15666666666666668</v>
      </c>
      <c r="H214" s="7">
        <v>171.75</v>
      </c>
      <c r="I214" s="7">
        <v>0.22153846153846155</v>
      </c>
    </row>
    <row r="215" spans="3:9" hidden="1" x14ac:dyDescent="0.2">
      <c r="C215" s="7">
        <v>208</v>
      </c>
      <c r="D215" s="7">
        <v>206.25</v>
      </c>
      <c r="E215" s="7">
        <v>0</v>
      </c>
      <c r="F215" s="7">
        <v>225</v>
      </c>
      <c r="G215" s="7">
        <v>0</v>
      </c>
      <c r="H215" s="7">
        <v>219.75</v>
      </c>
      <c r="I215" s="7">
        <v>7.3846153846153853E-2</v>
      </c>
    </row>
    <row r="216" spans="3:9" hidden="1" x14ac:dyDescent="0.2">
      <c r="C216" s="7">
        <v>209</v>
      </c>
      <c r="D216" s="7">
        <v>206.25</v>
      </c>
      <c r="E216" s="7">
        <v>0</v>
      </c>
      <c r="F216" s="7">
        <v>225</v>
      </c>
      <c r="G216" s="7">
        <v>0</v>
      </c>
      <c r="H216" s="7">
        <v>233.75</v>
      </c>
      <c r="I216" s="7">
        <v>3.0769230769230771E-2</v>
      </c>
    </row>
    <row r="217" spans="3:9" hidden="1" x14ac:dyDescent="0.2">
      <c r="C217" s="7">
        <v>210</v>
      </c>
      <c r="D217" s="7">
        <v>133.25</v>
      </c>
      <c r="E217" s="7">
        <v>0.26545454545454544</v>
      </c>
      <c r="F217" s="7">
        <v>127</v>
      </c>
      <c r="G217" s="7">
        <v>0.32666666666666666</v>
      </c>
      <c r="H217" s="7">
        <v>120.75</v>
      </c>
      <c r="I217" s="7">
        <v>0.37846153846153846</v>
      </c>
    </row>
    <row r="218" spans="3:9" hidden="1" x14ac:dyDescent="0.2">
      <c r="C218" s="7">
        <v>211</v>
      </c>
      <c r="D218" s="7">
        <v>168.25</v>
      </c>
      <c r="E218" s="7">
        <v>0.13818181818181818</v>
      </c>
      <c r="F218" s="7">
        <v>162</v>
      </c>
      <c r="G218" s="7">
        <v>0.21</v>
      </c>
      <c r="H218" s="7">
        <v>155.75</v>
      </c>
      <c r="I218" s="7">
        <v>0.27076923076923076</v>
      </c>
    </row>
    <row r="219" spans="3:9" hidden="1" x14ac:dyDescent="0.2">
      <c r="C219" s="7">
        <v>212</v>
      </c>
      <c r="D219" s="7">
        <v>206.25</v>
      </c>
      <c r="E219" s="7">
        <v>0</v>
      </c>
      <c r="F219" s="7">
        <v>218</v>
      </c>
      <c r="G219" s="7">
        <v>2.3333333333333334E-2</v>
      </c>
      <c r="H219" s="7">
        <v>211.75</v>
      </c>
      <c r="I219" s="7">
        <v>9.8461538461538461E-2</v>
      </c>
    </row>
    <row r="220" spans="3:9" hidden="1" x14ac:dyDescent="0.2">
      <c r="C220" s="7">
        <v>213</v>
      </c>
      <c r="D220" s="7">
        <v>206.25</v>
      </c>
      <c r="E220" s="7">
        <v>0</v>
      </c>
      <c r="F220" s="7">
        <v>201</v>
      </c>
      <c r="G220" s="7">
        <v>0.08</v>
      </c>
      <c r="H220" s="7">
        <v>194.75</v>
      </c>
      <c r="I220" s="7">
        <v>0.15076923076923077</v>
      </c>
    </row>
    <row r="221" spans="3:9" hidden="1" x14ac:dyDescent="0.2">
      <c r="C221" s="7">
        <v>214</v>
      </c>
      <c r="D221" s="7">
        <v>183.25</v>
      </c>
      <c r="E221" s="7">
        <v>8.3636363636363634E-2</v>
      </c>
      <c r="F221" s="7">
        <v>177</v>
      </c>
      <c r="G221" s="7">
        <v>0.16</v>
      </c>
      <c r="H221" s="7">
        <v>170.75</v>
      </c>
      <c r="I221" s="7">
        <v>0.22461538461538461</v>
      </c>
    </row>
    <row r="222" spans="3:9" hidden="1" x14ac:dyDescent="0.2">
      <c r="C222" s="7">
        <v>215</v>
      </c>
      <c r="D222" s="7">
        <v>123.25</v>
      </c>
      <c r="E222" s="7">
        <v>0.30181818181818182</v>
      </c>
      <c r="F222" s="7">
        <v>117</v>
      </c>
      <c r="G222" s="7">
        <v>0.36</v>
      </c>
      <c r="H222" s="7">
        <v>110.75</v>
      </c>
      <c r="I222" s="7">
        <v>0.40923076923076923</v>
      </c>
    </row>
    <row r="223" spans="3:9" hidden="1" x14ac:dyDescent="0.2">
      <c r="C223" s="7">
        <v>216</v>
      </c>
      <c r="D223" s="7">
        <v>189.25</v>
      </c>
      <c r="E223" s="7">
        <v>6.1818181818181821E-2</v>
      </c>
      <c r="F223" s="7">
        <v>183</v>
      </c>
      <c r="G223" s="7">
        <v>0.14000000000000001</v>
      </c>
      <c r="H223" s="7">
        <v>176.75</v>
      </c>
      <c r="I223" s="7">
        <v>0.20615384615384616</v>
      </c>
    </row>
    <row r="224" spans="3:9" hidden="1" x14ac:dyDescent="0.2">
      <c r="C224" s="7">
        <v>217</v>
      </c>
      <c r="D224" s="7">
        <v>119.25</v>
      </c>
      <c r="E224" s="7">
        <v>0.31636363636363635</v>
      </c>
      <c r="F224" s="7">
        <v>113</v>
      </c>
      <c r="G224" s="7">
        <v>0.37333333333333335</v>
      </c>
      <c r="H224" s="7">
        <v>106.75</v>
      </c>
      <c r="I224" s="7">
        <v>0.42153846153846153</v>
      </c>
    </row>
    <row r="225" spans="3:9" hidden="1" x14ac:dyDescent="0.2">
      <c r="C225" s="7">
        <v>218</v>
      </c>
      <c r="D225" s="7">
        <v>138.25</v>
      </c>
      <c r="E225" s="7">
        <v>0.24727272727272728</v>
      </c>
      <c r="F225" s="7">
        <v>132</v>
      </c>
      <c r="G225" s="7">
        <v>0.31</v>
      </c>
      <c r="H225" s="7">
        <v>125.75</v>
      </c>
      <c r="I225" s="7">
        <v>0.36307692307692307</v>
      </c>
    </row>
    <row r="226" spans="3:9" hidden="1" x14ac:dyDescent="0.2">
      <c r="C226" s="7">
        <v>219</v>
      </c>
      <c r="D226" s="7">
        <v>181.25</v>
      </c>
      <c r="E226" s="7">
        <v>9.0909090909090912E-2</v>
      </c>
      <c r="F226" s="7">
        <v>175</v>
      </c>
      <c r="G226" s="7">
        <v>0.16666666666666666</v>
      </c>
      <c r="H226" s="7">
        <v>168.75</v>
      </c>
      <c r="I226" s="7">
        <v>0.23076923076923078</v>
      </c>
    </row>
    <row r="227" spans="3:9" hidden="1" x14ac:dyDescent="0.2">
      <c r="C227" s="7">
        <v>220</v>
      </c>
      <c r="D227" s="7">
        <v>206.25</v>
      </c>
      <c r="E227" s="7">
        <v>0</v>
      </c>
      <c r="F227" s="7">
        <v>225</v>
      </c>
      <c r="G227" s="7">
        <v>0</v>
      </c>
      <c r="H227" s="7">
        <v>234.75</v>
      </c>
      <c r="I227" s="7">
        <v>2.7692307692307693E-2</v>
      </c>
    </row>
    <row r="228" spans="3:9" hidden="1" x14ac:dyDescent="0.2">
      <c r="C228" s="7">
        <v>221</v>
      </c>
      <c r="D228" s="7">
        <v>202.25</v>
      </c>
      <c r="E228" s="7">
        <v>1.4545454545454545E-2</v>
      </c>
      <c r="F228" s="7">
        <v>196</v>
      </c>
      <c r="G228" s="7">
        <v>9.6666666666666665E-2</v>
      </c>
      <c r="H228" s="7">
        <v>189.75</v>
      </c>
      <c r="I228" s="7">
        <v>0.16615384615384615</v>
      </c>
    </row>
    <row r="229" spans="3:9" hidden="1" x14ac:dyDescent="0.2">
      <c r="C229" s="7">
        <v>222</v>
      </c>
      <c r="D229" s="7">
        <v>206.25</v>
      </c>
      <c r="E229" s="7">
        <v>0</v>
      </c>
      <c r="F229" s="7">
        <v>219</v>
      </c>
      <c r="G229" s="7">
        <v>0.02</v>
      </c>
      <c r="H229" s="7">
        <v>212.75</v>
      </c>
      <c r="I229" s="7">
        <v>9.5384615384615387E-2</v>
      </c>
    </row>
    <row r="230" spans="3:9" hidden="1" x14ac:dyDescent="0.2">
      <c r="C230" s="7">
        <v>223</v>
      </c>
      <c r="D230" s="7">
        <v>195.25</v>
      </c>
      <c r="E230" s="7">
        <v>0.04</v>
      </c>
      <c r="F230" s="7">
        <v>189</v>
      </c>
      <c r="G230" s="7">
        <v>0.12</v>
      </c>
      <c r="H230" s="7">
        <v>182.75</v>
      </c>
      <c r="I230" s="7">
        <v>0.18769230769230769</v>
      </c>
    </row>
    <row r="231" spans="3:9" hidden="1" x14ac:dyDescent="0.2">
      <c r="C231" s="7">
        <v>224</v>
      </c>
      <c r="D231" s="7">
        <v>175.25</v>
      </c>
      <c r="E231" s="7">
        <v>0.11272727272727273</v>
      </c>
      <c r="F231" s="7">
        <v>169</v>
      </c>
      <c r="G231" s="7">
        <v>0.18666666666666668</v>
      </c>
      <c r="H231" s="7">
        <v>162.75</v>
      </c>
      <c r="I231" s="7">
        <v>0.24923076923076923</v>
      </c>
    </row>
    <row r="232" spans="3:9" hidden="1" x14ac:dyDescent="0.2">
      <c r="C232" s="7">
        <v>225</v>
      </c>
      <c r="D232" s="7">
        <v>152.25</v>
      </c>
      <c r="E232" s="7">
        <v>0.19636363636363635</v>
      </c>
      <c r="F232" s="7">
        <v>146</v>
      </c>
      <c r="G232" s="7">
        <v>0.26333333333333331</v>
      </c>
      <c r="H232" s="7">
        <v>139.75</v>
      </c>
      <c r="I232" s="7">
        <v>0.32</v>
      </c>
    </row>
    <row r="233" spans="3:9" hidden="1" x14ac:dyDescent="0.2">
      <c r="C233" s="7">
        <v>226</v>
      </c>
      <c r="D233" s="7">
        <v>206.25</v>
      </c>
      <c r="E233" s="7">
        <v>0</v>
      </c>
      <c r="F233" s="7">
        <v>225</v>
      </c>
      <c r="G233" s="7">
        <v>0</v>
      </c>
      <c r="H233" s="7">
        <v>243.75</v>
      </c>
      <c r="I233" s="7">
        <v>0</v>
      </c>
    </row>
    <row r="234" spans="3:9" hidden="1" x14ac:dyDescent="0.2">
      <c r="C234" s="7">
        <v>227</v>
      </c>
      <c r="D234" s="7">
        <v>119.25</v>
      </c>
      <c r="E234" s="7">
        <v>0.31636363636363635</v>
      </c>
      <c r="F234" s="7">
        <v>113</v>
      </c>
      <c r="G234" s="7">
        <v>0.37333333333333335</v>
      </c>
      <c r="H234" s="7">
        <v>106.75</v>
      </c>
      <c r="I234" s="7">
        <v>0.42153846153846153</v>
      </c>
    </row>
    <row r="235" spans="3:9" hidden="1" x14ac:dyDescent="0.2">
      <c r="C235" s="7">
        <v>228</v>
      </c>
      <c r="D235" s="7">
        <v>170.25</v>
      </c>
      <c r="E235" s="7">
        <v>0.13090909090909092</v>
      </c>
      <c r="F235" s="7">
        <v>164</v>
      </c>
      <c r="G235" s="7">
        <v>0.20333333333333334</v>
      </c>
      <c r="H235" s="7">
        <v>157.75</v>
      </c>
      <c r="I235" s="7">
        <v>0.26461538461538464</v>
      </c>
    </row>
    <row r="236" spans="3:9" hidden="1" x14ac:dyDescent="0.2">
      <c r="C236" s="7">
        <v>229</v>
      </c>
      <c r="D236" s="7">
        <v>206.25</v>
      </c>
      <c r="E236" s="7">
        <v>0</v>
      </c>
      <c r="F236" s="7">
        <v>202</v>
      </c>
      <c r="G236" s="7">
        <v>7.6666666666666661E-2</v>
      </c>
      <c r="H236" s="7">
        <v>195.75</v>
      </c>
      <c r="I236" s="7">
        <v>0.14769230769230771</v>
      </c>
    </row>
    <row r="237" spans="3:9" hidden="1" x14ac:dyDescent="0.2">
      <c r="C237" s="7">
        <v>230</v>
      </c>
      <c r="D237" s="7">
        <v>206.25</v>
      </c>
      <c r="E237" s="7">
        <v>0</v>
      </c>
      <c r="F237" s="7">
        <v>225</v>
      </c>
      <c r="G237" s="7">
        <v>0</v>
      </c>
      <c r="H237" s="7">
        <v>233.75</v>
      </c>
      <c r="I237" s="7">
        <v>3.0769230769230771E-2</v>
      </c>
    </row>
    <row r="238" spans="3:9" hidden="1" x14ac:dyDescent="0.2">
      <c r="C238" s="7">
        <v>231</v>
      </c>
      <c r="D238" s="7">
        <v>202.25</v>
      </c>
      <c r="E238" s="7">
        <v>1.4545454545454545E-2</v>
      </c>
      <c r="F238" s="7">
        <v>196</v>
      </c>
      <c r="G238" s="7">
        <v>9.6666666666666665E-2</v>
      </c>
      <c r="H238" s="7">
        <v>189.75</v>
      </c>
      <c r="I238" s="7">
        <v>0.16615384615384615</v>
      </c>
    </row>
    <row r="239" spans="3:9" hidden="1" x14ac:dyDescent="0.2">
      <c r="C239" s="7">
        <v>232</v>
      </c>
      <c r="D239" s="7">
        <v>176.25</v>
      </c>
      <c r="E239" s="7">
        <v>0.10909090909090909</v>
      </c>
      <c r="F239" s="7">
        <v>170</v>
      </c>
      <c r="G239" s="7">
        <v>0.18333333333333332</v>
      </c>
      <c r="H239" s="7">
        <v>163.75</v>
      </c>
      <c r="I239" s="7">
        <v>0.24615384615384617</v>
      </c>
    </row>
    <row r="240" spans="3:9" hidden="1" x14ac:dyDescent="0.2">
      <c r="C240" s="7">
        <v>233</v>
      </c>
      <c r="D240" s="7">
        <v>141.25</v>
      </c>
      <c r="E240" s="7">
        <v>0.23636363636363636</v>
      </c>
      <c r="F240" s="7">
        <v>135</v>
      </c>
      <c r="G240" s="7">
        <v>0.3</v>
      </c>
      <c r="H240" s="7">
        <v>128.75</v>
      </c>
      <c r="I240" s="7">
        <v>0.35384615384615387</v>
      </c>
    </row>
    <row r="241" spans="3:9" hidden="1" x14ac:dyDescent="0.2">
      <c r="C241" s="7">
        <v>234</v>
      </c>
      <c r="D241" s="7">
        <v>134.25</v>
      </c>
      <c r="E241" s="7">
        <v>0.26181818181818184</v>
      </c>
      <c r="F241" s="7">
        <v>128</v>
      </c>
      <c r="G241" s="7">
        <v>0.32333333333333331</v>
      </c>
      <c r="H241" s="7">
        <v>121.75</v>
      </c>
      <c r="I241" s="7">
        <v>0.37538461538461537</v>
      </c>
    </row>
    <row r="242" spans="3:9" hidden="1" x14ac:dyDescent="0.2">
      <c r="C242" s="7">
        <v>235</v>
      </c>
      <c r="D242" s="7">
        <v>177.25</v>
      </c>
      <c r="E242" s="7">
        <v>0.10545454545454545</v>
      </c>
      <c r="F242" s="7">
        <v>171</v>
      </c>
      <c r="G242" s="7">
        <v>0.18</v>
      </c>
      <c r="H242" s="7">
        <v>164.75</v>
      </c>
      <c r="I242" s="7">
        <v>0.24307692307692308</v>
      </c>
    </row>
    <row r="243" spans="3:9" hidden="1" x14ac:dyDescent="0.2">
      <c r="C243" s="7">
        <v>236</v>
      </c>
      <c r="D243" s="7">
        <v>156.25</v>
      </c>
      <c r="E243" s="7">
        <v>0.18181818181818182</v>
      </c>
      <c r="F243" s="7">
        <v>150</v>
      </c>
      <c r="G243" s="7">
        <v>0.25</v>
      </c>
      <c r="H243" s="7">
        <v>143.75</v>
      </c>
      <c r="I243" s="7">
        <v>0.30769230769230771</v>
      </c>
    </row>
    <row r="244" spans="3:9" hidden="1" x14ac:dyDescent="0.2">
      <c r="C244" s="7">
        <v>237</v>
      </c>
      <c r="D244" s="7">
        <v>171.25</v>
      </c>
      <c r="E244" s="7">
        <v>0.12727272727272726</v>
      </c>
      <c r="F244" s="7">
        <v>165</v>
      </c>
      <c r="G244" s="7">
        <v>0.2</v>
      </c>
      <c r="H244" s="7">
        <v>158.75</v>
      </c>
      <c r="I244" s="7">
        <v>0.26153846153846155</v>
      </c>
    </row>
    <row r="245" spans="3:9" hidden="1" x14ac:dyDescent="0.2">
      <c r="C245" s="7">
        <v>238</v>
      </c>
      <c r="D245" s="7">
        <v>105.25</v>
      </c>
      <c r="E245" s="7">
        <v>0.36727272727272725</v>
      </c>
      <c r="F245" s="7">
        <v>99</v>
      </c>
      <c r="G245" s="7">
        <v>0.42</v>
      </c>
      <c r="H245" s="7">
        <v>92.75</v>
      </c>
      <c r="I245" s="7">
        <v>0.4646153846153846</v>
      </c>
    </row>
    <row r="246" spans="3:9" hidden="1" x14ac:dyDescent="0.2">
      <c r="C246" s="7">
        <v>239</v>
      </c>
      <c r="D246" s="7">
        <v>206.25</v>
      </c>
      <c r="E246" s="7">
        <v>0</v>
      </c>
      <c r="F246" s="7">
        <v>216</v>
      </c>
      <c r="G246" s="7">
        <v>0.03</v>
      </c>
      <c r="H246" s="7">
        <v>209.75</v>
      </c>
      <c r="I246" s="7">
        <v>0.10461538461538461</v>
      </c>
    </row>
    <row r="247" spans="3:9" hidden="1" x14ac:dyDescent="0.2">
      <c r="C247" s="7">
        <v>240</v>
      </c>
      <c r="D247" s="7">
        <v>206.25</v>
      </c>
      <c r="E247" s="7">
        <v>0</v>
      </c>
      <c r="F247" s="7">
        <v>215</v>
      </c>
      <c r="G247" s="7">
        <v>3.3333333333333333E-2</v>
      </c>
      <c r="H247" s="7">
        <v>208.75</v>
      </c>
      <c r="I247" s="7">
        <v>0.1076923076923077</v>
      </c>
    </row>
    <row r="248" spans="3:9" hidden="1" x14ac:dyDescent="0.2">
      <c r="C248" s="7">
        <v>241</v>
      </c>
      <c r="D248" s="7">
        <v>206.25</v>
      </c>
      <c r="E248" s="7">
        <v>0</v>
      </c>
      <c r="F248" s="7">
        <v>225</v>
      </c>
      <c r="G248" s="7">
        <v>0</v>
      </c>
      <c r="H248" s="7">
        <v>225.75</v>
      </c>
      <c r="I248" s="7">
        <v>5.5384615384615386E-2</v>
      </c>
    </row>
    <row r="249" spans="3:9" hidden="1" x14ac:dyDescent="0.2">
      <c r="C249" s="7">
        <v>242</v>
      </c>
      <c r="D249" s="7">
        <v>206.25</v>
      </c>
      <c r="E249" s="7">
        <v>0</v>
      </c>
      <c r="F249" s="7">
        <v>211</v>
      </c>
      <c r="G249" s="7">
        <v>4.6666666666666669E-2</v>
      </c>
      <c r="H249" s="7">
        <v>204.75</v>
      </c>
      <c r="I249" s="7">
        <v>0.12</v>
      </c>
    </row>
    <row r="250" spans="3:9" hidden="1" x14ac:dyDescent="0.2">
      <c r="C250" s="7">
        <v>243</v>
      </c>
      <c r="D250" s="7">
        <v>129.25</v>
      </c>
      <c r="E250" s="7">
        <v>0.28000000000000003</v>
      </c>
      <c r="F250" s="7">
        <v>123</v>
      </c>
      <c r="G250" s="7">
        <v>0.34</v>
      </c>
      <c r="H250" s="7">
        <v>116.75</v>
      </c>
      <c r="I250" s="7">
        <v>0.39076923076923076</v>
      </c>
    </row>
    <row r="251" spans="3:9" hidden="1" x14ac:dyDescent="0.2">
      <c r="C251" s="7">
        <v>244</v>
      </c>
      <c r="D251" s="7">
        <v>206.25</v>
      </c>
      <c r="E251" s="7">
        <v>0</v>
      </c>
      <c r="F251" s="7">
        <v>225</v>
      </c>
      <c r="G251" s="7">
        <v>0</v>
      </c>
      <c r="H251" s="7">
        <v>243.75</v>
      </c>
      <c r="I251" s="7">
        <v>0</v>
      </c>
    </row>
    <row r="252" spans="3:9" hidden="1" x14ac:dyDescent="0.2">
      <c r="C252" s="7">
        <v>245</v>
      </c>
      <c r="D252" s="7">
        <v>197.25</v>
      </c>
      <c r="E252" s="7">
        <v>3.272727272727273E-2</v>
      </c>
      <c r="F252" s="7">
        <v>191</v>
      </c>
      <c r="G252" s="7">
        <v>0.11333333333333333</v>
      </c>
      <c r="H252" s="7">
        <v>184.75</v>
      </c>
      <c r="I252" s="7">
        <v>0.18153846153846154</v>
      </c>
    </row>
    <row r="253" spans="3:9" hidden="1" x14ac:dyDescent="0.2">
      <c r="C253" s="7">
        <v>246</v>
      </c>
      <c r="D253" s="7">
        <v>169.25</v>
      </c>
      <c r="E253" s="7">
        <v>0.13454545454545455</v>
      </c>
      <c r="F253" s="7">
        <v>163</v>
      </c>
      <c r="G253" s="7">
        <v>0.20666666666666667</v>
      </c>
      <c r="H253" s="7">
        <v>156.75</v>
      </c>
      <c r="I253" s="7">
        <v>0.26769230769230767</v>
      </c>
    </row>
    <row r="254" spans="3:9" hidden="1" x14ac:dyDescent="0.2">
      <c r="C254" s="7">
        <v>247</v>
      </c>
      <c r="D254" s="7">
        <v>185.25</v>
      </c>
      <c r="E254" s="7">
        <v>7.636363636363637E-2</v>
      </c>
      <c r="F254" s="7">
        <v>179</v>
      </c>
      <c r="G254" s="7">
        <v>0.15333333333333332</v>
      </c>
      <c r="H254" s="7">
        <v>172.75</v>
      </c>
      <c r="I254" s="7">
        <v>0.21846153846153846</v>
      </c>
    </row>
    <row r="255" spans="3:9" hidden="1" x14ac:dyDescent="0.2">
      <c r="C255" s="7">
        <v>248</v>
      </c>
      <c r="D255" s="7">
        <v>206.25</v>
      </c>
      <c r="E255" s="7">
        <v>0</v>
      </c>
      <c r="F255" s="7">
        <v>225</v>
      </c>
      <c r="G255" s="7">
        <v>0</v>
      </c>
      <c r="H255" s="7">
        <v>243.75</v>
      </c>
      <c r="I255" s="7">
        <v>0</v>
      </c>
    </row>
    <row r="256" spans="3:9" hidden="1" x14ac:dyDescent="0.2">
      <c r="C256" s="7">
        <v>249</v>
      </c>
      <c r="D256" s="7">
        <v>206.25</v>
      </c>
      <c r="E256" s="7">
        <v>0</v>
      </c>
      <c r="F256" s="7">
        <v>221</v>
      </c>
      <c r="G256" s="7">
        <v>1.3333333333333334E-2</v>
      </c>
      <c r="H256" s="7">
        <v>214.75</v>
      </c>
      <c r="I256" s="7">
        <v>8.9230769230769225E-2</v>
      </c>
    </row>
    <row r="257" spans="3:9" hidden="1" x14ac:dyDescent="0.2">
      <c r="C257" s="7">
        <v>250</v>
      </c>
      <c r="D257" s="7">
        <v>176.25</v>
      </c>
      <c r="E257" s="7">
        <v>0.10909090909090909</v>
      </c>
      <c r="F257" s="7">
        <v>170</v>
      </c>
      <c r="G257" s="7">
        <v>0.18333333333333332</v>
      </c>
      <c r="H257" s="7">
        <v>163.75</v>
      </c>
      <c r="I257" s="7">
        <v>0.24615384615384617</v>
      </c>
    </row>
    <row r="258" spans="3:9" hidden="1" x14ac:dyDescent="0.2">
      <c r="C258" s="7">
        <v>251</v>
      </c>
      <c r="D258" s="7">
        <v>206.25</v>
      </c>
      <c r="E258" s="7">
        <v>0</v>
      </c>
      <c r="F258" s="7">
        <v>225</v>
      </c>
      <c r="G258" s="7">
        <v>0</v>
      </c>
      <c r="H258" s="7">
        <v>223.75</v>
      </c>
      <c r="I258" s="7">
        <v>6.1538461538461542E-2</v>
      </c>
    </row>
    <row r="259" spans="3:9" hidden="1" x14ac:dyDescent="0.2">
      <c r="C259" s="7">
        <v>252</v>
      </c>
      <c r="D259" s="7">
        <v>161.25</v>
      </c>
      <c r="E259" s="7">
        <v>0.16363636363636364</v>
      </c>
      <c r="F259" s="7">
        <v>155</v>
      </c>
      <c r="G259" s="7">
        <v>0.23333333333333334</v>
      </c>
      <c r="H259" s="7">
        <v>148.75</v>
      </c>
      <c r="I259" s="7">
        <v>0.29230769230769232</v>
      </c>
    </row>
    <row r="260" spans="3:9" hidden="1" x14ac:dyDescent="0.2">
      <c r="C260" s="7">
        <v>253</v>
      </c>
      <c r="D260" s="7">
        <v>119.25</v>
      </c>
      <c r="E260" s="7">
        <v>0.31636363636363635</v>
      </c>
      <c r="F260" s="7">
        <v>113</v>
      </c>
      <c r="G260" s="7">
        <v>0.37333333333333335</v>
      </c>
      <c r="H260" s="7">
        <v>106.75</v>
      </c>
      <c r="I260" s="7">
        <v>0.42153846153846153</v>
      </c>
    </row>
    <row r="261" spans="3:9" hidden="1" x14ac:dyDescent="0.2">
      <c r="C261" s="7">
        <v>254</v>
      </c>
      <c r="D261" s="7">
        <v>159.25</v>
      </c>
      <c r="E261" s="7">
        <v>0.1709090909090909</v>
      </c>
      <c r="F261" s="7">
        <v>153</v>
      </c>
      <c r="G261" s="7">
        <v>0.24</v>
      </c>
      <c r="H261" s="7">
        <v>146.75</v>
      </c>
      <c r="I261" s="7">
        <v>0.29846153846153844</v>
      </c>
    </row>
    <row r="262" spans="3:9" hidden="1" x14ac:dyDescent="0.2">
      <c r="C262" s="7">
        <v>255</v>
      </c>
      <c r="D262" s="7">
        <v>206.25</v>
      </c>
      <c r="E262" s="7">
        <v>0</v>
      </c>
      <c r="F262" s="7">
        <v>225</v>
      </c>
      <c r="G262" s="7">
        <v>0</v>
      </c>
      <c r="H262" s="7">
        <v>238.75</v>
      </c>
      <c r="I262" s="7">
        <v>1.5384615384615385E-2</v>
      </c>
    </row>
    <row r="263" spans="3:9" hidden="1" x14ac:dyDescent="0.2">
      <c r="C263" s="7">
        <v>256</v>
      </c>
      <c r="D263" s="7">
        <v>206.25</v>
      </c>
      <c r="E263" s="7">
        <v>0</v>
      </c>
      <c r="F263" s="7">
        <v>212</v>
      </c>
      <c r="G263" s="7">
        <v>4.3333333333333335E-2</v>
      </c>
      <c r="H263" s="7">
        <v>205.75</v>
      </c>
      <c r="I263" s="7">
        <v>0.11692307692307692</v>
      </c>
    </row>
    <row r="264" spans="3:9" hidden="1" x14ac:dyDescent="0.2">
      <c r="C264" s="7">
        <v>257</v>
      </c>
      <c r="D264" s="7">
        <v>206.25</v>
      </c>
      <c r="E264" s="7">
        <v>0</v>
      </c>
      <c r="F264" s="7">
        <v>219</v>
      </c>
      <c r="G264" s="7">
        <v>0.02</v>
      </c>
      <c r="H264" s="7">
        <v>212.75</v>
      </c>
      <c r="I264" s="7">
        <v>9.5384615384615387E-2</v>
      </c>
    </row>
    <row r="265" spans="3:9" hidden="1" x14ac:dyDescent="0.2">
      <c r="C265" s="7">
        <v>258</v>
      </c>
      <c r="D265" s="7">
        <v>147.25</v>
      </c>
      <c r="E265" s="7">
        <v>0.21454545454545454</v>
      </c>
      <c r="F265" s="7">
        <v>141</v>
      </c>
      <c r="G265" s="7">
        <v>0.28000000000000003</v>
      </c>
      <c r="H265" s="7">
        <v>134.75</v>
      </c>
      <c r="I265" s="7">
        <v>0.33538461538461539</v>
      </c>
    </row>
    <row r="266" spans="3:9" hidden="1" x14ac:dyDescent="0.2">
      <c r="C266" s="7">
        <v>259</v>
      </c>
      <c r="D266" s="7">
        <v>151.25</v>
      </c>
      <c r="E266" s="7">
        <v>0.2</v>
      </c>
      <c r="F266" s="7">
        <v>145</v>
      </c>
      <c r="G266" s="7">
        <v>0.26666666666666666</v>
      </c>
      <c r="H266" s="7">
        <v>138.75</v>
      </c>
      <c r="I266" s="7">
        <v>0.32307692307692309</v>
      </c>
    </row>
    <row r="267" spans="3:9" hidden="1" x14ac:dyDescent="0.2">
      <c r="C267" s="7">
        <v>260</v>
      </c>
      <c r="D267" s="7">
        <v>206.25</v>
      </c>
      <c r="E267" s="7">
        <v>0</v>
      </c>
      <c r="F267" s="7">
        <v>213</v>
      </c>
      <c r="G267" s="7">
        <v>0.04</v>
      </c>
      <c r="H267" s="7">
        <v>206.75</v>
      </c>
      <c r="I267" s="7">
        <v>0.11384615384615385</v>
      </c>
    </row>
    <row r="268" spans="3:9" hidden="1" x14ac:dyDescent="0.2">
      <c r="C268" s="7">
        <v>261</v>
      </c>
      <c r="D268" s="7">
        <v>143.25</v>
      </c>
      <c r="E268" s="7">
        <v>0.2290909090909091</v>
      </c>
      <c r="F268" s="7">
        <v>137</v>
      </c>
      <c r="G268" s="7">
        <v>0.29333333333333333</v>
      </c>
      <c r="H268" s="7">
        <v>130.75</v>
      </c>
      <c r="I268" s="7">
        <v>0.34769230769230769</v>
      </c>
    </row>
    <row r="269" spans="3:9" hidden="1" x14ac:dyDescent="0.2">
      <c r="C269" s="7">
        <v>262</v>
      </c>
      <c r="D269" s="7">
        <v>184.25</v>
      </c>
      <c r="E269" s="7">
        <v>0.08</v>
      </c>
      <c r="F269" s="7">
        <v>178</v>
      </c>
      <c r="G269" s="7">
        <v>0.15666666666666668</v>
      </c>
      <c r="H269" s="7">
        <v>171.75</v>
      </c>
      <c r="I269" s="7">
        <v>0.22153846153846155</v>
      </c>
    </row>
    <row r="270" spans="3:9" hidden="1" x14ac:dyDescent="0.2">
      <c r="C270" s="7">
        <v>263</v>
      </c>
      <c r="D270" s="7">
        <v>206.25</v>
      </c>
      <c r="E270" s="7">
        <v>0</v>
      </c>
      <c r="F270" s="7">
        <v>208</v>
      </c>
      <c r="G270" s="7">
        <v>5.6666666666666664E-2</v>
      </c>
      <c r="H270" s="7">
        <v>201.75</v>
      </c>
      <c r="I270" s="7">
        <v>0.12923076923076923</v>
      </c>
    </row>
    <row r="271" spans="3:9" hidden="1" x14ac:dyDescent="0.2">
      <c r="C271" s="7">
        <v>264</v>
      </c>
      <c r="D271" s="7">
        <v>206.25</v>
      </c>
      <c r="E271" s="7">
        <v>0</v>
      </c>
      <c r="F271" s="7">
        <v>214</v>
      </c>
      <c r="G271" s="7">
        <v>3.6666666666666667E-2</v>
      </c>
      <c r="H271" s="7">
        <v>207.75</v>
      </c>
      <c r="I271" s="7">
        <v>0.11076923076923077</v>
      </c>
    </row>
    <row r="272" spans="3:9" hidden="1" x14ac:dyDescent="0.2">
      <c r="C272" s="7">
        <v>265</v>
      </c>
      <c r="D272" s="7">
        <v>117.25</v>
      </c>
      <c r="E272" s="7">
        <v>0.32363636363636361</v>
      </c>
      <c r="F272" s="7">
        <v>111</v>
      </c>
      <c r="G272" s="7">
        <v>0.38</v>
      </c>
      <c r="H272" s="7">
        <v>104.75</v>
      </c>
      <c r="I272" s="7">
        <v>0.4276923076923077</v>
      </c>
    </row>
    <row r="273" spans="3:9" hidden="1" x14ac:dyDescent="0.2">
      <c r="C273" s="7">
        <v>266</v>
      </c>
      <c r="D273" s="7">
        <v>195.25</v>
      </c>
      <c r="E273" s="7">
        <v>0.04</v>
      </c>
      <c r="F273" s="7">
        <v>189</v>
      </c>
      <c r="G273" s="7">
        <v>0.12</v>
      </c>
      <c r="H273" s="7">
        <v>182.75</v>
      </c>
      <c r="I273" s="7">
        <v>0.18769230769230769</v>
      </c>
    </row>
    <row r="274" spans="3:9" hidden="1" x14ac:dyDescent="0.2">
      <c r="C274" s="7">
        <v>267</v>
      </c>
      <c r="D274" s="7">
        <v>206.25</v>
      </c>
      <c r="E274" s="7">
        <v>0</v>
      </c>
      <c r="F274" s="7">
        <v>224</v>
      </c>
      <c r="G274" s="7">
        <v>3.3333333333333335E-3</v>
      </c>
      <c r="H274" s="7">
        <v>217.75</v>
      </c>
      <c r="I274" s="7">
        <v>0.08</v>
      </c>
    </row>
    <row r="275" spans="3:9" hidden="1" x14ac:dyDescent="0.2">
      <c r="C275" s="7">
        <v>268</v>
      </c>
      <c r="D275" s="7">
        <v>206.25</v>
      </c>
      <c r="E275" s="7">
        <v>0</v>
      </c>
      <c r="F275" s="7">
        <v>217</v>
      </c>
      <c r="G275" s="7">
        <v>2.6666666666666668E-2</v>
      </c>
      <c r="H275" s="7">
        <v>210.75</v>
      </c>
      <c r="I275" s="7">
        <v>0.10153846153846154</v>
      </c>
    </row>
    <row r="276" spans="3:9" hidden="1" x14ac:dyDescent="0.2">
      <c r="C276" s="7">
        <v>269</v>
      </c>
      <c r="D276" s="7">
        <v>206.25</v>
      </c>
      <c r="E276" s="7">
        <v>0</v>
      </c>
      <c r="F276" s="7">
        <v>225</v>
      </c>
      <c r="G276" s="7">
        <v>0</v>
      </c>
      <c r="H276" s="7">
        <v>242.75</v>
      </c>
      <c r="I276" s="7">
        <v>3.0769230769230769E-3</v>
      </c>
    </row>
    <row r="277" spans="3:9" hidden="1" x14ac:dyDescent="0.2">
      <c r="C277" s="7">
        <v>270</v>
      </c>
      <c r="D277" s="7">
        <v>143.25</v>
      </c>
      <c r="E277" s="7">
        <v>0.2290909090909091</v>
      </c>
      <c r="F277" s="7">
        <v>137</v>
      </c>
      <c r="G277" s="7">
        <v>0.29333333333333333</v>
      </c>
      <c r="H277" s="7">
        <v>130.75</v>
      </c>
      <c r="I277" s="7">
        <v>0.34769230769230769</v>
      </c>
    </row>
    <row r="278" spans="3:9" hidden="1" x14ac:dyDescent="0.2">
      <c r="C278" s="7">
        <v>271</v>
      </c>
      <c r="D278" s="7">
        <v>144.25</v>
      </c>
      <c r="E278" s="7">
        <v>0.22545454545454546</v>
      </c>
      <c r="F278" s="7">
        <v>138</v>
      </c>
      <c r="G278" s="7">
        <v>0.28999999999999998</v>
      </c>
      <c r="H278" s="7">
        <v>131.75</v>
      </c>
      <c r="I278" s="7">
        <v>0.3446153846153846</v>
      </c>
    </row>
    <row r="279" spans="3:9" hidden="1" x14ac:dyDescent="0.2">
      <c r="C279" s="7">
        <v>272</v>
      </c>
      <c r="D279" s="7">
        <v>206.25</v>
      </c>
      <c r="E279" s="7">
        <v>0</v>
      </c>
      <c r="F279" s="7">
        <v>204</v>
      </c>
      <c r="G279" s="7">
        <v>7.0000000000000007E-2</v>
      </c>
      <c r="H279" s="7">
        <v>197.75</v>
      </c>
      <c r="I279" s="7">
        <v>0.14153846153846153</v>
      </c>
    </row>
    <row r="280" spans="3:9" hidden="1" x14ac:dyDescent="0.2">
      <c r="C280" s="7">
        <v>273</v>
      </c>
      <c r="D280" s="7">
        <v>171.25</v>
      </c>
      <c r="E280" s="7">
        <v>0.12727272727272726</v>
      </c>
      <c r="F280" s="7">
        <v>165</v>
      </c>
      <c r="G280" s="7">
        <v>0.2</v>
      </c>
      <c r="H280" s="7">
        <v>158.75</v>
      </c>
      <c r="I280" s="7">
        <v>0.26153846153846155</v>
      </c>
    </row>
    <row r="281" spans="3:9" hidden="1" x14ac:dyDescent="0.2">
      <c r="C281" s="7">
        <v>274</v>
      </c>
      <c r="D281" s="7">
        <v>190.25</v>
      </c>
      <c r="E281" s="7">
        <v>5.8181818181818182E-2</v>
      </c>
      <c r="F281" s="7">
        <v>184</v>
      </c>
      <c r="G281" s="7">
        <v>0.13666666666666666</v>
      </c>
      <c r="H281" s="7">
        <v>177.75</v>
      </c>
      <c r="I281" s="7">
        <v>0.20307692307692307</v>
      </c>
    </row>
    <row r="282" spans="3:9" hidden="1" x14ac:dyDescent="0.2">
      <c r="C282" s="7">
        <v>275</v>
      </c>
      <c r="D282" s="7">
        <v>149.25</v>
      </c>
      <c r="E282" s="7">
        <v>0.20727272727272728</v>
      </c>
      <c r="F282" s="7">
        <v>143</v>
      </c>
      <c r="G282" s="7">
        <v>0.27333333333333332</v>
      </c>
      <c r="H282" s="7">
        <v>136.75</v>
      </c>
      <c r="I282" s="7">
        <v>0.32923076923076922</v>
      </c>
    </row>
    <row r="283" spans="3:9" hidden="1" x14ac:dyDescent="0.2">
      <c r="C283" s="7">
        <v>276</v>
      </c>
      <c r="D283" s="7">
        <v>130.25</v>
      </c>
      <c r="E283" s="7">
        <v>0.27636363636363637</v>
      </c>
      <c r="F283" s="7">
        <v>124</v>
      </c>
      <c r="G283" s="7">
        <v>0.33666666666666667</v>
      </c>
      <c r="H283" s="7">
        <v>117.75</v>
      </c>
      <c r="I283" s="7">
        <v>0.38769230769230767</v>
      </c>
    </row>
    <row r="284" spans="3:9" hidden="1" x14ac:dyDescent="0.2">
      <c r="C284" s="7">
        <v>277</v>
      </c>
      <c r="D284" s="7">
        <v>177.25</v>
      </c>
      <c r="E284" s="7">
        <v>0.10545454545454545</v>
      </c>
      <c r="F284" s="7">
        <v>171</v>
      </c>
      <c r="G284" s="7">
        <v>0.18</v>
      </c>
      <c r="H284" s="7">
        <v>164.75</v>
      </c>
      <c r="I284" s="7">
        <v>0.24307692307692308</v>
      </c>
    </row>
    <row r="285" spans="3:9" hidden="1" x14ac:dyDescent="0.2">
      <c r="C285" s="7">
        <v>278</v>
      </c>
      <c r="D285" s="7">
        <v>164.25</v>
      </c>
      <c r="E285" s="7">
        <v>0.15272727272727274</v>
      </c>
      <c r="F285" s="7">
        <v>158</v>
      </c>
      <c r="G285" s="7">
        <v>0.22333333333333333</v>
      </c>
      <c r="H285" s="7">
        <v>151.75</v>
      </c>
      <c r="I285" s="7">
        <v>0.28307692307692306</v>
      </c>
    </row>
    <row r="286" spans="3:9" hidden="1" x14ac:dyDescent="0.2">
      <c r="C286" s="7">
        <v>279</v>
      </c>
      <c r="D286" s="7">
        <v>202.25</v>
      </c>
      <c r="E286" s="7">
        <v>1.4545454545454545E-2</v>
      </c>
      <c r="F286" s="7">
        <v>196</v>
      </c>
      <c r="G286" s="7">
        <v>9.6666666666666665E-2</v>
      </c>
      <c r="H286" s="7">
        <v>189.75</v>
      </c>
      <c r="I286" s="7">
        <v>0.16615384615384615</v>
      </c>
    </row>
    <row r="287" spans="3:9" hidden="1" x14ac:dyDescent="0.2">
      <c r="C287" s="7">
        <v>280</v>
      </c>
      <c r="D287" s="7">
        <v>141.25</v>
      </c>
      <c r="E287" s="7">
        <v>0.23636363636363636</v>
      </c>
      <c r="F287" s="7">
        <v>135</v>
      </c>
      <c r="G287" s="7">
        <v>0.3</v>
      </c>
      <c r="H287" s="7">
        <v>128.75</v>
      </c>
      <c r="I287" s="7">
        <v>0.35384615384615387</v>
      </c>
    </row>
    <row r="288" spans="3:9" hidden="1" x14ac:dyDescent="0.2">
      <c r="C288" s="7">
        <v>281</v>
      </c>
      <c r="D288" s="7">
        <v>180.25</v>
      </c>
      <c r="E288" s="7">
        <v>9.4545454545454544E-2</v>
      </c>
      <c r="F288" s="7">
        <v>174</v>
      </c>
      <c r="G288" s="7">
        <v>0.17</v>
      </c>
      <c r="H288" s="7">
        <v>167.75</v>
      </c>
      <c r="I288" s="7">
        <v>0.23384615384615384</v>
      </c>
    </row>
    <row r="289" spans="3:9" hidden="1" x14ac:dyDescent="0.2">
      <c r="C289" s="7">
        <v>282</v>
      </c>
      <c r="D289" s="7">
        <v>173.25</v>
      </c>
      <c r="E289" s="7">
        <v>0.12</v>
      </c>
      <c r="F289" s="7">
        <v>167</v>
      </c>
      <c r="G289" s="7">
        <v>0.19333333333333333</v>
      </c>
      <c r="H289" s="7">
        <v>160.75</v>
      </c>
      <c r="I289" s="7">
        <v>0.25538461538461538</v>
      </c>
    </row>
    <row r="290" spans="3:9" hidden="1" x14ac:dyDescent="0.2">
      <c r="C290" s="7">
        <v>283</v>
      </c>
      <c r="D290" s="7">
        <v>184.25</v>
      </c>
      <c r="E290" s="7">
        <v>0.08</v>
      </c>
      <c r="F290" s="7">
        <v>178</v>
      </c>
      <c r="G290" s="7">
        <v>0.15666666666666668</v>
      </c>
      <c r="H290" s="7">
        <v>171.75</v>
      </c>
      <c r="I290" s="7">
        <v>0.22153846153846155</v>
      </c>
    </row>
    <row r="291" spans="3:9" hidden="1" x14ac:dyDescent="0.2">
      <c r="C291" s="7">
        <v>284</v>
      </c>
      <c r="D291" s="7">
        <v>206.25</v>
      </c>
      <c r="E291" s="7">
        <v>0</v>
      </c>
      <c r="F291" s="7">
        <v>207</v>
      </c>
      <c r="G291" s="7">
        <v>0.06</v>
      </c>
      <c r="H291" s="7">
        <v>200.75</v>
      </c>
      <c r="I291" s="7">
        <v>0.13230769230769232</v>
      </c>
    </row>
    <row r="292" spans="3:9" hidden="1" x14ac:dyDescent="0.2">
      <c r="C292" s="7">
        <v>285</v>
      </c>
      <c r="D292" s="7">
        <v>134.25</v>
      </c>
      <c r="E292" s="7">
        <v>0.26181818181818184</v>
      </c>
      <c r="F292" s="7">
        <v>128</v>
      </c>
      <c r="G292" s="7">
        <v>0.32333333333333331</v>
      </c>
      <c r="H292" s="7">
        <v>121.75</v>
      </c>
      <c r="I292" s="7">
        <v>0.37538461538461537</v>
      </c>
    </row>
    <row r="293" spans="3:9" hidden="1" x14ac:dyDescent="0.2">
      <c r="C293" s="7">
        <v>286</v>
      </c>
      <c r="D293" s="7">
        <v>206.25</v>
      </c>
      <c r="E293" s="7">
        <v>0</v>
      </c>
      <c r="F293" s="7">
        <v>225</v>
      </c>
      <c r="G293" s="7">
        <v>0</v>
      </c>
      <c r="H293" s="7">
        <v>234.75</v>
      </c>
      <c r="I293" s="7">
        <v>2.7692307692307693E-2</v>
      </c>
    </row>
    <row r="294" spans="3:9" hidden="1" x14ac:dyDescent="0.2">
      <c r="C294" s="7">
        <v>287</v>
      </c>
      <c r="D294" s="7">
        <v>92.25</v>
      </c>
      <c r="E294" s="7">
        <v>0.41454545454545455</v>
      </c>
      <c r="F294" s="7">
        <v>86</v>
      </c>
      <c r="G294" s="7">
        <v>0.46333333333333332</v>
      </c>
      <c r="H294" s="7">
        <v>79.75</v>
      </c>
      <c r="I294" s="7">
        <v>0.50461538461538458</v>
      </c>
    </row>
    <row r="295" spans="3:9" hidden="1" x14ac:dyDescent="0.2">
      <c r="C295" s="7">
        <v>288</v>
      </c>
      <c r="D295" s="7">
        <v>171.25</v>
      </c>
      <c r="E295" s="7">
        <v>0.12727272727272726</v>
      </c>
      <c r="F295" s="7">
        <v>165</v>
      </c>
      <c r="G295" s="7">
        <v>0.2</v>
      </c>
      <c r="H295" s="7">
        <v>158.75</v>
      </c>
      <c r="I295" s="7">
        <v>0.26153846153846155</v>
      </c>
    </row>
    <row r="296" spans="3:9" hidden="1" x14ac:dyDescent="0.2">
      <c r="C296" s="7">
        <v>289</v>
      </c>
      <c r="D296" s="7">
        <v>198.25</v>
      </c>
      <c r="E296" s="7">
        <v>2.9090909090909091E-2</v>
      </c>
      <c r="F296" s="7">
        <v>192</v>
      </c>
      <c r="G296" s="7">
        <v>0.11</v>
      </c>
      <c r="H296" s="7">
        <v>185.75</v>
      </c>
      <c r="I296" s="7">
        <v>0.17846153846153845</v>
      </c>
    </row>
    <row r="297" spans="3:9" hidden="1" x14ac:dyDescent="0.2">
      <c r="C297" s="7">
        <v>290</v>
      </c>
      <c r="D297" s="7">
        <v>206.25</v>
      </c>
      <c r="E297" s="7">
        <v>0</v>
      </c>
      <c r="F297" s="7">
        <v>212</v>
      </c>
      <c r="G297" s="7">
        <v>4.3333333333333335E-2</v>
      </c>
      <c r="H297" s="7">
        <v>205.75</v>
      </c>
      <c r="I297" s="7">
        <v>0.11692307692307692</v>
      </c>
    </row>
    <row r="298" spans="3:9" hidden="1" x14ac:dyDescent="0.2">
      <c r="C298" s="7">
        <v>291</v>
      </c>
      <c r="D298" s="7">
        <v>206.25</v>
      </c>
      <c r="E298" s="7">
        <v>0</v>
      </c>
      <c r="F298" s="7">
        <v>210</v>
      </c>
      <c r="G298" s="7">
        <v>0.05</v>
      </c>
      <c r="H298" s="7">
        <v>203.75</v>
      </c>
      <c r="I298" s="7">
        <v>0.12307692307692308</v>
      </c>
    </row>
    <row r="299" spans="3:9" hidden="1" x14ac:dyDescent="0.2">
      <c r="C299" s="7">
        <v>292</v>
      </c>
      <c r="D299" s="7">
        <v>136.25</v>
      </c>
      <c r="E299" s="7">
        <v>0.25454545454545452</v>
      </c>
      <c r="F299" s="7">
        <v>130</v>
      </c>
      <c r="G299" s="7">
        <v>0.31666666666666665</v>
      </c>
      <c r="H299" s="7">
        <v>123.75</v>
      </c>
      <c r="I299" s="7">
        <v>0.36923076923076925</v>
      </c>
    </row>
    <row r="300" spans="3:9" hidden="1" x14ac:dyDescent="0.2">
      <c r="C300" s="7">
        <v>293</v>
      </c>
      <c r="D300" s="7">
        <v>206.25</v>
      </c>
      <c r="E300" s="7">
        <v>0</v>
      </c>
      <c r="F300" s="7">
        <v>225</v>
      </c>
      <c r="G300" s="7">
        <v>0</v>
      </c>
      <c r="H300" s="7">
        <v>232.75</v>
      </c>
      <c r="I300" s="7">
        <v>3.3846153846153845E-2</v>
      </c>
    </row>
    <row r="301" spans="3:9" hidden="1" x14ac:dyDescent="0.2">
      <c r="C301" s="7">
        <v>294</v>
      </c>
      <c r="D301" s="7">
        <v>205.25</v>
      </c>
      <c r="E301" s="7">
        <v>3.6363636363636364E-3</v>
      </c>
      <c r="F301" s="7">
        <v>199</v>
      </c>
      <c r="G301" s="7">
        <v>8.666666666666667E-2</v>
      </c>
      <c r="H301" s="7">
        <v>192.75</v>
      </c>
      <c r="I301" s="7">
        <v>0.15692307692307692</v>
      </c>
    </row>
    <row r="302" spans="3:9" hidden="1" x14ac:dyDescent="0.2">
      <c r="C302" s="7">
        <v>295</v>
      </c>
      <c r="D302" s="7">
        <v>163.25</v>
      </c>
      <c r="E302" s="7">
        <v>0.15636363636363637</v>
      </c>
      <c r="F302" s="7">
        <v>157</v>
      </c>
      <c r="G302" s="7">
        <v>0.22666666666666666</v>
      </c>
      <c r="H302" s="7">
        <v>150.75</v>
      </c>
      <c r="I302" s="7">
        <v>0.28615384615384615</v>
      </c>
    </row>
    <row r="303" spans="3:9" hidden="1" x14ac:dyDescent="0.2">
      <c r="C303" s="7">
        <v>296</v>
      </c>
      <c r="D303" s="7">
        <v>147.25</v>
      </c>
      <c r="E303" s="7">
        <v>0.21454545454545454</v>
      </c>
      <c r="F303" s="7">
        <v>141</v>
      </c>
      <c r="G303" s="7">
        <v>0.28000000000000003</v>
      </c>
      <c r="H303" s="7">
        <v>134.75</v>
      </c>
      <c r="I303" s="7">
        <v>0.33538461538461539</v>
      </c>
    </row>
    <row r="304" spans="3:9" hidden="1" x14ac:dyDescent="0.2">
      <c r="C304" s="7">
        <v>297</v>
      </c>
      <c r="D304" s="7">
        <v>205.25</v>
      </c>
      <c r="E304" s="7">
        <v>3.6363636363636364E-3</v>
      </c>
      <c r="F304" s="7">
        <v>199</v>
      </c>
      <c r="G304" s="7">
        <v>8.666666666666667E-2</v>
      </c>
      <c r="H304" s="7">
        <v>192.75</v>
      </c>
      <c r="I304" s="7">
        <v>0.15692307692307692</v>
      </c>
    </row>
    <row r="305" spans="3:9" hidden="1" x14ac:dyDescent="0.2">
      <c r="C305" s="7">
        <v>298</v>
      </c>
      <c r="D305" s="7">
        <v>188.25</v>
      </c>
      <c r="E305" s="7">
        <v>6.545454545454546E-2</v>
      </c>
      <c r="F305" s="7">
        <v>182</v>
      </c>
      <c r="G305" s="7">
        <v>0.14333333333333334</v>
      </c>
      <c r="H305" s="7">
        <v>175.75</v>
      </c>
      <c r="I305" s="7">
        <v>0.20923076923076922</v>
      </c>
    </row>
    <row r="306" spans="3:9" x14ac:dyDescent="0.2">
      <c r="C306" s="7">
        <v>299</v>
      </c>
      <c r="D306" s="7">
        <v>206.25</v>
      </c>
      <c r="E306" s="7">
        <v>0</v>
      </c>
      <c r="F306" s="7">
        <v>212</v>
      </c>
      <c r="G306" s="7">
        <v>4.3333333333333335E-2</v>
      </c>
      <c r="H306" s="7">
        <v>205.75</v>
      </c>
      <c r="I306" s="7">
        <v>0.11692307692307692</v>
      </c>
    </row>
    <row r="307" spans="3:9" x14ac:dyDescent="0.2">
      <c r="C307" s="7">
        <v>300</v>
      </c>
      <c r="D307" s="7">
        <v>206.25</v>
      </c>
      <c r="E307" s="7">
        <v>0</v>
      </c>
      <c r="F307" s="7">
        <v>225</v>
      </c>
      <c r="G307" s="7">
        <v>0</v>
      </c>
      <c r="H307" s="7">
        <v>235.75</v>
      </c>
      <c r="I307" s="7">
        <v>2.4615384615384615E-2</v>
      </c>
    </row>
    <row r="309" spans="3:9" x14ac:dyDescent="0.2">
      <c r="C309" s="6" t="s">
        <v>82</v>
      </c>
      <c r="D309" s="9">
        <f ca="1">AVERAGE(D8:D307)</f>
        <v>178.47</v>
      </c>
      <c r="E309" s="9">
        <f t="shared" ref="E309:I309" ca="1" si="5">AVERAGE(E8:E307)</f>
        <v>0.10101818181818181</v>
      </c>
      <c r="F309" s="9">
        <f t="shared" ca="1" si="5"/>
        <v>178.57333333333332</v>
      </c>
      <c r="G309" s="9">
        <f t="shared" ca="1" si="5"/>
        <v>0.15475555555555562</v>
      </c>
      <c r="H309" s="9">
        <f t="shared" ca="1" si="5"/>
        <v>174.59</v>
      </c>
      <c r="I309" s="9">
        <f t="shared" ca="1" si="5"/>
        <v>0.21280000000000013</v>
      </c>
    </row>
    <row r="311" spans="3:9" x14ac:dyDescent="0.2">
      <c r="C311" s="6" t="s">
        <v>83</v>
      </c>
    </row>
    <row r="312" spans="3:9" x14ac:dyDescent="0.2">
      <c r="C312" s="6" t="s">
        <v>84</v>
      </c>
    </row>
    <row r="313" spans="3:9" x14ac:dyDescent="0.2">
      <c r="C313" s="6" t="s">
        <v>85</v>
      </c>
    </row>
    <row r="315" spans="3:9" x14ac:dyDescent="0.2">
      <c r="C315" s="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Yoder</dc:creator>
  <cp:lastModifiedBy>Daniel Allan DeToma Jr</cp:lastModifiedBy>
  <dcterms:created xsi:type="dcterms:W3CDTF">2012-04-09T19:26:45Z</dcterms:created>
  <dcterms:modified xsi:type="dcterms:W3CDTF">2021-04-06T19:08:08Z</dcterms:modified>
</cp:coreProperties>
</file>