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filterPrivacy="1" defaultThemeVersion="124226"/>
  <xr:revisionPtr revIDLastSave="60" documentId="8_{EB8CF784-5016-4233-B0F9-05580B1496E7}" xr6:coauthVersionLast="45" xr6:coauthVersionMax="45" xr10:uidLastSave="{CE7576BA-33B0-4BB9-A9D7-6ED472D1A2A4}"/>
  <bookViews>
    <workbookView xWindow="-120" yWindow="-120" windowWidth="20730" windowHeight="11760" activeTab="1" xr2:uid="{00000000-000D-0000-FFFF-FFFF00000000}"/>
  </bookViews>
  <sheets>
    <sheet name="Armado Placa" sheetId="3" r:id="rId1"/>
    <sheet name="Armado Gabinete" sheetId="4" r:id="rId2"/>
    <sheet name="Para Pickup" sheetId="7" r:id="rId3"/>
    <sheet name="Consumo" sheetId="6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3" l="1"/>
  <c r="L9" i="3"/>
  <c r="M9" i="3"/>
  <c r="K26" i="3" l="1"/>
  <c r="L26" i="3"/>
  <c r="M26" i="3"/>
  <c r="K14" i="3" l="1"/>
  <c r="L14" i="3" s="1"/>
  <c r="M14" i="3" l="1"/>
  <c r="K20" i="3"/>
  <c r="M20" i="3" s="1"/>
  <c r="L20" i="3" l="1"/>
  <c r="K17" i="3"/>
  <c r="L17" i="3" s="1"/>
  <c r="M17" i="3" l="1"/>
  <c r="H3" i="4"/>
  <c r="I3" i="4" s="1"/>
  <c r="H4" i="4"/>
  <c r="H5" i="4"/>
  <c r="I5" i="4" s="1"/>
  <c r="H6" i="4"/>
  <c r="I6" i="4" s="1"/>
  <c r="H7" i="4"/>
  <c r="H8" i="4"/>
  <c r="H9" i="4"/>
  <c r="I9" i="4" s="1"/>
  <c r="H10" i="4"/>
  <c r="I10" i="4" s="1"/>
  <c r="H11" i="4"/>
  <c r="H12" i="4"/>
  <c r="H2" i="4"/>
  <c r="I2" i="4" s="1"/>
  <c r="I4" i="4"/>
  <c r="I7" i="4"/>
  <c r="I8" i="4"/>
  <c r="I11" i="4"/>
  <c r="I12" i="4"/>
  <c r="I13" i="4" l="1"/>
  <c r="M23" i="3"/>
  <c r="M2" i="3"/>
  <c r="L2" i="3"/>
  <c r="K3" i="3"/>
  <c r="M3" i="3" s="1"/>
  <c r="K4" i="3"/>
  <c r="M4" i="3" s="1"/>
  <c r="K5" i="3"/>
  <c r="M5" i="3" s="1"/>
  <c r="K6" i="3"/>
  <c r="L6" i="3" s="1"/>
  <c r="K7" i="3"/>
  <c r="M7" i="3" s="1"/>
  <c r="K8" i="3"/>
  <c r="M8" i="3" s="1"/>
  <c r="K10" i="3"/>
  <c r="M10" i="3" s="1"/>
  <c r="K11" i="3"/>
  <c r="M11" i="3" s="1"/>
  <c r="K12" i="3"/>
  <c r="L12" i="3" s="1"/>
  <c r="K13" i="3"/>
  <c r="L13" i="3" s="1"/>
  <c r="K15" i="3"/>
  <c r="M15" i="3" s="1"/>
  <c r="K16" i="3"/>
  <c r="M16" i="3" s="1"/>
  <c r="K18" i="3"/>
  <c r="L18" i="3" s="1"/>
  <c r="K19" i="3"/>
  <c r="M19" i="3" s="1"/>
  <c r="K21" i="3"/>
  <c r="M21" i="3" s="1"/>
  <c r="K22" i="3"/>
  <c r="L22" i="3" s="1"/>
  <c r="K23" i="3"/>
  <c r="L23" i="3" s="1"/>
  <c r="K24" i="3"/>
  <c r="L24" i="3" s="1"/>
  <c r="K25" i="3"/>
  <c r="M25" i="3" s="1"/>
  <c r="K27" i="3"/>
  <c r="M27" i="3" s="1"/>
  <c r="K28" i="3"/>
  <c r="L28" i="3" s="1"/>
  <c r="K29" i="3"/>
  <c r="M29" i="3" s="1"/>
  <c r="K30" i="3"/>
  <c r="M30" i="3" s="1"/>
  <c r="K31" i="3"/>
  <c r="L31" i="3" s="1"/>
  <c r="K32" i="3"/>
  <c r="L32" i="3" s="1"/>
  <c r="K2" i="3"/>
  <c r="L27" i="3" l="1"/>
  <c r="L25" i="3"/>
  <c r="L8" i="3"/>
  <c r="M32" i="3"/>
  <c r="M31" i="3"/>
  <c r="L29" i="3"/>
  <c r="L30" i="3"/>
  <c r="M28" i="3"/>
  <c r="M24" i="3"/>
  <c r="M22" i="3"/>
  <c r="L21" i="3"/>
  <c r="L19" i="3"/>
  <c r="M18" i="3"/>
  <c r="L16" i="3"/>
  <c r="L15" i="3"/>
  <c r="M13" i="3"/>
  <c r="M12" i="3"/>
  <c r="L10" i="3"/>
  <c r="L11" i="3"/>
  <c r="L5" i="3"/>
  <c r="M6" i="3"/>
  <c r="L4" i="3"/>
  <c r="L7" i="3"/>
  <c r="L3" i="3"/>
  <c r="B17" i="6"/>
  <c r="B16" i="6"/>
  <c r="B14" i="6"/>
  <c r="B15" i="6"/>
  <c r="H4" i="6"/>
  <c r="M33" i="3" l="1"/>
  <c r="L33" i="3"/>
</calcChain>
</file>

<file path=xl/sharedStrings.xml><?xml version="1.0" encoding="utf-8"?>
<sst xmlns="http://schemas.openxmlformats.org/spreadsheetml/2006/main" count="289" uniqueCount="149">
  <si>
    <t>Materiales</t>
  </si>
  <si>
    <t xml:space="preserve">Detalle  </t>
  </si>
  <si>
    <t>Responsable</t>
  </si>
  <si>
    <t>Unidades 2 ch</t>
  </si>
  <si>
    <t>Unidades 4 ch</t>
  </si>
  <si>
    <t>Unidades 6 ch</t>
  </si>
  <si>
    <t>Unidades 8 ch</t>
  </si>
  <si>
    <t>Proveedor</t>
  </si>
  <si>
    <t>Costo Unitario (USD)</t>
  </si>
  <si>
    <t>IVA</t>
  </si>
  <si>
    <t>Costo parcial (USD)</t>
  </si>
  <si>
    <t>Costo 4 ch (USD)</t>
  </si>
  <si>
    <t>Costo 8 ch (USD)</t>
  </si>
  <si>
    <t>Estado</t>
  </si>
  <si>
    <t>mDot</t>
  </si>
  <si>
    <t>MTDOT-915-AU-X1P-SMA-1</t>
  </si>
  <si>
    <t>Adri</t>
  </si>
  <si>
    <t>Multitech</t>
  </si>
  <si>
    <t>FALTA</t>
  </si>
  <si>
    <t xml:space="preserve">Resistencias R1 </t>
  </si>
  <si>
    <t>Valor 10k 5% 1/8 W</t>
  </si>
  <si>
    <t>Damián</t>
  </si>
  <si>
    <t>Cicem SRL</t>
  </si>
  <si>
    <t>Stock</t>
  </si>
  <si>
    <t>Resistencias R2</t>
  </si>
  <si>
    <t>Valor 1M 1% 1/8 W</t>
  </si>
  <si>
    <t>Resistencias R3</t>
  </si>
  <si>
    <t>Valor 220K 1% 1/8 W</t>
  </si>
  <si>
    <t>Resistencias R4</t>
  </si>
  <si>
    <t>Valor 220 1% 1/8 W</t>
  </si>
  <si>
    <t>Resistencias R5</t>
  </si>
  <si>
    <t>Valor 1K 1% 1/8 W</t>
  </si>
  <si>
    <t xml:space="preserve">Preset vertical </t>
  </si>
  <si>
    <t>Valor 5K - 3296x</t>
  </si>
  <si>
    <t>Capacito Multicapa C1</t>
  </si>
  <si>
    <t>100nF</t>
  </si>
  <si>
    <t>Capacitor Multicapa C5</t>
  </si>
  <si>
    <t>330nF</t>
  </si>
  <si>
    <t>Capacitor Electrolitico 25V C2</t>
  </si>
  <si>
    <t>22uF</t>
  </si>
  <si>
    <t>Capacitor Electrolitico 50V C4</t>
  </si>
  <si>
    <t>0.47uF</t>
  </si>
  <si>
    <t>Tira de Pines Macho p/ PCB x 20</t>
  </si>
  <si>
    <t>2,54 mm pitch</t>
  </si>
  <si>
    <t>Tira de Pines Macho p/ PCB x 10</t>
  </si>
  <si>
    <t>2 mm pitch</t>
  </si>
  <si>
    <t>Microelectronica</t>
  </si>
  <si>
    <t>Tira de Pines Hembra p/ PCB x 10</t>
  </si>
  <si>
    <t>Comparador Ultra bajo consumo</t>
  </si>
  <si>
    <t xml:space="preserve">TS3v3 </t>
  </si>
  <si>
    <t>Zocalo</t>
  </si>
  <si>
    <t>DIP-8</t>
  </si>
  <si>
    <t xml:space="preserve">Diodo </t>
  </si>
  <si>
    <t>1n4007</t>
  </si>
  <si>
    <t>Diodo Schottky</t>
  </si>
  <si>
    <r>
      <rPr>
        <b/>
        <sz val="11"/>
        <color theme="1"/>
        <rFont val="Calibri"/>
        <family val="2"/>
        <scheme val="minor"/>
      </rPr>
      <t>SYC 1N5817</t>
    </r>
    <r>
      <rPr>
        <sz val="11"/>
        <color theme="1"/>
        <rFont val="Calibri"/>
        <family val="2"/>
        <scheme val="minor"/>
      </rPr>
      <t xml:space="preserve"> - uelec BAT85</t>
    </r>
  </si>
  <si>
    <t>Jumper largo con cola</t>
  </si>
  <si>
    <t>pitch 2,54 mm</t>
  </si>
  <si>
    <t>Push Button</t>
  </si>
  <si>
    <t>Tact switch 4.3 mm</t>
  </si>
  <si>
    <t>Transistor</t>
  </si>
  <si>
    <t>BC337</t>
  </si>
  <si>
    <t>Led Rojo</t>
  </si>
  <si>
    <t>5 mm</t>
  </si>
  <si>
    <t>Regulador Voltaje</t>
  </si>
  <si>
    <t>LM317T</t>
  </si>
  <si>
    <t>Regulador Voltaje 5V</t>
  </si>
  <si>
    <t>LM2940</t>
  </si>
  <si>
    <t>disipador</t>
  </si>
  <si>
    <t>para TO-220</t>
  </si>
  <si>
    <t>Borneras 3 vias a 90 para PCB</t>
  </si>
  <si>
    <t>Hembra</t>
  </si>
  <si>
    <t>Borneras 3 vias</t>
  </si>
  <si>
    <t>Enchufable</t>
  </si>
  <si>
    <t>Borneras 2 vias a 90 para PCB</t>
  </si>
  <si>
    <t xml:space="preserve">Hembra </t>
  </si>
  <si>
    <t xml:space="preserve">Borneras 2 vias </t>
  </si>
  <si>
    <t>Porta Fuse PCB</t>
  </si>
  <si>
    <t>20x5 mm</t>
  </si>
  <si>
    <t>PCB</t>
  </si>
  <si>
    <t>Impreso doble Faz con TH y Cerigrafia</t>
  </si>
  <si>
    <t>Sperling</t>
  </si>
  <si>
    <t>Total</t>
  </si>
  <si>
    <t>Costo Referencia - Se debe Confirmar</t>
  </si>
  <si>
    <t>Faltante - Se debe Comprar</t>
  </si>
  <si>
    <t>Tarea</t>
  </si>
  <si>
    <t>Horas</t>
  </si>
  <si>
    <t>Nota</t>
  </si>
  <si>
    <t>Diseño circuito impreso</t>
  </si>
  <si>
    <t>Damez - 1 ingeniero</t>
  </si>
  <si>
    <t>horas programacion uC</t>
  </si>
  <si>
    <t>horas programacion App Windows</t>
  </si>
  <si>
    <t>horas diseño hardware</t>
  </si>
  <si>
    <t>Horas Armado c/PCB y pruebas</t>
  </si>
  <si>
    <t>5 hrs soldado componentes</t>
  </si>
  <si>
    <t>Esto implicaria para cada placa</t>
  </si>
  <si>
    <t>Horas creacion Documentacion</t>
  </si>
  <si>
    <t>Unidades</t>
  </si>
  <si>
    <t>costo Parcial (USD)</t>
  </si>
  <si>
    <t>Costo 1 Kit (USD)</t>
  </si>
  <si>
    <t xml:space="preserve">Gabinete estanco Q Energy </t>
  </si>
  <si>
    <t>bandeja 230X280X140 código 17232814</t>
  </si>
  <si>
    <t>Marce G.</t>
  </si>
  <si>
    <t>Genrod</t>
  </si>
  <si>
    <t>Kit fijacion gabinete Q Energy</t>
  </si>
  <si>
    <t>Bateria 12v Acido 1.5Ah</t>
  </si>
  <si>
    <t>Soporte Bateria</t>
  </si>
  <si>
    <t>Soporte aluminio</t>
  </si>
  <si>
    <t>Damez</t>
  </si>
  <si>
    <t>Panel Solar 12V 3W</t>
  </si>
  <si>
    <t>Solartec</t>
  </si>
  <si>
    <t>Pig tail 50cm  SMA hembra invertido a 90° a N Hembra pasachapa</t>
  </si>
  <si>
    <t>Conector según la antena a usar</t>
  </si>
  <si>
    <t>Antena 900 MHz 3 dbi</t>
  </si>
  <si>
    <t>L-com 900 Mhz rubber SMA</t>
  </si>
  <si>
    <t>L-Com</t>
  </si>
  <si>
    <t>Torres separadoras</t>
  </si>
  <si>
    <t>metalicas 15mm</t>
  </si>
  <si>
    <t>Varios</t>
  </si>
  <si>
    <t>Cables, termocontraibles, terminales</t>
  </si>
  <si>
    <t>Chapa/Acrilico indentificador</t>
  </si>
  <si>
    <t>10x10 cm</t>
  </si>
  <si>
    <t>Pie de montaje con base cementada</t>
  </si>
  <si>
    <t>Precio Unitario ($)</t>
  </si>
  <si>
    <t>Precio Total ($)</t>
  </si>
  <si>
    <t>Horas Armado RTU y pruebas</t>
  </si>
  <si>
    <t>Costo Parcial (USD)</t>
  </si>
  <si>
    <t>Caja Estanco 10x10x6 - 1 por pickup</t>
  </si>
  <si>
    <r>
      <t xml:space="preserve">Conector para caja estanco - </t>
    </r>
    <r>
      <rPr>
        <b/>
        <sz val="11"/>
        <color rgb="FFFF0000"/>
        <rFont val="Calibri"/>
        <family val="2"/>
        <scheme val="minor"/>
      </rPr>
      <t>VER ROSCA pickup</t>
    </r>
  </si>
  <si>
    <t>bornera interconexion para caja estanco de 2 vias</t>
  </si>
  <si>
    <t>Prensacable 1/4"</t>
  </si>
  <si>
    <t>Cable par trenzado mallado  - 15mts x pickup</t>
  </si>
  <si>
    <t>Sleep [mA]</t>
  </si>
  <si>
    <t>Calculo Logica [mA]</t>
  </si>
  <si>
    <t>Tx/Rx [mA]</t>
  </si>
  <si>
    <t>Tiempo Calculo[Seg]</t>
  </si>
  <si>
    <t>Tiempo TX/RX[Seg]</t>
  </si>
  <si>
    <t>Periodo transmision [Seg]</t>
  </si>
  <si>
    <t>Sleep [Seg]</t>
  </si>
  <si>
    <t>Regulador 5V (LM7805 o LM2940-5)</t>
  </si>
  <si>
    <t>Comparadores TS3V393 x 2</t>
  </si>
  <si>
    <t>Comparadores TS3V393 x 4</t>
  </si>
  <si>
    <t>Comparadores TS3V393 x 6</t>
  </si>
  <si>
    <t>Comparadores TS3V393 x 8</t>
  </si>
  <si>
    <t>Energia [mWh]</t>
  </si>
  <si>
    <t>Comparadores TS3V393 x 2 - 2 ch</t>
  </si>
  <si>
    <t>Comparadores TS3V393 x 4 - 4 ch</t>
  </si>
  <si>
    <t>Comparadores TS3V393 x 6 - 6 ch</t>
  </si>
  <si>
    <t>Comparadores TS3V393 x 8 - 8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</si>
</sst>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2" borderId="5" xfId="0" applyFill="1" applyBorder="1"/>
    <xf numFmtId="0" fontId="0" fillId="2" borderId="4" xfId="0" applyFill="1" applyBorder="1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0" borderId="0" xfId="0" applyFill="1" applyBorder="1"/>
    <xf numFmtId="0" fontId="0" fillId="4" borderId="4" xfId="0" applyFill="1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/>
    <xf numFmtId="0" fontId="0" fillId="2" borderId="5" xfId="0" applyNumberFormat="1" applyFill="1" applyBorder="1"/>
    <xf numFmtId="0" fontId="0" fillId="0" borderId="4" xfId="0" applyNumberFormat="1" applyBorder="1"/>
    <xf numFmtId="0" fontId="0" fillId="0" borderId="4" xfId="0" applyNumberFormat="1" applyFill="1" applyBorder="1"/>
    <xf numFmtId="0" fontId="0" fillId="0" borderId="5" xfId="0" applyNumberFormat="1" applyBorder="1"/>
    <xf numFmtId="0" fontId="0" fillId="0" borderId="2" xfId="0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0" fillId="0" borderId="3" xfId="0" applyBorder="1"/>
    <xf numFmtId="0" fontId="0" fillId="3" borderId="4" xfId="0" applyFill="1" applyBorder="1"/>
    <xf numFmtId="0" fontId="4" fillId="4" borderId="4" xfId="0" applyFont="1" applyFill="1" applyBorder="1"/>
    <xf numFmtId="0" fontId="0" fillId="0" borderId="8" xfId="0" applyBorder="1" applyAlignment="1">
      <alignment horizontal="center"/>
    </xf>
    <xf numFmtId="0" fontId="0" fillId="5" borderId="4" xfId="0" applyFill="1" applyBorder="1"/>
    <xf numFmtId="0" fontId="0" fillId="0" borderId="5" xfId="0" applyFill="1" applyBorder="1"/>
    <xf numFmtId="0" fontId="4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3E1F-1309-4C4D-A832-214F126CDA7B}">
  <dimension ref="A1:N49"/>
  <sheetViews>
    <sheetView topLeftCell="A23" workbookViewId="0">
      <selection activeCell="B11" sqref="B11"/>
    </sheetView>
  </sheetViews>
  <sheetFormatPr defaultColWidth="11.42578125" defaultRowHeight="15"/>
  <cols>
    <col min="1" max="1" width="39.140625" bestFit="1" customWidth="1"/>
    <col min="2" max="2" width="34.5703125" bestFit="1" customWidth="1"/>
    <col min="3" max="3" width="25.42578125" bestFit="1" customWidth="1"/>
    <col min="4" max="4" width="13.140625" bestFit="1" customWidth="1"/>
    <col min="5" max="5" width="28" bestFit="1" customWidth="1"/>
    <col min="6" max="7" width="13.140625" bestFit="1" customWidth="1"/>
    <col min="8" max="8" width="16.140625" bestFit="1" customWidth="1"/>
    <col min="9" max="9" width="19.140625" bestFit="1" customWidth="1"/>
    <col min="10" max="10" width="6" bestFit="1" customWidth="1"/>
    <col min="11" max="11" width="17.85546875" bestFit="1" customWidth="1"/>
    <col min="12" max="13" width="15.28515625" bestFit="1" customWidth="1"/>
    <col min="14" max="14" width="6.85546875" bestFit="1" customWidth="1"/>
  </cols>
  <sheetData>
    <row r="1" spans="1:14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6" t="s">
        <v>9</v>
      </c>
      <c r="K1" s="2" t="s">
        <v>10</v>
      </c>
      <c r="L1" s="2" t="s">
        <v>11</v>
      </c>
      <c r="M1" s="2" t="s">
        <v>12</v>
      </c>
      <c r="N1" t="s">
        <v>13</v>
      </c>
    </row>
    <row r="2" spans="1:14">
      <c r="A2" s="4" t="s">
        <v>14</v>
      </c>
      <c r="B2" s="4" t="s">
        <v>15</v>
      </c>
      <c r="C2" s="4" t="s">
        <v>16</v>
      </c>
      <c r="D2" s="4">
        <v>1</v>
      </c>
      <c r="E2" s="4">
        <v>1</v>
      </c>
      <c r="F2" s="4">
        <v>1</v>
      </c>
      <c r="G2" s="4">
        <v>1</v>
      </c>
      <c r="H2" s="28" t="s">
        <v>17</v>
      </c>
      <c r="I2" s="25">
        <v>32</v>
      </c>
      <c r="J2" s="22">
        <v>0.21</v>
      </c>
      <c r="K2" s="25">
        <f>I2+(I2*J2)</f>
        <v>38.72</v>
      </c>
      <c r="L2" s="4">
        <f>E2*K2</f>
        <v>38.72</v>
      </c>
      <c r="M2" s="4">
        <f>G2*K2</f>
        <v>38.72</v>
      </c>
      <c r="N2" s="16" t="s">
        <v>18</v>
      </c>
    </row>
    <row r="3" spans="1:14">
      <c r="A3" s="3" t="s">
        <v>19</v>
      </c>
      <c r="B3" s="3" t="s">
        <v>20</v>
      </c>
      <c r="C3" s="3" t="s">
        <v>21</v>
      </c>
      <c r="D3" s="3">
        <v>2</v>
      </c>
      <c r="E3" s="3">
        <v>4</v>
      </c>
      <c r="F3" s="3">
        <v>6</v>
      </c>
      <c r="G3" s="3">
        <v>8</v>
      </c>
      <c r="H3" s="27" t="s">
        <v>22</v>
      </c>
      <c r="I3" s="23">
        <v>1.0999999999999999E-2</v>
      </c>
      <c r="J3" s="23">
        <v>0.21</v>
      </c>
      <c r="K3" s="25">
        <f t="shared" ref="K3:K32" si="0">I3+(I3*J3)</f>
        <v>1.3309999999999999E-2</v>
      </c>
      <c r="L3" s="4">
        <f t="shared" ref="L3:L32" si="1">E3*K3</f>
        <v>5.3239999999999996E-2</v>
      </c>
      <c r="M3" s="4">
        <f t="shared" ref="M3:M32" si="2">G3*K3</f>
        <v>0.10647999999999999</v>
      </c>
      <c r="N3" t="s">
        <v>23</v>
      </c>
    </row>
    <row r="4" spans="1:14">
      <c r="A4" s="3" t="s">
        <v>24</v>
      </c>
      <c r="B4" s="3" t="s">
        <v>25</v>
      </c>
      <c r="C4" s="3" t="s">
        <v>21</v>
      </c>
      <c r="D4" s="3">
        <v>2</v>
      </c>
      <c r="E4" s="3">
        <v>4</v>
      </c>
      <c r="F4" s="3">
        <v>6</v>
      </c>
      <c r="G4" s="3">
        <v>8</v>
      </c>
      <c r="H4" s="27" t="s">
        <v>22</v>
      </c>
      <c r="I4" s="23">
        <v>1.0999999999999999E-2</v>
      </c>
      <c r="J4" s="23">
        <v>0.21</v>
      </c>
      <c r="K4" s="25">
        <f t="shared" si="0"/>
        <v>1.3309999999999999E-2</v>
      </c>
      <c r="L4" s="4">
        <f t="shared" si="1"/>
        <v>5.3239999999999996E-2</v>
      </c>
      <c r="M4" s="4">
        <f t="shared" si="2"/>
        <v>0.10647999999999999</v>
      </c>
      <c r="N4" t="s">
        <v>23</v>
      </c>
    </row>
    <row r="5" spans="1:14">
      <c r="A5" s="3" t="s">
        <v>26</v>
      </c>
      <c r="B5" s="3" t="s">
        <v>27</v>
      </c>
      <c r="C5" s="3" t="s">
        <v>21</v>
      </c>
      <c r="D5" s="3">
        <v>2</v>
      </c>
      <c r="E5" s="3">
        <v>4</v>
      </c>
      <c r="F5" s="3">
        <v>6</v>
      </c>
      <c r="G5" s="3">
        <v>8</v>
      </c>
      <c r="H5" s="27" t="s">
        <v>22</v>
      </c>
      <c r="I5" s="23">
        <v>1.0999999999999999E-2</v>
      </c>
      <c r="J5" s="23">
        <v>0.21</v>
      </c>
      <c r="K5" s="25">
        <f t="shared" si="0"/>
        <v>1.3309999999999999E-2</v>
      </c>
      <c r="L5" s="4">
        <f t="shared" si="1"/>
        <v>5.3239999999999996E-2</v>
      </c>
      <c r="M5" s="4">
        <f t="shared" si="2"/>
        <v>0.10647999999999999</v>
      </c>
      <c r="N5" t="s">
        <v>23</v>
      </c>
    </row>
    <row r="6" spans="1:14">
      <c r="A6" s="3" t="s">
        <v>28</v>
      </c>
      <c r="B6" s="3" t="s">
        <v>29</v>
      </c>
      <c r="C6" s="3" t="s">
        <v>21</v>
      </c>
      <c r="D6" s="3">
        <v>1</v>
      </c>
      <c r="E6" s="3">
        <v>1</v>
      </c>
      <c r="F6" s="3">
        <v>1</v>
      </c>
      <c r="G6" s="3">
        <v>1</v>
      </c>
      <c r="H6" s="27" t="s">
        <v>22</v>
      </c>
      <c r="I6" s="23">
        <v>1.0999999999999999E-2</v>
      </c>
      <c r="J6" s="23">
        <v>0.21</v>
      </c>
      <c r="K6" s="25">
        <f t="shared" si="0"/>
        <v>1.3309999999999999E-2</v>
      </c>
      <c r="L6" s="4">
        <f t="shared" si="1"/>
        <v>1.3309999999999999E-2</v>
      </c>
      <c r="M6" s="4">
        <f t="shared" si="2"/>
        <v>1.3309999999999999E-2</v>
      </c>
      <c r="N6" t="s">
        <v>23</v>
      </c>
    </row>
    <row r="7" spans="1:14">
      <c r="A7" s="3" t="s">
        <v>30</v>
      </c>
      <c r="B7" s="3" t="s">
        <v>31</v>
      </c>
      <c r="C7" s="3" t="s">
        <v>21</v>
      </c>
      <c r="D7" s="3">
        <v>4</v>
      </c>
      <c r="E7" s="3">
        <v>4</v>
      </c>
      <c r="F7" s="3">
        <v>4</v>
      </c>
      <c r="G7" s="3">
        <v>4</v>
      </c>
      <c r="H7" s="27" t="s">
        <v>22</v>
      </c>
      <c r="I7" s="23">
        <v>1.0999999999999999E-2</v>
      </c>
      <c r="J7" s="23">
        <v>0.21</v>
      </c>
      <c r="K7" s="25">
        <f t="shared" si="0"/>
        <v>1.3309999999999999E-2</v>
      </c>
      <c r="L7" s="4">
        <f t="shared" si="1"/>
        <v>5.3239999999999996E-2</v>
      </c>
      <c r="M7" s="4">
        <f t="shared" si="2"/>
        <v>5.3239999999999996E-2</v>
      </c>
      <c r="N7" t="s">
        <v>23</v>
      </c>
    </row>
    <row r="8" spans="1:14">
      <c r="A8" s="3" t="s">
        <v>32</v>
      </c>
      <c r="B8" s="3" t="s">
        <v>33</v>
      </c>
      <c r="C8" s="3" t="s">
        <v>21</v>
      </c>
      <c r="D8" s="3">
        <v>1</v>
      </c>
      <c r="E8" s="3">
        <v>1</v>
      </c>
      <c r="F8" s="3">
        <v>1</v>
      </c>
      <c r="G8" s="3">
        <v>1</v>
      </c>
      <c r="H8" s="27" t="s">
        <v>22</v>
      </c>
      <c r="I8" s="23">
        <v>0.34</v>
      </c>
      <c r="J8" s="23">
        <v>0.21</v>
      </c>
      <c r="K8" s="25">
        <f t="shared" si="0"/>
        <v>0.41140000000000004</v>
      </c>
      <c r="L8" s="4">
        <f t="shared" si="1"/>
        <v>0.41140000000000004</v>
      </c>
      <c r="M8" s="4">
        <f t="shared" si="2"/>
        <v>0.41140000000000004</v>
      </c>
      <c r="N8" s="15" t="s">
        <v>18</v>
      </c>
    </row>
    <row r="9" spans="1:14">
      <c r="A9" s="3" t="s">
        <v>34</v>
      </c>
      <c r="B9" s="3" t="s">
        <v>35</v>
      </c>
      <c r="C9" s="3" t="s">
        <v>21</v>
      </c>
      <c r="D9" s="3">
        <v>1</v>
      </c>
      <c r="E9" s="3">
        <v>1</v>
      </c>
      <c r="F9" s="3">
        <v>1</v>
      </c>
      <c r="G9" s="3">
        <v>1</v>
      </c>
      <c r="H9" s="27" t="s">
        <v>22</v>
      </c>
      <c r="I9" s="23">
        <v>0.08</v>
      </c>
      <c r="J9" s="23">
        <v>0.21</v>
      </c>
      <c r="K9" s="25">
        <f t="shared" ref="K9" si="3">I9+(I9*J9)</f>
        <v>9.6799999999999997E-2</v>
      </c>
      <c r="L9" s="4">
        <f t="shared" ref="L9" si="4">E9*K9</f>
        <v>9.6799999999999997E-2</v>
      </c>
      <c r="M9" s="4">
        <f t="shared" ref="M9" si="5">G9*K9</f>
        <v>9.6799999999999997E-2</v>
      </c>
      <c r="N9" t="s">
        <v>23</v>
      </c>
    </row>
    <row r="10" spans="1:14">
      <c r="A10" s="3" t="s">
        <v>36</v>
      </c>
      <c r="B10" s="3" t="s">
        <v>37</v>
      </c>
      <c r="C10" s="3" t="s">
        <v>21</v>
      </c>
      <c r="D10" s="3">
        <v>1</v>
      </c>
      <c r="E10" s="3">
        <v>1</v>
      </c>
      <c r="F10" s="3">
        <v>1</v>
      </c>
      <c r="G10" s="3">
        <v>1</v>
      </c>
      <c r="H10" s="27" t="s">
        <v>22</v>
      </c>
      <c r="I10" s="23">
        <v>0.08</v>
      </c>
      <c r="J10" s="23">
        <v>0.21</v>
      </c>
      <c r="K10" s="25">
        <f t="shared" si="0"/>
        <v>9.6799999999999997E-2</v>
      </c>
      <c r="L10" s="4">
        <f t="shared" si="1"/>
        <v>9.6799999999999997E-2</v>
      </c>
      <c r="M10" s="4">
        <f t="shared" si="2"/>
        <v>9.6799999999999997E-2</v>
      </c>
      <c r="N10" t="s">
        <v>23</v>
      </c>
    </row>
    <row r="11" spans="1:14">
      <c r="A11" s="3" t="s">
        <v>38</v>
      </c>
      <c r="B11" s="3" t="s">
        <v>39</v>
      </c>
      <c r="C11" s="3" t="s">
        <v>21</v>
      </c>
      <c r="D11" s="3">
        <v>1</v>
      </c>
      <c r="E11" s="3">
        <v>1</v>
      </c>
      <c r="F11" s="3">
        <v>1</v>
      </c>
      <c r="G11" s="3">
        <v>1</v>
      </c>
      <c r="H11" s="27" t="s">
        <v>22</v>
      </c>
      <c r="I11" s="23">
        <v>0.02</v>
      </c>
      <c r="J11" s="23">
        <v>0.21</v>
      </c>
      <c r="K11" s="25">
        <f t="shared" si="0"/>
        <v>2.4199999999999999E-2</v>
      </c>
      <c r="L11" s="4">
        <f t="shared" si="1"/>
        <v>2.4199999999999999E-2</v>
      </c>
      <c r="M11" s="4">
        <f t="shared" si="2"/>
        <v>2.4199999999999999E-2</v>
      </c>
      <c r="N11" t="s">
        <v>23</v>
      </c>
    </row>
    <row r="12" spans="1:14">
      <c r="A12" s="3" t="s">
        <v>40</v>
      </c>
      <c r="B12" s="3" t="s">
        <v>41</v>
      </c>
      <c r="C12" s="3" t="s">
        <v>21</v>
      </c>
      <c r="D12" s="3">
        <v>1</v>
      </c>
      <c r="E12" s="3">
        <v>1</v>
      </c>
      <c r="F12" s="3">
        <v>1</v>
      </c>
      <c r="G12" s="3">
        <v>1</v>
      </c>
      <c r="H12" s="27" t="s">
        <v>22</v>
      </c>
      <c r="I12" s="23">
        <v>0.02</v>
      </c>
      <c r="J12" s="23">
        <v>0.21</v>
      </c>
      <c r="K12" s="25">
        <f t="shared" si="0"/>
        <v>2.4199999999999999E-2</v>
      </c>
      <c r="L12" s="4">
        <f t="shared" si="1"/>
        <v>2.4199999999999999E-2</v>
      </c>
      <c r="M12" s="4">
        <f t="shared" si="2"/>
        <v>2.4199999999999999E-2</v>
      </c>
      <c r="N12" t="s">
        <v>23</v>
      </c>
    </row>
    <row r="13" spans="1:14">
      <c r="A13" s="3" t="s">
        <v>42</v>
      </c>
      <c r="B13" s="3" t="s">
        <v>43</v>
      </c>
      <c r="C13" s="3" t="s">
        <v>21</v>
      </c>
      <c r="D13" s="3">
        <v>1</v>
      </c>
      <c r="E13" s="3">
        <v>1</v>
      </c>
      <c r="F13" s="3">
        <v>1</v>
      </c>
      <c r="G13" s="3">
        <v>1</v>
      </c>
      <c r="H13" s="27" t="s">
        <v>22</v>
      </c>
      <c r="I13" s="23">
        <v>0.13</v>
      </c>
      <c r="J13" s="23">
        <v>0.21</v>
      </c>
      <c r="K13" s="25">
        <f t="shared" si="0"/>
        <v>0.1573</v>
      </c>
      <c r="L13" s="4">
        <f t="shared" si="1"/>
        <v>0.1573</v>
      </c>
      <c r="M13" s="4">
        <f t="shared" si="2"/>
        <v>0.1573</v>
      </c>
      <c r="N13" s="16" t="s">
        <v>18</v>
      </c>
    </row>
    <row r="14" spans="1:14">
      <c r="A14" s="3" t="s">
        <v>44</v>
      </c>
      <c r="B14" s="3" t="s">
        <v>45</v>
      </c>
      <c r="C14" s="3" t="s">
        <v>21</v>
      </c>
      <c r="D14" s="3">
        <v>1</v>
      </c>
      <c r="E14" s="3">
        <v>1</v>
      </c>
      <c r="F14" s="3">
        <v>1</v>
      </c>
      <c r="G14" s="3">
        <v>1</v>
      </c>
      <c r="H14" s="27" t="s">
        <v>46</v>
      </c>
      <c r="I14" s="23">
        <v>0.47399999999999998</v>
      </c>
      <c r="J14" s="23">
        <v>0.21</v>
      </c>
      <c r="K14" s="25">
        <f t="shared" si="0"/>
        <v>0.57353999999999994</v>
      </c>
      <c r="L14" s="4">
        <f t="shared" si="1"/>
        <v>0.57353999999999994</v>
      </c>
      <c r="M14" s="4">
        <f t="shared" si="2"/>
        <v>0.57353999999999994</v>
      </c>
      <c r="N14" s="15" t="s">
        <v>18</v>
      </c>
    </row>
    <row r="15" spans="1:14">
      <c r="A15" s="3" t="s">
        <v>47</v>
      </c>
      <c r="B15" s="3" t="s">
        <v>45</v>
      </c>
      <c r="C15" s="3" t="s">
        <v>21</v>
      </c>
      <c r="D15" s="3">
        <v>2</v>
      </c>
      <c r="E15" s="3">
        <v>2</v>
      </c>
      <c r="F15" s="3">
        <v>2</v>
      </c>
      <c r="G15" s="3">
        <v>2</v>
      </c>
      <c r="H15" s="27" t="s">
        <v>46</v>
      </c>
      <c r="I15" s="23">
        <v>0.47399999999999998</v>
      </c>
      <c r="J15" s="23">
        <v>0.105</v>
      </c>
      <c r="K15" s="25">
        <f t="shared" si="0"/>
        <v>0.52376999999999996</v>
      </c>
      <c r="L15" s="4">
        <f t="shared" si="1"/>
        <v>1.0475399999999999</v>
      </c>
      <c r="M15" s="4">
        <f t="shared" si="2"/>
        <v>1.0475399999999999</v>
      </c>
      <c r="N15" s="15" t="s">
        <v>18</v>
      </c>
    </row>
    <row r="16" spans="1:14">
      <c r="A16" s="3" t="s">
        <v>48</v>
      </c>
      <c r="B16" s="3" t="s">
        <v>49</v>
      </c>
      <c r="C16" s="3" t="s">
        <v>21</v>
      </c>
      <c r="D16" s="3">
        <v>1</v>
      </c>
      <c r="E16" s="3">
        <v>2</v>
      </c>
      <c r="F16" s="3">
        <v>3</v>
      </c>
      <c r="G16" s="3">
        <v>4</v>
      </c>
      <c r="H16" s="27" t="s">
        <v>22</v>
      </c>
      <c r="I16" s="23">
        <v>0.84</v>
      </c>
      <c r="J16" s="23">
        <v>0.105</v>
      </c>
      <c r="K16" s="25">
        <f t="shared" si="0"/>
        <v>0.92819999999999991</v>
      </c>
      <c r="L16" s="4">
        <f t="shared" si="1"/>
        <v>1.8563999999999998</v>
      </c>
      <c r="M16" s="4">
        <f t="shared" si="2"/>
        <v>3.7127999999999997</v>
      </c>
      <c r="N16" s="15" t="s">
        <v>18</v>
      </c>
    </row>
    <row r="17" spans="1:14">
      <c r="A17" s="3" t="s">
        <v>50</v>
      </c>
      <c r="B17" s="3" t="s">
        <v>51</v>
      </c>
      <c r="C17" s="3" t="s">
        <v>21</v>
      </c>
      <c r="D17" s="3">
        <v>1</v>
      </c>
      <c r="E17" s="3">
        <v>2</v>
      </c>
      <c r="F17" s="3">
        <v>3</v>
      </c>
      <c r="G17" s="3">
        <v>4</v>
      </c>
      <c r="H17" s="35" t="s">
        <v>46</v>
      </c>
      <c r="I17" s="23">
        <v>6.5000000000000002E-2</v>
      </c>
      <c r="J17" s="23">
        <v>0.21</v>
      </c>
      <c r="K17" s="25">
        <f t="shared" si="0"/>
        <v>7.8649999999999998E-2</v>
      </c>
      <c r="L17" s="4">
        <f t="shared" si="1"/>
        <v>0.1573</v>
      </c>
      <c r="M17" s="4">
        <f t="shared" si="2"/>
        <v>0.31459999999999999</v>
      </c>
      <c r="N17" s="15" t="s">
        <v>18</v>
      </c>
    </row>
    <row r="18" spans="1:14">
      <c r="A18" s="3" t="s">
        <v>52</v>
      </c>
      <c r="B18" s="3" t="s">
        <v>53</v>
      </c>
      <c r="C18" s="3" t="s">
        <v>21</v>
      </c>
      <c r="D18" s="3">
        <v>3</v>
      </c>
      <c r="E18" s="3">
        <v>3</v>
      </c>
      <c r="F18" s="3">
        <v>3</v>
      </c>
      <c r="G18" s="3">
        <v>3</v>
      </c>
      <c r="H18" s="35" t="s">
        <v>22</v>
      </c>
      <c r="I18" s="23">
        <v>1.7999999999999999E-2</v>
      </c>
      <c r="J18" s="23">
        <v>0.105</v>
      </c>
      <c r="K18" s="25">
        <f t="shared" si="0"/>
        <v>1.9889999999999998E-2</v>
      </c>
      <c r="L18" s="4">
        <f t="shared" si="1"/>
        <v>5.9669999999999994E-2</v>
      </c>
      <c r="M18" s="4">
        <f t="shared" si="2"/>
        <v>5.9669999999999994E-2</v>
      </c>
      <c r="N18" s="15" t="s">
        <v>18</v>
      </c>
    </row>
    <row r="19" spans="1:14">
      <c r="A19" s="5" t="s">
        <v>54</v>
      </c>
      <c r="B19" s="5" t="s">
        <v>55</v>
      </c>
      <c r="C19" s="3" t="s">
        <v>21</v>
      </c>
      <c r="D19" s="5">
        <v>2</v>
      </c>
      <c r="E19" s="5">
        <v>4</v>
      </c>
      <c r="F19" s="5">
        <v>6</v>
      </c>
      <c r="G19" s="5">
        <v>8</v>
      </c>
      <c r="H19" s="35" t="s">
        <v>46</v>
      </c>
      <c r="I19" s="24">
        <v>0.14710000000000001</v>
      </c>
      <c r="J19" s="24">
        <v>0.105</v>
      </c>
      <c r="K19" s="25">
        <f t="shared" si="0"/>
        <v>0.16254550000000001</v>
      </c>
      <c r="L19" s="4">
        <f t="shared" si="1"/>
        <v>0.65018200000000004</v>
      </c>
      <c r="M19" s="4">
        <f t="shared" si="2"/>
        <v>1.3003640000000001</v>
      </c>
      <c r="N19" s="15" t="s">
        <v>18</v>
      </c>
    </row>
    <row r="20" spans="1:14">
      <c r="A20" s="5" t="s">
        <v>56</v>
      </c>
      <c r="B20" s="5" t="s">
        <v>57</v>
      </c>
      <c r="C20" s="3" t="s">
        <v>21</v>
      </c>
      <c r="D20" s="5">
        <v>2</v>
      </c>
      <c r="E20" s="5">
        <v>2</v>
      </c>
      <c r="F20" s="5">
        <v>2</v>
      </c>
      <c r="G20" s="5">
        <v>2</v>
      </c>
      <c r="H20" s="35" t="s">
        <v>46</v>
      </c>
      <c r="I20" s="24">
        <v>7.1999999999999995E-2</v>
      </c>
      <c r="J20" s="24">
        <v>0.21</v>
      </c>
      <c r="K20" s="25">
        <f t="shared" si="0"/>
        <v>8.7119999999999989E-2</v>
      </c>
      <c r="L20" s="4">
        <f t="shared" si="1"/>
        <v>0.17423999999999998</v>
      </c>
      <c r="M20" s="4">
        <f t="shared" si="2"/>
        <v>0.17423999999999998</v>
      </c>
      <c r="N20" s="15"/>
    </row>
    <row r="21" spans="1:14">
      <c r="A21" s="5" t="s">
        <v>58</v>
      </c>
      <c r="B21" s="5" t="s">
        <v>59</v>
      </c>
      <c r="C21" s="3" t="s">
        <v>21</v>
      </c>
      <c r="D21" s="5">
        <v>2</v>
      </c>
      <c r="E21" s="5">
        <v>2</v>
      </c>
      <c r="F21" s="5">
        <v>2</v>
      </c>
      <c r="G21" s="5">
        <v>2</v>
      </c>
      <c r="H21" s="35" t="s">
        <v>22</v>
      </c>
      <c r="I21" s="24">
        <v>5.0700000000000002E-2</v>
      </c>
      <c r="J21" s="23">
        <v>0.105</v>
      </c>
      <c r="K21" s="25">
        <f t="shared" si="0"/>
        <v>5.6023500000000004E-2</v>
      </c>
      <c r="L21" s="4">
        <f t="shared" si="1"/>
        <v>0.11204700000000001</v>
      </c>
      <c r="M21" s="4">
        <f t="shared" si="2"/>
        <v>0.11204700000000001</v>
      </c>
      <c r="N21" s="15" t="s">
        <v>18</v>
      </c>
    </row>
    <row r="22" spans="1:14">
      <c r="A22" s="5" t="s">
        <v>60</v>
      </c>
      <c r="B22" s="5" t="s">
        <v>61</v>
      </c>
      <c r="C22" s="3" t="s">
        <v>21</v>
      </c>
      <c r="D22" s="5">
        <v>1</v>
      </c>
      <c r="E22" s="5">
        <v>1</v>
      </c>
      <c r="F22" s="5">
        <v>1</v>
      </c>
      <c r="G22" s="5">
        <v>1</v>
      </c>
      <c r="H22" s="35" t="s">
        <v>22</v>
      </c>
      <c r="I22" s="24">
        <v>3.5000000000000003E-2</v>
      </c>
      <c r="J22" s="23">
        <v>0.105</v>
      </c>
      <c r="K22" s="25">
        <f t="shared" si="0"/>
        <v>3.8675000000000001E-2</v>
      </c>
      <c r="L22" s="4">
        <f t="shared" si="1"/>
        <v>3.8675000000000001E-2</v>
      </c>
      <c r="M22" s="4">
        <f t="shared" si="2"/>
        <v>3.8675000000000001E-2</v>
      </c>
      <c r="N22" s="15" t="s">
        <v>18</v>
      </c>
    </row>
    <row r="23" spans="1:14">
      <c r="A23" s="5" t="s">
        <v>62</v>
      </c>
      <c r="B23" s="5" t="s">
        <v>63</v>
      </c>
      <c r="C23" s="3" t="s">
        <v>21</v>
      </c>
      <c r="D23" s="5">
        <v>1</v>
      </c>
      <c r="E23" s="5">
        <v>1</v>
      </c>
      <c r="F23" s="5">
        <v>1</v>
      </c>
      <c r="G23" s="5">
        <v>1</v>
      </c>
      <c r="H23" s="35" t="s">
        <v>22</v>
      </c>
      <c r="I23" s="24">
        <v>3.5000000000000003E-2</v>
      </c>
      <c r="J23" s="24">
        <v>0.105</v>
      </c>
      <c r="K23" s="25">
        <f t="shared" si="0"/>
        <v>3.8675000000000001E-2</v>
      </c>
      <c r="L23" s="4">
        <f t="shared" si="1"/>
        <v>3.8675000000000001E-2</v>
      </c>
      <c r="M23" s="4">
        <f t="shared" si="2"/>
        <v>3.8675000000000001E-2</v>
      </c>
      <c r="N23" s="13" t="s">
        <v>23</v>
      </c>
    </row>
    <row r="24" spans="1:14">
      <c r="A24" s="3" t="s">
        <v>64</v>
      </c>
      <c r="B24" s="3" t="s">
        <v>65</v>
      </c>
      <c r="C24" s="3" t="s">
        <v>21</v>
      </c>
      <c r="D24" s="3">
        <v>1</v>
      </c>
      <c r="E24" s="3">
        <v>1</v>
      </c>
      <c r="F24" s="3">
        <v>1</v>
      </c>
      <c r="G24" s="3">
        <v>1</v>
      </c>
      <c r="H24" s="35" t="s">
        <v>22</v>
      </c>
      <c r="I24" s="23">
        <v>0.33</v>
      </c>
      <c r="J24" s="23">
        <v>0.105</v>
      </c>
      <c r="K24" s="25">
        <f t="shared" si="0"/>
        <v>0.36465000000000003</v>
      </c>
      <c r="L24" s="4">
        <f t="shared" si="1"/>
        <v>0.36465000000000003</v>
      </c>
      <c r="M24" s="4">
        <f t="shared" si="2"/>
        <v>0.36465000000000003</v>
      </c>
      <c r="N24" s="15" t="s">
        <v>18</v>
      </c>
    </row>
    <row r="25" spans="1:14">
      <c r="A25" s="3" t="s">
        <v>66</v>
      </c>
      <c r="B25" s="3" t="s">
        <v>67</v>
      </c>
      <c r="C25" s="3" t="s">
        <v>21</v>
      </c>
      <c r="D25" s="3">
        <v>1</v>
      </c>
      <c r="E25" s="3">
        <v>1</v>
      </c>
      <c r="F25" s="3">
        <v>1</v>
      </c>
      <c r="G25" s="3">
        <v>1</v>
      </c>
      <c r="H25" s="35" t="s">
        <v>46</v>
      </c>
      <c r="I25" s="23">
        <v>2.69</v>
      </c>
      <c r="J25" s="23">
        <v>0.105</v>
      </c>
      <c r="K25" s="25">
        <f t="shared" si="0"/>
        <v>2.9724499999999998</v>
      </c>
      <c r="L25" s="4">
        <f t="shared" si="1"/>
        <v>2.9724499999999998</v>
      </c>
      <c r="M25" s="4">
        <f t="shared" si="2"/>
        <v>2.9724499999999998</v>
      </c>
      <c r="N25" s="15" t="s">
        <v>18</v>
      </c>
    </row>
    <row r="26" spans="1:14">
      <c r="A26" s="3" t="s">
        <v>68</v>
      </c>
      <c r="B26" s="3" t="s">
        <v>69</v>
      </c>
      <c r="C26" s="3" t="s">
        <v>21</v>
      </c>
      <c r="D26" s="3">
        <v>1</v>
      </c>
      <c r="E26" s="3">
        <v>1</v>
      </c>
      <c r="F26" s="3">
        <v>1</v>
      </c>
      <c r="G26" s="3">
        <v>1</v>
      </c>
      <c r="H26" s="35" t="s">
        <v>46</v>
      </c>
      <c r="I26" s="23">
        <v>0.9</v>
      </c>
      <c r="J26" s="23">
        <v>0.21</v>
      </c>
      <c r="K26" s="25">
        <f t="shared" si="0"/>
        <v>1.089</v>
      </c>
      <c r="L26" s="4">
        <f t="shared" si="1"/>
        <v>1.089</v>
      </c>
      <c r="M26" s="4">
        <f t="shared" si="2"/>
        <v>1.089</v>
      </c>
      <c r="N26" s="15"/>
    </row>
    <row r="27" spans="1:14">
      <c r="A27" s="5" t="s">
        <v>70</v>
      </c>
      <c r="B27" s="5" t="s">
        <v>71</v>
      </c>
      <c r="C27" s="3" t="s">
        <v>21</v>
      </c>
      <c r="D27" s="5">
        <v>2</v>
      </c>
      <c r="E27" s="5">
        <v>4</v>
      </c>
      <c r="F27" s="5">
        <v>6</v>
      </c>
      <c r="G27" s="5">
        <v>8</v>
      </c>
      <c r="H27" s="35" t="s">
        <v>46</v>
      </c>
      <c r="I27" s="24">
        <v>0.48</v>
      </c>
      <c r="J27" s="24">
        <v>0.105</v>
      </c>
      <c r="K27" s="25">
        <f t="shared" si="0"/>
        <v>0.53039999999999998</v>
      </c>
      <c r="L27" s="4">
        <f t="shared" si="1"/>
        <v>2.1215999999999999</v>
      </c>
      <c r="M27" s="4">
        <f t="shared" si="2"/>
        <v>4.2431999999999999</v>
      </c>
      <c r="N27" s="15" t="s">
        <v>18</v>
      </c>
    </row>
    <row r="28" spans="1:14">
      <c r="A28" s="5" t="s">
        <v>72</v>
      </c>
      <c r="B28" s="5" t="s">
        <v>73</v>
      </c>
      <c r="C28" s="3" t="s">
        <v>21</v>
      </c>
      <c r="D28" s="5">
        <v>2</v>
      </c>
      <c r="E28" s="5">
        <v>4</v>
      </c>
      <c r="F28" s="5">
        <v>6</v>
      </c>
      <c r="G28" s="5">
        <v>8</v>
      </c>
      <c r="H28" s="35" t="s">
        <v>46</v>
      </c>
      <c r="I28" s="24">
        <v>0.69</v>
      </c>
      <c r="J28" s="23">
        <v>0.105</v>
      </c>
      <c r="K28" s="25">
        <f t="shared" si="0"/>
        <v>0.76244999999999996</v>
      </c>
      <c r="L28" s="4">
        <f t="shared" si="1"/>
        <v>3.0497999999999998</v>
      </c>
      <c r="M28" s="4">
        <f t="shared" si="2"/>
        <v>6.0995999999999997</v>
      </c>
      <c r="N28" s="15" t="s">
        <v>18</v>
      </c>
    </row>
    <row r="29" spans="1:14">
      <c r="A29" s="5" t="s">
        <v>74</v>
      </c>
      <c r="B29" s="5" t="s">
        <v>75</v>
      </c>
      <c r="C29" s="3" t="s">
        <v>21</v>
      </c>
      <c r="D29" s="5">
        <v>2</v>
      </c>
      <c r="E29" s="5">
        <v>2</v>
      </c>
      <c r="F29" s="5">
        <v>2</v>
      </c>
      <c r="G29" s="5">
        <v>2</v>
      </c>
      <c r="H29" s="35" t="s">
        <v>46</v>
      </c>
      <c r="I29" s="24">
        <v>0.3</v>
      </c>
      <c r="J29" s="24">
        <v>0.105</v>
      </c>
      <c r="K29" s="25">
        <f t="shared" si="0"/>
        <v>0.33150000000000002</v>
      </c>
      <c r="L29" s="4">
        <f t="shared" si="1"/>
        <v>0.66300000000000003</v>
      </c>
      <c r="M29" s="4">
        <f t="shared" si="2"/>
        <v>0.66300000000000003</v>
      </c>
      <c r="N29" s="15" t="s">
        <v>18</v>
      </c>
    </row>
    <row r="30" spans="1:14">
      <c r="A30" s="5" t="s">
        <v>76</v>
      </c>
      <c r="B30" s="5" t="s">
        <v>73</v>
      </c>
      <c r="C30" s="3" t="s">
        <v>21</v>
      </c>
      <c r="D30" s="5">
        <v>2</v>
      </c>
      <c r="E30" s="5">
        <v>2</v>
      </c>
      <c r="F30" s="5">
        <v>2</v>
      </c>
      <c r="G30" s="5">
        <v>2</v>
      </c>
      <c r="H30" s="35" t="s">
        <v>46</v>
      </c>
      <c r="I30" s="24">
        <v>0.65</v>
      </c>
      <c r="J30" s="23">
        <v>0.105</v>
      </c>
      <c r="K30" s="25">
        <f t="shared" si="0"/>
        <v>0.71825000000000006</v>
      </c>
      <c r="L30" s="4">
        <f t="shared" si="1"/>
        <v>1.4365000000000001</v>
      </c>
      <c r="M30" s="4">
        <f t="shared" si="2"/>
        <v>1.4365000000000001</v>
      </c>
      <c r="N30" s="15" t="s">
        <v>18</v>
      </c>
    </row>
    <row r="31" spans="1:14">
      <c r="A31" s="5" t="s">
        <v>77</v>
      </c>
      <c r="B31" s="5" t="s">
        <v>78</v>
      </c>
      <c r="C31" s="3" t="s">
        <v>21</v>
      </c>
      <c r="D31" s="5">
        <v>1</v>
      </c>
      <c r="E31" s="5">
        <v>1</v>
      </c>
      <c r="F31" s="5">
        <v>1</v>
      </c>
      <c r="G31" s="5">
        <v>1</v>
      </c>
      <c r="H31" s="35" t="s">
        <v>46</v>
      </c>
      <c r="I31" s="24">
        <v>0.46</v>
      </c>
      <c r="J31" s="24">
        <v>0.21</v>
      </c>
      <c r="K31" s="25">
        <f t="shared" si="0"/>
        <v>0.55659999999999998</v>
      </c>
      <c r="L31" s="4">
        <f t="shared" si="1"/>
        <v>0.55659999999999998</v>
      </c>
      <c r="M31" s="4">
        <f t="shared" si="2"/>
        <v>0.55659999999999998</v>
      </c>
      <c r="N31" s="15" t="s">
        <v>18</v>
      </c>
    </row>
    <row r="32" spans="1:14">
      <c r="A32" s="3" t="s">
        <v>79</v>
      </c>
      <c r="B32" s="3" t="s">
        <v>80</v>
      </c>
      <c r="C32" s="3" t="s">
        <v>21</v>
      </c>
      <c r="D32" s="3">
        <v>1</v>
      </c>
      <c r="E32" s="3">
        <v>1</v>
      </c>
      <c r="F32" s="3">
        <v>1</v>
      </c>
      <c r="G32" s="3">
        <v>1</v>
      </c>
      <c r="H32" s="27" t="s">
        <v>81</v>
      </c>
      <c r="I32" s="23">
        <v>9.3000000000000007</v>
      </c>
      <c r="J32" s="23">
        <v>0.105</v>
      </c>
      <c r="K32" s="25">
        <f t="shared" si="0"/>
        <v>10.2765</v>
      </c>
      <c r="L32" s="4">
        <f t="shared" si="1"/>
        <v>10.2765</v>
      </c>
      <c r="M32" s="4">
        <f t="shared" si="2"/>
        <v>10.2765</v>
      </c>
      <c r="N32" s="15" t="s">
        <v>18</v>
      </c>
    </row>
    <row r="33" spans="1:13" ht="15.75" customHeight="1">
      <c r="A33" s="18" t="s">
        <v>82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>
        <f>SUM(L2:L32)</f>
        <v>66.995339000000001</v>
      </c>
      <c r="M33" s="18">
        <f>SUM(M2:M32)</f>
        <v>74.990340999999987</v>
      </c>
    </row>
    <row r="34" spans="1:13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>
      <c r="A37" s="13"/>
    </row>
    <row r="38" spans="1:13">
      <c r="A38" s="14"/>
      <c r="B38" t="s">
        <v>83</v>
      </c>
    </row>
    <row r="39" spans="1:13">
      <c r="A39" s="15"/>
      <c r="B39" t="s">
        <v>84</v>
      </c>
    </row>
    <row r="42" spans="1:13" ht="15.75" thickBot="1"/>
    <row r="43" spans="1:13" ht="15.75" thickBot="1">
      <c r="A43" s="9" t="s">
        <v>85</v>
      </c>
      <c r="B43" s="9" t="s">
        <v>1</v>
      </c>
      <c r="C43" s="9"/>
      <c r="D43" s="9" t="s">
        <v>86</v>
      </c>
      <c r="E43" s="9" t="s">
        <v>87</v>
      </c>
      <c r="F43" s="17"/>
      <c r="G43" s="17"/>
      <c r="H43" s="17"/>
      <c r="I43" s="17"/>
      <c r="J43" s="17"/>
      <c r="K43" s="17"/>
      <c r="L43" s="17"/>
      <c r="M43" s="17"/>
    </row>
    <row r="44" spans="1:13">
      <c r="A44" s="4" t="s">
        <v>88</v>
      </c>
      <c r="B44" s="4" t="s">
        <v>89</v>
      </c>
      <c r="C44" s="4"/>
      <c r="D44" s="4">
        <v>60</v>
      </c>
      <c r="E44" s="4"/>
      <c r="F44" s="8"/>
      <c r="G44" s="8"/>
      <c r="H44" s="8"/>
      <c r="I44" s="8"/>
      <c r="J44" s="8"/>
      <c r="K44" s="8"/>
      <c r="L44" s="8"/>
      <c r="M44" s="8"/>
    </row>
    <row r="45" spans="1:13">
      <c r="A45" s="3" t="s">
        <v>90</v>
      </c>
      <c r="B45" s="3" t="s">
        <v>89</v>
      </c>
      <c r="C45" s="3"/>
      <c r="D45" s="3">
        <v>150</v>
      </c>
      <c r="E45" s="3"/>
      <c r="F45" s="8"/>
      <c r="G45" s="8"/>
      <c r="H45" s="8"/>
      <c r="I45" s="8"/>
      <c r="J45" s="8"/>
      <c r="K45" s="8"/>
      <c r="L45" s="8"/>
      <c r="M45" s="8"/>
    </row>
    <row r="46" spans="1:13">
      <c r="A46" s="3" t="s">
        <v>91</v>
      </c>
      <c r="B46" s="3" t="s">
        <v>89</v>
      </c>
      <c r="C46" s="3"/>
      <c r="D46" s="3">
        <v>150</v>
      </c>
      <c r="E46" s="3"/>
      <c r="F46" s="8"/>
      <c r="G46" s="8"/>
      <c r="H46" s="8"/>
      <c r="I46" s="8"/>
      <c r="J46" s="8"/>
      <c r="K46" s="8"/>
      <c r="L46" s="8"/>
      <c r="M46" s="8"/>
    </row>
    <row r="47" spans="1:13">
      <c r="A47" s="3" t="s">
        <v>92</v>
      </c>
      <c r="B47" s="3" t="s">
        <v>89</v>
      </c>
      <c r="C47" s="3"/>
      <c r="D47" s="3">
        <v>80</v>
      </c>
      <c r="E47" s="3"/>
      <c r="F47" s="8"/>
      <c r="G47" s="8"/>
      <c r="H47" s="8"/>
      <c r="I47" s="8"/>
      <c r="J47" s="8"/>
      <c r="K47" s="8"/>
      <c r="L47" s="8"/>
      <c r="M47" s="8"/>
    </row>
    <row r="48" spans="1:13">
      <c r="A48" s="5" t="s">
        <v>93</v>
      </c>
      <c r="B48" s="5" t="s">
        <v>89</v>
      </c>
      <c r="C48" s="5" t="s">
        <v>94</v>
      </c>
      <c r="D48" s="5">
        <v>5</v>
      </c>
      <c r="E48" s="19" t="s">
        <v>95</v>
      </c>
      <c r="F48" s="8"/>
      <c r="G48" s="8"/>
      <c r="H48" s="8"/>
      <c r="I48" s="8"/>
      <c r="J48" s="8"/>
      <c r="K48" s="8"/>
      <c r="L48" s="8"/>
      <c r="M48" s="8"/>
    </row>
    <row r="49" spans="1:5">
      <c r="A49" s="3" t="s">
        <v>96</v>
      </c>
      <c r="B49" s="3"/>
      <c r="C49" s="3"/>
      <c r="D49" s="3">
        <v>40</v>
      </c>
      <c r="E49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B8D1-7645-4990-ADF6-B7AFB9A15077}">
  <dimension ref="A1:J22"/>
  <sheetViews>
    <sheetView tabSelected="1" workbookViewId="0">
      <selection activeCell="B8" sqref="B8"/>
    </sheetView>
  </sheetViews>
  <sheetFormatPr defaultColWidth="11.42578125" defaultRowHeight="15"/>
  <cols>
    <col min="1" max="1" width="58.85546875" bestFit="1" customWidth="1"/>
    <col min="2" max="2" width="34.5703125" bestFit="1" customWidth="1"/>
    <col min="3" max="3" width="34.5703125" customWidth="1"/>
    <col min="4" max="4" width="9.28515625" bestFit="1" customWidth="1"/>
    <col min="5" max="5" width="23.85546875" bestFit="1" customWidth="1"/>
    <col min="6" max="6" width="19.140625" bestFit="1" customWidth="1"/>
    <col min="7" max="7" width="14.28515625" bestFit="1" customWidth="1"/>
    <col min="8" max="8" width="17.5703125" bestFit="1" customWidth="1"/>
    <col min="9" max="9" width="15.7109375" bestFit="1" customWidth="1"/>
  </cols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97</v>
      </c>
      <c r="E1" s="2" t="s">
        <v>7</v>
      </c>
      <c r="F1" s="2" t="s">
        <v>8</v>
      </c>
      <c r="G1" s="26" t="s">
        <v>9</v>
      </c>
      <c r="H1" s="2" t="s">
        <v>98</v>
      </c>
      <c r="I1" s="29" t="s">
        <v>99</v>
      </c>
      <c r="J1" t="s">
        <v>13</v>
      </c>
    </row>
    <row r="2" spans="1:10">
      <c r="A2" s="3" t="s">
        <v>100</v>
      </c>
      <c r="B2" s="3" t="s">
        <v>101</v>
      </c>
      <c r="C2" s="3" t="s">
        <v>102</v>
      </c>
      <c r="D2" s="3">
        <v>1</v>
      </c>
      <c r="E2" s="27" t="s">
        <v>103</v>
      </c>
      <c r="F2" s="5">
        <v>26.85</v>
      </c>
      <c r="G2" s="34">
        <v>0.21</v>
      </c>
      <c r="H2" s="34">
        <f>F2+(F2*G2)</f>
        <v>32.488500000000002</v>
      </c>
      <c r="I2" s="34">
        <f>H2*D2</f>
        <v>32.488500000000002</v>
      </c>
      <c r="J2" s="15" t="s">
        <v>18</v>
      </c>
    </row>
    <row r="3" spans="1:10">
      <c r="A3" s="3" t="s">
        <v>104</v>
      </c>
      <c r="B3" s="3"/>
      <c r="C3" s="3" t="s">
        <v>102</v>
      </c>
      <c r="D3" s="3">
        <v>1</v>
      </c>
      <c r="E3" s="27" t="s">
        <v>103</v>
      </c>
      <c r="F3" s="5">
        <v>4.54</v>
      </c>
      <c r="G3" s="34">
        <v>0.21</v>
      </c>
      <c r="H3" s="34">
        <f t="shared" ref="H3:H12" si="0">F3+(F3*G3)</f>
        <v>5.4934000000000003</v>
      </c>
      <c r="I3" s="34">
        <f t="shared" ref="I3:I12" si="1">H3*D3</f>
        <v>5.4934000000000003</v>
      </c>
      <c r="J3" s="15" t="s">
        <v>18</v>
      </c>
    </row>
    <row r="4" spans="1:10">
      <c r="A4" s="3" t="s">
        <v>105</v>
      </c>
      <c r="B4" s="3"/>
      <c r="C4" s="3" t="s">
        <v>102</v>
      </c>
      <c r="D4" s="3">
        <v>1</v>
      </c>
      <c r="E4" s="27"/>
      <c r="F4" s="12">
        <v>5</v>
      </c>
      <c r="G4" s="11"/>
      <c r="H4" s="11">
        <f t="shared" si="0"/>
        <v>5</v>
      </c>
      <c r="I4" s="11">
        <f t="shared" si="1"/>
        <v>5</v>
      </c>
      <c r="J4" s="15" t="s">
        <v>18</v>
      </c>
    </row>
    <row r="5" spans="1:10">
      <c r="A5" s="3" t="s">
        <v>106</v>
      </c>
      <c r="B5" s="3" t="s">
        <v>107</v>
      </c>
      <c r="C5" s="3" t="s">
        <v>21</v>
      </c>
      <c r="D5" s="3">
        <v>1</v>
      </c>
      <c r="E5" s="27" t="s">
        <v>108</v>
      </c>
      <c r="F5" s="12">
        <v>2</v>
      </c>
      <c r="G5" s="11"/>
      <c r="H5" s="11">
        <f t="shared" si="0"/>
        <v>2</v>
      </c>
      <c r="I5" s="11">
        <f t="shared" si="1"/>
        <v>2</v>
      </c>
      <c r="J5" s="15" t="s">
        <v>18</v>
      </c>
    </row>
    <row r="6" spans="1:10">
      <c r="A6" s="3" t="s">
        <v>109</v>
      </c>
      <c r="B6" s="3"/>
      <c r="C6" s="3" t="s">
        <v>102</v>
      </c>
      <c r="D6" s="3">
        <v>1</v>
      </c>
      <c r="E6" s="27" t="s">
        <v>110</v>
      </c>
      <c r="F6" s="12">
        <v>10</v>
      </c>
      <c r="G6" s="11"/>
      <c r="H6" s="11">
        <f t="shared" si="0"/>
        <v>10</v>
      </c>
      <c r="I6" s="11">
        <f t="shared" si="1"/>
        <v>10</v>
      </c>
      <c r="J6" s="15" t="s">
        <v>18</v>
      </c>
    </row>
    <row r="7" spans="1:10">
      <c r="A7" s="30" t="s">
        <v>111</v>
      </c>
      <c r="B7" s="19" t="s">
        <v>112</v>
      </c>
      <c r="C7" s="3" t="s">
        <v>21</v>
      </c>
      <c r="D7" s="3">
        <v>1</v>
      </c>
      <c r="E7" s="27" t="s">
        <v>108</v>
      </c>
      <c r="F7" s="12">
        <v>20</v>
      </c>
      <c r="G7" s="11"/>
      <c r="H7" s="11">
        <f t="shared" si="0"/>
        <v>20</v>
      </c>
      <c r="I7" s="11">
        <f t="shared" si="1"/>
        <v>20</v>
      </c>
      <c r="J7" t="s">
        <v>23</v>
      </c>
    </row>
    <row r="8" spans="1:10">
      <c r="A8" s="3" t="s">
        <v>113</v>
      </c>
      <c r="B8" s="27" t="s">
        <v>114</v>
      </c>
      <c r="C8" s="27" t="s">
        <v>16</v>
      </c>
      <c r="D8" s="3">
        <v>1</v>
      </c>
      <c r="E8" s="27" t="s">
        <v>115</v>
      </c>
      <c r="F8" s="12">
        <v>15</v>
      </c>
      <c r="G8" s="11"/>
      <c r="H8" s="11">
        <f t="shared" si="0"/>
        <v>15</v>
      </c>
      <c r="I8" s="11">
        <f t="shared" si="1"/>
        <v>15</v>
      </c>
      <c r="J8" t="s">
        <v>23</v>
      </c>
    </row>
    <row r="9" spans="1:10">
      <c r="A9" s="3" t="s">
        <v>116</v>
      </c>
      <c r="B9" s="3" t="s">
        <v>117</v>
      </c>
      <c r="C9" s="3" t="s">
        <v>21</v>
      </c>
      <c r="D9" s="3">
        <v>4</v>
      </c>
      <c r="E9" s="27" t="s">
        <v>46</v>
      </c>
      <c r="F9" s="3">
        <v>0.63800000000000001</v>
      </c>
      <c r="G9" s="4">
        <v>0.21</v>
      </c>
      <c r="H9" s="11">
        <f t="shared" si="0"/>
        <v>0.77198</v>
      </c>
      <c r="I9" s="11">
        <f t="shared" si="1"/>
        <v>3.08792</v>
      </c>
      <c r="J9" s="15" t="s">
        <v>18</v>
      </c>
    </row>
    <row r="10" spans="1:10">
      <c r="A10" s="3" t="s">
        <v>118</v>
      </c>
      <c r="B10" s="3" t="s">
        <v>119</v>
      </c>
      <c r="C10" s="3" t="s">
        <v>21</v>
      </c>
      <c r="D10" s="3">
        <v>1</v>
      </c>
      <c r="E10" s="27" t="s">
        <v>108</v>
      </c>
      <c r="F10" s="3">
        <v>5</v>
      </c>
      <c r="G10" s="4">
        <v>0.21</v>
      </c>
      <c r="H10" s="11">
        <f t="shared" si="0"/>
        <v>6.05</v>
      </c>
      <c r="I10" s="11">
        <f t="shared" si="1"/>
        <v>6.05</v>
      </c>
      <c r="J10" s="15"/>
    </row>
    <row r="11" spans="1:10">
      <c r="A11" s="3" t="s">
        <v>120</v>
      </c>
      <c r="B11" s="3" t="s">
        <v>121</v>
      </c>
      <c r="C11" s="3" t="s">
        <v>21</v>
      </c>
      <c r="D11" s="3">
        <v>1</v>
      </c>
      <c r="E11" s="27"/>
      <c r="F11" s="3"/>
      <c r="G11" s="4"/>
      <c r="H11" s="11">
        <f t="shared" si="0"/>
        <v>0</v>
      </c>
      <c r="I11" s="11">
        <f t="shared" si="1"/>
        <v>0</v>
      </c>
      <c r="J11" s="15"/>
    </row>
    <row r="12" spans="1:10">
      <c r="A12" s="3" t="s">
        <v>122</v>
      </c>
      <c r="B12" s="3"/>
      <c r="C12" s="3" t="s">
        <v>21</v>
      </c>
      <c r="D12" s="3">
        <v>1</v>
      </c>
      <c r="E12" s="27" t="s">
        <v>108</v>
      </c>
      <c r="F12" s="5">
        <v>136</v>
      </c>
      <c r="G12" s="34">
        <v>0.21</v>
      </c>
      <c r="H12" s="11">
        <f t="shared" si="0"/>
        <v>164.56</v>
      </c>
      <c r="I12" s="11">
        <f t="shared" si="1"/>
        <v>164.56</v>
      </c>
      <c r="J12" s="15"/>
    </row>
    <row r="13" spans="1:10">
      <c r="A13" s="18" t="s">
        <v>82</v>
      </c>
      <c r="B13" s="18"/>
      <c r="C13" s="18"/>
      <c r="D13" s="18"/>
      <c r="E13" s="18"/>
      <c r="F13" s="18"/>
      <c r="G13" s="18"/>
      <c r="H13" s="18"/>
      <c r="I13" s="31">
        <f>SUM(I2:I12)</f>
        <v>263.67982000000001</v>
      </c>
    </row>
    <row r="14" spans="1:10">
      <c r="A14" s="17"/>
      <c r="B14" s="17"/>
      <c r="C14" s="17"/>
      <c r="D14" s="17"/>
      <c r="E14" s="17"/>
      <c r="F14" s="17"/>
      <c r="G14" s="8"/>
      <c r="H14" s="13"/>
    </row>
    <row r="15" spans="1:10" s="8" customFormat="1"/>
    <row r="16" spans="1:10">
      <c r="A16" s="13"/>
    </row>
    <row r="17" spans="1:7">
      <c r="A17" s="14"/>
      <c r="B17" t="s">
        <v>83</v>
      </c>
    </row>
    <row r="18" spans="1:7">
      <c r="A18" s="15"/>
      <c r="B18" t="s">
        <v>84</v>
      </c>
    </row>
    <row r="20" spans="1:7" ht="15.75" thickBot="1"/>
    <row r="21" spans="1:7" ht="15.75" thickBot="1">
      <c r="A21" s="9" t="s">
        <v>85</v>
      </c>
      <c r="B21" s="9" t="s">
        <v>1</v>
      </c>
      <c r="C21" s="9"/>
      <c r="D21" s="9" t="s">
        <v>86</v>
      </c>
      <c r="E21" s="9" t="s">
        <v>7</v>
      </c>
      <c r="F21" s="9" t="s">
        <v>123</v>
      </c>
      <c r="G21" s="10" t="s">
        <v>124</v>
      </c>
    </row>
    <row r="22" spans="1:7">
      <c r="A22" s="5" t="s">
        <v>125</v>
      </c>
      <c r="B22" s="5"/>
      <c r="C22" s="5"/>
      <c r="D22" s="5">
        <v>4</v>
      </c>
      <c r="E22" s="3"/>
      <c r="F22" s="3">
        <v>0</v>
      </c>
      <c r="G22" s="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01EF-F154-4C8E-961D-9C7514D56990}">
  <dimension ref="A1:G8"/>
  <sheetViews>
    <sheetView workbookViewId="0">
      <selection activeCell="A3" sqref="A3:A7"/>
    </sheetView>
  </sheetViews>
  <sheetFormatPr defaultColWidth="11.42578125" defaultRowHeight="15"/>
  <cols>
    <col min="1" max="1" width="45.140625" bestFit="1" customWidth="1"/>
    <col min="2" max="2" width="45.140625" customWidth="1"/>
    <col min="3" max="3" width="23" bestFit="1" customWidth="1"/>
    <col min="4" max="4" width="19.140625" bestFit="1" customWidth="1"/>
    <col min="6" max="6" width="17.85546875" bestFit="1" customWidth="1"/>
    <col min="7" max="7" width="15.7109375" bestFit="1" customWidth="1"/>
  </cols>
  <sheetData>
    <row r="1" spans="1:7" ht="15.75" thickBot="1"/>
    <row r="2" spans="1:7" ht="15.75" thickBot="1">
      <c r="A2" s="6" t="s">
        <v>0</v>
      </c>
      <c r="B2" s="2" t="s">
        <v>2</v>
      </c>
      <c r="C2" s="20" t="s">
        <v>97</v>
      </c>
      <c r="D2" s="9" t="s">
        <v>8</v>
      </c>
      <c r="E2" s="32" t="s">
        <v>9</v>
      </c>
      <c r="F2" s="9" t="s">
        <v>126</v>
      </c>
      <c r="G2" s="9" t="s">
        <v>99</v>
      </c>
    </row>
    <row r="3" spans="1:7">
      <c r="A3" s="4" t="s">
        <v>127</v>
      </c>
      <c r="B3" s="21" t="s">
        <v>21</v>
      </c>
      <c r="C3" s="21">
        <v>1</v>
      </c>
      <c r="D3" s="4"/>
      <c r="E3" s="4"/>
      <c r="F3" s="4"/>
      <c r="G3" s="4"/>
    </row>
    <row r="4" spans="1:7">
      <c r="A4" s="3" t="s">
        <v>128</v>
      </c>
      <c r="B4" s="21" t="s">
        <v>21</v>
      </c>
      <c r="C4" s="7">
        <v>1</v>
      </c>
      <c r="D4" s="3"/>
      <c r="E4" s="3"/>
      <c r="F4" s="3"/>
      <c r="G4" s="3"/>
    </row>
    <row r="5" spans="1:7">
      <c r="A5" s="3" t="s">
        <v>129</v>
      </c>
      <c r="B5" s="21" t="s">
        <v>21</v>
      </c>
      <c r="C5" s="7">
        <v>1</v>
      </c>
      <c r="D5" s="3"/>
      <c r="E5" s="3"/>
      <c r="F5" s="3"/>
      <c r="G5" s="3"/>
    </row>
    <row r="6" spans="1:7">
      <c r="A6" s="3" t="s">
        <v>130</v>
      </c>
      <c r="B6" s="21" t="s">
        <v>21</v>
      </c>
      <c r="C6" s="7">
        <v>1</v>
      </c>
      <c r="D6" s="3"/>
      <c r="E6" s="3"/>
      <c r="F6" s="3"/>
      <c r="G6" s="3"/>
    </row>
    <row r="7" spans="1:7">
      <c r="A7" s="3" t="s">
        <v>131</v>
      </c>
      <c r="B7" s="21" t="s">
        <v>21</v>
      </c>
      <c r="C7" s="7">
        <v>1</v>
      </c>
      <c r="D7" s="3"/>
      <c r="E7" s="3"/>
      <c r="F7" s="3"/>
      <c r="G7" s="3"/>
    </row>
    <row r="8" spans="1:7">
      <c r="A8" s="33" t="s">
        <v>82</v>
      </c>
      <c r="B8" s="33"/>
      <c r="C8" s="33"/>
      <c r="D8" s="33"/>
      <c r="E8" s="33"/>
      <c r="F8" s="33"/>
      <c r="G8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7551-C70A-4334-84E4-ED26F5DE6C16}">
  <dimension ref="A3:H19"/>
  <sheetViews>
    <sheetView workbookViewId="0">
      <selection activeCell="A22" sqref="A22"/>
    </sheetView>
  </sheetViews>
  <sheetFormatPr defaultColWidth="11.42578125" defaultRowHeight="15"/>
  <cols>
    <col min="1" max="1" width="32" bestFit="1" customWidth="1"/>
    <col min="2" max="2" width="14.140625" bestFit="1" customWidth="1"/>
    <col min="3" max="3" width="18.28515625" bestFit="1" customWidth="1"/>
    <col min="4" max="4" width="16.140625" customWidth="1"/>
    <col min="5" max="5" width="19.28515625" bestFit="1" customWidth="1"/>
    <col min="6" max="6" width="18.140625" bestFit="1" customWidth="1"/>
    <col min="7" max="7" width="24.140625" bestFit="1" customWidth="1"/>
    <col min="8" max="8" width="24.140625" customWidth="1"/>
    <col min="9" max="9" width="24" customWidth="1"/>
  </cols>
  <sheetData>
    <row r="3" spans="1:8">
      <c r="A3" s="3"/>
      <c r="B3" s="3" t="s">
        <v>132</v>
      </c>
      <c r="C3" s="3" t="s">
        <v>133</v>
      </c>
      <c r="D3" s="3" t="s">
        <v>134</v>
      </c>
      <c r="E3" s="3" t="s">
        <v>135</v>
      </c>
      <c r="F3" s="3" t="s">
        <v>136</v>
      </c>
      <c r="G3" s="3" t="s">
        <v>137</v>
      </c>
      <c r="H3" s="3" t="s">
        <v>138</v>
      </c>
    </row>
    <row r="4" spans="1:8">
      <c r="A4" s="3" t="s">
        <v>139</v>
      </c>
      <c r="B4" s="3">
        <v>10</v>
      </c>
      <c r="C4" s="3">
        <v>20</v>
      </c>
      <c r="D4" s="3">
        <v>150</v>
      </c>
      <c r="E4" s="3">
        <v>10</v>
      </c>
      <c r="F4" s="3">
        <v>10</v>
      </c>
      <c r="G4" s="3">
        <v>3600</v>
      </c>
      <c r="H4" s="3">
        <f>G4-F4-E4</f>
        <v>3580</v>
      </c>
    </row>
    <row r="5" spans="1:8">
      <c r="A5" s="3" t="s">
        <v>14</v>
      </c>
      <c r="B5" s="3">
        <v>0.05</v>
      </c>
      <c r="C5" s="3">
        <v>20</v>
      </c>
      <c r="D5" s="3">
        <v>130</v>
      </c>
      <c r="E5" s="3"/>
      <c r="F5" s="3"/>
      <c r="G5" s="3"/>
      <c r="H5" s="3"/>
    </row>
    <row r="6" spans="1:8">
      <c r="A6" s="3" t="s">
        <v>140</v>
      </c>
      <c r="B6" s="3">
        <v>0.02</v>
      </c>
      <c r="C6" s="3">
        <v>0.02</v>
      </c>
      <c r="D6" s="3">
        <v>0.02</v>
      </c>
      <c r="E6" s="3"/>
      <c r="F6" s="3"/>
      <c r="G6" s="3"/>
      <c r="H6" s="3"/>
    </row>
    <row r="7" spans="1:8">
      <c r="A7" s="3" t="s">
        <v>141</v>
      </c>
      <c r="B7" s="3">
        <v>0.04</v>
      </c>
      <c r="C7" s="3">
        <v>0.04</v>
      </c>
      <c r="D7" s="3">
        <v>0.04</v>
      </c>
      <c r="E7" s="3"/>
      <c r="F7" s="3"/>
      <c r="G7" s="3"/>
      <c r="H7" s="3"/>
    </row>
    <row r="8" spans="1:8">
      <c r="A8" s="3" t="s">
        <v>142</v>
      </c>
      <c r="B8" s="3">
        <v>0.06</v>
      </c>
      <c r="C8" s="3">
        <v>0.06</v>
      </c>
      <c r="D8" s="3">
        <v>0.06</v>
      </c>
      <c r="E8" s="3"/>
      <c r="F8" s="3"/>
      <c r="G8" s="3"/>
      <c r="H8" s="3"/>
    </row>
    <row r="9" spans="1:8">
      <c r="A9" s="3" t="s">
        <v>143</v>
      </c>
      <c r="B9" s="3">
        <v>0.08</v>
      </c>
      <c r="C9" s="3">
        <v>0.08</v>
      </c>
      <c r="D9" s="3">
        <v>0.08</v>
      </c>
      <c r="E9" s="3"/>
      <c r="F9" s="3"/>
      <c r="G9" s="3"/>
      <c r="H9" s="3"/>
    </row>
    <row r="13" spans="1:8">
      <c r="B13" s="3" t="s">
        <v>144</v>
      </c>
    </row>
    <row r="14" spans="1:8">
      <c r="A14" s="3" t="s">
        <v>145</v>
      </c>
      <c r="B14" s="3">
        <f>6*(((B4+B5+B6)*H4)+((C4)*E4)+((F4)*D4))/3600</f>
        <v>62.917666666666662</v>
      </c>
    </row>
    <row r="15" spans="1:8">
      <c r="A15" s="3" t="s">
        <v>146</v>
      </c>
      <c r="B15" s="3">
        <f>6*(((B4+B5+B7)*H4)+((C4)*E4)+((F4)*D4))/3600</f>
        <v>63.036999999999992</v>
      </c>
    </row>
    <row r="16" spans="1:8">
      <c r="A16" s="3" t="s">
        <v>147</v>
      </c>
      <c r="B16" s="3">
        <f>6*(((B4+B5+B8)*H4)+((C4)*E4)+((F4)*D4))/3600</f>
        <v>63.156333333333336</v>
      </c>
    </row>
    <row r="17" spans="1:2">
      <c r="A17" s="3" t="s">
        <v>148</v>
      </c>
      <c r="B17" s="3">
        <f>6*(((B4+B5+B9)*H4)+((C4)*E4)+((F4)*D4))/3600</f>
        <v>63.275666666666673</v>
      </c>
    </row>
    <row r="18" spans="1:2">
      <c r="B18" s="8"/>
    </row>
    <row r="19" spans="1:2">
      <c r="B19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Gabriela Giselle Pereyra</cp:lastModifiedBy>
  <cp:revision/>
  <dcterms:created xsi:type="dcterms:W3CDTF">2006-09-16T00:00:00Z</dcterms:created>
  <dcterms:modified xsi:type="dcterms:W3CDTF">2020-11-17T14:19:01Z</dcterms:modified>
  <cp:category/>
  <cp:contentStatus/>
</cp:coreProperties>
</file>