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rozc/Documents/PhD_2020/01_thesis/chapter_2/supplementals/tables/"/>
    </mc:Choice>
  </mc:AlternateContent>
  <xr:revisionPtr revIDLastSave="0" documentId="13_ncr:1_{A1C9D91A-AEB6-7041-9C3F-7E0615CCCB6C}" xr6:coauthVersionLast="47" xr6:coauthVersionMax="47" xr10:uidLastSave="{00000000-0000-0000-0000-000000000000}"/>
  <bookViews>
    <workbookView xWindow="-26940" yWindow="-2420" windowWidth="26100" windowHeight="22280" activeTab="2" xr2:uid="{237C1E19-1196-BB4B-A479-58E80D25310D}"/>
  </bookViews>
  <sheets>
    <sheet name="kariega" sheetId="1" r:id="rId1"/>
    <sheet name="coverage_HiFi" sheetId="2" r:id="rId2"/>
    <sheet name="HiFi_covearge_used" sheetId="3" r:id="rId3"/>
  </sheets>
  <definedNames>
    <definedName name="_xlnm._FilterDatabase" localSheetId="1" hidden="1">coverage_HiFi!$A$1:$F$1</definedName>
    <definedName name="_xlnm._FilterDatabase" localSheetId="2" hidden="1">HiFi_covearge_used!$A$1:$F$1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D2" i="2"/>
  <c r="E8" i="2" s="1"/>
  <c r="D21" i="2"/>
  <c r="D20" i="2"/>
  <c r="D19" i="2"/>
  <c r="D18" i="2"/>
  <c r="D17" i="2"/>
  <c r="D16" i="2"/>
  <c r="D15" i="2"/>
  <c r="D14" i="2"/>
  <c r="E3" i="2" s="1"/>
  <c r="D13" i="2"/>
  <c r="D12" i="2"/>
  <c r="D11" i="2"/>
  <c r="D10" i="2"/>
  <c r="D9" i="2"/>
  <c r="D8" i="2"/>
  <c r="D7" i="2"/>
  <c r="D6" i="2"/>
  <c r="D5" i="2"/>
  <c r="D4" i="2"/>
  <c r="D3" i="2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" i="2" l="1"/>
  <c r="E4" i="2"/>
  <c r="E5" i="2"/>
  <c r="E6" i="2"/>
  <c r="E7" i="2"/>
</calcChain>
</file>

<file path=xl/sharedStrings.xml><?xml version="1.0" encoding="utf-8"?>
<sst xmlns="http://schemas.openxmlformats.org/spreadsheetml/2006/main" count="890" uniqueCount="224">
  <si>
    <t>Run</t>
  </si>
  <si>
    <t>Assay Type</t>
  </si>
  <si>
    <t>AvgSpotLen</t>
  </si>
  <si>
    <t>Bases</t>
  </si>
  <si>
    <t>BioProject</t>
  </si>
  <si>
    <t>BioSample</t>
  </si>
  <si>
    <t>Bytes</t>
  </si>
  <si>
    <t>Center Name</t>
  </si>
  <si>
    <t>Consent</t>
  </si>
  <si>
    <t>DATASTORE filetype</t>
  </si>
  <si>
    <t>DATASTORE provider</t>
  </si>
  <si>
    <t>DATASTORE region</t>
  </si>
  <si>
    <t>ENA-FIRST-PUBLIC (run)</t>
  </si>
  <si>
    <t>ENA-FIRST-PUBLIC</t>
  </si>
  <si>
    <t>ENA-LAST-UPDATE (run)</t>
  </si>
  <si>
    <t>ENA-LAST-UPDATE</t>
  </si>
  <si>
    <t>Experiment</t>
  </si>
  <si>
    <t>Instrument</t>
  </si>
  <si>
    <t>Library Name</t>
  </si>
  <si>
    <t>LibraryLayout</t>
  </si>
  <si>
    <t>LibrarySelection</t>
  </si>
  <si>
    <t>LibrarySource</t>
  </si>
  <si>
    <t>Organism</t>
  </si>
  <si>
    <t>Platform</t>
  </si>
  <si>
    <t>ReleaseDate</t>
  </si>
  <si>
    <t>Sample Name</t>
  </si>
  <si>
    <t>SRA Study</t>
  </si>
  <si>
    <t>ERR6016823</t>
  </si>
  <si>
    <t>WGS</t>
  </si>
  <si>
    <t>PRJEB45541</t>
  </si>
  <si>
    <t>SAMEA8907149</t>
  </si>
  <si>
    <t>KAUST CENTRE OF DESERT AGRICULTURE</t>
  </si>
  <si>
    <t>public</t>
  </si>
  <si>
    <t>sra,fastq</t>
  </si>
  <si>
    <t>s3,gs</t>
  </si>
  <si>
    <t>s3.us-east-1,gs.US</t>
  </si>
  <si>
    <t>ERX5656179</t>
  </si>
  <si>
    <t>Sequel II</t>
  </si>
  <si>
    <t>unspecified</t>
  </si>
  <si>
    <t>SINGLE</t>
  </si>
  <si>
    <t>size fractionation</t>
  </si>
  <si>
    <t>GENOMIC</t>
  </si>
  <si>
    <t>Triticum aestivum</t>
  </si>
  <si>
    <t>PACBIO_SMRT</t>
  </si>
  <si>
    <t>2021-12-15T00:00:00Z</t>
  </si>
  <si>
    <t>Kariega_CCS20</t>
  </si>
  <si>
    <t>ERP129661</t>
  </si>
  <si>
    <t>ERR6016822</t>
  </si>
  <si>
    <t>SAMEA8907148</t>
  </si>
  <si>
    <t>ncbi,gs,s3</t>
  </si>
  <si>
    <t>ncbi.public,gs.US,s3.us-east-1</t>
  </si>
  <si>
    <t>ERX5656178</t>
  </si>
  <si>
    <t>Kariega_CCS19</t>
  </si>
  <si>
    <t>ERR6043805</t>
  </si>
  <si>
    <t>SAMEA8907144</t>
  </si>
  <si>
    <t>gs,ncbi,s3</t>
  </si>
  <si>
    <t>s3.us-east-1,gs.US,ncbi.public</t>
  </si>
  <si>
    <t>ERX5682871</t>
  </si>
  <si>
    <t>Kariega_CCS15</t>
  </si>
  <si>
    <t>ERR6043799</t>
  </si>
  <si>
    <t>SAMEA8907138</t>
  </si>
  <si>
    <t>ERX5682865</t>
  </si>
  <si>
    <t>Kariega_CCS9</t>
  </si>
  <si>
    <t>ERR6043803</t>
  </si>
  <si>
    <t>SAMEA8907142</t>
  </si>
  <si>
    <t>s3,gs,ncbi</t>
  </si>
  <si>
    <t>s3.us-east-1,ncbi.public,gs.US</t>
  </si>
  <si>
    <t>ERX5682869</t>
  </si>
  <si>
    <t>Kariega_CCS13</t>
  </si>
  <si>
    <t>ERR6043800</t>
  </si>
  <si>
    <t>SAMEA8907139</t>
  </si>
  <si>
    <t>s3,ncbi,gs</t>
  </si>
  <si>
    <t>gs.US,ncbi.public,s3.us-east-1</t>
  </si>
  <si>
    <t>ERX5682866</t>
  </si>
  <si>
    <t>Kariega_CCS10</t>
  </si>
  <si>
    <t>ERR6043801</t>
  </si>
  <si>
    <t>SAMEA8907140</t>
  </si>
  <si>
    <t>ERX5682867</t>
  </si>
  <si>
    <t>Kariega_CCS11</t>
  </si>
  <si>
    <t>ERR6043807</t>
  </si>
  <si>
    <t>SAMEA8907146</t>
  </si>
  <si>
    <t>gs,s3,ncbi</t>
  </si>
  <si>
    <t>ncbi.public,s3.us-east-1,gs.US</t>
  </si>
  <si>
    <t>ERX5682873</t>
  </si>
  <si>
    <t>Kariega_CCS17</t>
  </si>
  <si>
    <t>ERR6043808</t>
  </si>
  <si>
    <t>SAMEA8907147</t>
  </si>
  <si>
    <t>ERX5682874</t>
  </si>
  <si>
    <t>Kariega_CCS18</t>
  </si>
  <si>
    <t>ERR6043802</t>
  </si>
  <si>
    <t>SAMEA8907141</t>
  </si>
  <si>
    <t>ERX5682868</t>
  </si>
  <si>
    <t>Kariega_CCS12</t>
  </si>
  <si>
    <t>ERR6043806</t>
  </si>
  <si>
    <t>SAMEA8907145</t>
  </si>
  <si>
    <t>fastq,sra</t>
  </si>
  <si>
    <t>ncbi,s3,gs</t>
  </si>
  <si>
    <t>gs.US,s3.us-east-1,ncbi.public</t>
  </si>
  <si>
    <t>ERX5682872</t>
  </si>
  <si>
    <t>Kariega_CCS16</t>
  </si>
  <si>
    <t>ERR6043804</t>
  </si>
  <si>
    <t>SAMEA8907143</t>
  </si>
  <si>
    <t>ERX5682870</t>
  </si>
  <si>
    <t>Kariega_CCS14</t>
  </si>
  <si>
    <t>ERR6043792</t>
  </si>
  <si>
    <t>SAMEA8907131</t>
  </si>
  <si>
    <t>ERX5682858</t>
  </si>
  <si>
    <t>Kariega_CCS2</t>
  </si>
  <si>
    <t>ERR6043796</t>
  </si>
  <si>
    <t>SAMEA8907135</t>
  </si>
  <si>
    <t>gs,s3</t>
  </si>
  <si>
    <t>ERX5682862</t>
  </si>
  <si>
    <t>Kariega_CCS6</t>
  </si>
  <si>
    <t>ERR6043798</t>
  </si>
  <si>
    <t>SAMEA8907137</t>
  </si>
  <si>
    <t>ERX5682864</t>
  </si>
  <si>
    <t>Kariega_CCS8</t>
  </si>
  <si>
    <t>ERR6043797</t>
  </si>
  <si>
    <t>SAMEA8907136</t>
  </si>
  <si>
    <t>ERX5682863</t>
  </si>
  <si>
    <t>Kariega_CCS7</t>
  </si>
  <si>
    <t>ERR6043791</t>
  </si>
  <si>
    <t>SAMEA8907130</t>
  </si>
  <si>
    <t>ERX5682857</t>
  </si>
  <si>
    <t>Kariega_CCS1</t>
  </si>
  <si>
    <t>ERR6043793</t>
  </si>
  <si>
    <t>SAMEA8907132</t>
  </si>
  <si>
    <t>ERX5682859</t>
  </si>
  <si>
    <t>Kariega_CCS3</t>
  </si>
  <si>
    <t>ERR6043794</t>
  </si>
  <si>
    <t>SAMEA8907133</t>
  </si>
  <si>
    <t>ERX5682860</t>
  </si>
  <si>
    <t>Kariega_CCS4</t>
  </si>
  <si>
    <t>ERR6043795</t>
  </si>
  <si>
    <t>SAMEA8907134</t>
  </si>
  <si>
    <t>gs.US,s3.us-east-1</t>
  </si>
  <si>
    <t>ERX5682861</t>
  </si>
  <si>
    <t>Kariega_CCS5</t>
  </si>
  <si>
    <t>ERR6022024</t>
  </si>
  <si>
    <t>FL-cDNA</t>
  </si>
  <si>
    <t>SAMEA8908180</t>
  </si>
  <si>
    <t>bam,sra</t>
  </si>
  <si>
    <t>ERX5661382</t>
  </si>
  <si>
    <t>TRANSCRIPTOMIC</t>
  </si>
  <si>
    <t>Kariega_Dusk-isoseq</t>
  </si>
  <si>
    <t>ERR6022025</t>
  </si>
  <si>
    <t>SAMEA8908181</t>
  </si>
  <si>
    <t>ERX5661383</t>
  </si>
  <si>
    <t>Kariega_FlagLeaves-isoseq</t>
  </si>
  <si>
    <t>ERR6022027</t>
  </si>
  <si>
    <t>SAMEA8908183</t>
  </si>
  <si>
    <t>ERX5661385</t>
  </si>
  <si>
    <t>Kariega_Root-isoseq</t>
  </si>
  <si>
    <t>ERR6022029</t>
  </si>
  <si>
    <t>SAMEA8908185</t>
  </si>
  <si>
    <t>ERX5661387</t>
  </si>
  <si>
    <t>Kariega_Spike-isoseq</t>
  </si>
  <si>
    <t>ERR6022028</t>
  </si>
  <si>
    <t>SAMEA8908184</t>
  </si>
  <si>
    <t>sra,bam</t>
  </si>
  <si>
    <t>ERX5661386</t>
  </si>
  <si>
    <t>Kariega_Seedling-isoseq</t>
  </si>
  <si>
    <t>ERR6022026</t>
  </si>
  <si>
    <t>SAMEA8908182</t>
  </si>
  <si>
    <t>ERX5661384</t>
  </si>
  <si>
    <t>Kariega_Grain-isoseq</t>
  </si>
  <si>
    <t>ERR6040209</t>
  </si>
  <si>
    <t>Hi-C</t>
  </si>
  <si>
    <t>SAMEA8908186</t>
  </si>
  <si>
    <t>ERX5679374</t>
  </si>
  <si>
    <t>HiSeq X Ten</t>
  </si>
  <si>
    <t>PAIRED</t>
  </si>
  <si>
    <t>DNase</t>
  </si>
  <si>
    <t>ILLUMINA</t>
  </si>
  <si>
    <t>OmniC_lib1</t>
  </si>
  <si>
    <t>ERR6040210</t>
  </si>
  <si>
    <t>SAMEA8908187</t>
  </si>
  <si>
    <t>ERX5679375</t>
  </si>
  <si>
    <t>OmniC_lib2</t>
  </si>
  <si>
    <t>ERR6040211</t>
  </si>
  <si>
    <t>SAMEA8908188</t>
  </si>
  <si>
    <t>ERX5679376</t>
  </si>
  <si>
    <t>OmniC_lib3</t>
  </si>
  <si>
    <t>ERR6040212</t>
  </si>
  <si>
    <t>SAMEA8908189</t>
  </si>
  <si>
    <t>ERX5679377</t>
  </si>
  <si>
    <t>OmniC_lib4</t>
  </si>
  <si>
    <t>ERR6043840</t>
  </si>
  <si>
    <t>RNA-Seq</t>
  </si>
  <si>
    <t>SAMEA8911309</t>
  </si>
  <si>
    <t>ERX5682894</t>
  </si>
  <si>
    <t>dusk</t>
  </si>
  <si>
    <t>ERR6043841</t>
  </si>
  <si>
    <t>SAMEA8911310</t>
  </si>
  <si>
    <t>ERX5682895</t>
  </si>
  <si>
    <t>flagleaves</t>
  </si>
  <si>
    <t>ERR6043842</t>
  </si>
  <si>
    <t>SAMEA8911311</t>
  </si>
  <si>
    <t>ERX5682896</t>
  </si>
  <si>
    <t>grain</t>
  </si>
  <si>
    <t>ERR6043843</t>
  </si>
  <si>
    <t>SAMEA8911312</t>
  </si>
  <si>
    <t>ERX5682897</t>
  </si>
  <si>
    <t>root</t>
  </si>
  <si>
    <t>ERR6043844</t>
  </si>
  <si>
    <t>SAMEA8911313</t>
  </si>
  <si>
    <t>ERX5682898</t>
  </si>
  <si>
    <t>seedling</t>
  </si>
  <si>
    <t>ERR6043845</t>
  </si>
  <si>
    <t>SAMEA8911314</t>
  </si>
  <si>
    <t>ERX5682899</t>
  </si>
  <si>
    <t>spike</t>
  </si>
  <si>
    <t>Depth</t>
  </si>
  <si>
    <t>2x</t>
  </si>
  <si>
    <t>4x</t>
  </si>
  <si>
    <t>6x</t>
  </si>
  <si>
    <t>coverag</t>
  </si>
  <si>
    <t>coverage2</t>
  </si>
  <si>
    <t>8x</t>
  </si>
  <si>
    <t>10x</t>
  </si>
  <si>
    <t>12x</t>
  </si>
  <si>
    <t>20x</t>
  </si>
  <si>
    <t>34.1x</t>
  </si>
  <si>
    <t>34x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</si>
</sst>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0" fontId="2" fillId="2" borderId="0" xfId="2"/>
    <xf numFmtId="164" fontId="2" fillId="2" borderId="0" xfId="2" applyNumberFormat="1"/>
    <xf numFmtId="14" fontId="2" fillId="2" borderId="0" xfId="2" applyNumberFormat="1"/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0" fillId="6" borderId="0" xfId="0" applyFill="1"/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F4B0A-714D-2748-B335-57EAF346CAE5}">
  <dimension ref="A1:AB37"/>
  <sheetViews>
    <sheetView workbookViewId="0">
      <selection activeCell="A21" sqref="A1:XFD21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s="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">
      <c r="A2" s="2" t="s">
        <v>27</v>
      </c>
      <c r="B2" s="2" t="s">
        <v>28</v>
      </c>
      <c r="C2" s="3">
        <v>16403</v>
      </c>
      <c r="D2" s="2">
        <v>25924743982</v>
      </c>
      <c r="E2" s="2">
        <f t="shared" ref="E2:E37" si="0">D2/16000000000</f>
        <v>1.6202964988749999</v>
      </c>
      <c r="F2" s="2" t="s">
        <v>29</v>
      </c>
      <c r="G2" s="2" t="s">
        <v>30</v>
      </c>
      <c r="H2" s="2">
        <v>20113785813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35</v>
      </c>
      <c r="N2" s="4">
        <v>44545</v>
      </c>
      <c r="O2" s="4">
        <v>44545</v>
      </c>
      <c r="P2" s="4">
        <v>44545</v>
      </c>
      <c r="Q2" s="4">
        <v>44545</v>
      </c>
      <c r="R2" s="2" t="s">
        <v>36</v>
      </c>
      <c r="S2" s="2" t="s">
        <v>37</v>
      </c>
      <c r="T2" s="2" t="s">
        <v>38</v>
      </c>
      <c r="U2" s="2" t="s">
        <v>39</v>
      </c>
      <c r="V2" s="2" t="s">
        <v>40</v>
      </c>
      <c r="W2" s="2" t="s">
        <v>41</v>
      </c>
      <c r="X2" s="2" t="s">
        <v>42</v>
      </c>
      <c r="Y2" s="2" t="s">
        <v>43</v>
      </c>
      <c r="Z2" s="2" t="s">
        <v>44</v>
      </c>
      <c r="AA2" s="2" t="s">
        <v>45</v>
      </c>
      <c r="AB2" s="2" t="s">
        <v>46</v>
      </c>
    </row>
    <row r="3" spans="1:28" x14ac:dyDescent="0.2">
      <c r="A3" s="2" t="s">
        <v>47</v>
      </c>
      <c r="B3" s="2" t="s">
        <v>28</v>
      </c>
      <c r="C3" s="3">
        <v>16286</v>
      </c>
      <c r="D3" s="2">
        <v>30859663927</v>
      </c>
      <c r="E3" s="2">
        <f t="shared" si="0"/>
        <v>1.9287289954375</v>
      </c>
      <c r="F3" s="2" t="s">
        <v>29</v>
      </c>
      <c r="G3" s="2" t="s">
        <v>48</v>
      </c>
      <c r="H3" s="2">
        <v>24705105795</v>
      </c>
      <c r="I3" s="2" t="s">
        <v>31</v>
      </c>
      <c r="J3" s="2" t="s">
        <v>32</v>
      </c>
      <c r="K3" s="2" t="s">
        <v>33</v>
      </c>
      <c r="L3" s="2" t="s">
        <v>49</v>
      </c>
      <c r="M3" s="2" t="s">
        <v>50</v>
      </c>
      <c r="N3" s="4">
        <v>44545</v>
      </c>
      <c r="O3" s="4">
        <v>44545</v>
      </c>
      <c r="P3" s="4">
        <v>44545</v>
      </c>
      <c r="Q3" s="4">
        <v>44545</v>
      </c>
      <c r="R3" s="2" t="s">
        <v>51</v>
      </c>
      <c r="S3" s="2" t="s">
        <v>37</v>
      </c>
      <c r="T3" s="2" t="s">
        <v>38</v>
      </c>
      <c r="U3" s="2" t="s">
        <v>39</v>
      </c>
      <c r="V3" s="2" t="s">
        <v>40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52</v>
      </c>
      <c r="AB3" s="2" t="s">
        <v>46</v>
      </c>
    </row>
    <row r="4" spans="1:28" x14ac:dyDescent="0.2">
      <c r="A4" s="2" t="s">
        <v>53</v>
      </c>
      <c r="B4" s="2" t="s">
        <v>28</v>
      </c>
      <c r="C4" s="3">
        <v>16146</v>
      </c>
      <c r="D4" s="2">
        <v>23955237624</v>
      </c>
      <c r="E4" s="2">
        <f t="shared" si="0"/>
        <v>1.4972023514999999</v>
      </c>
      <c r="F4" s="2" t="s">
        <v>29</v>
      </c>
      <c r="G4" s="2" t="s">
        <v>54</v>
      </c>
      <c r="H4" s="2">
        <v>20218471786</v>
      </c>
      <c r="I4" s="2" t="s">
        <v>31</v>
      </c>
      <c r="J4" s="2" t="s">
        <v>32</v>
      </c>
      <c r="K4" s="2" t="s">
        <v>33</v>
      </c>
      <c r="L4" s="2" t="s">
        <v>55</v>
      </c>
      <c r="M4" s="2" t="s">
        <v>56</v>
      </c>
      <c r="N4" s="4">
        <v>44545</v>
      </c>
      <c r="O4" s="4">
        <v>44545</v>
      </c>
      <c r="P4" s="4">
        <v>44545</v>
      </c>
      <c r="Q4" s="4">
        <v>44545</v>
      </c>
      <c r="R4" s="2" t="s">
        <v>57</v>
      </c>
      <c r="S4" s="2" t="s">
        <v>37</v>
      </c>
      <c r="T4" s="2" t="s">
        <v>38</v>
      </c>
      <c r="U4" s="2" t="s">
        <v>39</v>
      </c>
      <c r="V4" s="2" t="s">
        <v>40</v>
      </c>
      <c r="W4" s="2" t="s">
        <v>41</v>
      </c>
      <c r="X4" s="2" t="s">
        <v>42</v>
      </c>
      <c r="Y4" s="2" t="s">
        <v>43</v>
      </c>
      <c r="Z4" s="2" t="s">
        <v>44</v>
      </c>
      <c r="AA4" s="2" t="s">
        <v>58</v>
      </c>
      <c r="AB4" s="2" t="s">
        <v>46</v>
      </c>
    </row>
    <row r="5" spans="1:28" x14ac:dyDescent="0.2">
      <c r="A5" s="2" t="s">
        <v>59</v>
      </c>
      <c r="B5" s="2" t="s">
        <v>28</v>
      </c>
      <c r="C5" s="3">
        <v>15974</v>
      </c>
      <c r="D5" s="2">
        <v>27000290314</v>
      </c>
      <c r="E5" s="2">
        <f t="shared" si="0"/>
        <v>1.687518144625</v>
      </c>
      <c r="F5" s="2" t="s">
        <v>29</v>
      </c>
      <c r="G5" s="2" t="s">
        <v>60</v>
      </c>
      <c r="H5" s="2">
        <v>21693292774</v>
      </c>
      <c r="I5" s="2" t="s">
        <v>31</v>
      </c>
      <c r="J5" s="2" t="s">
        <v>32</v>
      </c>
      <c r="K5" s="2" t="s">
        <v>33</v>
      </c>
      <c r="L5" s="2" t="s">
        <v>34</v>
      </c>
      <c r="M5" s="2" t="s">
        <v>35</v>
      </c>
      <c r="N5" s="4">
        <v>44545</v>
      </c>
      <c r="O5" s="4">
        <v>44545</v>
      </c>
      <c r="P5" s="4">
        <v>44545</v>
      </c>
      <c r="Q5" s="4">
        <v>44545</v>
      </c>
      <c r="R5" s="2" t="s">
        <v>61</v>
      </c>
      <c r="S5" s="2" t="s">
        <v>37</v>
      </c>
      <c r="T5" s="2" t="s">
        <v>38</v>
      </c>
      <c r="U5" s="2" t="s">
        <v>39</v>
      </c>
      <c r="V5" s="2" t="s">
        <v>40</v>
      </c>
      <c r="W5" s="2" t="s">
        <v>41</v>
      </c>
      <c r="X5" s="2" t="s">
        <v>42</v>
      </c>
      <c r="Y5" s="2" t="s">
        <v>43</v>
      </c>
      <c r="Z5" s="2" t="s">
        <v>44</v>
      </c>
      <c r="AA5" s="2" t="s">
        <v>62</v>
      </c>
      <c r="AB5" s="2" t="s">
        <v>46</v>
      </c>
    </row>
    <row r="6" spans="1:28" x14ac:dyDescent="0.2">
      <c r="A6" s="2" t="s">
        <v>63</v>
      </c>
      <c r="B6" s="2" t="s">
        <v>28</v>
      </c>
      <c r="C6" s="3">
        <v>15899</v>
      </c>
      <c r="D6" s="2">
        <v>26089564407</v>
      </c>
      <c r="E6" s="2">
        <f t="shared" si="0"/>
        <v>1.6305977754375001</v>
      </c>
      <c r="F6" s="2" t="s">
        <v>29</v>
      </c>
      <c r="G6" s="2" t="s">
        <v>64</v>
      </c>
      <c r="H6" s="2">
        <v>21060407106</v>
      </c>
      <c r="I6" s="2" t="s">
        <v>31</v>
      </c>
      <c r="J6" s="2" t="s">
        <v>32</v>
      </c>
      <c r="K6" s="2" t="s">
        <v>33</v>
      </c>
      <c r="L6" s="2" t="s">
        <v>65</v>
      </c>
      <c r="M6" s="2" t="s">
        <v>66</v>
      </c>
      <c r="N6" s="4">
        <v>44545</v>
      </c>
      <c r="O6" s="4">
        <v>44545</v>
      </c>
      <c r="P6" s="4">
        <v>44545</v>
      </c>
      <c r="Q6" s="4">
        <v>44545</v>
      </c>
      <c r="R6" s="2" t="s">
        <v>67</v>
      </c>
      <c r="S6" s="2" t="s">
        <v>37</v>
      </c>
      <c r="T6" s="2" t="s">
        <v>38</v>
      </c>
      <c r="U6" s="2" t="s">
        <v>39</v>
      </c>
      <c r="V6" s="2" t="s">
        <v>40</v>
      </c>
      <c r="W6" s="2" t="s">
        <v>41</v>
      </c>
      <c r="X6" s="2" t="s">
        <v>42</v>
      </c>
      <c r="Y6" s="2" t="s">
        <v>43</v>
      </c>
      <c r="Z6" s="2" t="s">
        <v>44</v>
      </c>
      <c r="AA6" s="2" t="s">
        <v>68</v>
      </c>
      <c r="AB6" s="2" t="s">
        <v>46</v>
      </c>
    </row>
    <row r="7" spans="1:28" x14ac:dyDescent="0.2">
      <c r="A7" s="2" t="s">
        <v>69</v>
      </c>
      <c r="B7" s="2" t="s">
        <v>28</v>
      </c>
      <c r="C7" s="3">
        <v>15895</v>
      </c>
      <c r="D7" s="2">
        <v>27462113566</v>
      </c>
      <c r="E7" s="2">
        <f t="shared" si="0"/>
        <v>1.716382097875</v>
      </c>
      <c r="F7" s="2" t="s">
        <v>29</v>
      </c>
      <c r="G7" s="2" t="s">
        <v>70</v>
      </c>
      <c r="H7" s="2">
        <v>22327528863</v>
      </c>
      <c r="I7" s="2" t="s">
        <v>31</v>
      </c>
      <c r="J7" s="2" t="s">
        <v>32</v>
      </c>
      <c r="K7" s="2" t="s">
        <v>33</v>
      </c>
      <c r="L7" s="2" t="s">
        <v>71</v>
      </c>
      <c r="M7" s="2" t="s">
        <v>72</v>
      </c>
      <c r="N7" s="4">
        <v>44545</v>
      </c>
      <c r="O7" s="4">
        <v>44545</v>
      </c>
      <c r="P7" s="4">
        <v>44545</v>
      </c>
      <c r="Q7" s="4">
        <v>44545</v>
      </c>
      <c r="R7" s="2" t="s">
        <v>73</v>
      </c>
      <c r="S7" s="2" t="s">
        <v>37</v>
      </c>
      <c r="T7" s="2" t="s">
        <v>38</v>
      </c>
      <c r="U7" s="2" t="s">
        <v>39</v>
      </c>
      <c r="V7" s="2" t="s">
        <v>40</v>
      </c>
      <c r="W7" s="2" t="s">
        <v>41</v>
      </c>
      <c r="X7" s="2" t="s">
        <v>42</v>
      </c>
      <c r="Y7" s="2" t="s">
        <v>43</v>
      </c>
      <c r="Z7" s="2" t="s">
        <v>44</v>
      </c>
      <c r="AA7" s="2" t="s">
        <v>74</v>
      </c>
      <c r="AB7" s="2" t="s">
        <v>46</v>
      </c>
    </row>
    <row r="8" spans="1:28" x14ac:dyDescent="0.2">
      <c r="A8" s="2" t="s">
        <v>75</v>
      </c>
      <c r="B8" s="2" t="s">
        <v>28</v>
      </c>
      <c r="C8" s="3">
        <v>15879</v>
      </c>
      <c r="D8" s="2">
        <v>27854243403</v>
      </c>
      <c r="E8" s="2">
        <f t="shared" si="0"/>
        <v>1.7408902126875001</v>
      </c>
      <c r="F8" s="2" t="s">
        <v>29</v>
      </c>
      <c r="G8" s="2" t="s">
        <v>76</v>
      </c>
      <c r="H8" s="2">
        <v>22992367714</v>
      </c>
      <c r="I8" s="2" t="s">
        <v>31</v>
      </c>
      <c r="J8" s="2" t="s">
        <v>32</v>
      </c>
      <c r="K8" s="2" t="s">
        <v>33</v>
      </c>
      <c r="L8" s="2" t="s">
        <v>34</v>
      </c>
      <c r="M8" s="2" t="s">
        <v>35</v>
      </c>
      <c r="N8" s="4">
        <v>44545</v>
      </c>
      <c r="O8" s="4">
        <v>44545</v>
      </c>
      <c r="P8" s="4">
        <v>44545</v>
      </c>
      <c r="Q8" s="4">
        <v>44545</v>
      </c>
      <c r="R8" s="2" t="s">
        <v>77</v>
      </c>
      <c r="S8" s="2" t="s">
        <v>37</v>
      </c>
      <c r="T8" s="2" t="s">
        <v>38</v>
      </c>
      <c r="U8" s="2" t="s">
        <v>39</v>
      </c>
      <c r="V8" s="2" t="s">
        <v>40</v>
      </c>
      <c r="W8" s="2" t="s">
        <v>41</v>
      </c>
      <c r="X8" s="2" t="s">
        <v>42</v>
      </c>
      <c r="Y8" s="2" t="s">
        <v>43</v>
      </c>
      <c r="Z8" s="2" t="s">
        <v>44</v>
      </c>
      <c r="AA8" s="2" t="s">
        <v>78</v>
      </c>
      <c r="AB8" s="2" t="s">
        <v>46</v>
      </c>
    </row>
    <row r="9" spans="1:28" x14ac:dyDescent="0.2">
      <c r="A9" s="2" t="s">
        <v>79</v>
      </c>
      <c r="B9" s="2" t="s">
        <v>28</v>
      </c>
      <c r="C9" s="3">
        <v>15861</v>
      </c>
      <c r="D9" s="2">
        <v>29447086359</v>
      </c>
      <c r="E9" s="2">
        <f t="shared" si="0"/>
        <v>1.8404428974375</v>
      </c>
      <c r="F9" s="2" t="s">
        <v>29</v>
      </c>
      <c r="G9" s="2" t="s">
        <v>80</v>
      </c>
      <c r="H9" s="2">
        <v>23125268109</v>
      </c>
      <c r="I9" s="2" t="s">
        <v>31</v>
      </c>
      <c r="J9" s="2" t="s">
        <v>32</v>
      </c>
      <c r="K9" s="2" t="s">
        <v>33</v>
      </c>
      <c r="L9" s="2" t="s">
        <v>81</v>
      </c>
      <c r="M9" s="2" t="s">
        <v>82</v>
      </c>
      <c r="N9" s="4">
        <v>44545</v>
      </c>
      <c r="O9" s="4">
        <v>44545</v>
      </c>
      <c r="P9" s="4">
        <v>44545</v>
      </c>
      <c r="Q9" s="4">
        <v>44545</v>
      </c>
      <c r="R9" s="2" t="s">
        <v>83</v>
      </c>
      <c r="S9" s="2" t="s">
        <v>37</v>
      </c>
      <c r="T9" s="2" t="s">
        <v>38</v>
      </c>
      <c r="U9" s="2" t="s">
        <v>39</v>
      </c>
      <c r="V9" s="2" t="s">
        <v>40</v>
      </c>
      <c r="W9" s="2" t="s">
        <v>41</v>
      </c>
      <c r="X9" s="2" t="s">
        <v>42</v>
      </c>
      <c r="Y9" s="2" t="s">
        <v>43</v>
      </c>
      <c r="Z9" s="2" t="s">
        <v>44</v>
      </c>
      <c r="AA9" s="2" t="s">
        <v>84</v>
      </c>
      <c r="AB9" s="2" t="s">
        <v>46</v>
      </c>
    </row>
    <row r="10" spans="1:28" x14ac:dyDescent="0.2">
      <c r="A10" s="2" t="s">
        <v>85</v>
      </c>
      <c r="B10" s="2" t="s">
        <v>28</v>
      </c>
      <c r="C10" s="3">
        <v>15861</v>
      </c>
      <c r="D10" s="2">
        <v>29800747558</v>
      </c>
      <c r="E10" s="2">
        <f t="shared" si="0"/>
        <v>1.8625467223750001</v>
      </c>
      <c r="F10" s="2" t="s">
        <v>29</v>
      </c>
      <c r="G10" s="2" t="s">
        <v>86</v>
      </c>
      <c r="H10" s="2">
        <v>23574212016</v>
      </c>
      <c r="I10" s="2" t="s">
        <v>31</v>
      </c>
      <c r="J10" s="2" t="s">
        <v>32</v>
      </c>
      <c r="K10" s="2" t="s">
        <v>33</v>
      </c>
      <c r="L10" s="2" t="s">
        <v>34</v>
      </c>
      <c r="M10" s="2" t="s">
        <v>35</v>
      </c>
      <c r="N10" s="4">
        <v>44545</v>
      </c>
      <c r="O10" s="4">
        <v>44545</v>
      </c>
      <c r="P10" s="4">
        <v>44545</v>
      </c>
      <c r="Q10" s="4">
        <v>44545</v>
      </c>
      <c r="R10" s="2" t="s">
        <v>87</v>
      </c>
      <c r="S10" s="2" t="s">
        <v>37</v>
      </c>
      <c r="T10" s="2" t="s">
        <v>38</v>
      </c>
      <c r="U10" s="2" t="s">
        <v>39</v>
      </c>
      <c r="V10" s="2" t="s">
        <v>40</v>
      </c>
      <c r="W10" s="2" t="s">
        <v>41</v>
      </c>
      <c r="X10" s="2" t="s">
        <v>42</v>
      </c>
      <c r="Y10" s="2" t="s">
        <v>43</v>
      </c>
      <c r="Z10" s="2" t="s">
        <v>44</v>
      </c>
      <c r="AA10" s="2" t="s">
        <v>88</v>
      </c>
      <c r="AB10" s="2" t="s">
        <v>46</v>
      </c>
    </row>
    <row r="11" spans="1:28" x14ac:dyDescent="0.2">
      <c r="A11" s="2" t="s">
        <v>89</v>
      </c>
      <c r="B11" s="2" t="s">
        <v>28</v>
      </c>
      <c r="C11" s="3">
        <v>15767</v>
      </c>
      <c r="D11" s="2">
        <v>22700761182</v>
      </c>
      <c r="E11" s="2">
        <f t="shared" si="0"/>
        <v>1.4187975738750001</v>
      </c>
      <c r="F11" s="2" t="s">
        <v>29</v>
      </c>
      <c r="G11" s="2" t="s">
        <v>90</v>
      </c>
      <c r="H11" s="2">
        <v>20243274159</v>
      </c>
      <c r="I11" s="2" t="s">
        <v>31</v>
      </c>
      <c r="J11" s="2" t="s">
        <v>32</v>
      </c>
      <c r="K11" s="2" t="s">
        <v>33</v>
      </c>
      <c r="L11" s="2" t="s">
        <v>49</v>
      </c>
      <c r="M11" s="2" t="s">
        <v>50</v>
      </c>
      <c r="N11" s="4">
        <v>44545</v>
      </c>
      <c r="O11" s="4">
        <v>44545</v>
      </c>
      <c r="P11" s="4">
        <v>44545</v>
      </c>
      <c r="Q11" s="4">
        <v>44545</v>
      </c>
      <c r="R11" s="2" t="s">
        <v>91</v>
      </c>
      <c r="S11" s="2" t="s">
        <v>37</v>
      </c>
      <c r="T11" s="2" t="s">
        <v>38</v>
      </c>
      <c r="U11" s="2" t="s">
        <v>39</v>
      </c>
      <c r="V11" s="2" t="s">
        <v>40</v>
      </c>
      <c r="W11" s="2" t="s">
        <v>41</v>
      </c>
      <c r="X11" s="2" t="s">
        <v>42</v>
      </c>
      <c r="Y11" s="2" t="s">
        <v>43</v>
      </c>
      <c r="Z11" s="2" t="s">
        <v>44</v>
      </c>
      <c r="AA11" s="2" t="s">
        <v>92</v>
      </c>
      <c r="AB11" s="2" t="s">
        <v>46</v>
      </c>
    </row>
    <row r="12" spans="1:28" x14ac:dyDescent="0.2">
      <c r="A12" s="2" t="s">
        <v>93</v>
      </c>
      <c r="B12" s="2" t="s">
        <v>28</v>
      </c>
      <c r="C12" s="3">
        <v>15697</v>
      </c>
      <c r="D12" s="2">
        <v>22853154092</v>
      </c>
      <c r="E12" s="2">
        <f t="shared" si="0"/>
        <v>1.42832213075</v>
      </c>
      <c r="F12" s="2" t="s">
        <v>29</v>
      </c>
      <c r="G12" s="2" t="s">
        <v>94</v>
      </c>
      <c r="H12" s="2">
        <v>19267979867</v>
      </c>
      <c r="I12" s="2" t="s">
        <v>31</v>
      </c>
      <c r="J12" s="2" t="s">
        <v>32</v>
      </c>
      <c r="K12" s="2" t="s">
        <v>95</v>
      </c>
      <c r="L12" s="2" t="s">
        <v>96</v>
      </c>
      <c r="M12" s="2" t="s">
        <v>97</v>
      </c>
      <c r="N12" s="4">
        <v>44545</v>
      </c>
      <c r="O12" s="4">
        <v>44545</v>
      </c>
      <c r="P12" s="4">
        <v>44545</v>
      </c>
      <c r="Q12" s="4">
        <v>44545</v>
      </c>
      <c r="R12" s="2" t="s">
        <v>98</v>
      </c>
      <c r="S12" s="2" t="s">
        <v>37</v>
      </c>
      <c r="T12" s="2" t="s">
        <v>38</v>
      </c>
      <c r="U12" s="2" t="s">
        <v>39</v>
      </c>
      <c r="V12" s="2" t="s">
        <v>40</v>
      </c>
      <c r="W12" s="2" t="s">
        <v>41</v>
      </c>
      <c r="X12" s="2" t="s">
        <v>42</v>
      </c>
      <c r="Y12" s="2" t="s">
        <v>43</v>
      </c>
      <c r="Z12" s="2" t="s">
        <v>44</v>
      </c>
      <c r="AA12" s="2" t="s">
        <v>99</v>
      </c>
      <c r="AB12" s="2" t="s">
        <v>46</v>
      </c>
    </row>
    <row r="13" spans="1:28" x14ac:dyDescent="0.2">
      <c r="A13" s="2" t="s">
        <v>100</v>
      </c>
      <c r="B13" s="2" t="s">
        <v>28</v>
      </c>
      <c r="C13" s="3">
        <v>15602</v>
      </c>
      <c r="D13" s="2">
        <v>21378750864</v>
      </c>
      <c r="E13" s="2">
        <f t="shared" si="0"/>
        <v>1.336171929</v>
      </c>
      <c r="F13" s="2" t="s">
        <v>29</v>
      </c>
      <c r="G13" s="2" t="s">
        <v>101</v>
      </c>
      <c r="H13" s="2">
        <v>18249343893</v>
      </c>
      <c r="I13" s="2" t="s">
        <v>31</v>
      </c>
      <c r="J13" s="2" t="s">
        <v>32</v>
      </c>
      <c r="K13" s="2" t="s">
        <v>33</v>
      </c>
      <c r="L13" s="2" t="s">
        <v>55</v>
      </c>
      <c r="M13" s="2" t="s">
        <v>82</v>
      </c>
      <c r="N13" s="4">
        <v>44545</v>
      </c>
      <c r="O13" s="4">
        <v>44545</v>
      </c>
      <c r="P13" s="4">
        <v>44545</v>
      </c>
      <c r="Q13" s="4">
        <v>44545</v>
      </c>
      <c r="R13" s="2" t="s">
        <v>102</v>
      </c>
      <c r="S13" s="2" t="s">
        <v>37</v>
      </c>
      <c r="T13" s="2" t="s">
        <v>38</v>
      </c>
      <c r="U13" s="2" t="s">
        <v>39</v>
      </c>
      <c r="V13" s="2" t="s">
        <v>40</v>
      </c>
      <c r="W13" s="2" t="s">
        <v>41</v>
      </c>
      <c r="X13" s="2" t="s">
        <v>42</v>
      </c>
      <c r="Y13" s="2" t="s">
        <v>43</v>
      </c>
      <c r="Z13" s="2" t="s">
        <v>44</v>
      </c>
      <c r="AA13" s="2" t="s">
        <v>103</v>
      </c>
      <c r="AB13" s="2" t="s">
        <v>46</v>
      </c>
    </row>
    <row r="14" spans="1:28" x14ac:dyDescent="0.2">
      <c r="A14" s="2" t="s">
        <v>104</v>
      </c>
      <c r="B14" s="2" t="s">
        <v>28</v>
      </c>
      <c r="C14" s="3">
        <v>15420</v>
      </c>
      <c r="D14" s="2">
        <v>33077780030</v>
      </c>
      <c r="E14" s="2">
        <f t="shared" si="0"/>
        <v>2.067361251875</v>
      </c>
      <c r="F14" s="2" t="s">
        <v>29</v>
      </c>
      <c r="G14" s="2" t="s">
        <v>105</v>
      </c>
      <c r="H14" s="2">
        <v>25727378384</v>
      </c>
      <c r="I14" s="2" t="s">
        <v>31</v>
      </c>
      <c r="J14" s="2" t="s">
        <v>32</v>
      </c>
      <c r="K14" s="2" t="s">
        <v>95</v>
      </c>
      <c r="L14" s="2" t="s">
        <v>65</v>
      </c>
      <c r="M14" s="2" t="s">
        <v>56</v>
      </c>
      <c r="N14" s="4">
        <v>44545</v>
      </c>
      <c r="O14" s="4">
        <v>44545</v>
      </c>
      <c r="P14" s="4">
        <v>44545</v>
      </c>
      <c r="Q14" s="4">
        <v>44545</v>
      </c>
      <c r="R14" s="2" t="s">
        <v>106</v>
      </c>
      <c r="S14" s="2" t="s">
        <v>37</v>
      </c>
      <c r="T14" s="2" t="s">
        <v>38</v>
      </c>
      <c r="U14" s="2" t="s">
        <v>39</v>
      </c>
      <c r="V14" s="2" t="s">
        <v>40</v>
      </c>
      <c r="W14" s="2" t="s">
        <v>41</v>
      </c>
      <c r="X14" s="2" t="s">
        <v>42</v>
      </c>
      <c r="Y14" s="2" t="s">
        <v>43</v>
      </c>
      <c r="Z14" s="2" t="s">
        <v>44</v>
      </c>
      <c r="AA14" s="2" t="s">
        <v>107</v>
      </c>
      <c r="AB14" s="2" t="s">
        <v>46</v>
      </c>
    </row>
    <row r="15" spans="1:28" x14ac:dyDescent="0.2">
      <c r="A15" s="2" t="s">
        <v>108</v>
      </c>
      <c r="B15" s="2" t="s">
        <v>28</v>
      </c>
      <c r="C15" s="3">
        <v>15338</v>
      </c>
      <c r="D15" s="2">
        <v>26393263599</v>
      </c>
      <c r="E15" s="2">
        <f t="shared" si="0"/>
        <v>1.6495789749375001</v>
      </c>
      <c r="F15" s="2" t="s">
        <v>29</v>
      </c>
      <c r="G15" s="2" t="s">
        <v>109</v>
      </c>
      <c r="H15" s="2">
        <v>20471018131</v>
      </c>
      <c r="I15" s="2" t="s">
        <v>31</v>
      </c>
      <c r="J15" s="2" t="s">
        <v>32</v>
      </c>
      <c r="K15" s="2" t="s">
        <v>95</v>
      </c>
      <c r="L15" s="2" t="s">
        <v>110</v>
      </c>
      <c r="M15" s="2" t="s">
        <v>35</v>
      </c>
      <c r="N15" s="4">
        <v>44545</v>
      </c>
      <c r="O15" s="4">
        <v>44545</v>
      </c>
      <c r="P15" s="4">
        <v>44545</v>
      </c>
      <c r="Q15" s="4">
        <v>44545</v>
      </c>
      <c r="R15" s="2" t="s">
        <v>111</v>
      </c>
      <c r="S15" s="2" t="s">
        <v>37</v>
      </c>
      <c r="T15" s="2" t="s">
        <v>38</v>
      </c>
      <c r="U15" s="2" t="s">
        <v>39</v>
      </c>
      <c r="V15" s="2" t="s">
        <v>40</v>
      </c>
      <c r="W15" s="2" t="s">
        <v>41</v>
      </c>
      <c r="X15" s="2" t="s">
        <v>42</v>
      </c>
      <c r="Y15" s="2" t="s">
        <v>43</v>
      </c>
      <c r="Z15" s="2" t="s">
        <v>44</v>
      </c>
      <c r="AA15" s="2" t="s">
        <v>112</v>
      </c>
      <c r="AB15" s="2" t="s">
        <v>46</v>
      </c>
    </row>
    <row r="16" spans="1:28" x14ac:dyDescent="0.2">
      <c r="A16" s="2" t="s">
        <v>113</v>
      </c>
      <c r="B16" s="2" t="s">
        <v>28</v>
      </c>
      <c r="C16" s="3">
        <v>15335</v>
      </c>
      <c r="D16" s="2">
        <v>28808939011</v>
      </c>
      <c r="E16" s="2">
        <f t="shared" si="0"/>
        <v>1.8005586881875</v>
      </c>
      <c r="F16" s="2" t="s">
        <v>29</v>
      </c>
      <c r="G16" s="2" t="s">
        <v>114</v>
      </c>
      <c r="H16" s="2">
        <v>23045792001</v>
      </c>
      <c r="I16" s="2" t="s">
        <v>31</v>
      </c>
      <c r="J16" s="2" t="s">
        <v>32</v>
      </c>
      <c r="K16" s="2" t="s">
        <v>95</v>
      </c>
      <c r="L16" s="2" t="s">
        <v>110</v>
      </c>
      <c r="M16" s="2" t="s">
        <v>35</v>
      </c>
      <c r="N16" s="4">
        <v>44545</v>
      </c>
      <c r="O16" s="4">
        <v>44545</v>
      </c>
      <c r="P16" s="4">
        <v>44545</v>
      </c>
      <c r="Q16" s="4">
        <v>44545</v>
      </c>
      <c r="R16" s="2" t="s">
        <v>115</v>
      </c>
      <c r="S16" s="2" t="s">
        <v>37</v>
      </c>
      <c r="T16" s="2" t="s">
        <v>38</v>
      </c>
      <c r="U16" s="2" t="s">
        <v>39</v>
      </c>
      <c r="V16" s="2" t="s">
        <v>40</v>
      </c>
      <c r="W16" s="2" t="s">
        <v>41</v>
      </c>
      <c r="X16" s="2" t="s">
        <v>42</v>
      </c>
      <c r="Y16" s="2" t="s">
        <v>43</v>
      </c>
      <c r="Z16" s="2" t="s">
        <v>44</v>
      </c>
      <c r="AA16" s="2" t="s">
        <v>116</v>
      </c>
      <c r="AB16" s="2" t="s">
        <v>46</v>
      </c>
    </row>
    <row r="17" spans="1:28" x14ac:dyDescent="0.2">
      <c r="A17" s="2" t="s">
        <v>117</v>
      </c>
      <c r="B17" s="2" t="s">
        <v>28</v>
      </c>
      <c r="C17" s="3">
        <v>15311</v>
      </c>
      <c r="D17" s="2">
        <v>29515052999</v>
      </c>
      <c r="E17" s="2">
        <f t="shared" si="0"/>
        <v>1.8446908124375001</v>
      </c>
      <c r="F17" s="2" t="s">
        <v>29</v>
      </c>
      <c r="G17" s="2" t="s">
        <v>118</v>
      </c>
      <c r="H17" s="2">
        <v>23184317831</v>
      </c>
      <c r="I17" s="2" t="s">
        <v>31</v>
      </c>
      <c r="J17" s="2" t="s">
        <v>32</v>
      </c>
      <c r="K17" s="2" t="s">
        <v>33</v>
      </c>
      <c r="L17" s="2" t="s">
        <v>81</v>
      </c>
      <c r="M17" s="2" t="s">
        <v>56</v>
      </c>
      <c r="N17" s="4">
        <v>44545</v>
      </c>
      <c r="O17" s="4">
        <v>44545</v>
      </c>
      <c r="P17" s="4">
        <v>44545</v>
      </c>
      <c r="Q17" s="4">
        <v>44545</v>
      </c>
      <c r="R17" s="2" t="s">
        <v>119</v>
      </c>
      <c r="S17" s="2" t="s">
        <v>37</v>
      </c>
      <c r="T17" s="2" t="s">
        <v>38</v>
      </c>
      <c r="U17" s="2" t="s">
        <v>39</v>
      </c>
      <c r="V17" s="2" t="s">
        <v>40</v>
      </c>
      <c r="W17" s="2" t="s">
        <v>41</v>
      </c>
      <c r="X17" s="2" t="s">
        <v>42</v>
      </c>
      <c r="Y17" s="2" t="s">
        <v>43</v>
      </c>
      <c r="Z17" s="2" t="s">
        <v>44</v>
      </c>
      <c r="AA17" s="2" t="s">
        <v>120</v>
      </c>
      <c r="AB17" s="2" t="s">
        <v>46</v>
      </c>
    </row>
    <row r="18" spans="1:28" x14ac:dyDescent="0.2">
      <c r="A18" s="2" t="s">
        <v>121</v>
      </c>
      <c r="B18" s="2" t="s">
        <v>28</v>
      </c>
      <c r="C18" s="3">
        <v>15292</v>
      </c>
      <c r="D18" s="2">
        <v>29387857865</v>
      </c>
      <c r="E18" s="2">
        <f t="shared" si="0"/>
        <v>1.8367411165625001</v>
      </c>
      <c r="F18" s="2" t="s">
        <v>29</v>
      </c>
      <c r="G18" s="2" t="s">
        <v>122</v>
      </c>
      <c r="H18" s="2">
        <v>23435460972</v>
      </c>
      <c r="I18" s="2" t="s">
        <v>31</v>
      </c>
      <c r="J18" s="2" t="s">
        <v>32</v>
      </c>
      <c r="K18" s="2" t="s">
        <v>33</v>
      </c>
      <c r="L18" s="2" t="s">
        <v>96</v>
      </c>
      <c r="M18" s="2" t="s">
        <v>66</v>
      </c>
      <c r="N18" s="4">
        <v>44545</v>
      </c>
      <c r="O18" s="4">
        <v>44545</v>
      </c>
      <c r="P18" s="4">
        <v>44545</v>
      </c>
      <c r="Q18" s="4">
        <v>44545</v>
      </c>
      <c r="R18" s="2" t="s">
        <v>123</v>
      </c>
      <c r="S18" s="2" t="s">
        <v>37</v>
      </c>
      <c r="T18" s="2" t="s">
        <v>38</v>
      </c>
      <c r="U18" s="2" t="s">
        <v>39</v>
      </c>
      <c r="V18" s="2" t="s">
        <v>40</v>
      </c>
      <c r="W18" s="2" t="s">
        <v>41</v>
      </c>
      <c r="X18" s="2" t="s">
        <v>42</v>
      </c>
      <c r="Y18" s="2" t="s">
        <v>43</v>
      </c>
      <c r="Z18" s="2" t="s">
        <v>44</v>
      </c>
      <c r="AA18" s="2" t="s">
        <v>124</v>
      </c>
      <c r="AB18" s="2" t="s">
        <v>46</v>
      </c>
    </row>
    <row r="19" spans="1:28" x14ac:dyDescent="0.2">
      <c r="A19" s="2" t="s">
        <v>125</v>
      </c>
      <c r="B19" s="2" t="s">
        <v>28</v>
      </c>
      <c r="C19" s="3">
        <v>15261</v>
      </c>
      <c r="D19" s="2">
        <v>28174760322</v>
      </c>
      <c r="E19" s="2">
        <f t="shared" si="0"/>
        <v>1.7609225201250001</v>
      </c>
      <c r="F19" s="2" t="s">
        <v>29</v>
      </c>
      <c r="G19" s="2" t="s">
        <v>126</v>
      </c>
      <c r="H19" s="2">
        <v>22512356414</v>
      </c>
      <c r="I19" s="2" t="s">
        <v>31</v>
      </c>
      <c r="J19" s="2" t="s">
        <v>32</v>
      </c>
      <c r="K19" s="2" t="s">
        <v>33</v>
      </c>
      <c r="L19" s="2" t="s">
        <v>110</v>
      </c>
      <c r="M19" s="2" t="s">
        <v>35</v>
      </c>
      <c r="N19" s="4">
        <v>44545</v>
      </c>
      <c r="O19" s="4">
        <v>44545</v>
      </c>
      <c r="P19" s="4">
        <v>44545</v>
      </c>
      <c r="Q19" s="4">
        <v>44545</v>
      </c>
      <c r="R19" s="2" t="s">
        <v>127</v>
      </c>
      <c r="S19" s="2" t="s">
        <v>37</v>
      </c>
      <c r="T19" s="2" t="s">
        <v>38</v>
      </c>
      <c r="U19" s="2" t="s">
        <v>39</v>
      </c>
      <c r="V19" s="2" t="s">
        <v>40</v>
      </c>
      <c r="W19" s="2" t="s">
        <v>41</v>
      </c>
      <c r="X19" s="2" t="s">
        <v>42</v>
      </c>
      <c r="Y19" s="2" t="s">
        <v>43</v>
      </c>
      <c r="Z19" s="2" t="s">
        <v>44</v>
      </c>
      <c r="AA19" s="2" t="s">
        <v>128</v>
      </c>
      <c r="AB19" s="2" t="s">
        <v>46</v>
      </c>
    </row>
    <row r="20" spans="1:28" x14ac:dyDescent="0.2">
      <c r="A20" s="2" t="s">
        <v>129</v>
      </c>
      <c r="B20" s="2" t="s">
        <v>28</v>
      </c>
      <c r="C20" s="3">
        <v>15226</v>
      </c>
      <c r="D20" s="2">
        <v>28913457933</v>
      </c>
      <c r="E20" s="2">
        <f t="shared" si="0"/>
        <v>1.8070911208125</v>
      </c>
      <c r="F20" s="2" t="s">
        <v>29</v>
      </c>
      <c r="G20" s="2" t="s">
        <v>130</v>
      </c>
      <c r="H20" s="2">
        <v>23289207931</v>
      </c>
      <c r="I20" s="2" t="s">
        <v>31</v>
      </c>
      <c r="J20" s="2" t="s">
        <v>32</v>
      </c>
      <c r="K20" s="2" t="s">
        <v>95</v>
      </c>
      <c r="L20" s="2" t="s">
        <v>110</v>
      </c>
      <c r="M20" s="2" t="s">
        <v>35</v>
      </c>
      <c r="N20" s="4">
        <v>44545</v>
      </c>
      <c r="O20" s="4">
        <v>44545</v>
      </c>
      <c r="P20" s="4">
        <v>44545</v>
      </c>
      <c r="Q20" s="4">
        <v>44545</v>
      </c>
      <c r="R20" s="2" t="s">
        <v>131</v>
      </c>
      <c r="S20" s="2" t="s">
        <v>37</v>
      </c>
      <c r="T20" s="2" t="s">
        <v>38</v>
      </c>
      <c r="U20" s="2" t="s">
        <v>39</v>
      </c>
      <c r="V20" s="2" t="s">
        <v>40</v>
      </c>
      <c r="W20" s="2" t="s">
        <v>41</v>
      </c>
      <c r="X20" s="2" t="s">
        <v>42</v>
      </c>
      <c r="Y20" s="2" t="s">
        <v>43</v>
      </c>
      <c r="Z20" s="2" t="s">
        <v>44</v>
      </c>
      <c r="AA20" s="2" t="s">
        <v>132</v>
      </c>
      <c r="AB20" s="2" t="s">
        <v>46</v>
      </c>
    </row>
    <row r="21" spans="1:28" x14ac:dyDescent="0.2">
      <c r="A21" s="2" t="s">
        <v>133</v>
      </c>
      <c r="B21" s="2" t="s">
        <v>28</v>
      </c>
      <c r="C21" s="3">
        <v>15223</v>
      </c>
      <c r="D21" s="2">
        <v>26775661031</v>
      </c>
      <c r="E21" s="2">
        <f t="shared" si="0"/>
        <v>1.6734788144374999</v>
      </c>
      <c r="F21" s="2" t="s">
        <v>29</v>
      </c>
      <c r="G21" s="2" t="s">
        <v>134</v>
      </c>
      <c r="H21" s="2">
        <v>20993200975</v>
      </c>
      <c r="I21" s="2" t="s">
        <v>31</v>
      </c>
      <c r="J21" s="2" t="s">
        <v>32</v>
      </c>
      <c r="K21" s="2" t="s">
        <v>33</v>
      </c>
      <c r="L21" s="2" t="s">
        <v>110</v>
      </c>
      <c r="M21" s="2" t="s">
        <v>135</v>
      </c>
      <c r="N21" s="4">
        <v>44545</v>
      </c>
      <c r="O21" s="4">
        <v>44545</v>
      </c>
      <c r="P21" s="4">
        <v>44545</v>
      </c>
      <c r="Q21" s="4">
        <v>44545</v>
      </c>
      <c r="R21" s="2" t="s">
        <v>136</v>
      </c>
      <c r="S21" s="2" t="s">
        <v>37</v>
      </c>
      <c r="T21" s="2" t="s">
        <v>38</v>
      </c>
      <c r="U21" s="2" t="s">
        <v>39</v>
      </c>
      <c r="V21" s="2" t="s">
        <v>40</v>
      </c>
      <c r="W21" s="2" t="s">
        <v>41</v>
      </c>
      <c r="X21" s="2" t="s">
        <v>42</v>
      </c>
      <c r="Y21" s="2" t="s">
        <v>43</v>
      </c>
      <c r="Z21" s="2" t="s">
        <v>44</v>
      </c>
      <c r="AA21" s="2" t="s">
        <v>137</v>
      </c>
      <c r="AB21" s="2" t="s">
        <v>46</v>
      </c>
    </row>
    <row r="22" spans="1:28" x14ac:dyDescent="0.2">
      <c r="A22" t="s">
        <v>138</v>
      </c>
      <c r="B22" t="s">
        <v>139</v>
      </c>
      <c r="C22" s="1">
        <v>2740</v>
      </c>
      <c r="D22">
        <v>239084624</v>
      </c>
      <c r="E22">
        <f t="shared" si="0"/>
        <v>1.4942789E-2</v>
      </c>
      <c r="F22" t="s">
        <v>29</v>
      </c>
      <c r="G22" t="s">
        <v>140</v>
      </c>
      <c r="H22">
        <v>60690427</v>
      </c>
      <c r="I22" t="s">
        <v>31</v>
      </c>
      <c r="J22" t="s">
        <v>32</v>
      </c>
      <c r="K22" t="s">
        <v>141</v>
      </c>
      <c r="L22" t="s">
        <v>34</v>
      </c>
      <c r="M22" t="s">
        <v>35</v>
      </c>
      <c r="N22" s="5">
        <v>44545</v>
      </c>
      <c r="O22" s="5">
        <v>44545</v>
      </c>
      <c r="P22" s="5">
        <v>44545</v>
      </c>
      <c r="Q22" s="5">
        <v>44545</v>
      </c>
      <c r="R22" t="s">
        <v>142</v>
      </c>
      <c r="S22" t="s">
        <v>37</v>
      </c>
      <c r="T22" t="s">
        <v>38</v>
      </c>
      <c r="U22" t="s">
        <v>39</v>
      </c>
      <c r="V22" t="s">
        <v>40</v>
      </c>
      <c r="W22" t="s">
        <v>143</v>
      </c>
      <c r="X22" t="s">
        <v>42</v>
      </c>
      <c r="Y22" t="s">
        <v>43</v>
      </c>
      <c r="Z22" t="s">
        <v>44</v>
      </c>
      <c r="AA22" t="s">
        <v>144</v>
      </c>
      <c r="AB22" t="s">
        <v>46</v>
      </c>
    </row>
    <row r="23" spans="1:28" x14ac:dyDescent="0.2">
      <c r="A23" t="s">
        <v>145</v>
      </c>
      <c r="B23" t="s">
        <v>139</v>
      </c>
      <c r="C23" s="1">
        <v>2464</v>
      </c>
      <c r="D23">
        <v>202796623</v>
      </c>
      <c r="E23">
        <f t="shared" si="0"/>
        <v>1.2674788937500001E-2</v>
      </c>
      <c r="F23" t="s">
        <v>29</v>
      </c>
      <c r="G23" t="s">
        <v>146</v>
      </c>
      <c r="H23">
        <v>51523106</v>
      </c>
      <c r="I23" t="s">
        <v>31</v>
      </c>
      <c r="J23" t="s">
        <v>32</v>
      </c>
      <c r="K23" t="s">
        <v>141</v>
      </c>
      <c r="L23" t="s">
        <v>110</v>
      </c>
      <c r="M23" t="s">
        <v>135</v>
      </c>
      <c r="N23" s="5">
        <v>44545</v>
      </c>
      <c r="O23" s="5">
        <v>44545</v>
      </c>
      <c r="P23" s="5">
        <v>44545</v>
      </c>
      <c r="Q23" s="5">
        <v>44545</v>
      </c>
      <c r="R23" t="s">
        <v>147</v>
      </c>
      <c r="S23" t="s">
        <v>37</v>
      </c>
      <c r="T23" t="s">
        <v>38</v>
      </c>
      <c r="U23" t="s">
        <v>39</v>
      </c>
      <c r="V23" t="s">
        <v>40</v>
      </c>
      <c r="W23" t="s">
        <v>143</v>
      </c>
      <c r="X23" t="s">
        <v>42</v>
      </c>
      <c r="Y23" t="s">
        <v>43</v>
      </c>
      <c r="Z23" t="s">
        <v>44</v>
      </c>
      <c r="AA23" t="s">
        <v>148</v>
      </c>
      <c r="AB23" t="s">
        <v>46</v>
      </c>
    </row>
    <row r="24" spans="1:28" x14ac:dyDescent="0.2">
      <c r="A24" t="s">
        <v>149</v>
      </c>
      <c r="B24" t="s">
        <v>139</v>
      </c>
      <c r="C24" s="1">
        <v>2393</v>
      </c>
      <c r="D24">
        <v>192958003</v>
      </c>
      <c r="E24">
        <f t="shared" si="0"/>
        <v>1.2059875187499999E-2</v>
      </c>
      <c r="F24" t="s">
        <v>29</v>
      </c>
      <c r="G24" t="s">
        <v>150</v>
      </c>
      <c r="H24">
        <v>49036551</v>
      </c>
      <c r="I24" t="s">
        <v>31</v>
      </c>
      <c r="J24" t="s">
        <v>32</v>
      </c>
      <c r="K24" t="s">
        <v>141</v>
      </c>
      <c r="L24" t="s">
        <v>110</v>
      </c>
      <c r="M24" t="s">
        <v>35</v>
      </c>
      <c r="N24" s="5">
        <v>44545</v>
      </c>
      <c r="O24" s="5">
        <v>44545</v>
      </c>
      <c r="P24" s="5">
        <v>44545</v>
      </c>
      <c r="Q24" s="5">
        <v>44545</v>
      </c>
      <c r="R24" t="s">
        <v>151</v>
      </c>
      <c r="S24" t="s">
        <v>37</v>
      </c>
      <c r="T24" t="s">
        <v>38</v>
      </c>
      <c r="U24" t="s">
        <v>39</v>
      </c>
      <c r="V24" t="s">
        <v>40</v>
      </c>
      <c r="W24" t="s">
        <v>143</v>
      </c>
      <c r="X24" t="s">
        <v>42</v>
      </c>
      <c r="Y24" t="s">
        <v>43</v>
      </c>
      <c r="Z24" t="s">
        <v>44</v>
      </c>
      <c r="AA24" t="s">
        <v>152</v>
      </c>
      <c r="AB24" t="s">
        <v>46</v>
      </c>
    </row>
    <row r="25" spans="1:28" x14ac:dyDescent="0.2">
      <c r="A25" t="s">
        <v>153</v>
      </c>
      <c r="B25" t="s">
        <v>139</v>
      </c>
      <c r="C25" s="1">
        <v>2204</v>
      </c>
      <c r="D25">
        <v>142783536</v>
      </c>
      <c r="E25">
        <f t="shared" si="0"/>
        <v>8.9239709999999993E-3</v>
      </c>
      <c r="F25" t="s">
        <v>29</v>
      </c>
      <c r="G25" t="s">
        <v>154</v>
      </c>
      <c r="H25">
        <v>36316172</v>
      </c>
      <c r="I25" t="s">
        <v>31</v>
      </c>
      <c r="J25" t="s">
        <v>32</v>
      </c>
      <c r="K25" t="s">
        <v>141</v>
      </c>
      <c r="L25" t="s">
        <v>34</v>
      </c>
      <c r="M25" t="s">
        <v>35</v>
      </c>
      <c r="N25" s="5">
        <v>44545</v>
      </c>
      <c r="O25" s="5">
        <v>44545</v>
      </c>
      <c r="P25" s="5">
        <v>44545</v>
      </c>
      <c r="Q25" s="5">
        <v>44545</v>
      </c>
      <c r="R25" t="s">
        <v>155</v>
      </c>
      <c r="S25" t="s">
        <v>37</v>
      </c>
      <c r="T25" t="s">
        <v>38</v>
      </c>
      <c r="U25" t="s">
        <v>39</v>
      </c>
      <c r="V25" t="s">
        <v>40</v>
      </c>
      <c r="W25" t="s">
        <v>143</v>
      </c>
      <c r="X25" t="s">
        <v>42</v>
      </c>
      <c r="Y25" t="s">
        <v>43</v>
      </c>
      <c r="Z25" t="s">
        <v>44</v>
      </c>
      <c r="AA25" t="s">
        <v>156</v>
      </c>
      <c r="AB25" t="s">
        <v>46</v>
      </c>
    </row>
    <row r="26" spans="1:28" x14ac:dyDescent="0.2">
      <c r="A26" t="s">
        <v>157</v>
      </c>
      <c r="B26" t="s">
        <v>139</v>
      </c>
      <c r="C26" s="1">
        <v>2110</v>
      </c>
      <c r="D26">
        <v>101147054</v>
      </c>
      <c r="E26">
        <f t="shared" si="0"/>
        <v>6.321690875E-3</v>
      </c>
      <c r="F26" t="s">
        <v>29</v>
      </c>
      <c r="G26" t="s">
        <v>158</v>
      </c>
      <c r="H26">
        <v>25748479</v>
      </c>
      <c r="I26" t="s">
        <v>31</v>
      </c>
      <c r="J26" t="s">
        <v>32</v>
      </c>
      <c r="K26" t="s">
        <v>159</v>
      </c>
      <c r="L26" t="s">
        <v>49</v>
      </c>
      <c r="M26" t="s">
        <v>66</v>
      </c>
      <c r="N26" s="5">
        <v>44545</v>
      </c>
      <c r="O26" s="5">
        <v>44545</v>
      </c>
      <c r="P26" s="5">
        <v>44545</v>
      </c>
      <c r="Q26" s="5">
        <v>44545</v>
      </c>
      <c r="R26" t="s">
        <v>160</v>
      </c>
      <c r="S26" t="s">
        <v>37</v>
      </c>
      <c r="T26" t="s">
        <v>38</v>
      </c>
      <c r="U26" t="s">
        <v>39</v>
      </c>
      <c r="V26" t="s">
        <v>40</v>
      </c>
      <c r="W26" t="s">
        <v>143</v>
      </c>
      <c r="X26" t="s">
        <v>42</v>
      </c>
      <c r="Y26" t="s">
        <v>43</v>
      </c>
      <c r="Z26" t="s">
        <v>44</v>
      </c>
      <c r="AA26" t="s">
        <v>161</v>
      </c>
      <c r="AB26" t="s">
        <v>46</v>
      </c>
    </row>
    <row r="27" spans="1:28" x14ac:dyDescent="0.2">
      <c r="A27" t="s">
        <v>162</v>
      </c>
      <c r="B27" t="s">
        <v>139</v>
      </c>
      <c r="C27" s="1">
        <v>1854</v>
      </c>
      <c r="D27">
        <v>23132833</v>
      </c>
      <c r="E27">
        <f t="shared" si="0"/>
        <v>1.4458020624999999E-3</v>
      </c>
      <c r="F27" t="s">
        <v>29</v>
      </c>
      <c r="G27" t="s">
        <v>163</v>
      </c>
      <c r="H27">
        <v>5965425</v>
      </c>
      <c r="I27" t="s">
        <v>31</v>
      </c>
      <c r="J27" t="s">
        <v>32</v>
      </c>
      <c r="K27" t="s">
        <v>141</v>
      </c>
      <c r="L27" t="s">
        <v>110</v>
      </c>
      <c r="M27" t="s">
        <v>35</v>
      </c>
      <c r="N27" s="5">
        <v>44545</v>
      </c>
      <c r="O27" s="5">
        <v>44545</v>
      </c>
      <c r="P27" s="5">
        <v>44545</v>
      </c>
      <c r="Q27" s="5">
        <v>44545</v>
      </c>
      <c r="R27" t="s">
        <v>164</v>
      </c>
      <c r="S27" t="s">
        <v>37</v>
      </c>
      <c r="T27" t="s">
        <v>38</v>
      </c>
      <c r="U27" t="s">
        <v>39</v>
      </c>
      <c r="V27" t="s">
        <v>40</v>
      </c>
      <c r="W27" t="s">
        <v>143</v>
      </c>
      <c r="X27" t="s">
        <v>42</v>
      </c>
      <c r="Y27" t="s">
        <v>43</v>
      </c>
      <c r="Z27" t="s">
        <v>44</v>
      </c>
      <c r="AA27" t="s">
        <v>165</v>
      </c>
      <c r="AB27" t="s">
        <v>46</v>
      </c>
    </row>
    <row r="28" spans="1:28" x14ac:dyDescent="0.2">
      <c r="A28" t="s">
        <v>166</v>
      </c>
      <c r="B28" t="s">
        <v>167</v>
      </c>
      <c r="C28" s="1">
        <v>300</v>
      </c>
      <c r="D28">
        <v>57389189100</v>
      </c>
      <c r="E28">
        <f t="shared" si="0"/>
        <v>3.5868243187500002</v>
      </c>
      <c r="F28" t="s">
        <v>29</v>
      </c>
      <c r="G28" t="s">
        <v>168</v>
      </c>
      <c r="H28">
        <v>23566094045</v>
      </c>
      <c r="I28" t="s">
        <v>31</v>
      </c>
      <c r="J28" t="s">
        <v>32</v>
      </c>
      <c r="K28" t="s">
        <v>95</v>
      </c>
      <c r="L28" t="s">
        <v>110</v>
      </c>
      <c r="M28" t="s">
        <v>35</v>
      </c>
      <c r="N28" s="5">
        <v>44545</v>
      </c>
      <c r="O28" s="5">
        <v>44545</v>
      </c>
      <c r="P28" s="5">
        <v>44545</v>
      </c>
      <c r="Q28" s="5">
        <v>44545</v>
      </c>
      <c r="R28" t="s">
        <v>169</v>
      </c>
      <c r="S28" t="s">
        <v>170</v>
      </c>
      <c r="T28" t="s">
        <v>38</v>
      </c>
      <c r="U28" t="s">
        <v>171</v>
      </c>
      <c r="V28" t="s">
        <v>172</v>
      </c>
      <c r="W28" t="s">
        <v>41</v>
      </c>
      <c r="X28" t="s">
        <v>42</v>
      </c>
      <c r="Y28" t="s">
        <v>173</v>
      </c>
      <c r="Z28" t="s">
        <v>44</v>
      </c>
      <c r="AA28" t="s">
        <v>174</v>
      </c>
      <c r="AB28" t="s">
        <v>46</v>
      </c>
    </row>
    <row r="29" spans="1:28" x14ac:dyDescent="0.2">
      <c r="A29" t="s">
        <v>175</v>
      </c>
      <c r="B29" t="s">
        <v>167</v>
      </c>
      <c r="C29" s="1">
        <v>300</v>
      </c>
      <c r="D29">
        <v>66115017600</v>
      </c>
      <c r="E29">
        <f t="shared" si="0"/>
        <v>4.1321886000000001</v>
      </c>
      <c r="F29" t="s">
        <v>29</v>
      </c>
      <c r="G29" t="s">
        <v>176</v>
      </c>
      <c r="H29">
        <v>26666726281</v>
      </c>
      <c r="I29" t="s">
        <v>31</v>
      </c>
      <c r="J29" t="s">
        <v>32</v>
      </c>
      <c r="K29" t="s">
        <v>33</v>
      </c>
      <c r="L29" t="s">
        <v>34</v>
      </c>
      <c r="M29" t="s">
        <v>35</v>
      </c>
      <c r="N29" s="5">
        <v>44545</v>
      </c>
      <c r="O29" s="5">
        <v>44545</v>
      </c>
      <c r="P29" s="5">
        <v>44545</v>
      </c>
      <c r="Q29" s="5">
        <v>44545</v>
      </c>
      <c r="R29" t="s">
        <v>177</v>
      </c>
      <c r="S29" t="s">
        <v>170</v>
      </c>
      <c r="T29" t="s">
        <v>38</v>
      </c>
      <c r="U29" t="s">
        <v>171</v>
      </c>
      <c r="V29" t="s">
        <v>172</v>
      </c>
      <c r="W29" t="s">
        <v>41</v>
      </c>
      <c r="X29" t="s">
        <v>42</v>
      </c>
      <c r="Y29" t="s">
        <v>173</v>
      </c>
      <c r="Z29" t="s">
        <v>44</v>
      </c>
      <c r="AA29" t="s">
        <v>178</v>
      </c>
      <c r="AB29" t="s">
        <v>46</v>
      </c>
    </row>
    <row r="30" spans="1:28" x14ac:dyDescent="0.2">
      <c r="A30" t="s">
        <v>179</v>
      </c>
      <c r="B30" t="s">
        <v>167</v>
      </c>
      <c r="C30" s="1">
        <v>300</v>
      </c>
      <c r="D30">
        <v>62025478800</v>
      </c>
      <c r="E30">
        <f t="shared" si="0"/>
        <v>3.8765924250000001</v>
      </c>
      <c r="F30" t="s">
        <v>29</v>
      </c>
      <c r="G30" t="s">
        <v>180</v>
      </c>
      <c r="H30">
        <v>25314145525</v>
      </c>
      <c r="I30" t="s">
        <v>31</v>
      </c>
      <c r="J30" t="s">
        <v>32</v>
      </c>
      <c r="K30" t="s">
        <v>33</v>
      </c>
      <c r="L30" t="s">
        <v>34</v>
      </c>
      <c r="M30" t="s">
        <v>35</v>
      </c>
      <c r="N30" s="5">
        <v>44545</v>
      </c>
      <c r="O30" s="5">
        <v>44545</v>
      </c>
      <c r="P30" s="5">
        <v>44545</v>
      </c>
      <c r="Q30" s="5">
        <v>44545</v>
      </c>
      <c r="R30" t="s">
        <v>181</v>
      </c>
      <c r="S30" t="s">
        <v>170</v>
      </c>
      <c r="T30" t="s">
        <v>38</v>
      </c>
      <c r="U30" t="s">
        <v>171</v>
      </c>
      <c r="V30" t="s">
        <v>172</v>
      </c>
      <c r="W30" t="s">
        <v>41</v>
      </c>
      <c r="X30" t="s">
        <v>42</v>
      </c>
      <c r="Y30" t="s">
        <v>173</v>
      </c>
      <c r="Z30" t="s">
        <v>44</v>
      </c>
      <c r="AA30" t="s">
        <v>182</v>
      </c>
      <c r="AB30" t="s">
        <v>46</v>
      </c>
    </row>
    <row r="31" spans="1:28" x14ac:dyDescent="0.2">
      <c r="A31" t="s">
        <v>183</v>
      </c>
      <c r="B31" t="s">
        <v>167</v>
      </c>
      <c r="C31" s="1">
        <v>300</v>
      </c>
      <c r="D31">
        <v>64698538200</v>
      </c>
      <c r="E31">
        <f t="shared" si="0"/>
        <v>4.0436586375000001</v>
      </c>
      <c r="F31" t="s">
        <v>29</v>
      </c>
      <c r="G31" t="s">
        <v>184</v>
      </c>
      <c r="H31">
        <v>25787295076</v>
      </c>
      <c r="I31" t="s">
        <v>31</v>
      </c>
      <c r="J31" t="s">
        <v>32</v>
      </c>
      <c r="K31" t="s">
        <v>95</v>
      </c>
      <c r="L31" t="s">
        <v>110</v>
      </c>
      <c r="M31" t="s">
        <v>35</v>
      </c>
      <c r="N31" s="5">
        <v>44545</v>
      </c>
      <c r="O31" s="5">
        <v>44545</v>
      </c>
      <c r="P31" s="5">
        <v>44545</v>
      </c>
      <c r="Q31" s="5">
        <v>44545</v>
      </c>
      <c r="R31" t="s">
        <v>185</v>
      </c>
      <c r="S31" t="s">
        <v>170</v>
      </c>
      <c r="T31" t="s">
        <v>38</v>
      </c>
      <c r="U31" t="s">
        <v>171</v>
      </c>
      <c r="V31" t="s">
        <v>172</v>
      </c>
      <c r="W31" t="s">
        <v>41</v>
      </c>
      <c r="X31" t="s">
        <v>42</v>
      </c>
      <c r="Y31" t="s">
        <v>173</v>
      </c>
      <c r="Z31" t="s">
        <v>44</v>
      </c>
      <c r="AA31" t="s">
        <v>186</v>
      </c>
      <c r="AB31" t="s">
        <v>46</v>
      </c>
    </row>
    <row r="32" spans="1:28" x14ac:dyDescent="0.2">
      <c r="A32" t="s">
        <v>187</v>
      </c>
      <c r="B32" t="s">
        <v>188</v>
      </c>
      <c r="C32" s="1">
        <v>300</v>
      </c>
      <c r="D32">
        <v>24742980000</v>
      </c>
      <c r="E32">
        <f t="shared" si="0"/>
        <v>1.54643625</v>
      </c>
      <c r="F32" t="s">
        <v>29</v>
      </c>
      <c r="G32" t="s">
        <v>189</v>
      </c>
      <c r="H32">
        <v>8848586945</v>
      </c>
      <c r="I32" t="s">
        <v>31</v>
      </c>
      <c r="J32" t="s">
        <v>32</v>
      </c>
      <c r="K32" t="s">
        <v>33</v>
      </c>
      <c r="L32" t="s">
        <v>34</v>
      </c>
      <c r="M32" t="s">
        <v>135</v>
      </c>
      <c r="N32" s="5">
        <v>44545</v>
      </c>
      <c r="O32" s="5">
        <v>44545</v>
      </c>
      <c r="P32" s="5">
        <v>44545</v>
      </c>
      <c r="Q32" s="5">
        <v>44545</v>
      </c>
      <c r="R32" t="s">
        <v>190</v>
      </c>
      <c r="S32" t="s">
        <v>170</v>
      </c>
      <c r="T32" t="s">
        <v>38</v>
      </c>
      <c r="U32" t="s">
        <v>171</v>
      </c>
      <c r="V32" t="s">
        <v>40</v>
      </c>
      <c r="W32" t="s">
        <v>143</v>
      </c>
      <c r="X32" t="s">
        <v>42</v>
      </c>
      <c r="Y32" t="s">
        <v>173</v>
      </c>
      <c r="Z32" t="s">
        <v>44</v>
      </c>
      <c r="AA32" t="s">
        <v>191</v>
      </c>
      <c r="AB32" t="s">
        <v>46</v>
      </c>
    </row>
    <row r="33" spans="1:28" x14ac:dyDescent="0.2">
      <c r="A33" t="s">
        <v>192</v>
      </c>
      <c r="B33" t="s">
        <v>188</v>
      </c>
      <c r="C33" s="1">
        <v>300</v>
      </c>
      <c r="D33">
        <v>23738577300</v>
      </c>
      <c r="E33">
        <f t="shared" si="0"/>
        <v>1.48366108125</v>
      </c>
      <c r="F33" t="s">
        <v>29</v>
      </c>
      <c r="G33" t="s">
        <v>193</v>
      </c>
      <c r="H33">
        <v>8520152497</v>
      </c>
      <c r="I33" t="s">
        <v>31</v>
      </c>
      <c r="J33" t="s">
        <v>32</v>
      </c>
      <c r="K33" t="s">
        <v>33</v>
      </c>
      <c r="L33" t="s">
        <v>34</v>
      </c>
      <c r="M33" t="s">
        <v>135</v>
      </c>
      <c r="N33" s="5">
        <v>44545</v>
      </c>
      <c r="O33" s="5">
        <v>44545</v>
      </c>
      <c r="P33" s="5">
        <v>44545</v>
      </c>
      <c r="Q33" s="5">
        <v>44545</v>
      </c>
      <c r="R33" t="s">
        <v>194</v>
      </c>
      <c r="S33" t="s">
        <v>170</v>
      </c>
      <c r="T33" t="s">
        <v>38</v>
      </c>
      <c r="U33" t="s">
        <v>171</v>
      </c>
      <c r="V33" t="s">
        <v>40</v>
      </c>
      <c r="W33" t="s">
        <v>143</v>
      </c>
      <c r="X33" t="s">
        <v>42</v>
      </c>
      <c r="Y33" t="s">
        <v>173</v>
      </c>
      <c r="Z33" t="s">
        <v>44</v>
      </c>
      <c r="AA33" t="s">
        <v>195</v>
      </c>
      <c r="AB33" t="s">
        <v>46</v>
      </c>
    </row>
    <row r="34" spans="1:28" x14ac:dyDescent="0.2">
      <c r="A34" t="s">
        <v>196</v>
      </c>
      <c r="B34" t="s">
        <v>188</v>
      </c>
      <c r="C34" s="1">
        <v>300</v>
      </c>
      <c r="D34">
        <v>21399775500</v>
      </c>
      <c r="E34">
        <f t="shared" si="0"/>
        <v>1.33748596875</v>
      </c>
      <c r="F34" t="s">
        <v>29</v>
      </c>
      <c r="G34" t="s">
        <v>197</v>
      </c>
      <c r="H34">
        <v>7846247043</v>
      </c>
      <c r="I34" t="s">
        <v>31</v>
      </c>
      <c r="J34" t="s">
        <v>32</v>
      </c>
      <c r="K34" t="s">
        <v>33</v>
      </c>
      <c r="L34" t="s">
        <v>110</v>
      </c>
      <c r="M34" t="s">
        <v>35</v>
      </c>
      <c r="N34" s="5">
        <v>44545</v>
      </c>
      <c r="O34" s="5">
        <v>44545</v>
      </c>
      <c r="P34" s="5">
        <v>44545</v>
      </c>
      <c r="Q34" s="5">
        <v>44545</v>
      </c>
      <c r="R34" t="s">
        <v>198</v>
      </c>
      <c r="S34" t="s">
        <v>170</v>
      </c>
      <c r="T34" t="s">
        <v>38</v>
      </c>
      <c r="U34" t="s">
        <v>171</v>
      </c>
      <c r="V34" t="s">
        <v>40</v>
      </c>
      <c r="W34" t="s">
        <v>143</v>
      </c>
      <c r="X34" t="s">
        <v>42</v>
      </c>
      <c r="Y34" t="s">
        <v>173</v>
      </c>
      <c r="Z34" t="s">
        <v>44</v>
      </c>
      <c r="AA34" t="s">
        <v>199</v>
      </c>
      <c r="AB34" t="s">
        <v>46</v>
      </c>
    </row>
    <row r="35" spans="1:28" x14ac:dyDescent="0.2">
      <c r="A35" t="s">
        <v>200</v>
      </c>
      <c r="B35" t="s">
        <v>188</v>
      </c>
      <c r="C35" s="1">
        <v>300</v>
      </c>
      <c r="D35">
        <v>26016566400</v>
      </c>
      <c r="E35">
        <f t="shared" si="0"/>
        <v>1.6260353999999999</v>
      </c>
      <c r="F35" t="s">
        <v>29</v>
      </c>
      <c r="G35" t="s">
        <v>201</v>
      </c>
      <c r="H35">
        <v>9553112600</v>
      </c>
      <c r="I35" t="s">
        <v>31</v>
      </c>
      <c r="J35" t="s">
        <v>32</v>
      </c>
      <c r="K35" t="s">
        <v>33</v>
      </c>
      <c r="L35" t="s">
        <v>110</v>
      </c>
      <c r="M35" t="s">
        <v>135</v>
      </c>
      <c r="N35" s="5">
        <v>44545</v>
      </c>
      <c r="O35" s="5">
        <v>44545</v>
      </c>
      <c r="P35" s="5">
        <v>44545</v>
      </c>
      <c r="Q35" s="5">
        <v>44545</v>
      </c>
      <c r="R35" t="s">
        <v>202</v>
      </c>
      <c r="S35" t="s">
        <v>170</v>
      </c>
      <c r="T35" t="s">
        <v>38</v>
      </c>
      <c r="U35" t="s">
        <v>171</v>
      </c>
      <c r="V35" t="s">
        <v>40</v>
      </c>
      <c r="W35" t="s">
        <v>143</v>
      </c>
      <c r="X35" t="s">
        <v>42</v>
      </c>
      <c r="Y35" t="s">
        <v>173</v>
      </c>
      <c r="Z35" t="s">
        <v>44</v>
      </c>
      <c r="AA35" t="s">
        <v>203</v>
      </c>
      <c r="AB35" t="s">
        <v>46</v>
      </c>
    </row>
    <row r="36" spans="1:28" x14ac:dyDescent="0.2">
      <c r="A36" t="s">
        <v>204</v>
      </c>
      <c r="B36" t="s">
        <v>188</v>
      </c>
      <c r="C36" s="1">
        <v>300</v>
      </c>
      <c r="D36">
        <v>12292798500</v>
      </c>
      <c r="E36">
        <f t="shared" si="0"/>
        <v>0.76829990625</v>
      </c>
      <c r="F36" t="s">
        <v>29</v>
      </c>
      <c r="G36" t="s">
        <v>205</v>
      </c>
      <c r="H36">
        <v>4373615994</v>
      </c>
      <c r="I36" t="s">
        <v>31</v>
      </c>
      <c r="J36" t="s">
        <v>32</v>
      </c>
      <c r="K36" t="s">
        <v>95</v>
      </c>
      <c r="L36" t="s">
        <v>34</v>
      </c>
      <c r="M36" t="s">
        <v>35</v>
      </c>
      <c r="N36" s="5">
        <v>44545</v>
      </c>
      <c r="O36" s="5">
        <v>44545</v>
      </c>
      <c r="P36" s="5">
        <v>44545</v>
      </c>
      <c r="Q36" s="5">
        <v>44545</v>
      </c>
      <c r="R36" t="s">
        <v>206</v>
      </c>
      <c r="S36" t="s">
        <v>170</v>
      </c>
      <c r="T36" t="s">
        <v>38</v>
      </c>
      <c r="U36" t="s">
        <v>171</v>
      </c>
      <c r="V36" t="s">
        <v>40</v>
      </c>
      <c r="W36" t="s">
        <v>143</v>
      </c>
      <c r="X36" t="s">
        <v>42</v>
      </c>
      <c r="Y36" t="s">
        <v>173</v>
      </c>
      <c r="Z36" t="s">
        <v>44</v>
      </c>
      <c r="AA36" t="s">
        <v>207</v>
      </c>
      <c r="AB36" t="s">
        <v>46</v>
      </c>
    </row>
    <row r="37" spans="1:28" x14ac:dyDescent="0.2">
      <c r="A37" t="s">
        <v>208</v>
      </c>
      <c r="B37" t="s">
        <v>188</v>
      </c>
      <c r="C37" s="1">
        <v>300</v>
      </c>
      <c r="D37">
        <v>24049502100</v>
      </c>
      <c r="E37">
        <f t="shared" si="0"/>
        <v>1.5030938812500001</v>
      </c>
      <c r="F37" t="s">
        <v>29</v>
      </c>
      <c r="G37" t="s">
        <v>209</v>
      </c>
      <c r="H37">
        <v>8713213421</v>
      </c>
      <c r="I37" t="s">
        <v>31</v>
      </c>
      <c r="J37" t="s">
        <v>32</v>
      </c>
      <c r="K37" t="s">
        <v>95</v>
      </c>
      <c r="L37" t="s">
        <v>34</v>
      </c>
      <c r="M37" t="s">
        <v>135</v>
      </c>
      <c r="N37" s="5">
        <v>44545</v>
      </c>
      <c r="O37" s="5">
        <v>44545</v>
      </c>
      <c r="P37" s="5">
        <v>44545</v>
      </c>
      <c r="Q37" s="5">
        <v>44545</v>
      </c>
      <c r="R37" t="s">
        <v>210</v>
      </c>
      <c r="S37" t="s">
        <v>170</v>
      </c>
      <c r="T37" t="s">
        <v>38</v>
      </c>
      <c r="U37" t="s">
        <v>171</v>
      </c>
      <c r="V37" t="s">
        <v>40</v>
      </c>
      <c r="W37" t="s">
        <v>143</v>
      </c>
      <c r="X37" t="s">
        <v>42</v>
      </c>
      <c r="Y37" t="s">
        <v>173</v>
      </c>
      <c r="Z37" t="s">
        <v>44</v>
      </c>
      <c r="AA37" t="s">
        <v>211</v>
      </c>
      <c r="AB37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04859-6AC5-1842-8464-D42413E43D24}">
  <dimension ref="A1:G35"/>
  <sheetViews>
    <sheetView zoomScale="120" zoomScaleNormal="120" workbookViewId="0">
      <selection activeCell="G11" sqref="G11"/>
    </sheetView>
  </sheetViews>
  <sheetFormatPr baseColWidth="10" defaultRowHeight="16" x14ac:dyDescent="0.2"/>
  <cols>
    <col min="1" max="1" width="11.5" bestFit="1" customWidth="1"/>
    <col min="2" max="2" width="13.1640625" bestFit="1" customWidth="1"/>
    <col min="3" max="5" width="12.1640625" bestFit="1" customWidth="1"/>
  </cols>
  <sheetData>
    <row r="1" spans="1:6" x14ac:dyDescent="0.2">
      <c r="A1" t="s">
        <v>0</v>
      </c>
      <c r="B1" t="s">
        <v>2</v>
      </c>
      <c r="C1" t="s">
        <v>3</v>
      </c>
      <c r="D1" t="s">
        <v>212</v>
      </c>
      <c r="E1" t="s">
        <v>216</v>
      </c>
      <c r="F1" t="s">
        <v>217</v>
      </c>
    </row>
    <row r="2" spans="1:6" s="10" customFormat="1" x14ac:dyDescent="0.2">
      <c r="A2" s="10" t="s">
        <v>27</v>
      </c>
      <c r="B2" s="10">
        <v>16403</v>
      </c>
      <c r="C2" s="10">
        <v>25924743982</v>
      </c>
      <c r="D2" s="10">
        <f t="shared" ref="D2:D21" si="0">C2/16000000000</f>
        <v>1.6202964988749999</v>
      </c>
      <c r="E2" s="10">
        <f>D14</f>
        <v>2.067361251875</v>
      </c>
      <c r="F2" s="10" t="s">
        <v>213</v>
      </c>
    </row>
    <row r="3" spans="1:6" s="10" customFormat="1" x14ac:dyDescent="0.2">
      <c r="A3" s="10" t="s">
        <v>47</v>
      </c>
      <c r="B3" s="10">
        <v>16286</v>
      </c>
      <c r="C3" s="10">
        <v>30859663927</v>
      </c>
      <c r="D3" s="10">
        <f t="shared" si="0"/>
        <v>1.9287289954375</v>
      </c>
      <c r="E3" s="10">
        <f>D14+D3</f>
        <v>3.9960902473125</v>
      </c>
      <c r="F3" s="10" t="s">
        <v>214</v>
      </c>
    </row>
    <row r="4" spans="1:6" s="10" customFormat="1" x14ac:dyDescent="0.2">
      <c r="A4" s="10" t="s">
        <v>53</v>
      </c>
      <c r="B4" s="10">
        <v>16146</v>
      </c>
      <c r="C4" s="10">
        <v>23955237624</v>
      </c>
      <c r="D4" s="10">
        <f t="shared" si="0"/>
        <v>1.4972023514999999</v>
      </c>
      <c r="E4" s="10">
        <f>D2+D4+D6+D13</f>
        <v>6.0842685548124997</v>
      </c>
      <c r="F4" s="10" t="s">
        <v>215</v>
      </c>
    </row>
    <row r="5" spans="1:6" s="10" customFormat="1" x14ac:dyDescent="0.2">
      <c r="A5" s="10" t="s">
        <v>59</v>
      </c>
      <c r="B5" s="10">
        <v>15974</v>
      </c>
      <c r="C5" s="10">
        <v>27000290314</v>
      </c>
      <c r="D5" s="10">
        <f t="shared" si="0"/>
        <v>1.687518144625</v>
      </c>
      <c r="E5" s="10">
        <f>D2+D4+D6+D13+D3</f>
        <v>8.0129975502499988</v>
      </c>
      <c r="F5" s="10" t="s">
        <v>218</v>
      </c>
    </row>
    <row r="6" spans="1:6" s="10" customFormat="1" x14ac:dyDescent="0.2">
      <c r="A6" s="10" t="s">
        <v>63</v>
      </c>
      <c r="B6" s="10">
        <v>15899</v>
      </c>
      <c r="C6" s="10">
        <v>26089564407</v>
      </c>
      <c r="D6" s="10">
        <f t="shared" si="0"/>
        <v>1.6305977754375001</v>
      </c>
      <c r="E6" s="10">
        <f>D2+D4+D6+D13+D3+D14</f>
        <v>10.080358802124998</v>
      </c>
      <c r="F6" s="10" t="s">
        <v>219</v>
      </c>
    </row>
    <row r="7" spans="1:6" s="10" customFormat="1" x14ac:dyDescent="0.2">
      <c r="A7" s="10" t="s">
        <v>69</v>
      </c>
      <c r="B7" s="10">
        <v>15895</v>
      </c>
      <c r="C7" s="10">
        <v>27462113566</v>
      </c>
      <c r="D7" s="10">
        <f t="shared" si="0"/>
        <v>1.716382097875</v>
      </c>
      <c r="E7" s="10">
        <f>D2+D15+D6+D13+D3+D9+D14</f>
        <v>12.073178323</v>
      </c>
      <c r="F7" s="10" t="s">
        <v>220</v>
      </c>
    </row>
    <row r="8" spans="1:6" s="10" customFormat="1" x14ac:dyDescent="0.2">
      <c r="A8" s="10" t="s">
        <v>75</v>
      </c>
      <c r="B8" s="10">
        <v>15879</v>
      </c>
      <c r="C8" s="10">
        <v>27854243403</v>
      </c>
      <c r="D8" s="10">
        <f t="shared" si="0"/>
        <v>1.7408902126875001</v>
      </c>
      <c r="E8" s="10">
        <f>D2+D15+D6+D13+D3+D19+D14+D4+D5+D7+D8+D11</f>
        <v>20.05444832625</v>
      </c>
      <c r="F8" s="10" t="s">
        <v>221</v>
      </c>
    </row>
    <row r="9" spans="1:6" x14ac:dyDescent="0.2">
      <c r="A9" t="s">
        <v>79</v>
      </c>
      <c r="B9">
        <v>15861</v>
      </c>
      <c r="C9">
        <v>29447086359</v>
      </c>
      <c r="D9">
        <f t="shared" si="0"/>
        <v>1.8404428974375</v>
      </c>
      <c r="E9">
        <f>SUM(D2:D21)</f>
        <v>34.148320629250001</v>
      </c>
      <c r="F9" s="10" t="s">
        <v>222</v>
      </c>
    </row>
    <row r="10" spans="1:6" x14ac:dyDescent="0.2">
      <c r="A10" t="s">
        <v>85</v>
      </c>
      <c r="B10">
        <v>15861</v>
      </c>
      <c r="C10">
        <v>29800747558</v>
      </c>
      <c r="D10">
        <f t="shared" si="0"/>
        <v>1.8625467223750001</v>
      </c>
    </row>
    <row r="11" spans="1:6" s="10" customFormat="1" x14ac:dyDescent="0.2">
      <c r="A11" s="10" t="s">
        <v>89</v>
      </c>
      <c r="B11" s="10">
        <v>15767</v>
      </c>
      <c r="C11" s="10">
        <v>22700761182</v>
      </c>
      <c r="D11" s="10">
        <f t="shared" si="0"/>
        <v>1.4187975738750001</v>
      </c>
    </row>
    <row r="12" spans="1:6" x14ac:dyDescent="0.2">
      <c r="A12" t="s">
        <v>93</v>
      </c>
      <c r="B12">
        <v>15697</v>
      </c>
      <c r="C12">
        <v>22853154092</v>
      </c>
      <c r="D12">
        <f t="shared" si="0"/>
        <v>1.42832213075</v>
      </c>
    </row>
    <row r="13" spans="1:6" s="10" customFormat="1" x14ac:dyDescent="0.2">
      <c r="A13" s="10" t="s">
        <v>100</v>
      </c>
      <c r="B13" s="10">
        <v>15602</v>
      </c>
      <c r="C13" s="10">
        <v>21378750864</v>
      </c>
      <c r="D13" s="10">
        <f t="shared" si="0"/>
        <v>1.336171929</v>
      </c>
    </row>
    <row r="14" spans="1:6" s="10" customFormat="1" x14ac:dyDescent="0.2">
      <c r="A14" s="10" t="s">
        <v>104</v>
      </c>
      <c r="B14" s="10">
        <v>15420</v>
      </c>
      <c r="C14" s="10">
        <v>33077780030</v>
      </c>
      <c r="D14" s="10">
        <f t="shared" si="0"/>
        <v>2.067361251875</v>
      </c>
    </row>
    <row r="15" spans="1:6" s="10" customFormat="1" x14ac:dyDescent="0.2">
      <c r="A15" s="10" t="s">
        <v>108</v>
      </c>
      <c r="B15" s="10">
        <v>15338</v>
      </c>
      <c r="C15" s="10">
        <v>26393263599</v>
      </c>
      <c r="D15" s="10">
        <f t="shared" si="0"/>
        <v>1.6495789749375001</v>
      </c>
    </row>
    <row r="16" spans="1:6" x14ac:dyDescent="0.2">
      <c r="A16" t="s">
        <v>113</v>
      </c>
      <c r="B16">
        <v>15335</v>
      </c>
      <c r="C16">
        <v>28808939011</v>
      </c>
      <c r="D16">
        <f t="shared" si="0"/>
        <v>1.8005586881875</v>
      </c>
    </row>
    <row r="17" spans="1:7" x14ac:dyDescent="0.2">
      <c r="A17" t="s">
        <v>117</v>
      </c>
      <c r="B17">
        <v>15311</v>
      </c>
      <c r="C17">
        <v>29515052999</v>
      </c>
      <c r="D17">
        <f t="shared" si="0"/>
        <v>1.8446908124375001</v>
      </c>
    </row>
    <row r="18" spans="1:7" x14ac:dyDescent="0.2">
      <c r="A18" t="s">
        <v>121</v>
      </c>
      <c r="B18">
        <v>15292</v>
      </c>
      <c r="C18">
        <v>29387857865</v>
      </c>
      <c r="D18">
        <f t="shared" si="0"/>
        <v>1.8367411165625001</v>
      </c>
    </row>
    <row r="19" spans="1:7" s="10" customFormat="1" x14ac:dyDescent="0.2">
      <c r="A19" s="10" t="s">
        <v>125</v>
      </c>
      <c r="B19" s="10">
        <v>15261</v>
      </c>
      <c r="C19" s="10">
        <v>28174760322</v>
      </c>
      <c r="D19" s="10">
        <f t="shared" si="0"/>
        <v>1.7609225201250001</v>
      </c>
    </row>
    <row r="20" spans="1:7" x14ac:dyDescent="0.2">
      <c r="A20" t="s">
        <v>129</v>
      </c>
      <c r="B20">
        <v>15226</v>
      </c>
      <c r="C20">
        <v>28913457933</v>
      </c>
      <c r="D20">
        <f t="shared" si="0"/>
        <v>1.8070911208125</v>
      </c>
    </row>
    <row r="21" spans="1:7" x14ac:dyDescent="0.2">
      <c r="A21" t="s">
        <v>133</v>
      </c>
      <c r="B21">
        <v>15223</v>
      </c>
      <c r="C21">
        <v>26775661031</v>
      </c>
      <c r="D21">
        <f t="shared" si="0"/>
        <v>1.6734788144374999</v>
      </c>
    </row>
    <row r="23" spans="1:7" x14ac:dyDescent="0.2">
      <c r="A23" t="s">
        <v>213</v>
      </c>
      <c r="B23" t="s">
        <v>214</v>
      </c>
      <c r="C23" t="s">
        <v>215</v>
      </c>
      <c r="D23" t="s">
        <v>218</v>
      </c>
      <c r="E23" s="7" t="s">
        <v>219</v>
      </c>
      <c r="F23" t="s">
        <v>220</v>
      </c>
      <c r="G23" t="s">
        <v>221</v>
      </c>
    </row>
    <row r="24" spans="1:7" x14ac:dyDescent="0.2">
      <c r="A24" t="s">
        <v>104</v>
      </c>
      <c r="B24" t="s">
        <v>47</v>
      </c>
      <c r="C24" s="6" t="s">
        <v>27</v>
      </c>
      <c r="D24" s="7" t="s">
        <v>27</v>
      </c>
      <c r="E24" s="7" t="s">
        <v>27</v>
      </c>
      <c r="F24" s="8" t="s">
        <v>27</v>
      </c>
      <c r="G24" s="10" t="s">
        <v>27</v>
      </c>
    </row>
    <row r="25" spans="1:7" x14ac:dyDescent="0.2">
      <c r="B25" t="s">
        <v>104</v>
      </c>
      <c r="C25" s="6" t="s">
        <v>53</v>
      </c>
      <c r="D25" s="7" t="s">
        <v>47</v>
      </c>
      <c r="E25" s="7" t="s">
        <v>47</v>
      </c>
      <c r="F25" s="8" t="s">
        <v>47</v>
      </c>
      <c r="G25" s="10" t="s">
        <v>47</v>
      </c>
    </row>
    <row r="26" spans="1:7" x14ac:dyDescent="0.2">
      <c r="C26" s="6" t="s">
        <v>63</v>
      </c>
      <c r="D26" s="7" t="s">
        <v>53</v>
      </c>
      <c r="E26" s="7" t="s">
        <v>53</v>
      </c>
      <c r="F26" s="8" t="s">
        <v>63</v>
      </c>
      <c r="G26" s="10" t="s">
        <v>53</v>
      </c>
    </row>
    <row r="27" spans="1:7" x14ac:dyDescent="0.2">
      <c r="C27" s="6" t="s">
        <v>100</v>
      </c>
      <c r="D27" s="7" t="s">
        <v>63</v>
      </c>
      <c r="E27" s="7" t="s">
        <v>63</v>
      </c>
      <c r="F27" s="8" t="s">
        <v>79</v>
      </c>
      <c r="G27" s="10" t="s">
        <v>59</v>
      </c>
    </row>
    <row r="28" spans="1:7" x14ac:dyDescent="0.2">
      <c r="D28" s="7" t="s">
        <v>100</v>
      </c>
      <c r="E28" s="7" t="s">
        <v>100</v>
      </c>
      <c r="F28" s="8" t="s">
        <v>100</v>
      </c>
      <c r="G28" s="10" t="s">
        <v>63</v>
      </c>
    </row>
    <row r="29" spans="1:7" x14ac:dyDescent="0.2">
      <c r="E29" s="7" t="s">
        <v>104</v>
      </c>
      <c r="F29" s="8" t="s">
        <v>104</v>
      </c>
      <c r="G29" s="10" t="s">
        <v>69</v>
      </c>
    </row>
    <row r="30" spans="1:7" x14ac:dyDescent="0.2">
      <c r="F30" s="8" t="s">
        <v>108</v>
      </c>
      <c r="G30" s="10" t="s">
        <v>75</v>
      </c>
    </row>
    <row r="31" spans="1:7" x14ac:dyDescent="0.2">
      <c r="G31" s="10" t="s">
        <v>89</v>
      </c>
    </row>
    <row r="32" spans="1:7" x14ac:dyDescent="0.2">
      <c r="G32" s="10" t="s">
        <v>100</v>
      </c>
    </row>
    <row r="33" spans="7:7" x14ac:dyDescent="0.2">
      <c r="G33" s="10" t="s">
        <v>104</v>
      </c>
    </row>
    <row r="34" spans="7:7" x14ac:dyDescent="0.2">
      <c r="G34" s="10" t="s">
        <v>108</v>
      </c>
    </row>
    <row r="35" spans="7:7" x14ac:dyDescent="0.2">
      <c r="G35" s="10" t="s">
        <v>125</v>
      </c>
    </row>
  </sheetData>
  <autoFilter ref="A1:F1" xr:uid="{EC704859-6AC5-1842-8464-D42413E43D2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5B56-AF6F-8649-B093-009AC7121943}">
  <dimension ref="A1:H21"/>
  <sheetViews>
    <sheetView tabSelected="1" workbookViewId="0">
      <selection activeCell="L27" sqref="L27"/>
    </sheetView>
  </sheetViews>
  <sheetFormatPr baseColWidth="10" defaultRowHeight="16" x14ac:dyDescent="0.2"/>
  <cols>
    <col min="1" max="8" width="11.5" bestFit="1" customWidth="1"/>
  </cols>
  <sheetData>
    <row r="1" spans="1:8" x14ac:dyDescent="0.2">
      <c r="A1" s="9" t="s">
        <v>213</v>
      </c>
      <c r="B1" s="9" t="s">
        <v>214</v>
      </c>
      <c r="C1" s="9" t="s">
        <v>215</v>
      </c>
      <c r="D1" s="9" t="s">
        <v>218</v>
      </c>
      <c r="E1" s="9" t="s">
        <v>219</v>
      </c>
      <c r="F1" s="9" t="s">
        <v>220</v>
      </c>
      <c r="G1" t="s">
        <v>221</v>
      </c>
      <c r="H1" s="9" t="s">
        <v>223</v>
      </c>
    </row>
    <row r="2" spans="1:8" x14ac:dyDescent="0.2">
      <c r="A2" s="9" t="s">
        <v>104</v>
      </c>
      <c r="B2" s="9" t="s">
        <v>47</v>
      </c>
      <c r="C2" s="9" t="s">
        <v>27</v>
      </c>
      <c r="D2" s="9" t="s">
        <v>27</v>
      </c>
      <c r="E2" s="9" t="s">
        <v>27</v>
      </c>
      <c r="F2" s="9" t="s">
        <v>27</v>
      </c>
      <c r="G2" t="s">
        <v>27</v>
      </c>
      <c r="H2" t="s">
        <v>27</v>
      </c>
    </row>
    <row r="3" spans="1:8" x14ac:dyDescent="0.2">
      <c r="A3" s="9"/>
      <c r="B3" s="9" t="s">
        <v>104</v>
      </c>
      <c r="C3" s="9" t="s">
        <v>53</v>
      </c>
      <c r="D3" s="9" t="s">
        <v>47</v>
      </c>
      <c r="E3" s="9" t="s">
        <v>47</v>
      </c>
      <c r="F3" s="9" t="s">
        <v>47</v>
      </c>
      <c r="G3" t="s">
        <v>47</v>
      </c>
      <c r="H3" t="s">
        <v>47</v>
      </c>
    </row>
    <row r="4" spans="1:8" x14ac:dyDescent="0.2">
      <c r="A4" s="9"/>
      <c r="B4" s="9"/>
      <c r="C4" s="9" t="s">
        <v>63</v>
      </c>
      <c r="D4" s="9" t="s">
        <v>53</v>
      </c>
      <c r="E4" s="9" t="s">
        <v>53</v>
      </c>
      <c r="F4" s="9" t="s">
        <v>63</v>
      </c>
      <c r="G4" t="s">
        <v>53</v>
      </c>
      <c r="H4" t="s">
        <v>53</v>
      </c>
    </row>
    <row r="5" spans="1:8" x14ac:dyDescent="0.2">
      <c r="A5" s="9"/>
      <c r="B5" s="9"/>
      <c r="C5" s="9" t="s">
        <v>100</v>
      </c>
      <c r="D5" s="9" t="s">
        <v>63</v>
      </c>
      <c r="E5" s="9" t="s">
        <v>63</v>
      </c>
      <c r="F5" s="9" t="s">
        <v>79</v>
      </c>
      <c r="G5" t="s">
        <v>59</v>
      </c>
      <c r="H5" t="s">
        <v>59</v>
      </c>
    </row>
    <row r="6" spans="1:8" x14ac:dyDescent="0.2">
      <c r="A6" s="9"/>
      <c r="B6" s="9"/>
      <c r="C6" s="9"/>
      <c r="D6" s="9" t="s">
        <v>100</v>
      </c>
      <c r="E6" s="9" t="s">
        <v>100</v>
      </c>
      <c r="F6" s="9" t="s">
        <v>100</v>
      </c>
      <c r="G6" t="s">
        <v>63</v>
      </c>
      <c r="H6" t="s">
        <v>63</v>
      </c>
    </row>
    <row r="7" spans="1:8" x14ac:dyDescent="0.2">
      <c r="A7" s="9"/>
      <c r="B7" s="9"/>
      <c r="C7" s="9"/>
      <c r="D7" s="9"/>
      <c r="E7" s="9" t="s">
        <v>104</v>
      </c>
      <c r="F7" s="9" t="s">
        <v>104</v>
      </c>
      <c r="G7" t="s">
        <v>69</v>
      </c>
      <c r="H7" t="s">
        <v>69</v>
      </c>
    </row>
    <row r="8" spans="1:8" x14ac:dyDescent="0.2">
      <c r="A8" s="9"/>
      <c r="B8" s="9"/>
      <c r="C8" s="9"/>
      <c r="D8" s="9"/>
      <c r="E8" s="9"/>
      <c r="F8" s="9" t="s">
        <v>108</v>
      </c>
      <c r="G8" t="s">
        <v>75</v>
      </c>
      <c r="H8" t="s">
        <v>75</v>
      </c>
    </row>
    <row r="9" spans="1:8" x14ac:dyDescent="0.2">
      <c r="G9" t="s">
        <v>89</v>
      </c>
      <c r="H9" t="s">
        <v>79</v>
      </c>
    </row>
    <row r="10" spans="1:8" x14ac:dyDescent="0.2">
      <c r="G10" t="s">
        <v>100</v>
      </c>
      <c r="H10" t="s">
        <v>85</v>
      </c>
    </row>
    <row r="11" spans="1:8" x14ac:dyDescent="0.2">
      <c r="G11" t="s">
        <v>104</v>
      </c>
      <c r="H11" t="s">
        <v>89</v>
      </c>
    </row>
    <row r="12" spans="1:8" x14ac:dyDescent="0.2">
      <c r="G12" t="s">
        <v>108</v>
      </c>
      <c r="H12" t="s">
        <v>93</v>
      </c>
    </row>
    <row r="13" spans="1:8" x14ac:dyDescent="0.2">
      <c r="G13" t="s">
        <v>125</v>
      </c>
      <c r="H13" t="s">
        <v>100</v>
      </c>
    </row>
    <row r="14" spans="1:8" x14ac:dyDescent="0.2">
      <c r="H14" t="s">
        <v>104</v>
      </c>
    </row>
    <row r="15" spans="1:8" x14ac:dyDescent="0.2">
      <c r="H15" t="s">
        <v>108</v>
      </c>
    </row>
    <row r="16" spans="1:8" x14ac:dyDescent="0.2">
      <c r="H16" t="s">
        <v>113</v>
      </c>
    </row>
    <row r="17" spans="8:8" x14ac:dyDescent="0.2">
      <c r="H17" t="s">
        <v>117</v>
      </c>
    </row>
    <row r="18" spans="8:8" x14ac:dyDescent="0.2">
      <c r="H18" t="s">
        <v>121</v>
      </c>
    </row>
    <row r="19" spans="8:8" x14ac:dyDescent="0.2">
      <c r="H19" t="s">
        <v>125</v>
      </c>
    </row>
    <row r="20" spans="8:8" x14ac:dyDescent="0.2">
      <c r="H20" t="s">
        <v>129</v>
      </c>
    </row>
    <row r="21" spans="8:8" x14ac:dyDescent="0.2">
      <c r="H21" t="s">
        <v>133</v>
      </c>
    </row>
  </sheetData>
  <autoFilter ref="A1:F1" xr:uid="{1F755B56-AF6F-8649-B093-009AC712194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kariega</vt:lpstr>
      <vt:lpstr>coverage_HiFi</vt:lpstr>
      <vt:lpstr>HiFi_covearge_used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2022-11-27T17:36:50Z</dcterms:created>
  <dcterms:modified xsi:type="dcterms:W3CDTF">2022-12-04T15:46:29Z</dcterms:modified>
</cp:coreProperties>
</file>