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ebbes\Google Drive\Ebbe Projects 2022\3 - PLT-Learning Python Webscraping\polight-patent-intelligence\polight-patent-intelligence\back-end\"/>
    </mc:Choice>
  </mc:AlternateContent>
  <xr:revisionPtr revIDLastSave="0" documentId="13_ncr:1_{EF5398E6-0076-4775-86CE-638CF47E8168}" xr6:coauthVersionLast="47" xr6:coauthVersionMax="47" xr10:uidLastSave="{00000000-0000-0000-0000-000000000000}"/>
  <bookViews>
    <workbookView xWindow="-120" yWindow="-120" windowWidth="29040" windowHeight="15720" activeTab="1" xr2:uid="{B3BF487C-2379-4196-8BDB-2C44438B4829}"/>
  </bookViews>
  <sheets>
    <sheet name="kw1" sheetId="5" r:id="rId1"/>
    <sheet name="kw2" sheetId="1" r:id="rId2"/>
    <sheet name="kw3" sheetId="2" r:id="rId3"/>
    <sheet name="kw4" sheetId="3" r:id="rId4"/>
    <sheet name="kw5" sheetId="6" r:id="rId5"/>
    <sheet name="Patent Notes" sheetId="4" r:id="rId6"/>
    <sheet name="ManuallyConfirmed" sheetId="8" r:id="rId7"/>
    <sheet name="False_Positives" sheetId="7" r:id="rId8"/>
  </sheets>
  <definedNames>
    <definedName name="_xlnm._FilterDatabase" localSheetId="7" hidden="1">False_Positives!$A$1:$B$1</definedName>
    <definedName name="_xlnm._FilterDatabase" localSheetId="4" hidden="1">'kw5'!$A$1:$G$1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55" i="6" l="1"/>
  <c r="G54" i="6"/>
  <c r="G53" i="6"/>
  <c r="G52" i="6"/>
  <c r="B15" i="8"/>
  <c r="B14" i="8"/>
  <c r="G51" i="6"/>
  <c r="G50" i="6"/>
  <c r="G49" i="6"/>
  <c r="B13" i="8"/>
  <c r="B12" i="8"/>
  <c r="B11" i="8"/>
  <c r="B10" i="8"/>
  <c r="G29" i="3"/>
  <c r="B9" i="8"/>
  <c r="G48" i="6"/>
  <c r="G47" i="6"/>
  <c r="B8" i="8"/>
  <c r="B7" i="8"/>
  <c r="G46" i="6"/>
  <c r="G45" i="6"/>
  <c r="B6" i="8"/>
  <c r="B5" i="8"/>
  <c r="B4" i="8"/>
  <c r="B3" i="8"/>
  <c r="G44" i="6"/>
  <c r="G43" i="6"/>
  <c r="G42" i="6"/>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2" i="2"/>
  <c r="G3" i="3"/>
  <c r="G4" i="3"/>
  <c r="G5" i="3"/>
  <c r="G6" i="3"/>
  <c r="G7" i="3"/>
  <c r="G8" i="3"/>
  <c r="G9" i="3"/>
  <c r="G10" i="3"/>
  <c r="G11" i="3"/>
  <c r="G12" i="3"/>
  <c r="G13" i="3"/>
  <c r="G14" i="3"/>
  <c r="G15" i="3"/>
  <c r="G16" i="3"/>
  <c r="G17" i="3"/>
  <c r="G18" i="3"/>
  <c r="G19" i="3"/>
  <c r="G20" i="3"/>
  <c r="G21" i="3"/>
  <c r="G22" i="3"/>
  <c r="G23" i="3"/>
  <c r="G24" i="3"/>
  <c r="G25" i="3"/>
  <c r="G26" i="3"/>
  <c r="G27" i="3"/>
  <c r="G28" i="3"/>
  <c r="G2" i="3"/>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2" i="6"/>
</calcChain>
</file>

<file path=xl/sharedStrings.xml><?xml version="1.0" encoding="utf-8"?>
<sst xmlns="http://schemas.openxmlformats.org/spreadsheetml/2006/main" count="652" uniqueCount="413">
  <si>
    <t>deformable lens</t>
  </si>
  <si>
    <t>Category</t>
  </si>
  <si>
    <t>Keyword</t>
  </si>
  <si>
    <t>Score</t>
  </si>
  <si>
    <t>Max Score</t>
  </si>
  <si>
    <t>Exponent</t>
  </si>
  <si>
    <t>TLens</t>
  </si>
  <si>
    <t>convex lens</t>
  </si>
  <si>
    <t>variable-focus optical lens</t>
  </si>
  <si>
    <t>adjustable lens</t>
  </si>
  <si>
    <t>shift lens</t>
  </si>
  <si>
    <t>plastic lens</t>
  </si>
  <si>
    <t>polymer lens</t>
  </si>
  <si>
    <t>cemented lens</t>
  </si>
  <si>
    <t>micro-tunable lens</t>
  </si>
  <si>
    <t>plano-convex lens</t>
  </si>
  <si>
    <t>auto-focus lens</t>
  </si>
  <si>
    <t>aspheric lens</t>
  </si>
  <si>
    <t>diffractive lens</t>
  </si>
  <si>
    <t>liquid-sealed lens</t>
  </si>
  <si>
    <t>plane phase lens</t>
  </si>
  <si>
    <t>convex combination lens</t>
  </si>
  <si>
    <t>tunable lens</t>
  </si>
  <si>
    <t>biconvex lens</t>
  </si>
  <si>
    <t>autozoom telephoto lens</t>
  </si>
  <si>
    <t>postposition camera lens</t>
  </si>
  <si>
    <t>adjustable-focus lens</t>
  </si>
  <si>
    <t>refractive lens</t>
  </si>
  <si>
    <t>focusing-module lens</t>
  </si>
  <si>
    <t>fresnel lens</t>
  </si>
  <si>
    <t>aspheric surface lens</t>
  </si>
  <si>
    <t>flexible lens</t>
  </si>
  <si>
    <t>micro lens</t>
  </si>
  <si>
    <t>non-integral lens</t>
  </si>
  <si>
    <t>adjustment lens</t>
  </si>
  <si>
    <t>mechnical autofocus lens</t>
  </si>
  <si>
    <t>polymeric lens</t>
  </si>
  <si>
    <t>lds lens</t>
  </si>
  <si>
    <t>ring lens</t>
  </si>
  <si>
    <t>variable lens</t>
  </si>
  <si>
    <t>plano-concave</t>
  </si>
  <si>
    <t>focusing lens</t>
  </si>
  <si>
    <t>focus lens</t>
  </si>
  <si>
    <t>transparent lens</t>
  </si>
  <si>
    <t>tlens lens</t>
  </si>
  <si>
    <t>eyepiece lens</t>
  </si>
  <si>
    <t>t-lens lens</t>
  </si>
  <si>
    <t>focal lens</t>
  </si>
  <si>
    <t>tunable lc lens</t>
  </si>
  <si>
    <t>aspherical lens</t>
  </si>
  <si>
    <t>varifocal lens</t>
  </si>
  <si>
    <t>cvm lens</t>
  </si>
  <si>
    <t>adjustable-surface lens</t>
  </si>
  <si>
    <t>variable focus lens</t>
  </si>
  <si>
    <t>autofocus lens</t>
  </si>
  <si>
    <t>non-fluid lens</t>
  </si>
  <si>
    <t>adaptive lens</t>
  </si>
  <si>
    <t>phase lens</t>
  </si>
  <si>
    <t>phase-type lens</t>
  </si>
  <si>
    <t>molded lens</t>
  </si>
  <si>
    <t>liquid lens</t>
  </si>
  <si>
    <t>anti-shake optical lens</t>
  </si>
  <si>
    <t>Manual</t>
  </si>
  <si>
    <t>Yes</t>
  </si>
  <si>
    <t>polymer</t>
  </si>
  <si>
    <t>polymer cushion</t>
  </si>
  <si>
    <t>translucent glass support</t>
  </si>
  <si>
    <t>piezo elements</t>
  </si>
  <si>
    <t>spherically deform</t>
  </si>
  <si>
    <t>thin glass membrane</t>
  </si>
  <si>
    <t>https://patents.google.com/patent/WO2019217108A1/en?oq=WO2019217108A1</t>
  </si>
  <si>
    <t>liquid crystals</t>
  </si>
  <si>
    <t>ring electrodes</t>
  </si>
  <si>
    <t>electrical modulation</t>
  </si>
  <si>
    <t>LC</t>
  </si>
  <si>
    <t>floating electrodes</t>
  </si>
  <si>
    <t>edge conductors</t>
  </si>
  <si>
    <t>immicible fluids</t>
  </si>
  <si>
    <t>electrowetting</t>
  </si>
  <si>
    <t>chamber</t>
  </si>
  <si>
    <t>oil</t>
  </si>
  <si>
    <t>LL</t>
  </si>
  <si>
    <t>aqueous solution</t>
  </si>
  <si>
    <t>Type</t>
  </si>
  <si>
    <t>Polight is first, decribes TLens, LC, LL and LL</t>
  </si>
  <si>
    <t>lens chamber</t>
  </si>
  <si>
    <t>flexible membrane</t>
  </si>
  <si>
    <t>yes</t>
  </si>
  <si>
    <t>TLens®</t>
  </si>
  <si>
    <t>T Lens</t>
  </si>
  <si>
    <t>poLight</t>
  </si>
  <si>
    <t>t lens</t>
  </si>
  <si>
    <t>tlens</t>
  </si>
  <si>
    <t>instant focus</t>
  </si>
  <si>
    <t>all in focus</t>
  </si>
  <si>
    <t>polight</t>
  </si>
  <si>
    <t xml:space="preserve">Polight </t>
  </si>
  <si>
    <t>Uniform to</t>
  </si>
  <si>
    <t>Polight</t>
  </si>
  <si>
    <t xml:space="preserve">poLight </t>
  </si>
  <si>
    <t>Microsoft</t>
  </si>
  <si>
    <t>https://patents.google.com/patent/US20200204740A1/en?oq=US2020204740A1</t>
  </si>
  <si>
    <t>OIS</t>
  </si>
  <si>
    <t>(OIS)</t>
  </si>
  <si>
    <t>optical image stabalizing</t>
  </si>
  <si>
    <t>HMD</t>
  </si>
  <si>
    <t>head mounted display</t>
  </si>
  <si>
    <t>deformable</t>
  </si>
  <si>
    <t>variable</t>
  </si>
  <si>
    <t>adjustable</t>
  </si>
  <si>
    <t>tunable</t>
  </si>
  <si>
    <t xml:space="preserve">variable-focus </t>
  </si>
  <si>
    <t>autofocus</t>
  </si>
  <si>
    <t>auto focus</t>
  </si>
  <si>
    <t>transparent layer</t>
  </si>
  <si>
    <t>[](),.</t>
  </si>
  <si>
    <t>sjekk for</t>
  </si>
  <si>
    <t>Beskriver TLens</t>
  </si>
  <si>
    <t>fixed focus lens</t>
  </si>
  <si>
    <t>fixedfocus lens</t>
  </si>
  <si>
    <t>voice coil motor</t>
  </si>
  <si>
    <t xml:space="preserve">VCM </t>
  </si>
  <si>
    <t>camera module</t>
  </si>
  <si>
    <t>depth of field</t>
  </si>
  <si>
    <t>(DOF)</t>
  </si>
  <si>
    <t>DOF</t>
  </si>
  <si>
    <t>folding mirror</t>
  </si>
  <si>
    <t>selfies</t>
  </si>
  <si>
    <t>video conferencing</t>
  </si>
  <si>
    <t>curved substrate</t>
  </si>
  <si>
    <t>aspheric shape</t>
  </si>
  <si>
    <t>thin, flexible glass surface</t>
  </si>
  <si>
    <t>flexible glass surface</t>
  </si>
  <si>
    <t>telephoto</t>
  </si>
  <si>
    <t>wide-angle image</t>
  </si>
  <si>
    <t>digital zoom</t>
  </si>
  <si>
    <t>WO2021072668A1</t>
  </si>
  <si>
    <t>O-Film</t>
  </si>
  <si>
    <t>temperature resistance</t>
  </si>
  <si>
    <t>TLENS</t>
  </si>
  <si>
    <t>bruker TLENS som et annet begrep!!! plastic or glass lens er ikke vårt produkt</t>
  </si>
  <si>
    <t>piezo method</t>
  </si>
  <si>
    <t>AF-Lens</t>
  </si>
  <si>
    <t>glass lens</t>
  </si>
  <si>
    <t>US2020204740A1</t>
  </si>
  <si>
    <t>effective focal length</t>
  </si>
  <si>
    <t>EFL</t>
  </si>
  <si>
    <t>(EFL)</t>
  </si>
  <si>
    <t>EFL camera</t>
  </si>
  <si>
    <t>elastic body</t>
  </si>
  <si>
    <t>JP2009271095A</t>
  </si>
  <si>
    <t>EAMEX</t>
  </si>
  <si>
    <t>norway</t>
  </si>
  <si>
    <t>Beskriver mye - varipotics, holochip, polight. Tlens som liquid lens</t>
  </si>
  <si>
    <t>piezoelectric element</t>
  </si>
  <si>
    <t>polymer film</t>
  </si>
  <si>
    <t>fluid pressure</t>
  </si>
  <si>
    <t xml:space="preserve">However, in the case of this variable focus lens, voltage control for deforming the curvature of the lens needs to be performed with high accuracy, and there is a problem in durability when the lens is used for a long time. </t>
  </si>
  <si>
    <t>-</t>
  </si>
  <si>
    <t>autofocus device</t>
  </si>
  <si>
    <t> The elastic body 13 was formed in a cylindrical shape using transparent silicone (containing fluorine) (SIFEL-8270 manufactured by Shin-Etsu Chemical Co., Ltd.) as a material. Its thickness is 0.8 mm</t>
  </si>
  <si>
    <t>However, these liquid lens technologies have low optical characteristics (curvature deformation is very small),</t>
  </si>
  <si>
    <t xml:space="preserve">Nevner teknologien men sier den er dårlig ;) </t>
  </si>
  <si>
    <t>liquid</t>
  </si>
  <si>
    <t>CN113687371A</t>
  </si>
  <si>
    <t>Oppo</t>
  </si>
  <si>
    <t>Fresnel lens, phase lens, adjustable lens, micro lens, refractive lens, phase-type lens, liqud lens</t>
  </si>
  <si>
    <t>Light emission module, depth camera and terminal</t>
  </si>
  <si>
    <t>Tunable lens 12 may comprise a T-lens module or a liquid lens.</t>
  </si>
  <si>
    <t>T-lens module</t>
  </si>
  <si>
    <t>t-lens module</t>
  </si>
  <si>
    <t>add in</t>
  </si>
  <si>
    <t>depth camera</t>
  </si>
  <si>
    <t>irrelevant</t>
  </si>
  <si>
    <t>light emitting module</t>
  </si>
  <si>
    <t>tunable microlens</t>
  </si>
  <si>
    <t>Geometri</t>
  </si>
  <si>
    <t>Fokus</t>
  </si>
  <si>
    <t>fecal lens</t>
  </si>
  <si>
    <t>mechanical autofocus lens</t>
  </si>
  <si>
    <t>['each lens', 'tunable lens', 'a lens', 'refractive lens', 'first lens', 'diffractive lens', 'second lens']</t>
  </si>
  <si>
    <t>['a first lens', 'the second lens', 'the refractive lens', 'and each lens', 'between a lens', 'conventional refractive lens', 'a diffractive lens', 'a second lens', 'the diffractive lens', 'is a lens', 'num="0005"&gt;the first lens', 'of first lens', 'the first lens', '1 first lens', '1 second lens', 'num="0006"&gt;the second lens', 'a tunable lens', 'a refractive lens', 'through first lens']</t>
  </si>
  <si>
    <t>CN113113836A</t>
  </si>
  <si>
    <t>Optical sensor and electronic device</t>
  </si>
  <si>
    <t>autofocus actuator</t>
  </si>
  <si>
    <t>(T lens)</t>
  </si>
  <si>
    <t>transparent elastic member</t>
  </si>
  <si>
    <t>optical film layer</t>
  </si>
  <si>
    <t>Compared with the related art, two transmitting ends are not needed, and the structure of the optical sensor is simplified. And a motor is not needed, and excessive moving space does not need to be reserved for the lens, so that the volume of the optical sensor is reduced, and the cost is reduced.</t>
  </si>
  <si>
    <t>time of flight</t>
  </si>
  <si>
    <t>TOF</t>
  </si>
  <si>
    <t>(TOF)</t>
  </si>
  <si>
    <t>miniaturized design</t>
  </si>
  <si>
    <t>depth information</t>
  </si>
  <si>
    <t>mobile phones</t>
  </si>
  <si>
    <t>automobiles</t>
  </si>
  <si>
    <t>AR/VR</t>
  </si>
  <si>
    <t>medical treatment</t>
  </si>
  <si>
    <t>scientific research</t>
  </si>
  <si>
    <t>navigation</t>
  </si>
  <si>
    <t>CN209388022U</t>
  </si>
  <si>
    <t>['third lens', 'and\nmobile lens', 'and\n5th lens', '5th lens', '4th lens', 'the lens', 'glass lens', 'mobile lens', 'first lens', 'change\nzoom lens', 'of lens', 'the\nthree lens', 'four lens', 'second lens', 'telephoto lens', 'chip lens', 'camera lens']</t>
  </si>
  <si>
    <t>['digital change\nzoom lens', 'autozoom telephoto lens', 'piece, camera lens', 'the second lens', '12mm, camera lens', 'power；the third lens', '2 telephoto lens', 'of camera lens', 'the 4th lens', 'postposition camera lens', 'power, and\nmobile lens', 'five chip lens', 'of four lens', '2, the lens', 'of telephoto lens', '6, the lens', 'change of lens', 'p4 and\n5th lens', 'the third lens', 'power the\nthree lens', 'zoom camera lens', 'up mobile lens', 'the mobile lens', '1 telephoto lens', 'power；the second lens', 'is camera lens', 'p2；the third lens', 'the first lens', 'the 5th lens', 'aspherical glass lens']</t>
  </si>
  <si>
    <t>Liaoning Zhonglan Photoelectric Technology Co Ltd</t>
  </si>
  <si>
    <t>Autozoom telephoto lens</t>
  </si>
  <si>
    <t>The object side S1 and image side surface S2 of the autozoom optical element Tlens realizes the change of curvature in energization, and the object plane side of the third lens P3 is equipped with diaphragm.Solve the problems, such as that existing Digital Zoom camera lens is low in shooting distant objects clarity resolution ratio, the rigid index request of high pixel parsing power is not only met, and has filled up vacancy of the mobile lens in autozoom and in terms of looking in the distance, it is small in size, the visual field is good, saves mobile phone electricity.</t>
  </si>
  <si>
    <t>constant field of view</t>
  </si>
  <si>
    <t>pzt film</t>
  </si>
  <si>
    <t>polymer optic</t>
  </si>
  <si>
    <t>FOV 23</t>
  </si>
  <si>
    <t>Only TLens</t>
  </si>
  <si>
    <t>CN114077028A</t>
  </si>
  <si>
    <t>['same lens', 'focus lens', 'zooming lens', 'the lens', 'zoom lens', 'a lens', 'optical lens', 'molded lens', 'motor lens', 'by lens', 'liquid lens', 'focusing lens', 'telephoto lens', 'movable lens', 'adjustable-focus lens']</t>
  </si>
  <si>
    <t>['as zoom lens', 'two movable lens', 'a molded lens', 'single zoom lens', 'the zoom lens', 'the zooming lens', '(i.e., the lens', 'of the lens', '10. the lens', 'num="0013"&gt;the zoom lens', 'the adjustable-focus lens', 'af motor lens', 'num="0019"&gt;wherein the lens', 'the telephoto lens', 'traditional zoom lens', 'replaced by lens', 'is a lens', 'mount a lens', 'corresponding zoom lens', 'adjustable focus lens', 'adjustable focusing lens', 'a zoom lens', 'board, the lens', 'num="0009"&gt;the zoom lens', 'the focusing lens', 'a liquid lens', 'variable focus lens', 'num="0008"&gt;the zoom lens', 'adjustable zooming lens', 'on the lens', 'for the lens', 'a motor lens', 'the same lens', 'the liquid lens', 'more optical lens', 'board, a lens']</t>
  </si>
  <si>
    <t>Sunny Optical</t>
  </si>
  <si>
    <t>Vertical zoom</t>
  </si>
  <si>
    <t>Specifically, the zoom lens may employ a polymer variable focus lens (T-lenses) provided by Polight corporation as the zoom lens</t>
  </si>
  <si>
    <t>(T-lenses)</t>
  </si>
  <si>
    <t>polymer variable focus lens</t>
  </si>
  <si>
    <t>microscopes</t>
  </si>
  <si>
    <t>mobile phone cameras</t>
  </si>
  <si>
    <t>video cameras</t>
  </si>
  <si>
    <t>US9224022B2</t>
  </si>
  <si>
    <t>['or lens', 'autofocus lens', 'focusing-module lens', 'well. lens', 'imaging lens', 'effective lens', 'this lens', "scanner's lens", 'adjustable lens', 'three lens', 'adjustable-surface lens', 'positive lens', 'second lens', 'front lens', 'first lens', 'auto-focus lens', 'two lens', '(or lens', 'the lens', 'a lens', 'and lens', '(i.e., lens']</t>
  </si>
  <si>
    <t>['lens, or lens', 'curvature (i.e., lens', 'from this lens', 'a first lens', 'this autofocus lens', 'the second lens', 'throughput imaging lens', 'of the lens', 'resulting autofocus lens', 'single adjustable-surface lens', 'the front lens', 'drive the lens', 'moves the lens', 'a second lens', 'the two lens', 'or a lens', 'num="0046"&gt;the adjustable-surface lens', 'exemplary autofocus lens', 'an effective lens', 'the three lens', 'two-surface focusing-module lens', 'a focusing-module lens', 'move the lens', 'images, the lens', 'foregoing autofocus lens', 'the adjustable-surface lens', 'need a lens', 'num="0047"&gt;the adjustable-surface lens', 'this auto-focus lens', 'sensor and lens', "imaging scanner's lens", 'num="0044"&gt;the adjustable-surface lens', 'small adjustable-surface lens', 'surface focusing-module lens', 'the first lens', 'imaging-scanner autofocus lens', 'in autofocus lens', 'an adjustable-surface lens', 'f-number. a lens', 'num="0000"&gt;an autofocus lens', 'an autofocus lens', 'that the lens', 'of a lens', 'forming a lens', 'the focusing-module lens', 'adjust the lens', 'an adjustable lens', 'two positive lens', 'improves the lens', 'this focusing-module lens', 'the autofocus lens', 'mechanical autofocus lens', 'as well. lens', 'lens (or lens']</t>
  </si>
  <si>
    <t>Handheld products</t>
  </si>
  <si>
    <t xml:space="preserve">autofocus lens system for indica </t>
  </si>
  <si>
    <t>An autofocus lens system includes no conventional moving parts and has excellent speed and low power consumption. The system includes a small electronically-controlled focusing-module lens.</t>
  </si>
  <si>
    <t>WO2022028248A1</t>
  </si>
  <si>
    <t>['adjustable lens', 'crystal lens', 'tlens lens', 'each lens', 'the lens', 'a lens', '22, lens', 'class="google-src-text"&gt;4、镜筒；41、安装台；42、镭射槽；43、焊盘槽；44、焊盘；45a/45b、点胶槽；40、通孔；&lt;/span&gt;4, lens', 'first lens', 'of lens', 'liquid lens', 'second lens', 'two lens', 'adjustment lens', '63. lens']</t>
  </si>
  <si>
    <t>[', a lens', 'assembly, the lens', ', the lens', 'squeezes the lens', 'exposed. the lens', '(ie the lens', 'a first lens', 'base. the lens', 'by the lens', 'the second lens', 'of the lens', 'assembly. the lens', '61. the lens', 'between the lens', 'with a lens', '. the lens', 'outside the lens', 'liquid crystal lens', 'and each lens', 'in the lens', 'class="google-src-text"&gt;2、可调透镜模块；2a、tlens镜头；21、玻璃基层；22、透镜主体；23、柔性透明膜；24、压电薄膜；25、光阑；26、弹性基底；&lt;/span&gt;2. adjustable lens', 'to the lens', 'and the lens', 'when the lens', 'after the lens', 'a second lens', 'class="google-src-text"&gt;玻璃材质的第一镜片100可以采用模造玻璃的工艺制备，模造玻璃的成型原理为：将已具初形的玻璃初胚置于精密加工成型模具中，升高温度使玻璃软化，再由模仁表面施压使玻璃受力变形，分模取出即可形成所需形状的镜片。采用模造玻璃制备第一镜片100时，成型后突出部111的侧壁1112与镜片的光轴之间可能存在较大的倾角，此时可通过冷加工技术研磨第一镜片100，使得突出部111的侧壁1112与镜片的光轴的夹角小于一定角度。在一些实施例中，如图14所示，突出部111的侧壁1112与镜片的光轴的夹角α小于15°。&lt;/span&gt;the first lens', 'the two lens', 'size of lens', 'inside the lens', 'the tlens lens', 'be a lens', 'or the lens', 'direction. the lens', 'deformed. the lens', 'welding the lens', 'layer; 22, lens', 'structure of lens', '&lt;span class="google-src-text"&gt;4、镜筒；41、安装台；42、镭射槽；43、焊盘槽；44、焊盘；45a/45b、点胶槽；40、通孔；&lt;/span&gt;4, lens', '40. the lens', 'barrel. the lens', 'and a lens', 'chip; 63. lens', 'support the lens', 'board, the lens', 'film, a lens', 'focusing of lens', 'the first lens', 'the adjustable lens', 'that the lens', 'class="google-src-text"&gt;采用tlens镜头代替传统的音圈马达实现镜头组件的自动调焦，有利于减小镜头组件的尺寸，简化镜头组件的结构，满足终端设备对前置摄像模组小体积的要求。此外tlens镜头的能耗小、响应快，不受磁场以及重力场的干扰，使用稳定性更好。&lt;/span&gt;using tlens lens', 'of a lens', 'substrate. the lens', 'deforming the lens', 'an adjustable lens', 'on the lens', 'includes a lens', 'for the lens', 'figure), the lens', 'through the lens', '63, the lens', 'class="google-src-text"&gt;可调透镜模块2可以利用胶水粘接在安装台41上，目前常规的操作方法为：在镜筒4的上端面设置多个点胶槽45a，如图6所示，点胶槽45a向下延伸到安装台41处，可调透镜模块2放置在安装台41上后，胶水通过点胶槽45a到达可调透镜模块2的外侧，胶水固化后，可调透镜模块2被稳定保持在镜筒4内。但是，实际操作时，申请人发现采用图6所示的点胶槽45a进行点胶时，胶水容易溢到可调透镜模块2的底面，这可能会影响到可调透镜模块2的正常使用。&lt;/span&gt;the adjustable lens', 'with the lens', 'the liquid lens', 'a tlens lens', 'the adjustment lens']</t>
  </si>
  <si>
    <t>closed capsule</t>
  </si>
  <si>
    <t>piezoelectric actuators</t>
  </si>
  <si>
    <t xml:space="preserve">TLens er andre alternativ! </t>
  </si>
  <si>
    <t>piezoelectric film</t>
  </si>
  <si>
    <t>squeezed</t>
  </si>
  <si>
    <t>lens body</t>
  </si>
  <si>
    <t>Using Tlens lens instead of traditional voice coil motor to realize automatic focusing of lens assembly is beneficial to reduce the size of lens assembly, simplify the structure of lens assembly, and meet the requirements of terminal equipment for small volume of front camera module. In addition, the Tlens lens has low energy consumption, fast response, and is not disturbed by magnetic fields and gravitational fields, and has better stability in use.</t>
  </si>
  <si>
    <t>liquid crystal lens</t>
  </si>
  <si>
    <t>CN113933964A</t>
  </si>
  <si>
    <t>['third lens', 'fourth lens', 'adjustable lens', 'the lens', 'a lens', 'wide-angle lens', 'fifth lens', 'optical lens', 'aspheric lens', 'surface lens', 'first lens', 'second lens']</t>
  </si>
  <si>
    <t>['num="0011"&gt;the optical lens', 'a first lens', 'the second lens', 'of the lens', 'promote optical lens', 'num="0007"&gt;the third lens', 'the wide-angle lens', 'and the lens', 'and second lens', 'of optical lens', 'a second lens', 'each aspheric lens', 'between first lens', 'an optical lens', 'num="0005"&gt;the first lens', 'the third lens', 'the fifth lens', 'of first lens', 'realizing optical lens', 'the aspheric lens', 'to optical lens', 'to fourth lens', 'a fourth lens', 'num="0009"&gt;the fifth lens', 'num="0010"&gt;the optical lens', 'a fifth lens', 'num="0008"&gt;the fourth lens', 'the optical lens', 'aspheric surface lens', 'the fourth lens', 'the first lens', 'a third lens', 'of a lens', 'one aspheric lens', 'an adjustable lens', 'num="0093"&gt;the optical lens', 'whole optical lens', 'num="0006"&gt;the second lens', 'realizes optical lens']</t>
  </si>
  <si>
    <t>Jiangxi Jingchao</t>
  </si>
  <si>
    <t>focusing layer</t>
  </si>
  <si>
    <t>CONV</t>
  </si>
  <si>
    <t>SMA</t>
  </si>
  <si>
    <t>shape metal alloy</t>
  </si>
  <si>
    <t>shape metal alloys</t>
  </si>
  <si>
    <t>plano convex</t>
  </si>
  <si>
    <t>laser direct structuring</t>
  </si>
  <si>
    <t>LDS</t>
  </si>
  <si>
    <t>integral lens</t>
  </si>
  <si>
    <t>Tlens module</t>
  </si>
  <si>
    <t>single lens</t>
  </si>
  <si>
    <t>JP2001257932A</t>
  </si>
  <si>
    <t>https://patents.google.com/patent/CN215529115U/en?oq=CN215529115U</t>
  </si>
  <si>
    <t xml:space="preserve">LDS fiksing of a TLens Module &lt;3 &lt;3 </t>
  </si>
  <si>
    <t xml:space="preserve">Huge patent. </t>
  </si>
  <si>
    <t>Denso Corp - Image Pickup Device</t>
  </si>
  <si>
    <t>A full focus image pickup device has a high-speed focus control mechanism 10, focus control driving circuit 20 for driving that mechanism, image pickup means 30, microcomputer 40 and liquid crystal display 50. The high-speed focus control mechanism 10 is provided with a variable focus lens 11 capable of varying a focal position corresponding to an observation object and a piezoelectric actuator 12 for changing that focal position.</t>
  </si>
  <si>
    <t>telescope</t>
  </si>
  <si>
    <t>imaging device</t>
  </si>
  <si>
    <t xml:space="preserve">variable </t>
  </si>
  <si>
    <t>JP2009200646A</t>
  </si>
  <si>
    <t>['system lens', 'third lens', 'crystal lens', 'focus lens', 'また、レンズ鏡筒２０１は、固定枠２０２に光軸方向に進退可能に支持された直進枠２０３と，固定枠２０２に回転可能に支持され、かつ、光軸方向に進退移動するカム筒２０５と、固定枠２０２により回転規制されてカム筒２０５および第２のレンズ群枠２０６を直進させるガイド用キー２０９と、カム筒２０６に支持されて光軸方向に進退移動する第１のレンズ群枠２０４と、カム筒２０５に支持されて光軸方向に進退移動する第２のレンズ群枠２０６と、第２のレンズ群枠２０６に保持されて進退移動するシャッタ枠２０７と、撮像素子支持板２１２に固定支持された第３のレンズ枠２０８とを備える。\n&lt;/span&gt;\n\xa0\xa0the lens', 'taking lens', 'the lens', 'photographic lens', 'a lens', 'zoom lens', 'second lens', 'intermediate lens', 'first lens', 'imaging lens', 'liquid lens', 'photographing lens', 'eyepiece lens', '変形例にかかるこのレンズ鏡筒２０１は、光軸方向の長さが伸長した状態でズーミングおよびフォーカシングを行う撮影可能状態と、非撮影の沈胴状態とに切換え可能なズームレンズ系のレンズ鏡筒である。このレンズ鏡筒２０１は、図１５に示すように、カメラ本体等に固定支持される円筒状の固定枠２０２と、固定枠２０２の背面に固定して装着される撮像素子支持板２１２と、この撮像素子支持板２１２の背面に固着される撮像素子取付板２１３と、撮像素子支持板２１２に支持される光学フィルタ２１５と、撮像素子取付板２１３に支持される保護ガラスを含む撮像素子２１４とを備える。\n&lt;/span&gt;\n\xa0\xa0this lens']</t>
  </si>
  <si>
    <t>['撮影レンズ２は、レンズ制御コントローラ１３０によって制御される。レンズ制御コントローラ１３０は、システムコントローラ１００に対して通信ラインによって接続され、システムコントローラ１００からの指令に応じて所定の制御動作を実行する。変倍機構１３１は、撮影レンズ２中のズーム用レンズ２ａの焦点距離を変化させるズーム動作を行わせるための機構である。焦点調整機構１３２は、撮影レンズ２中のフォーカス用レンズ２ｃの結像位置を変化させるための機構である。それぞれの機構１３１，１３２に設けられたモータに対する駆動信号は、レンズモータ駆動回路１３３から供給される。レンズ制御コントローラ１３０は、レンズモータ駆動回路１３３を制御することで撮影レンズ２のズーム動作と焦点調整動作とを行う。液晶駆動回路１３４は、撮影レンズ２中の液晶レンズ２ｂを駆動するための回路である。\n&lt;/span&gt;\n\xa0\xa0the taking lens', 'controlling the lens', 'lens system lens', '133. the lens', 'the zoom lens', 'the focus lens', 'by the lens', 'the second lens', 'a photographing lens', 'of the lens', 'interchangeable photographing lens', 'or liquid lens', 'liquid crystal lens', 'the photographic lens', 'interchangeable photographic lens', 'to the lens', 'and the lens', 'from the lens', 'a second lens', 'require a lens', 'the eyepiece lens', ' また、レンズ鏡筒２０１は、固定枠２０２に光軸方向に進退可能に支持された直進枠２０３と，固定枠２０２に回転可能に支持され、かつ、光軸方向に進退移動するカム筒２０５と、固定枠２０２により回転規制されてカム筒２０５および第２のレンズ群枠２０６を直進させるガイド用キー２０９と、カム筒２０６に支持されて光軸方向に進退移動する第１のレンズ群枠２０４と、カム筒２０５に支持されて光軸方向に進退移動する第２のレンズ群枠２０６と、第２のレンズ群枠２０６に保持されて進退移動するシャッタ枠２０７と、撮像素子支持板２１２に固定支持された第３のレンズ枠２０８とを備える。\n&lt;/span&gt;\n\xa0\xa0the lens', 'focus zoom lens', 'which a lens', 'the third lens', 'the imaging lens', '211. a lens', 'and a lens', 'a zoom lens', '15, the lens', '光軸\n&lt;/span&gt;2 photographing lens', 'a first lens', 'in a lens', 'the first lens', 'that the lens', 'a liquid lens', 'the photographing lens', '撮影レンズ２は、例えば、ズーム用レンズ２ａと例えば、公知のオートフォーカス機能やローパスフィルタ機能や像面収差補正機能等を有する単数または複数の回折型液晶レンズ２ｂとレンズ群２ｃとからなる。また、カメラ構造体４は、撮像ユニット８等を支持する枠体であって、軽量化・低コスト化が可能で熱伝導率の高い素材として炭素繊維などのフィラーが混入されたポリカーボネート樹脂やｐｐｓ（ポリフェニレンサルファイド）樹脂により構成されている。ボディ側マウント５は、カメラ構造体４の前面に当て付けた状態で固定される。シャッタ７は、光軸ｏ上であって、ペリクルミラー６の後方位置に配される。\n&lt;/span&gt;\n\xa0\xa0the photographing lens', ' 変形例にかかるこのレンズ鏡筒２０１は、光軸方向の長さが伸長した状態でズーミングおよびフォーカシングを行う撮影可能状態と、非撮影の沈胴状態とに切換え可能なズームレンズ系のレンズ鏡筒である。このレンズ鏡筒２０１は、図１５に示すように、カメラ本体等に固定支持される円筒状の固定枠２０２と、固定枠２０２の背面に固定して装着される撮像素子支持板２１２と、この撮像素子支持板２１２の背面に固着される撮像素子取付板２１３と、撮像素子支持板２１２に支持される光学フィルタ２１５と、撮像素子取付板２１３に支持される保護ガラスを含む撮像素子２１４とを備える。\n&lt;/span&gt;\n\xa0\xa0this lens', 'a third lens', 'the intermediate lens', 'on the lens', 'an intermediate lens', 'a photographic lens', 'さらに、レンズ鏡筒２０１は、撮像素子２１４の前方に向けて順に配されるズームレンズ系であって、第１のレンズ群枠２０４に保持された第１のレンズ群２２１と、第２のレンズ群枠２０６に保持された液晶レンズ２３０を含む第２のレンズ群２２２と、第３のレンズ枠２０８に保持された第３のレンズ２２３とを備える。\n&lt;/span&gt;\n\xa0\xa0further, the lens', '130. the lens']</t>
  </si>
  <si>
    <t>Olympus imaging</t>
  </si>
  <si>
    <t>Image pickup device</t>
  </si>
  <si>
    <t>To provide an image pickup device capable of effectively heating operation units such as a liquid crystal lens, of which the performance is restricted under low-temperature ambient, by a simple controlling, without using special heating elements such as a heater requiring battery drive. &lt;P&gt;SOLUTION: For example, when temperature of operation units such as the liquid crystal lens is below a predetermined temperature, an image sensor holder is placed at a predetermined position using a drive mechanism for image blurring correction. While a part of a heat dissipation plate fixed at the rear face of an image sensor held at the image sensor holder is thermally bonded to a clip conduction member at the side of a fixing member (step S80), dummy driving carries out for the image sensor (step S81). Thereby, the image sensor is utilized as a source of heat generation, and the generated heat is delivered to the operation units such as the liquid crystal lens through the clip conduction member, and then, the operation units are heated.</t>
  </si>
  <si>
    <t>FALSE POSITIEV</t>
  </si>
  <si>
    <t>TLENS = TEMPERATUR</t>
  </si>
  <si>
    <t>Tlens, Tbat, Tdisp</t>
  </si>
  <si>
    <t>False Positives</t>
  </si>
  <si>
    <t>Reason</t>
  </si>
  <si>
    <t>Tlens is temperture of lens. Old patent</t>
  </si>
  <si>
    <t>Tlens_low</t>
  </si>
  <si>
    <t>TLens Module</t>
  </si>
  <si>
    <t>tes</t>
  </si>
  <si>
    <t>liquid crystal</t>
  </si>
  <si>
    <t>CN215833686U</t>
  </si>
  <si>
    <t>['common lens', 'num="0039"&gt;telephoto lens', 'zoom lens', 'a lens', 'phone lens', 'surface lens', 'perfect lens', 'aspherical lens', 'aspheric lens', 'telephoto lens']</t>
  </si>
  <si>
    <t>['the telephoto lens', 'a telephoto lens', 'the aspheric lens', 'of a lens', 'mobile phone lens', 'the surface lens', 'a perfect lens', 'a common lens', 'id="p0044" num="0039"&gt;telephoto lens', 'the common lens', 'connector, a lens', 'the aspherical lens', 'periscopic zoom lens', 'num="0006"&gt;the telephoto lens', 'an aspheric lens']</t>
  </si>
  <si>
    <t>TS Precision</t>
  </si>
  <si>
    <t>periscopic zoom lens</t>
  </si>
  <si>
    <t xml:space="preserve">periscope </t>
  </si>
  <si>
    <t>telephoto lens</t>
  </si>
  <si>
    <t>no</t>
  </si>
  <si>
    <t>KR20200018699A</t>
  </si>
  <si>
    <t>['tunable lens', 'polymer lens', 'standard lens', 'focusing lens', 'on lens', 'adjustable lens', 'non-fluid lens', 'in lens', '허용한다.&lt;/span&gt;the lens', 'fluid lens', 'optical lens', 'such lens', 'first lens', 'adaptive lens', '위치이다.&lt;/span&gt;the lens', 'common lens', 'the lens', 'a lens', '변한다.&lt;/span&gt;the lens', 'good lens', '있다.&lt;/span&gt;a lens', 'and lens']</t>
  </si>
  <si>
    <t>['size and lens', '도시한다.&lt;/span&gt;if the lens', 'an adaptive lens', 'holding the lens', 'by the lens', 'dynamic focusing lens', 'of the lens', 'interfacing the lens', 'as the lens', 'of such lens', 'experiencing the lens', 'fix the lens', 'in the lens', 'a standard lens', 'to the lens', 'and the lens', 'when the lens', 'from the lens', '수 있다.&lt;/span&gt;a lens', 'inserting the lens', '좋은 위치이다.&lt;/span&gt;the lens', 'body, the lens', 'particular in lens', 'preforming the lens', 'adjusted. the lens', 'inside the lens', 'soft polymer lens', 'leakage. the lens', 'or the lens', 'an optical lens', 'built on lens', 'membrane and lens', 'since the lens', 'where the lens', '중합체로 변한다.&lt;/span&gt;the lens', 'sufficiently good lens', 'as a lens', 'which the lens', 'facing the lens', 'mold the lens', 'opposite the lens', 'larger adjustable lens', 'allows the lens', 'the non-fluid lens', 'here, the lens', 'art adjustable lens', 'the first lens', 'deformable non-fluid lens', 'that the lens', 'shows a lens', 'of a lens', 'surrounding the lens', 'adjust the lens', 'an adjustable lens', 'membrane. the lens', 'includes a lens', 'thus, the lens', 'deforming the lens', 'for the lens', 'thereby, the lens', 'a common lens', 'a tunable lens', 'includes the lens', 'larger the lens', 'embodiment, the lens', 'with the lens', 'membrane, the lens', 'small adjustable lens', 'window. fluid lens', 'form a lens', '변화를 허용한다.&lt;/span&gt;the lens']</t>
  </si>
  <si>
    <t>yes'</t>
  </si>
  <si>
    <t>cavity</t>
  </si>
  <si>
    <t>CN111953895A</t>
  </si>
  <si>
    <t>['each lens', 'crystal lens', '(e.g., lens', 'the lens', 'a lens', 'num="0042"&gt;227 lens', 'optical lens', 'liquid lens', 'corresponding lens', 'any lens', 'one lens', 'whose lens', 'be lens', 'two lens', 'different lens', 'last lens', 'specific lens']</t>
  </si>
  <si>
    <t>['hydrophobic liquid lens', 'have the lens', 'movable optical lens', 'anti-vibration optical lens', 'of the lens', 'assembly. the lens', 'of each lens', 'liquid crystal lens', 'generally, the lens', 'in the lens', 'second optical lens', 'include a lens', 'and the lens', 'of optical lens', 'the last lens', 'num="0070"&gt;the optical lens', 'into different lens', 'the liquid lens', 'than a lens', 'is a lens', 'first optical lens', 'groupings. the lens', 'hydraulic liquid lens', 'of specific lens', 'of any lens', 'their corresponding lens', 'least one lens', 'include two lens', '250, a lens', 'the optical lens', 'prism, whose lens', 'sizes (e.g., lens', 'a liquid lens', 'including a lens', 'fixed optical lens', 'comprises a lens', 'includes a lens', 'anti-shake optical lens', 'third optical lens', 'than the lens', 'embodiment, the lens', 'can be lens', 'id="p0042" num="0042"&gt;227 lens']</t>
  </si>
  <si>
    <t>hydrophthalic liquid lens</t>
  </si>
  <si>
    <t>hydraulic liquid lens</t>
  </si>
  <si>
    <t>hydrophobic liquid lens</t>
  </si>
  <si>
    <t>spinning liquid lens</t>
  </si>
  <si>
    <t>Instant Focus</t>
  </si>
  <si>
    <t>All In Focus</t>
  </si>
  <si>
    <t>Constant Field Of View</t>
  </si>
  <si>
    <t>False use of Tlens</t>
  </si>
  <si>
    <t>T-LENS</t>
  </si>
  <si>
    <t>piezoelectric actuator</t>
  </si>
  <si>
    <t>AR</t>
  </si>
  <si>
    <t>VR</t>
  </si>
  <si>
    <t>endoscopy</t>
  </si>
  <si>
    <t>Patent ID</t>
  </si>
  <si>
    <t>URL</t>
  </si>
  <si>
    <t>Comment</t>
  </si>
  <si>
    <t>Assignee</t>
  </si>
  <si>
    <t>CN208239740U</t>
  </si>
  <si>
    <t>Suzhou Jiujon Optics Co Ltd</t>
  </si>
  <si>
    <t>https://patents.google.com/patent/CN208239740U/en</t>
  </si>
  <si>
    <t>A kind of T-Lens laser equipment</t>
  </si>
  <si>
    <t>Title</t>
  </si>
  <si>
    <t>Keyword search -  no results on kw2, kw3, kw4 and kw5. Is about lasers</t>
  </si>
  <si>
    <t>CN114189674A</t>
  </si>
  <si>
    <t>Test method of T-LENS camera module</t>
  </si>
  <si>
    <t>Truly Opto-Electronics Ltd</t>
  </si>
  <si>
    <t>No hits in kw2,kw3, kw4 but has a hit on "auto focus" -&gt; move  this to kw3?</t>
  </si>
  <si>
    <t>T-LENS camera module</t>
  </si>
  <si>
    <t>KR20200022489A</t>
  </si>
  <si>
    <t>폴라이트 에이에스에이 (PLT)</t>
  </si>
  <si>
    <t>Relenvacy (1-6) low -high)</t>
  </si>
  <si>
    <t xml:space="preserve">Polights patent! Quality sign to fetch t his with a high score </t>
  </si>
  <si>
    <t>ポライト アーエスアー|ポライト アーエスアー (PLT)</t>
  </si>
  <si>
    <t>Module with multiple cameras for incorporation in mobile devices</t>
  </si>
  <si>
    <t>Module with multiple cameras for integration in mobile devices</t>
  </si>
  <si>
    <t>JP2020525823A</t>
  </si>
  <si>
    <t>Same patent in japanees, Korean og Japan (samsung and sony!)</t>
  </si>
  <si>
    <t>CN105005103A</t>
  </si>
  <si>
    <t>Optotune</t>
  </si>
  <si>
    <t>Adjustable optical lens</t>
  </si>
  <si>
    <t>CCTV</t>
  </si>
  <si>
    <t>digital camera</t>
  </si>
  <si>
    <t>Cognex Corp</t>
  </si>
  <si>
    <t>US10116870B1</t>
  </si>
  <si>
    <t>Single camera vision system for logistics applications</t>
  </si>
  <si>
    <t>electromechanical variable lens</t>
  </si>
  <si>
    <t>Camera må kjappere enn 10ms, kan være en elektromekanisk variable linse, må være termisk stabil</t>
  </si>
  <si>
    <t>US2017269341A1</t>
  </si>
  <si>
    <t>Sony</t>
  </si>
  <si>
    <t>Wafer level lens stack, optical system, electronic device and method</t>
  </si>
  <si>
    <t>webcameras</t>
  </si>
  <si>
    <t>webcams</t>
  </si>
  <si>
    <t>s</t>
  </si>
  <si>
    <t>En av flere potensielle løsninger for å inkludere en tunable linse i stacken</t>
  </si>
  <si>
    <t>US10859768B2</t>
  </si>
  <si>
    <t>Digilens</t>
  </si>
  <si>
    <t>Method and apparatus for providing a polarization selective holographic waveguide device</t>
  </si>
  <si>
    <t>liquid crystal diffractive lens</t>
  </si>
  <si>
    <t>Handler om Liquid Crystal linser i stacken. Spennende firma da! jobber med display løsninger i glasset</t>
  </si>
  <si>
    <t>Digilens Inc</t>
  </si>
  <si>
    <t>Systems and methods for multiplying the image resolution of a pixelated display</t>
  </si>
  <si>
    <t>US10942430B2</t>
  </si>
  <si>
    <r>
      <t xml:space="preserve">Ikke noe spesifikt: Projection lens </t>
    </r>
    <r>
      <rPr>
        <b/>
        <sz val="11"/>
        <color theme="1"/>
        <rFont val="Calibri"/>
        <family val="2"/>
        <scheme val="minor"/>
      </rPr>
      <t>101</t>
    </r>
    <r>
      <rPr>
        <sz val="11"/>
        <color theme="1"/>
        <rFont val="Calibri"/>
        <family val="2"/>
        <scheme val="minor"/>
      </rPr>
      <t>C for projecting image light from the microdisplay such that light from each pixel is mapped into a unique angular direction. In some embodiments, the projection lens is a multi-element refractive lens system. In several embodiments, the projection lens can include diffractive elements or surfaces.</t>
    </r>
  </si>
  <si>
    <t>ACtion</t>
  </si>
  <si>
    <t>Remove Opto, corning and varioptics from G2</t>
  </si>
  <si>
    <t>Give minus points for LC patents, to lower score below 100</t>
  </si>
  <si>
    <t>US20190258084A1</t>
  </si>
  <si>
    <t>Adlens</t>
  </si>
  <si>
    <t>An adjustable fluid-filled lens assembly and method for assembling the same</t>
  </si>
  <si>
    <t>Give minus points for fluid-filled</t>
  </si>
  <si>
    <t>fluid-filled</t>
  </si>
  <si>
    <t>Liquid lenses</t>
  </si>
  <si>
    <t xml:space="preserve">Liquid lenses, spennende firma som lager briller med variable linser. </t>
  </si>
  <si>
    <t>Imaging system and method for producing images using means for adjusting optical focus</t>
  </si>
  <si>
    <t>Varjo</t>
  </si>
  <si>
    <t>US2021243384A1</t>
  </si>
  <si>
    <t>One of many! Åpner absolutt og beskriver klart TLens som en mulighetene. Alle typer nevnes da</t>
  </si>
  <si>
    <t>US2020166742A1</t>
  </si>
  <si>
    <t>Gholam A. Peyman</t>
  </si>
  <si>
    <t>System For Preventing Motion Sickness Resulting From Virtual Reality Or Augmented Reality</t>
  </si>
  <si>
    <t>fluid control system</t>
  </si>
  <si>
    <t>smartwatches</t>
  </si>
  <si>
    <t>PDA</t>
  </si>
  <si>
    <t>PDAs</t>
  </si>
  <si>
    <t>fluidic lens</t>
  </si>
  <si>
    <t>Perdix Systems Llc</t>
  </si>
  <si>
    <t>WO2022020696A1</t>
  </si>
  <si>
    <t>Electronic device with a tunable lens</t>
  </si>
  <si>
    <t>head-mounted devices</t>
  </si>
  <si>
    <t>Perdix: Droner? . TLens er beskrevet i 0042 som en av mange muligheter!Fluid, semi-rigid, rigid...veldig åpen patent.</t>
  </si>
  <si>
    <t>Magic Leap Inc</t>
  </si>
  <si>
    <t>Variable focus assemblies</t>
  </si>
  <si>
    <t>US2020371360A1</t>
  </si>
  <si>
    <t>Fluid based lenses</t>
  </si>
  <si>
    <t>Minus for fluid chamber</t>
  </si>
  <si>
    <t>fluid chamber</t>
  </si>
  <si>
    <t>surgery</t>
  </si>
  <si>
    <t>borescope</t>
  </si>
  <si>
    <t xml:space="preserve">borescopes </t>
  </si>
  <si>
    <t>sunglasses</t>
  </si>
  <si>
    <t xml:space="preserve">sunglass </t>
  </si>
  <si>
    <t>sun-protection</t>
  </si>
  <si>
    <t>SUN</t>
  </si>
  <si>
    <t>Sunglasses</t>
  </si>
  <si>
    <t>contact lenses</t>
  </si>
  <si>
    <t>EYE</t>
  </si>
  <si>
    <t>hydrogel</t>
  </si>
  <si>
    <t>contact lens</t>
  </si>
  <si>
    <t>Optotune® lens</t>
  </si>
  <si>
    <t>Varioptic® lens</t>
  </si>
  <si>
    <t>light field camera</t>
  </si>
  <si>
    <t>COMP</t>
  </si>
  <si>
    <t>T-lens</t>
  </si>
  <si>
    <t>Tlens</t>
  </si>
  <si>
    <t>electro-deformable</t>
  </si>
  <si>
    <t>micromechanical actuator</t>
  </si>
  <si>
    <t>MEMS</t>
  </si>
  <si>
    <t>tunable optical lens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</si>
</sst>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b/>
      <sz val="10"/>
      <color theme="1"/>
      <name val="Calibri"/>
      <family val="2"/>
      <scheme val="minor"/>
    </font>
    <font>
      <b/>
      <sz val="12"/>
      <color theme="1"/>
      <name val="Calibri"/>
      <family val="2"/>
      <scheme val="minor"/>
    </font>
    <font>
      <sz val="11"/>
      <color rgb="FF9C0006"/>
      <name val="Calibri"/>
      <family val="2"/>
      <scheme val="minor"/>
    </font>
    <font>
      <sz val="8"/>
      <name val="Calibri"/>
      <family val="2"/>
      <scheme val="minor"/>
    </font>
    <font>
      <b/>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C7CE"/>
      </patternFill>
    </fill>
    <fill>
      <patternFill patternType="solid">
        <fgColor theme="9" tint="0.79998168889431442"/>
        <bgColor theme="9" tint="0.79998168889431442"/>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right/>
      <top style="thin">
        <color theme="9" tint="0.39997558519241921"/>
      </top>
      <bottom style="thin">
        <color theme="9" tint="0.39997558519241921"/>
      </bottom>
      <diagonal/>
    </border>
  </borders>
  <cellStyleXfs count="3">
    <xf numFmtId="0" fontId="0" fillId="0" borderId="0"/>
    <xf numFmtId="0" fontId="4" fillId="4" borderId="0" applyNumberFormat="0" applyBorder="0" applyAlignment="0" applyProtection="0"/>
    <xf numFmtId="0" fontId="7" fillId="0" borderId="0" applyNumberFormat="0" applyFill="0" applyBorder="0" applyAlignment="0" applyProtection="0"/>
  </cellStyleXfs>
  <cellXfs count="34">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0" fillId="3" borderId="2" xfId="0" applyFont="1" applyFill="1" applyBorder="1"/>
    <xf numFmtId="0" fontId="0" fillId="3" borderId="3" xfId="0" applyFont="1" applyFill="1" applyBorder="1"/>
    <xf numFmtId="0" fontId="0" fillId="0" borderId="2" xfId="0" applyFont="1" applyBorder="1"/>
    <xf numFmtId="0" fontId="0" fillId="0" borderId="0" xfId="0" applyBorder="1"/>
    <xf numFmtId="0" fontId="0" fillId="3" borderId="4" xfId="0" applyFont="1" applyFill="1" applyBorder="1"/>
    <xf numFmtId="0" fontId="0" fillId="0" borderId="0" xfId="0" applyAlignment="1">
      <alignment horizontal="center" vertical="center"/>
    </xf>
    <xf numFmtId="0" fontId="0" fillId="0" borderId="0" xfId="0" applyAlignment="1">
      <alignment horizontal="center"/>
    </xf>
    <xf numFmtId="0" fontId="0" fillId="3" borderId="3" xfId="0" applyFont="1" applyFill="1" applyBorder="1" applyAlignment="1">
      <alignment horizontal="center"/>
    </xf>
    <xf numFmtId="0" fontId="1" fillId="2" borderId="0" xfId="0" applyFont="1" applyFill="1" applyBorder="1"/>
    <xf numFmtId="0" fontId="2" fillId="0" borderId="0" xfId="0" applyFont="1" applyAlignment="1">
      <alignment vertical="center"/>
    </xf>
    <xf numFmtId="0" fontId="0" fillId="3" borderId="0" xfId="0" applyFont="1" applyFill="1" applyBorder="1"/>
    <xf numFmtId="0" fontId="3" fillId="0" borderId="0" xfId="0" applyFont="1" applyAlignment="1">
      <alignment vertical="center"/>
    </xf>
    <xf numFmtId="0" fontId="4" fillId="4" borderId="0" xfId="1"/>
    <xf numFmtId="0" fontId="6" fillId="0" borderId="0" xfId="0" applyFont="1"/>
    <xf numFmtId="0" fontId="0" fillId="5" borderId="5" xfId="0" applyFill="1" applyBorder="1"/>
    <xf numFmtId="0" fontId="7" fillId="5" borderId="5" xfId="2" applyFill="1" applyBorder="1"/>
    <xf numFmtId="0" fontId="0" fillId="0" borderId="5" xfId="0" applyBorder="1"/>
    <xf numFmtId="0" fontId="0" fillId="0" borderId="0" xfId="0" applyFill="1" applyBorder="1"/>
    <xf numFmtId="0" fontId="0" fillId="5" borderId="0" xfId="0" applyFill="1" applyBorder="1"/>
    <xf numFmtId="0" fontId="7" fillId="0" borderId="5" xfId="2" applyBorder="1"/>
    <xf numFmtId="0" fontId="7" fillId="0" borderId="5" xfId="2" applyNumberFormat="1" applyBorder="1"/>
    <xf numFmtId="0" fontId="7" fillId="5" borderId="5" xfId="2" applyNumberFormat="1" applyFill="1" applyBorder="1"/>
    <xf numFmtId="0" fontId="0" fillId="0" borderId="3" xfId="0" applyFont="1" applyBorder="1"/>
    <xf numFmtId="0" fontId="0" fillId="0" borderId="1" xfId="0" applyFont="1" applyBorder="1" applyAlignment="1">
      <alignment horizontal="center" vertical="center"/>
    </xf>
    <xf numFmtId="0" fontId="0" fillId="0" borderId="2" xfId="0" applyFont="1" applyBorder="1" applyAlignment="1">
      <alignment horizontal="center"/>
    </xf>
    <xf numFmtId="0" fontId="0" fillId="0" borderId="0" xfId="0" applyFill="1" applyBorder="1" applyAlignment="1">
      <alignment horizontal="center"/>
    </xf>
    <xf numFmtId="0" fontId="0" fillId="0" borderId="0" xfId="0" applyFont="1" applyFill="1" applyBorder="1"/>
    <xf numFmtId="0" fontId="0" fillId="0" borderId="0" xfId="0" applyFont="1" applyFill="1" applyBorder="1" applyAlignment="1">
      <alignment horizontal="center"/>
    </xf>
    <xf numFmtId="0" fontId="7" fillId="0" borderId="0" xfId="2"/>
    <xf numFmtId="0" fontId="0" fillId="0" borderId="0" xfId="0" applyAlignment="1">
      <alignment horizontal="left"/>
    </xf>
  </cellXfs>
  <cellStyles count="3">
    <cellStyle name="Bad" xfId="1" builtinId="27"/>
    <cellStyle name="Hyperlink" xfId="2" builtinId="8"/>
    <cellStyle name="Normal" xfId="0" builtinId="0"/>
  </cellStyles>
  <dxfs count="1">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A2EAC8-1835-4BC4-A232-BE4141E59FBD}" name="Table1" displayName="Table1" ref="A1:H179" totalsRowShown="0">
  <autoFilter ref="A1:H179" xr:uid="{26A2EAC8-1835-4BC4-A232-BE4141E59FBD}"/>
  <sortState xmlns:xlrd2="http://schemas.microsoft.com/office/spreadsheetml/2017/richdata2" ref="A2:H179">
    <sortCondition ref="H1:H179"/>
  </sortState>
  <tableColumns count="8">
    <tableColumn id="1" xr3:uid="{68477756-348D-406D-865C-E0C729D1EB73}" name="Category"/>
    <tableColumn id="2" xr3:uid="{6BFFB702-A0E2-4A9E-97A7-4D6A53B83690}" name="Keyword"/>
    <tableColumn id="3" xr3:uid="{1E6B86F7-19B4-4137-B4CB-668BEF3730D5}" name="Score"/>
    <tableColumn id="4" xr3:uid="{8581802C-B579-4E92-B2C6-4A469837B0B9}" name="Exponent"/>
    <tableColumn id="5" xr3:uid="{02DA518A-2B38-4D9C-82EA-C44FBB0DA92A}" name="Max Score" dataDxfId="0"/>
    <tableColumn id="6" xr3:uid="{123E81AE-DC07-4D2C-843B-88FDBEEC5D01}" name="Manual"/>
    <tableColumn id="7" xr3:uid="{4E79D8A5-39D5-4EC6-A8A1-BE5C194EAB97}" name="Type"/>
    <tableColumn id="8" xr3:uid="{E2BC5933-1F62-4CD5-8504-FA05B63FA07F}" name="Uniform t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B4E9F-87C5-4A86-B14B-104D77065CD3}">
  <dimension ref="A1:H19"/>
  <sheetViews>
    <sheetView workbookViewId="0">
      <selection activeCell="C10" sqref="C10"/>
    </sheetView>
  </sheetViews>
  <sheetFormatPr defaultRowHeight="15" x14ac:dyDescent="0.25"/>
  <cols>
    <col min="2" max="2" width="29" customWidth="1"/>
    <col min="8" max="8" width="15.7109375" customWidth="1"/>
  </cols>
  <sheetData>
    <row r="1" spans="1:8" x14ac:dyDescent="0.25">
      <c r="A1" s="1" t="s">
        <v>1</v>
      </c>
      <c r="B1" s="2" t="s">
        <v>2</v>
      </c>
      <c r="C1" s="2" t="s">
        <v>3</v>
      </c>
      <c r="D1" s="2" t="s">
        <v>5</v>
      </c>
      <c r="E1" s="3" t="s">
        <v>4</v>
      </c>
      <c r="F1" s="2" t="s">
        <v>62</v>
      </c>
      <c r="G1" s="3" t="s">
        <v>83</v>
      </c>
      <c r="H1" s="12" t="s">
        <v>97</v>
      </c>
    </row>
    <row r="2" spans="1:8" x14ac:dyDescent="0.25">
      <c r="A2" s="10">
        <v>1</v>
      </c>
      <c r="B2" t="s">
        <v>88</v>
      </c>
      <c r="C2">
        <v>100</v>
      </c>
      <c r="D2">
        <v>1</v>
      </c>
      <c r="E2">
        <v>300</v>
      </c>
      <c r="H2" t="s">
        <v>6</v>
      </c>
    </row>
    <row r="3" spans="1:8" x14ac:dyDescent="0.25">
      <c r="A3" s="10">
        <v>1</v>
      </c>
      <c r="B3" t="s">
        <v>6</v>
      </c>
      <c r="C3">
        <v>100</v>
      </c>
      <c r="D3">
        <v>1</v>
      </c>
      <c r="E3">
        <v>300</v>
      </c>
      <c r="H3" t="s">
        <v>6</v>
      </c>
    </row>
    <row r="4" spans="1:8" x14ac:dyDescent="0.25">
      <c r="A4" s="10">
        <v>1</v>
      </c>
      <c r="B4" t="s">
        <v>89</v>
      </c>
      <c r="C4">
        <v>100</v>
      </c>
      <c r="D4">
        <v>1</v>
      </c>
      <c r="E4">
        <v>300</v>
      </c>
      <c r="H4" t="s">
        <v>6</v>
      </c>
    </row>
    <row r="5" spans="1:8" x14ac:dyDescent="0.25">
      <c r="A5" s="10">
        <v>1</v>
      </c>
      <c r="B5" t="s">
        <v>92</v>
      </c>
      <c r="C5">
        <v>100</v>
      </c>
      <c r="D5">
        <v>1</v>
      </c>
      <c r="E5">
        <v>300</v>
      </c>
      <c r="H5" t="s">
        <v>6</v>
      </c>
    </row>
    <row r="6" spans="1:8" x14ac:dyDescent="0.25">
      <c r="A6" s="10">
        <v>1</v>
      </c>
      <c r="B6" t="s">
        <v>91</v>
      </c>
      <c r="C6">
        <v>100</v>
      </c>
      <c r="D6">
        <v>1</v>
      </c>
      <c r="E6">
        <v>300</v>
      </c>
      <c r="H6" t="s">
        <v>6</v>
      </c>
    </row>
    <row r="7" spans="1:8" x14ac:dyDescent="0.25">
      <c r="A7" s="10">
        <v>1</v>
      </c>
      <c r="B7" t="s">
        <v>90</v>
      </c>
      <c r="C7">
        <v>100</v>
      </c>
      <c r="D7">
        <v>1</v>
      </c>
      <c r="E7">
        <v>300</v>
      </c>
      <c r="H7" t="s">
        <v>99</v>
      </c>
    </row>
    <row r="8" spans="1:8" x14ac:dyDescent="0.25">
      <c r="A8" s="10">
        <v>1</v>
      </c>
      <c r="B8" t="s">
        <v>93</v>
      </c>
      <c r="C8">
        <v>40</v>
      </c>
      <c r="D8">
        <v>1</v>
      </c>
      <c r="E8">
        <v>300</v>
      </c>
      <c r="H8" t="s">
        <v>299</v>
      </c>
    </row>
    <row r="9" spans="1:8" x14ac:dyDescent="0.25">
      <c r="A9" s="10">
        <v>1</v>
      </c>
      <c r="B9" t="s">
        <v>94</v>
      </c>
      <c r="C9">
        <v>30</v>
      </c>
      <c r="D9">
        <v>1</v>
      </c>
      <c r="E9">
        <v>50</v>
      </c>
      <c r="H9" t="s">
        <v>300</v>
      </c>
    </row>
    <row r="10" spans="1:8" x14ac:dyDescent="0.25">
      <c r="A10" s="10">
        <v>1</v>
      </c>
      <c r="B10" t="s">
        <v>95</v>
      </c>
      <c r="C10">
        <v>100</v>
      </c>
      <c r="D10">
        <v>1</v>
      </c>
      <c r="E10">
        <v>300</v>
      </c>
      <c r="H10" t="s">
        <v>99</v>
      </c>
    </row>
    <row r="11" spans="1:8" x14ac:dyDescent="0.25">
      <c r="A11" s="10">
        <v>1</v>
      </c>
      <c r="B11" t="s">
        <v>96</v>
      </c>
      <c r="C11">
        <v>100</v>
      </c>
      <c r="D11">
        <v>1</v>
      </c>
      <c r="E11">
        <v>300</v>
      </c>
      <c r="H11" t="s">
        <v>99</v>
      </c>
    </row>
    <row r="12" spans="1:8" x14ac:dyDescent="0.25">
      <c r="A12" s="10">
        <v>1</v>
      </c>
      <c r="B12" t="s">
        <v>139</v>
      </c>
      <c r="C12">
        <v>10</v>
      </c>
      <c r="D12">
        <v>1</v>
      </c>
      <c r="E12">
        <v>300</v>
      </c>
      <c r="H12" t="s">
        <v>6</v>
      </c>
    </row>
    <row r="13" spans="1:8" x14ac:dyDescent="0.25">
      <c r="A13" s="10">
        <v>1</v>
      </c>
      <c r="B13" t="s">
        <v>185</v>
      </c>
      <c r="C13">
        <v>100</v>
      </c>
      <c r="D13">
        <v>1</v>
      </c>
      <c r="E13">
        <v>300</v>
      </c>
      <c r="H13" t="s">
        <v>6</v>
      </c>
    </row>
    <row r="14" spans="1:8" x14ac:dyDescent="0.25">
      <c r="A14" s="10">
        <v>1</v>
      </c>
      <c r="B14" t="s">
        <v>206</v>
      </c>
      <c r="C14">
        <v>50</v>
      </c>
      <c r="D14">
        <v>1</v>
      </c>
      <c r="E14">
        <v>300</v>
      </c>
      <c r="H14" t="s">
        <v>301</v>
      </c>
    </row>
    <row r="15" spans="1:8" x14ac:dyDescent="0.25">
      <c r="A15" s="10">
        <v>1</v>
      </c>
      <c r="B15" t="s">
        <v>217</v>
      </c>
      <c r="C15">
        <v>100</v>
      </c>
      <c r="D15">
        <v>1</v>
      </c>
      <c r="E15">
        <v>300</v>
      </c>
      <c r="H15" t="s">
        <v>6</v>
      </c>
    </row>
    <row r="16" spans="1:8" x14ac:dyDescent="0.25">
      <c r="A16" s="10">
        <v>1</v>
      </c>
      <c r="B16" t="s">
        <v>252</v>
      </c>
      <c r="C16">
        <v>150</v>
      </c>
      <c r="D16">
        <v>1</v>
      </c>
      <c r="E16">
        <v>300</v>
      </c>
      <c r="H16" t="s">
        <v>276</v>
      </c>
    </row>
    <row r="17" spans="1:8" x14ac:dyDescent="0.25">
      <c r="A17" s="10">
        <v>1</v>
      </c>
      <c r="B17" t="s">
        <v>275</v>
      </c>
      <c r="C17">
        <v>-200</v>
      </c>
      <c r="D17">
        <v>1</v>
      </c>
      <c r="E17">
        <v>-500</v>
      </c>
      <c r="H17" t="s">
        <v>302</v>
      </c>
    </row>
    <row r="18" spans="1:8" x14ac:dyDescent="0.25">
      <c r="A18" s="10">
        <v>1</v>
      </c>
      <c r="B18" t="s">
        <v>303</v>
      </c>
      <c r="C18">
        <v>100</v>
      </c>
      <c r="D18">
        <v>1</v>
      </c>
      <c r="E18">
        <v>300</v>
      </c>
      <c r="H18" t="s">
        <v>6</v>
      </c>
    </row>
    <row r="19" spans="1:8" x14ac:dyDescent="0.25">
      <c r="A19" s="10">
        <v>1</v>
      </c>
      <c r="B19" t="s">
        <v>407</v>
      </c>
      <c r="C19">
        <v>100</v>
      </c>
      <c r="D19">
        <v>1</v>
      </c>
      <c r="E19">
        <v>300</v>
      </c>
      <c r="H19" t="s">
        <v>408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59C6C-161D-447B-8AA0-0551A2D4388B}">
  <dimension ref="A1:R179"/>
  <sheetViews>
    <sheetView tabSelected="1" topLeftCell="A34" zoomScaleNormal="100" workbookViewId="0">
      <selection activeCell="B67" sqref="B67"/>
    </sheetView>
  </sheetViews>
  <sheetFormatPr defaultRowHeight="15" x14ac:dyDescent="0.25"/>
  <cols>
    <col min="1" max="1" width="11" customWidth="1"/>
    <col min="2" max="2" width="26.140625" customWidth="1"/>
    <col min="3" max="4" width="11" customWidth="1"/>
    <col min="8" max="8" width="16.5703125" customWidth="1"/>
    <col min="17" max="17" width="23" customWidth="1"/>
    <col min="18" max="18" width="27.85546875" customWidth="1"/>
  </cols>
  <sheetData>
    <row r="1" spans="1:18" x14ac:dyDescent="0.25">
      <c r="A1" t="s">
        <v>1</v>
      </c>
      <c r="B1" t="s">
        <v>2</v>
      </c>
      <c r="C1" t="s">
        <v>3</v>
      </c>
      <c r="D1" t="s">
        <v>5</v>
      </c>
      <c r="E1" s="3" t="s">
        <v>4</v>
      </c>
      <c r="F1" t="s">
        <v>62</v>
      </c>
      <c r="G1" t="s">
        <v>83</v>
      </c>
      <c r="H1" t="s">
        <v>97</v>
      </c>
    </row>
    <row r="2" spans="1:18" x14ac:dyDescent="0.25">
      <c r="A2" s="9">
        <v>2</v>
      </c>
      <c r="B2" t="s">
        <v>9</v>
      </c>
      <c r="C2" s="10">
        <v>5</v>
      </c>
      <c r="D2" s="10">
        <v>1.5</v>
      </c>
      <c r="E2" s="11">
        <v>40</v>
      </c>
      <c r="F2" t="s">
        <v>87</v>
      </c>
      <c r="H2" t="s">
        <v>109</v>
      </c>
    </row>
    <row r="3" spans="1:18" x14ac:dyDescent="0.25">
      <c r="A3" s="9">
        <v>2</v>
      </c>
      <c r="B3" t="s">
        <v>26</v>
      </c>
      <c r="C3" s="10">
        <v>3</v>
      </c>
      <c r="D3" s="10">
        <v>1.2</v>
      </c>
      <c r="E3" s="11">
        <v>40</v>
      </c>
      <c r="F3" t="s">
        <v>87</v>
      </c>
      <c r="H3" t="s">
        <v>109</v>
      </c>
    </row>
    <row r="4" spans="1:18" x14ac:dyDescent="0.25">
      <c r="A4" s="9">
        <v>2</v>
      </c>
      <c r="B4" t="s">
        <v>34</v>
      </c>
      <c r="C4" s="10">
        <v>3</v>
      </c>
      <c r="D4" s="10">
        <v>1.5</v>
      </c>
      <c r="E4" s="11">
        <v>40</v>
      </c>
      <c r="F4" t="s">
        <v>87</v>
      </c>
      <c r="H4" t="s">
        <v>109</v>
      </c>
    </row>
    <row r="5" spans="1:18" x14ac:dyDescent="0.25">
      <c r="A5" s="10">
        <v>2</v>
      </c>
      <c r="B5" t="s">
        <v>52</v>
      </c>
      <c r="C5" s="10">
        <v>3</v>
      </c>
      <c r="D5" s="10">
        <v>1.5</v>
      </c>
      <c r="E5" s="11">
        <v>30</v>
      </c>
      <c r="F5" t="s">
        <v>87</v>
      </c>
      <c r="H5" t="s">
        <v>109</v>
      </c>
    </row>
    <row r="6" spans="1:18" x14ac:dyDescent="0.25">
      <c r="A6" s="10">
        <v>2</v>
      </c>
      <c r="B6" t="s">
        <v>16</v>
      </c>
      <c r="C6" s="10">
        <v>3</v>
      </c>
      <c r="D6" s="10">
        <v>2</v>
      </c>
      <c r="E6" s="11">
        <v>50</v>
      </c>
      <c r="F6" t="s">
        <v>87</v>
      </c>
      <c r="H6" t="s">
        <v>112</v>
      </c>
      <c r="Q6" t="s">
        <v>177</v>
      </c>
      <c r="R6" t="s">
        <v>176</v>
      </c>
    </row>
    <row r="7" spans="1:18" x14ac:dyDescent="0.25">
      <c r="A7" s="9">
        <v>2</v>
      </c>
      <c r="B7" t="s">
        <v>28</v>
      </c>
      <c r="C7" s="10">
        <v>3</v>
      </c>
      <c r="D7" s="10">
        <v>1.2</v>
      </c>
      <c r="E7" s="11">
        <v>40</v>
      </c>
      <c r="F7" t="s">
        <v>87</v>
      </c>
      <c r="H7" t="s">
        <v>112</v>
      </c>
      <c r="Q7" s="4" t="s">
        <v>8</v>
      </c>
      <c r="R7" s="6" t="s">
        <v>7</v>
      </c>
    </row>
    <row r="8" spans="1:18" x14ac:dyDescent="0.25">
      <c r="A8" s="9">
        <v>2</v>
      </c>
      <c r="B8" t="s">
        <v>41</v>
      </c>
      <c r="C8" s="10">
        <v>3</v>
      </c>
      <c r="D8" s="10">
        <v>1.5</v>
      </c>
      <c r="E8" s="11">
        <v>40</v>
      </c>
      <c r="F8" t="s">
        <v>87</v>
      </c>
      <c r="H8" t="s">
        <v>112</v>
      </c>
      <c r="Q8" s="4" t="s">
        <v>16</v>
      </c>
    </row>
    <row r="9" spans="1:18" x14ac:dyDescent="0.25">
      <c r="A9" s="10">
        <v>2</v>
      </c>
      <c r="B9" t="s">
        <v>42</v>
      </c>
      <c r="C9" s="10">
        <v>3</v>
      </c>
      <c r="D9" s="10">
        <v>1.5</v>
      </c>
      <c r="E9" s="11">
        <v>40</v>
      </c>
      <c r="F9" t="s">
        <v>87</v>
      </c>
      <c r="H9" t="s">
        <v>112</v>
      </c>
      <c r="Q9" s="6" t="s">
        <v>28</v>
      </c>
    </row>
    <row r="10" spans="1:18" x14ac:dyDescent="0.25">
      <c r="A10" s="10">
        <v>2</v>
      </c>
      <c r="B10" t="s">
        <v>54</v>
      </c>
      <c r="C10" s="10">
        <v>4</v>
      </c>
      <c r="D10" s="10">
        <v>2</v>
      </c>
      <c r="E10" s="11">
        <v>50</v>
      </c>
      <c r="F10" t="s">
        <v>87</v>
      </c>
      <c r="H10" t="s">
        <v>112</v>
      </c>
      <c r="Q10" s="6" t="s">
        <v>41</v>
      </c>
    </row>
    <row r="11" spans="1:18" x14ac:dyDescent="0.25">
      <c r="A11" s="9">
        <v>2</v>
      </c>
      <c r="B11" t="s">
        <v>142</v>
      </c>
      <c r="C11" s="10">
        <v>4</v>
      </c>
      <c r="D11" s="10">
        <v>1.5</v>
      </c>
      <c r="E11" s="11">
        <v>30</v>
      </c>
      <c r="F11" t="s">
        <v>87</v>
      </c>
      <c r="H11" t="s">
        <v>112</v>
      </c>
      <c r="Q11" s="4" t="s">
        <v>42</v>
      </c>
    </row>
    <row r="12" spans="1:18" x14ac:dyDescent="0.25">
      <c r="A12" s="9">
        <v>2</v>
      </c>
      <c r="B12" t="s">
        <v>0</v>
      </c>
      <c r="C12" s="10">
        <v>4</v>
      </c>
      <c r="D12" s="10">
        <v>1.5</v>
      </c>
      <c r="E12" s="11">
        <v>40</v>
      </c>
      <c r="F12" t="s">
        <v>87</v>
      </c>
      <c r="H12" t="s">
        <v>107</v>
      </c>
      <c r="Q12" s="4" t="s">
        <v>35</v>
      </c>
    </row>
    <row r="13" spans="1:18" x14ac:dyDescent="0.25">
      <c r="A13" s="10">
        <v>2</v>
      </c>
      <c r="B13" t="s">
        <v>31</v>
      </c>
      <c r="C13" s="10">
        <v>2</v>
      </c>
      <c r="D13" s="10">
        <v>1.5</v>
      </c>
      <c r="E13" s="11">
        <v>3</v>
      </c>
      <c r="F13" t="s">
        <v>87</v>
      </c>
      <c r="H13" t="s">
        <v>107</v>
      </c>
      <c r="Q13" s="6" t="s">
        <v>26</v>
      </c>
    </row>
    <row r="14" spans="1:18" x14ac:dyDescent="0.25">
      <c r="A14" s="9">
        <v>2</v>
      </c>
      <c r="B14" t="s">
        <v>7</v>
      </c>
      <c r="C14" s="10">
        <v>1</v>
      </c>
      <c r="D14" s="10">
        <v>0</v>
      </c>
      <c r="E14" s="11">
        <v>1</v>
      </c>
      <c r="F14" t="s">
        <v>63</v>
      </c>
      <c r="G14" t="s">
        <v>81</v>
      </c>
      <c r="H14" t="s">
        <v>173</v>
      </c>
      <c r="Q14" s="6" t="s">
        <v>47</v>
      </c>
    </row>
    <row r="15" spans="1:18" x14ac:dyDescent="0.25">
      <c r="A15" s="10">
        <v>2</v>
      </c>
      <c r="B15" t="s">
        <v>11</v>
      </c>
      <c r="C15" s="10">
        <v>1</v>
      </c>
      <c r="D15" s="10">
        <v>0</v>
      </c>
      <c r="E15" s="11">
        <v>1</v>
      </c>
      <c r="F15" t="s">
        <v>87</v>
      </c>
      <c r="H15" t="s">
        <v>173</v>
      </c>
      <c r="Q15" s="4" t="s">
        <v>50</v>
      </c>
    </row>
    <row r="16" spans="1:18" x14ac:dyDescent="0.25">
      <c r="A16" s="9">
        <v>2</v>
      </c>
      <c r="B16" t="s">
        <v>15</v>
      </c>
      <c r="C16" s="10">
        <v>1</v>
      </c>
      <c r="D16" s="10">
        <v>0</v>
      </c>
      <c r="E16" s="11">
        <v>1</v>
      </c>
      <c r="F16" t="s">
        <v>87</v>
      </c>
      <c r="H16" t="s">
        <v>173</v>
      </c>
      <c r="Q16" s="6" t="s">
        <v>53</v>
      </c>
    </row>
    <row r="17" spans="1:17" x14ac:dyDescent="0.25">
      <c r="A17" s="9">
        <v>2</v>
      </c>
      <c r="B17" t="s">
        <v>21</v>
      </c>
      <c r="C17" s="10">
        <v>1</v>
      </c>
      <c r="D17" s="10">
        <v>0</v>
      </c>
      <c r="E17" s="11">
        <v>1</v>
      </c>
      <c r="F17" t="s">
        <v>87</v>
      </c>
      <c r="H17" t="s">
        <v>173</v>
      </c>
      <c r="Q17" s="4" t="s">
        <v>54</v>
      </c>
    </row>
    <row r="18" spans="1:17" x14ac:dyDescent="0.25">
      <c r="A18" s="9">
        <v>2</v>
      </c>
      <c r="B18" t="s">
        <v>23</v>
      </c>
      <c r="C18" s="10">
        <v>1</v>
      </c>
      <c r="D18" s="10">
        <v>0</v>
      </c>
      <c r="E18" s="11">
        <v>1</v>
      </c>
      <c r="F18" t="s">
        <v>87</v>
      </c>
      <c r="H18" t="s">
        <v>173</v>
      </c>
      <c r="Q18" s="6" t="s">
        <v>142</v>
      </c>
    </row>
    <row r="19" spans="1:17" x14ac:dyDescent="0.25">
      <c r="A19" s="10">
        <v>2</v>
      </c>
      <c r="B19" t="s">
        <v>27</v>
      </c>
      <c r="C19" s="10">
        <v>1</v>
      </c>
      <c r="D19" s="10">
        <v>0</v>
      </c>
      <c r="E19" s="11">
        <v>1</v>
      </c>
      <c r="F19" t="s">
        <v>87</v>
      </c>
      <c r="H19" t="s">
        <v>173</v>
      </c>
      <c r="Q19" s="14" t="s">
        <v>178</v>
      </c>
    </row>
    <row r="20" spans="1:17" x14ac:dyDescent="0.25">
      <c r="A20" s="9">
        <v>2</v>
      </c>
      <c r="B20" t="s">
        <v>30</v>
      </c>
      <c r="C20" s="10">
        <v>1</v>
      </c>
      <c r="D20" s="10">
        <v>0</v>
      </c>
      <c r="E20" s="11">
        <v>1</v>
      </c>
      <c r="F20" t="s">
        <v>87</v>
      </c>
      <c r="H20" t="s">
        <v>173</v>
      </c>
    </row>
    <row r="21" spans="1:17" x14ac:dyDescent="0.25">
      <c r="A21" s="9">
        <v>2</v>
      </c>
      <c r="B21" t="s">
        <v>32</v>
      </c>
      <c r="C21" s="10">
        <v>1</v>
      </c>
      <c r="D21" s="10">
        <v>0</v>
      </c>
      <c r="E21" s="11">
        <v>1</v>
      </c>
      <c r="F21" t="s">
        <v>87</v>
      </c>
      <c r="H21" t="s">
        <v>173</v>
      </c>
    </row>
    <row r="22" spans="1:17" x14ac:dyDescent="0.25">
      <c r="A22" s="10">
        <v>2</v>
      </c>
      <c r="B22" t="s">
        <v>33</v>
      </c>
      <c r="C22" s="10">
        <v>1</v>
      </c>
      <c r="D22" s="10">
        <v>0</v>
      </c>
      <c r="E22" s="11">
        <v>0</v>
      </c>
      <c r="F22" t="s">
        <v>87</v>
      </c>
      <c r="H22" t="s">
        <v>173</v>
      </c>
    </row>
    <row r="23" spans="1:17" x14ac:dyDescent="0.25">
      <c r="A23" s="10">
        <v>2</v>
      </c>
      <c r="B23" t="s">
        <v>251</v>
      </c>
      <c r="C23" s="10">
        <v>1</v>
      </c>
      <c r="D23" s="10">
        <v>0</v>
      </c>
      <c r="E23" s="11">
        <v>0</v>
      </c>
      <c r="F23" t="s">
        <v>87</v>
      </c>
      <c r="H23" t="s">
        <v>173</v>
      </c>
    </row>
    <row r="24" spans="1:17" x14ac:dyDescent="0.25">
      <c r="A24" s="10">
        <v>2</v>
      </c>
      <c r="B24" t="s">
        <v>179</v>
      </c>
      <c r="C24" s="10">
        <v>1</v>
      </c>
      <c r="D24" s="10">
        <v>0</v>
      </c>
      <c r="E24" s="11">
        <v>1</v>
      </c>
      <c r="F24" t="s">
        <v>87</v>
      </c>
      <c r="H24" t="s">
        <v>173</v>
      </c>
    </row>
    <row r="25" spans="1:17" x14ac:dyDescent="0.25">
      <c r="A25" s="10">
        <v>2</v>
      </c>
      <c r="B25" t="s">
        <v>40</v>
      </c>
      <c r="C25" s="10">
        <v>1</v>
      </c>
      <c r="D25" s="10">
        <v>0</v>
      </c>
      <c r="E25" s="11">
        <v>1</v>
      </c>
      <c r="F25" t="s">
        <v>87</v>
      </c>
      <c r="H25" t="s">
        <v>173</v>
      </c>
    </row>
    <row r="26" spans="1:17" x14ac:dyDescent="0.25">
      <c r="A26" s="9">
        <v>2</v>
      </c>
      <c r="B26" t="s">
        <v>43</v>
      </c>
      <c r="C26" s="10">
        <v>1</v>
      </c>
      <c r="D26" s="10">
        <v>0</v>
      </c>
      <c r="E26" s="11">
        <v>1</v>
      </c>
      <c r="F26" t="s">
        <v>87</v>
      </c>
      <c r="H26" t="s">
        <v>173</v>
      </c>
    </row>
    <row r="27" spans="1:17" x14ac:dyDescent="0.25">
      <c r="A27" s="9">
        <v>2</v>
      </c>
      <c r="B27" t="s">
        <v>45</v>
      </c>
      <c r="C27" s="10">
        <v>1</v>
      </c>
      <c r="D27" s="10">
        <v>0</v>
      </c>
      <c r="E27" s="11">
        <v>1</v>
      </c>
      <c r="F27" t="s">
        <v>277</v>
      </c>
      <c r="H27" t="s">
        <v>173</v>
      </c>
    </row>
    <row r="28" spans="1:17" x14ac:dyDescent="0.25">
      <c r="A28" s="9">
        <v>2</v>
      </c>
      <c r="B28" t="s">
        <v>47</v>
      </c>
      <c r="C28" s="10">
        <v>2</v>
      </c>
      <c r="D28" s="10">
        <v>1.1000000000000001</v>
      </c>
      <c r="E28" s="11">
        <v>10</v>
      </c>
      <c r="F28" t="s">
        <v>87</v>
      </c>
      <c r="H28" t="s">
        <v>173</v>
      </c>
    </row>
    <row r="29" spans="1:17" x14ac:dyDescent="0.25">
      <c r="A29" s="9">
        <v>2</v>
      </c>
      <c r="B29" t="s">
        <v>49</v>
      </c>
      <c r="C29" s="10">
        <v>1</v>
      </c>
      <c r="D29" s="10">
        <v>0</v>
      </c>
      <c r="E29" s="11">
        <v>1</v>
      </c>
      <c r="F29" t="s">
        <v>87</v>
      </c>
      <c r="H29" t="s">
        <v>173</v>
      </c>
    </row>
    <row r="30" spans="1:17" x14ac:dyDescent="0.25">
      <c r="A30" s="9">
        <v>2</v>
      </c>
      <c r="B30" t="s">
        <v>51</v>
      </c>
      <c r="C30" s="10">
        <v>1</v>
      </c>
      <c r="D30" s="10">
        <v>0</v>
      </c>
      <c r="E30" s="11">
        <v>1</v>
      </c>
      <c r="F30" t="s">
        <v>286</v>
      </c>
      <c r="H30" t="s">
        <v>173</v>
      </c>
    </row>
    <row r="31" spans="1:17" x14ac:dyDescent="0.25">
      <c r="A31" s="9">
        <v>2</v>
      </c>
      <c r="B31" t="s">
        <v>55</v>
      </c>
      <c r="C31" s="10">
        <v>1</v>
      </c>
      <c r="D31" s="10">
        <v>0</v>
      </c>
      <c r="E31" s="11">
        <v>1</v>
      </c>
      <c r="F31" t="s">
        <v>87</v>
      </c>
      <c r="H31" t="s">
        <v>173</v>
      </c>
    </row>
    <row r="32" spans="1:17" x14ac:dyDescent="0.25">
      <c r="A32" s="9">
        <v>2</v>
      </c>
      <c r="B32" t="s">
        <v>59</v>
      </c>
      <c r="C32" s="10">
        <v>1</v>
      </c>
      <c r="D32" s="10">
        <v>0</v>
      </c>
      <c r="E32" s="11">
        <v>1</v>
      </c>
      <c r="F32" t="s">
        <v>87</v>
      </c>
      <c r="H32" t="s">
        <v>173</v>
      </c>
    </row>
    <row r="33" spans="1:8" x14ac:dyDescent="0.25">
      <c r="A33" s="9">
        <v>2</v>
      </c>
      <c r="B33" t="s">
        <v>61</v>
      </c>
      <c r="C33" s="10">
        <v>1</v>
      </c>
      <c r="D33" s="10">
        <v>0</v>
      </c>
      <c r="E33" s="11">
        <v>1</v>
      </c>
      <c r="F33" t="s">
        <v>87</v>
      </c>
      <c r="H33" t="s">
        <v>173</v>
      </c>
    </row>
    <row r="34" spans="1:8" x14ac:dyDescent="0.25">
      <c r="A34" s="9">
        <v>2</v>
      </c>
      <c r="B34" t="s">
        <v>143</v>
      </c>
      <c r="C34" s="10">
        <v>1</v>
      </c>
      <c r="D34" s="10">
        <v>0</v>
      </c>
      <c r="E34" s="11">
        <v>1</v>
      </c>
      <c r="F34" t="s">
        <v>87</v>
      </c>
      <c r="H34" t="s">
        <v>173</v>
      </c>
    </row>
    <row r="35" spans="1:8" x14ac:dyDescent="0.25">
      <c r="A35" s="9">
        <v>2</v>
      </c>
      <c r="B35" t="s">
        <v>238</v>
      </c>
      <c r="C35" s="10">
        <v>1</v>
      </c>
      <c r="D35" s="10">
        <v>0</v>
      </c>
      <c r="E35" s="11">
        <v>1</v>
      </c>
      <c r="F35" t="s">
        <v>87</v>
      </c>
      <c r="H35" t="s">
        <v>173</v>
      </c>
    </row>
    <row r="36" spans="1:8" x14ac:dyDescent="0.25">
      <c r="A36" s="9">
        <v>2</v>
      </c>
      <c r="B36" t="s">
        <v>10</v>
      </c>
      <c r="C36" s="10">
        <v>1</v>
      </c>
      <c r="D36" s="10">
        <v>0</v>
      </c>
      <c r="E36" s="11">
        <v>1</v>
      </c>
      <c r="F36" t="s">
        <v>87</v>
      </c>
      <c r="H36" t="s">
        <v>173</v>
      </c>
    </row>
    <row r="37" spans="1:8" x14ac:dyDescent="0.25">
      <c r="A37" s="9">
        <v>2</v>
      </c>
      <c r="B37" t="s">
        <v>13</v>
      </c>
      <c r="C37" s="10">
        <v>1</v>
      </c>
      <c r="D37" s="10">
        <v>0</v>
      </c>
      <c r="E37" s="11">
        <v>1</v>
      </c>
      <c r="F37" t="s">
        <v>87</v>
      </c>
      <c r="H37" t="s">
        <v>173</v>
      </c>
    </row>
    <row r="38" spans="1:8" x14ac:dyDescent="0.25">
      <c r="A38" s="9">
        <v>2</v>
      </c>
      <c r="B38" t="s">
        <v>248</v>
      </c>
      <c r="C38" s="10">
        <v>1</v>
      </c>
      <c r="D38" s="10">
        <v>0</v>
      </c>
      <c r="E38" s="11">
        <v>1</v>
      </c>
      <c r="F38" t="s">
        <v>87</v>
      </c>
      <c r="H38" t="s">
        <v>173</v>
      </c>
    </row>
    <row r="39" spans="1:8" x14ac:dyDescent="0.25">
      <c r="A39" s="9">
        <v>2</v>
      </c>
      <c r="B39" t="s">
        <v>17</v>
      </c>
      <c r="C39" s="10">
        <v>1</v>
      </c>
      <c r="D39" s="10">
        <v>0</v>
      </c>
      <c r="E39" s="11">
        <v>1</v>
      </c>
      <c r="F39" t="s">
        <v>87</v>
      </c>
      <c r="H39" t="s">
        <v>173</v>
      </c>
    </row>
    <row r="40" spans="1:8" x14ac:dyDescent="0.25">
      <c r="A40" s="9">
        <v>2</v>
      </c>
      <c r="B40" t="s">
        <v>25</v>
      </c>
      <c r="C40" s="10">
        <v>1</v>
      </c>
      <c r="D40" s="10">
        <v>0</v>
      </c>
      <c r="E40" s="11">
        <v>1</v>
      </c>
      <c r="F40" t="s">
        <v>87</v>
      </c>
      <c r="H40" t="s">
        <v>173</v>
      </c>
    </row>
    <row r="41" spans="1:8" x14ac:dyDescent="0.25">
      <c r="A41" s="9">
        <v>2</v>
      </c>
      <c r="B41" t="s">
        <v>37</v>
      </c>
      <c r="C41" s="10">
        <v>1</v>
      </c>
      <c r="D41" s="10">
        <v>0</v>
      </c>
      <c r="E41" s="11">
        <v>1</v>
      </c>
      <c r="F41" t="s">
        <v>87</v>
      </c>
      <c r="H41" t="s">
        <v>173</v>
      </c>
    </row>
    <row r="42" spans="1:8" x14ac:dyDescent="0.25">
      <c r="A42" s="9">
        <v>2</v>
      </c>
      <c r="B42" t="s">
        <v>253</v>
      </c>
      <c r="C42" s="10">
        <v>1</v>
      </c>
      <c r="D42" s="10">
        <v>0</v>
      </c>
      <c r="E42" s="11">
        <v>1</v>
      </c>
      <c r="F42" t="s">
        <v>87</v>
      </c>
      <c r="H42" t="s">
        <v>173</v>
      </c>
    </row>
    <row r="43" spans="1:8" x14ac:dyDescent="0.25">
      <c r="A43" s="9">
        <v>2</v>
      </c>
      <c r="B43" t="s">
        <v>18</v>
      </c>
      <c r="C43" s="10">
        <v>1</v>
      </c>
      <c r="D43" s="10">
        <v>0</v>
      </c>
      <c r="E43" s="11">
        <v>1</v>
      </c>
      <c r="F43" t="s">
        <v>87</v>
      </c>
      <c r="H43" t="s">
        <v>174</v>
      </c>
    </row>
    <row r="44" spans="1:8" x14ac:dyDescent="0.25">
      <c r="A44" s="10">
        <v>2</v>
      </c>
      <c r="B44" t="s">
        <v>20</v>
      </c>
      <c r="C44" s="10">
        <v>1</v>
      </c>
      <c r="D44" s="10">
        <v>0</v>
      </c>
      <c r="E44" s="11">
        <v>1</v>
      </c>
      <c r="F44" t="s">
        <v>87</v>
      </c>
      <c r="H44" t="s">
        <v>174</v>
      </c>
    </row>
    <row r="45" spans="1:8" x14ac:dyDescent="0.25">
      <c r="A45" s="10">
        <v>2</v>
      </c>
      <c r="B45" t="s">
        <v>29</v>
      </c>
      <c r="C45" s="10">
        <v>1</v>
      </c>
      <c r="D45" s="10">
        <v>0</v>
      </c>
      <c r="E45" s="11">
        <v>1</v>
      </c>
      <c r="F45" t="s">
        <v>87</v>
      </c>
      <c r="H45" t="s">
        <v>174</v>
      </c>
    </row>
    <row r="46" spans="1:8" x14ac:dyDescent="0.25">
      <c r="A46" s="9">
        <v>2</v>
      </c>
      <c r="B46" t="s">
        <v>58</v>
      </c>
      <c r="C46" s="10">
        <v>1</v>
      </c>
      <c r="D46" s="10">
        <v>0</v>
      </c>
      <c r="E46" s="11">
        <v>1</v>
      </c>
      <c r="F46" t="s">
        <v>87</v>
      </c>
      <c r="H46" t="s">
        <v>174</v>
      </c>
    </row>
    <row r="47" spans="1:8" x14ac:dyDescent="0.25">
      <c r="A47" s="9">
        <v>2</v>
      </c>
      <c r="B47" t="s">
        <v>57</v>
      </c>
      <c r="C47" s="10">
        <v>1</v>
      </c>
      <c r="D47" s="10">
        <v>0</v>
      </c>
      <c r="E47" s="11">
        <v>1</v>
      </c>
      <c r="F47" t="s">
        <v>87</v>
      </c>
      <c r="H47" t="s">
        <v>174</v>
      </c>
    </row>
    <row r="48" spans="1:8" x14ac:dyDescent="0.25">
      <c r="A48" s="9">
        <v>2</v>
      </c>
      <c r="B48" t="s">
        <v>60</v>
      </c>
      <c r="C48" s="10">
        <v>3</v>
      </c>
      <c r="D48" s="10">
        <v>1.2</v>
      </c>
      <c r="E48" s="11">
        <v>20</v>
      </c>
      <c r="F48" t="s">
        <v>87</v>
      </c>
      <c r="H48" t="s">
        <v>163</v>
      </c>
    </row>
    <row r="49" spans="1:8" x14ac:dyDescent="0.25">
      <c r="A49" s="9">
        <v>2</v>
      </c>
      <c r="B49" t="s">
        <v>19</v>
      </c>
      <c r="C49" s="10">
        <v>1</v>
      </c>
      <c r="D49" s="10">
        <v>0</v>
      </c>
      <c r="E49" s="11">
        <v>1</v>
      </c>
      <c r="F49" t="s">
        <v>87</v>
      </c>
      <c r="G49" t="s">
        <v>81</v>
      </c>
      <c r="H49" t="s">
        <v>163</v>
      </c>
    </row>
    <row r="50" spans="1:8" x14ac:dyDescent="0.25">
      <c r="A50" s="10">
        <v>2</v>
      </c>
      <c r="B50" t="s">
        <v>48</v>
      </c>
      <c r="C50" s="10">
        <v>1</v>
      </c>
      <c r="D50" s="10">
        <v>0</v>
      </c>
      <c r="E50" s="11">
        <v>1</v>
      </c>
      <c r="F50" t="s">
        <v>87</v>
      </c>
      <c r="H50" t="s">
        <v>278</v>
      </c>
    </row>
    <row r="51" spans="1:8" x14ac:dyDescent="0.25">
      <c r="A51" s="9">
        <v>2</v>
      </c>
      <c r="B51" t="s">
        <v>12</v>
      </c>
      <c r="C51" s="10">
        <v>4</v>
      </c>
      <c r="D51" s="10">
        <v>1.5</v>
      </c>
      <c r="E51" s="11">
        <v>40</v>
      </c>
      <c r="F51" t="s">
        <v>87</v>
      </c>
      <c r="H51" t="s">
        <v>64</v>
      </c>
    </row>
    <row r="52" spans="1:8" x14ac:dyDescent="0.25">
      <c r="A52" s="9">
        <v>2</v>
      </c>
      <c r="B52" t="s">
        <v>36</v>
      </c>
      <c r="C52" s="10">
        <v>4</v>
      </c>
      <c r="D52" s="10">
        <v>1.5</v>
      </c>
      <c r="E52" s="11">
        <v>40</v>
      </c>
      <c r="F52" t="s">
        <v>87</v>
      </c>
      <c r="H52" t="s">
        <v>64</v>
      </c>
    </row>
    <row r="53" spans="1:8" x14ac:dyDescent="0.25">
      <c r="A53" s="10">
        <v>2</v>
      </c>
      <c r="B53" t="s">
        <v>24</v>
      </c>
      <c r="C53" s="10">
        <v>3</v>
      </c>
      <c r="D53" s="10">
        <v>1.2</v>
      </c>
      <c r="E53" s="11">
        <v>40</v>
      </c>
      <c r="F53" t="s">
        <v>87</v>
      </c>
      <c r="H53" t="s">
        <v>133</v>
      </c>
    </row>
    <row r="54" spans="1:8" x14ac:dyDescent="0.25">
      <c r="A54" s="10">
        <v>2</v>
      </c>
      <c r="B54" t="s">
        <v>44</v>
      </c>
      <c r="C54" s="10">
        <v>5</v>
      </c>
      <c r="D54" s="10">
        <v>2</v>
      </c>
      <c r="E54" s="11">
        <v>100</v>
      </c>
      <c r="F54" t="s">
        <v>87</v>
      </c>
      <c r="H54" t="s">
        <v>6</v>
      </c>
    </row>
    <row r="55" spans="1:8" x14ac:dyDescent="0.25">
      <c r="A55" s="10">
        <v>2</v>
      </c>
      <c r="B55" t="s">
        <v>46</v>
      </c>
      <c r="C55" s="10">
        <v>5</v>
      </c>
      <c r="D55" s="10">
        <v>2</v>
      </c>
      <c r="E55" s="11">
        <v>100</v>
      </c>
      <c r="F55" t="s">
        <v>87</v>
      </c>
      <c r="H55" t="s">
        <v>6</v>
      </c>
    </row>
    <row r="56" spans="1:8" x14ac:dyDescent="0.25">
      <c r="A56" s="10">
        <v>2</v>
      </c>
      <c r="B56" t="s">
        <v>14</v>
      </c>
      <c r="C56" s="10">
        <v>5</v>
      </c>
      <c r="D56" s="10">
        <v>2</v>
      </c>
      <c r="E56" s="11">
        <v>60</v>
      </c>
      <c r="F56" t="s">
        <v>87</v>
      </c>
      <c r="H56" t="s">
        <v>110</v>
      </c>
    </row>
    <row r="57" spans="1:8" x14ac:dyDescent="0.25">
      <c r="A57" s="10">
        <v>2</v>
      </c>
      <c r="B57" t="s">
        <v>22</v>
      </c>
      <c r="C57" s="10">
        <v>6</v>
      </c>
      <c r="D57" s="10">
        <v>2</v>
      </c>
      <c r="E57" s="11">
        <v>50</v>
      </c>
      <c r="F57" t="s">
        <v>87</v>
      </c>
      <c r="H57" t="s">
        <v>110</v>
      </c>
    </row>
    <row r="58" spans="1:8" x14ac:dyDescent="0.25">
      <c r="A58" s="9">
        <v>2</v>
      </c>
      <c r="B58" t="s">
        <v>175</v>
      </c>
      <c r="C58" s="10">
        <v>6</v>
      </c>
      <c r="D58" s="10">
        <v>2</v>
      </c>
      <c r="E58" s="11">
        <v>50</v>
      </c>
      <c r="F58" t="s">
        <v>87</v>
      </c>
      <c r="H58" t="s">
        <v>110</v>
      </c>
    </row>
    <row r="59" spans="1:8" x14ac:dyDescent="0.25">
      <c r="A59" s="9">
        <v>2</v>
      </c>
      <c r="B59" t="s">
        <v>39</v>
      </c>
      <c r="C59" s="10">
        <v>3</v>
      </c>
      <c r="D59" s="10">
        <v>1.2</v>
      </c>
      <c r="E59" s="11">
        <v>30</v>
      </c>
      <c r="F59" t="s">
        <v>87</v>
      </c>
      <c r="H59" t="s">
        <v>108</v>
      </c>
    </row>
    <row r="60" spans="1:8" x14ac:dyDescent="0.25">
      <c r="A60" s="10">
        <v>2</v>
      </c>
      <c r="B60" t="s">
        <v>50</v>
      </c>
      <c r="C60" s="10">
        <v>3</v>
      </c>
      <c r="D60" s="10">
        <v>1.5</v>
      </c>
      <c r="E60" s="11">
        <v>30</v>
      </c>
      <c r="F60" t="s">
        <v>87</v>
      </c>
      <c r="H60" t="s">
        <v>108</v>
      </c>
    </row>
    <row r="61" spans="1:8" x14ac:dyDescent="0.25">
      <c r="A61" s="9">
        <v>2</v>
      </c>
      <c r="B61" t="s">
        <v>53</v>
      </c>
      <c r="C61" s="10">
        <v>3</v>
      </c>
      <c r="D61" s="10">
        <v>1.5</v>
      </c>
      <c r="E61" s="11">
        <v>30</v>
      </c>
      <c r="F61" t="s">
        <v>87</v>
      </c>
      <c r="H61" t="s">
        <v>108</v>
      </c>
    </row>
    <row r="62" spans="1:8" x14ac:dyDescent="0.25">
      <c r="A62" s="10">
        <v>2</v>
      </c>
      <c r="B62" t="s">
        <v>56</v>
      </c>
      <c r="C62" s="10">
        <v>3</v>
      </c>
      <c r="D62" s="10">
        <v>1</v>
      </c>
      <c r="E62" s="11">
        <v>30</v>
      </c>
      <c r="F62" t="s">
        <v>87</v>
      </c>
      <c r="H62" t="s">
        <v>108</v>
      </c>
    </row>
    <row r="63" spans="1:8" x14ac:dyDescent="0.25">
      <c r="A63" s="9">
        <v>2</v>
      </c>
      <c r="B63" t="s">
        <v>218</v>
      </c>
      <c r="C63" s="10">
        <v>5</v>
      </c>
      <c r="D63" s="10">
        <v>2</v>
      </c>
      <c r="E63" s="11">
        <v>60</v>
      </c>
      <c r="F63" t="s">
        <v>87</v>
      </c>
      <c r="H63" t="s">
        <v>108</v>
      </c>
    </row>
    <row r="64" spans="1:8" x14ac:dyDescent="0.25">
      <c r="A64" s="10">
        <v>2</v>
      </c>
      <c r="B64" t="s">
        <v>38</v>
      </c>
      <c r="C64" s="10">
        <v>3</v>
      </c>
      <c r="D64" s="10">
        <v>1</v>
      </c>
      <c r="E64" s="11">
        <v>10</v>
      </c>
      <c r="F64" t="s">
        <v>87</v>
      </c>
      <c r="H64" t="s">
        <v>262</v>
      </c>
    </row>
    <row r="65" spans="1:8" x14ac:dyDescent="0.25">
      <c r="A65" s="10">
        <v>2</v>
      </c>
      <c r="B65" t="s">
        <v>8</v>
      </c>
      <c r="C65" s="10">
        <v>2</v>
      </c>
      <c r="D65" s="10">
        <v>1</v>
      </c>
      <c r="E65" s="11">
        <v>30</v>
      </c>
      <c r="F65" t="s">
        <v>87</v>
      </c>
      <c r="H65" t="s">
        <v>111</v>
      </c>
    </row>
    <row r="66" spans="1:8" x14ac:dyDescent="0.25">
      <c r="A66" s="9">
        <v>2</v>
      </c>
      <c r="B66" t="s">
        <v>340</v>
      </c>
      <c r="C66" s="10">
        <v>2</v>
      </c>
      <c r="D66" s="10">
        <v>1</v>
      </c>
      <c r="E66" s="11">
        <v>10</v>
      </c>
      <c r="F66" t="s">
        <v>87</v>
      </c>
      <c r="H66" t="s">
        <v>108</v>
      </c>
    </row>
    <row r="67" spans="1:8" x14ac:dyDescent="0.25">
      <c r="A67" s="10">
        <v>2</v>
      </c>
      <c r="B67" s="33" t="s">
        <v>412</v>
      </c>
      <c r="C67" s="10">
        <v>2</v>
      </c>
      <c r="D67" s="10">
        <v>1</v>
      </c>
      <c r="E67" s="10">
        <v>40</v>
      </c>
      <c r="F67" s="33" t="s">
        <v>87</v>
      </c>
      <c r="G67" s="33"/>
      <c r="H67" s="33" t="s">
        <v>110</v>
      </c>
    </row>
    <row r="68" spans="1:8" x14ac:dyDescent="0.25">
      <c r="E68" s="5"/>
    </row>
    <row r="69" spans="1:8" x14ac:dyDescent="0.25">
      <c r="A69" s="9"/>
      <c r="C69" s="10"/>
      <c r="D69" s="10"/>
      <c r="E69" s="11"/>
    </row>
    <row r="70" spans="1:8" x14ac:dyDescent="0.25">
      <c r="A70" s="9"/>
      <c r="C70" s="10"/>
      <c r="D70" s="10"/>
      <c r="E70" s="11"/>
    </row>
    <row r="71" spans="1:8" x14ac:dyDescent="0.25">
      <c r="A71" s="9"/>
      <c r="C71" s="10"/>
      <c r="D71" s="10"/>
      <c r="E71" s="11"/>
    </row>
    <row r="72" spans="1:8" x14ac:dyDescent="0.25">
      <c r="A72" s="9"/>
      <c r="C72" s="10"/>
      <c r="D72" s="10"/>
      <c r="E72" s="11"/>
    </row>
    <row r="73" spans="1:8" x14ac:dyDescent="0.25">
      <c r="A73" s="9"/>
      <c r="C73" s="10"/>
      <c r="D73" s="10"/>
      <c r="E73" s="11"/>
    </row>
    <row r="74" spans="1:8" x14ac:dyDescent="0.25">
      <c r="C74" s="10"/>
      <c r="D74" s="10"/>
      <c r="E74" s="11"/>
    </row>
    <row r="75" spans="1:8" x14ac:dyDescent="0.25">
      <c r="C75" s="10"/>
      <c r="D75" s="10"/>
      <c r="E75" s="11"/>
    </row>
    <row r="76" spans="1:8" x14ac:dyDescent="0.25">
      <c r="C76" s="10"/>
      <c r="D76" s="10"/>
      <c r="E76" s="11"/>
    </row>
    <row r="77" spans="1:8" x14ac:dyDescent="0.25">
      <c r="C77" s="10"/>
      <c r="D77" s="10"/>
      <c r="E77" s="11"/>
    </row>
    <row r="78" spans="1:8" x14ac:dyDescent="0.25">
      <c r="C78" s="10"/>
      <c r="D78" s="10"/>
      <c r="E78" s="11"/>
    </row>
    <row r="79" spans="1:8" x14ac:dyDescent="0.25">
      <c r="C79" s="10"/>
      <c r="D79" s="10"/>
      <c r="E79" s="11"/>
    </row>
    <row r="80" spans="1:8" x14ac:dyDescent="0.25">
      <c r="C80" s="10"/>
      <c r="D80" s="10"/>
      <c r="E80" s="11"/>
    </row>
    <row r="81" spans="3:5" x14ac:dyDescent="0.25">
      <c r="C81" s="10"/>
      <c r="D81" s="10"/>
      <c r="E81" s="11"/>
    </row>
    <row r="82" spans="3:5" x14ac:dyDescent="0.25">
      <c r="C82" s="10"/>
      <c r="D82" s="10"/>
      <c r="E82" s="11"/>
    </row>
    <row r="83" spans="3:5" x14ac:dyDescent="0.25">
      <c r="C83" s="10"/>
      <c r="D83" s="10"/>
      <c r="E83" s="11"/>
    </row>
    <row r="84" spans="3:5" x14ac:dyDescent="0.25">
      <c r="C84" s="10"/>
      <c r="D84" s="10"/>
      <c r="E84" s="11"/>
    </row>
    <row r="85" spans="3:5" x14ac:dyDescent="0.25">
      <c r="C85" s="10"/>
      <c r="D85" s="10"/>
      <c r="E85" s="11"/>
    </row>
    <row r="86" spans="3:5" x14ac:dyDescent="0.25">
      <c r="C86" s="10"/>
      <c r="D86" s="10"/>
      <c r="E86" s="11"/>
    </row>
    <row r="87" spans="3:5" x14ac:dyDescent="0.25">
      <c r="C87" s="10"/>
      <c r="D87" s="10"/>
      <c r="E87" s="11"/>
    </row>
    <row r="88" spans="3:5" x14ac:dyDescent="0.25">
      <c r="C88" s="10"/>
      <c r="D88" s="10"/>
      <c r="E88" s="11"/>
    </row>
    <row r="89" spans="3:5" x14ac:dyDescent="0.25">
      <c r="C89" s="10"/>
      <c r="D89" s="10"/>
      <c r="E89" s="11"/>
    </row>
    <row r="90" spans="3:5" x14ac:dyDescent="0.25">
      <c r="C90" s="10"/>
      <c r="D90" s="10"/>
      <c r="E90" s="11"/>
    </row>
    <row r="91" spans="3:5" x14ac:dyDescent="0.25">
      <c r="C91" s="10"/>
      <c r="D91" s="10"/>
      <c r="E91" s="11"/>
    </row>
    <row r="92" spans="3:5" x14ac:dyDescent="0.25">
      <c r="C92" s="10"/>
      <c r="D92" s="10"/>
      <c r="E92" s="11"/>
    </row>
    <row r="93" spans="3:5" x14ac:dyDescent="0.25">
      <c r="C93" s="10"/>
      <c r="D93" s="10"/>
      <c r="E93" s="11"/>
    </row>
    <row r="94" spans="3:5" x14ac:dyDescent="0.25">
      <c r="C94" s="10"/>
      <c r="D94" s="10"/>
      <c r="E94" s="11"/>
    </row>
    <row r="95" spans="3:5" x14ac:dyDescent="0.25">
      <c r="E95" s="5"/>
    </row>
    <row r="96" spans="3:5" x14ac:dyDescent="0.25">
      <c r="E96" s="5"/>
    </row>
    <row r="97" spans="5:5" x14ac:dyDescent="0.25">
      <c r="E97" s="5"/>
    </row>
    <row r="98" spans="5:5" x14ac:dyDescent="0.25">
      <c r="E98" s="5"/>
    </row>
    <row r="99" spans="5:5" x14ac:dyDescent="0.25">
      <c r="E99" s="5"/>
    </row>
    <row r="100" spans="5:5" x14ac:dyDescent="0.25">
      <c r="E100" s="5"/>
    </row>
    <row r="101" spans="5:5" x14ac:dyDescent="0.25">
      <c r="E101" s="5"/>
    </row>
    <row r="102" spans="5:5" x14ac:dyDescent="0.25">
      <c r="E102" s="5"/>
    </row>
    <row r="103" spans="5:5" x14ac:dyDescent="0.25">
      <c r="E103" s="5"/>
    </row>
    <row r="104" spans="5:5" x14ac:dyDescent="0.25">
      <c r="E104" s="5"/>
    </row>
    <row r="105" spans="5:5" x14ac:dyDescent="0.25">
      <c r="E105" s="5"/>
    </row>
    <row r="106" spans="5:5" x14ac:dyDescent="0.25">
      <c r="E106" s="5"/>
    </row>
    <row r="107" spans="5:5" x14ac:dyDescent="0.25">
      <c r="E107" s="5"/>
    </row>
    <row r="108" spans="5:5" x14ac:dyDescent="0.25">
      <c r="E108" s="5"/>
    </row>
    <row r="109" spans="5:5" x14ac:dyDescent="0.25">
      <c r="E109" s="5"/>
    </row>
    <row r="110" spans="5:5" x14ac:dyDescent="0.25">
      <c r="E110" s="5"/>
    </row>
    <row r="111" spans="5:5" x14ac:dyDescent="0.25">
      <c r="E111" s="5"/>
    </row>
    <row r="112" spans="5:5" x14ac:dyDescent="0.25">
      <c r="E112" s="5"/>
    </row>
    <row r="113" spans="5:5" x14ac:dyDescent="0.25">
      <c r="E113" s="5"/>
    </row>
    <row r="114" spans="5:5" x14ac:dyDescent="0.25">
      <c r="E114" s="5"/>
    </row>
    <row r="115" spans="5:5" x14ac:dyDescent="0.25">
      <c r="E115" s="5"/>
    </row>
    <row r="116" spans="5:5" x14ac:dyDescent="0.25">
      <c r="E116" s="5"/>
    </row>
    <row r="117" spans="5:5" x14ac:dyDescent="0.25">
      <c r="E117" s="5"/>
    </row>
    <row r="118" spans="5:5" x14ac:dyDescent="0.25">
      <c r="E118" s="5"/>
    </row>
    <row r="119" spans="5:5" x14ac:dyDescent="0.25">
      <c r="E119" s="5"/>
    </row>
    <row r="120" spans="5:5" x14ac:dyDescent="0.25">
      <c r="E120" s="5"/>
    </row>
    <row r="121" spans="5:5" x14ac:dyDescent="0.25">
      <c r="E121" s="5"/>
    </row>
    <row r="122" spans="5:5" x14ac:dyDescent="0.25">
      <c r="E122" s="5"/>
    </row>
    <row r="123" spans="5:5" x14ac:dyDescent="0.25">
      <c r="E123" s="5"/>
    </row>
    <row r="124" spans="5:5" x14ac:dyDescent="0.25">
      <c r="E124" s="5"/>
    </row>
    <row r="125" spans="5:5" x14ac:dyDescent="0.25">
      <c r="E125" s="5"/>
    </row>
    <row r="126" spans="5:5" x14ac:dyDescent="0.25">
      <c r="E126" s="5"/>
    </row>
    <row r="127" spans="5:5" x14ac:dyDescent="0.25">
      <c r="E127" s="5"/>
    </row>
    <row r="128" spans="5:5" x14ac:dyDescent="0.25">
      <c r="E128" s="5"/>
    </row>
    <row r="129" spans="5:5" x14ac:dyDescent="0.25">
      <c r="E129" s="5"/>
    </row>
    <row r="130" spans="5:5" x14ac:dyDescent="0.25">
      <c r="E130" s="5"/>
    </row>
    <row r="131" spans="5:5" x14ac:dyDescent="0.25">
      <c r="E131" s="5"/>
    </row>
    <row r="132" spans="5:5" x14ac:dyDescent="0.25">
      <c r="E132" s="5"/>
    </row>
    <row r="133" spans="5:5" x14ac:dyDescent="0.25">
      <c r="E133" s="5"/>
    </row>
    <row r="134" spans="5:5" x14ac:dyDescent="0.25">
      <c r="E134" s="5"/>
    </row>
    <row r="135" spans="5:5" x14ac:dyDescent="0.25">
      <c r="E135" s="5"/>
    </row>
    <row r="136" spans="5:5" x14ac:dyDescent="0.25">
      <c r="E136" s="5"/>
    </row>
    <row r="137" spans="5:5" x14ac:dyDescent="0.25">
      <c r="E137" s="5"/>
    </row>
    <row r="138" spans="5:5" x14ac:dyDescent="0.25">
      <c r="E138" s="5"/>
    </row>
    <row r="139" spans="5:5" x14ac:dyDescent="0.25">
      <c r="E139" s="5"/>
    </row>
    <row r="140" spans="5:5" x14ac:dyDescent="0.25">
      <c r="E140" s="5"/>
    </row>
    <row r="141" spans="5:5" x14ac:dyDescent="0.25">
      <c r="E141" s="5"/>
    </row>
    <row r="142" spans="5:5" x14ac:dyDescent="0.25">
      <c r="E142" s="5"/>
    </row>
    <row r="143" spans="5:5" x14ac:dyDescent="0.25">
      <c r="E143" s="5"/>
    </row>
    <row r="144" spans="5:5" x14ac:dyDescent="0.25">
      <c r="E144" s="5"/>
    </row>
    <row r="145" spans="5:5" x14ac:dyDescent="0.25">
      <c r="E145" s="5"/>
    </row>
    <row r="146" spans="5:5" x14ac:dyDescent="0.25">
      <c r="E146" s="5"/>
    </row>
    <row r="147" spans="5:5" x14ac:dyDescent="0.25">
      <c r="E147" s="5"/>
    </row>
    <row r="148" spans="5:5" x14ac:dyDescent="0.25">
      <c r="E148" s="5"/>
    </row>
    <row r="149" spans="5:5" x14ac:dyDescent="0.25">
      <c r="E149" s="5"/>
    </row>
    <row r="150" spans="5:5" x14ac:dyDescent="0.25">
      <c r="E150" s="5"/>
    </row>
    <row r="151" spans="5:5" x14ac:dyDescent="0.25">
      <c r="E151" s="5"/>
    </row>
    <row r="152" spans="5:5" x14ac:dyDescent="0.25">
      <c r="E152" s="5"/>
    </row>
    <row r="153" spans="5:5" x14ac:dyDescent="0.25">
      <c r="E153" s="5"/>
    </row>
    <row r="154" spans="5:5" x14ac:dyDescent="0.25">
      <c r="E154" s="5"/>
    </row>
    <row r="155" spans="5:5" x14ac:dyDescent="0.25">
      <c r="E155" s="5"/>
    </row>
    <row r="156" spans="5:5" x14ac:dyDescent="0.25">
      <c r="E156" s="5"/>
    </row>
    <row r="157" spans="5:5" x14ac:dyDescent="0.25">
      <c r="E157" s="5"/>
    </row>
    <row r="158" spans="5:5" x14ac:dyDescent="0.25">
      <c r="E158" s="5"/>
    </row>
    <row r="159" spans="5:5" x14ac:dyDescent="0.25">
      <c r="E159" s="5"/>
    </row>
    <row r="160" spans="5:5" x14ac:dyDescent="0.25">
      <c r="E160" s="5"/>
    </row>
    <row r="161" spans="5:5" x14ac:dyDescent="0.25">
      <c r="E161" s="5"/>
    </row>
    <row r="162" spans="5:5" x14ac:dyDescent="0.25">
      <c r="E162" s="5"/>
    </row>
    <row r="163" spans="5:5" x14ac:dyDescent="0.25">
      <c r="E163" s="5"/>
    </row>
    <row r="164" spans="5:5" x14ac:dyDescent="0.25">
      <c r="E164" s="5"/>
    </row>
    <row r="165" spans="5:5" x14ac:dyDescent="0.25">
      <c r="E165" s="5"/>
    </row>
    <row r="166" spans="5:5" x14ac:dyDescent="0.25">
      <c r="E166" s="5"/>
    </row>
    <row r="167" spans="5:5" x14ac:dyDescent="0.25">
      <c r="E167" s="5"/>
    </row>
    <row r="168" spans="5:5" x14ac:dyDescent="0.25">
      <c r="E168" s="5"/>
    </row>
    <row r="169" spans="5:5" x14ac:dyDescent="0.25">
      <c r="E169" s="5"/>
    </row>
    <row r="170" spans="5:5" x14ac:dyDescent="0.25">
      <c r="E170" s="5"/>
    </row>
    <row r="171" spans="5:5" x14ac:dyDescent="0.25">
      <c r="E171" s="5"/>
    </row>
    <row r="172" spans="5:5" x14ac:dyDescent="0.25">
      <c r="E172" s="5"/>
    </row>
    <row r="173" spans="5:5" x14ac:dyDescent="0.25">
      <c r="E173" s="5"/>
    </row>
    <row r="174" spans="5:5" x14ac:dyDescent="0.25">
      <c r="E174" s="5"/>
    </row>
    <row r="175" spans="5:5" x14ac:dyDescent="0.25">
      <c r="E175" s="5"/>
    </row>
    <row r="176" spans="5:5" x14ac:dyDescent="0.25">
      <c r="E176" s="5"/>
    </row>
    <row r="177" spans="1:5" x14ac:dyDescent="0.25">
      <c r="E177" s="5"/>
    </row>
    <row r="178" spans="1:5" x14ac:dyDescent="0.25">
      <c r="E178" s="5"/>
    </row>
    <row r="179" spans="1:5" x14ac:dyDescent="0.25">
      <c r="A179" s="7"/>
      <c r="B179" s="7"/>
      <c r="C179" s="7"/>
      <c r="D179" s="7"/>
      <c r="E179" s="8"/>
    </row>
  </sheetData>
  <phoneticPr fontId="5"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9BF76-A028-4141-8F76-0C20691AE7D5}">
  <dimension ref="A1:G41"/>
  <sheetViews>
    <sheetView topLeftCell="A23" workbookViewId="0">
      <selection activeCell="G46" sqref="G46"/>
    </sheetView>
  </sheetViews>
  <sheetFormatPr defaultRowHeight="15" x14ac:dyDescent="0.25"/>
  <cols>
    <col min="2" max="2" width="27.85546875" customWidth="1"/>
    <col min="7" max="7" width="19.85546875" customWidth="1"/>
  </cols>
  <sheetData>
    <row r="1" spans="1:7" x14ac:dyDescent="0.25">
      <c r="A1" s="1" t="s">
        <v>1</v>
      </c>
      <c r="B1" s="2" t="s">
        <v>2</v>
      </c>
      <c r="C1" s="2" t="s">
        <v>3</v>
      </c>
      <c r="D1" s="2" t="s">
        <v>5</v>
      </c>
      <c r="E1" s="3" t="s">
        <v>4</v>
      </c>
      <c r="F1" s="3" t="s">
        <v>62</v>
      </c>
      <c r="G1" s="3" t="s">
        <v>97</v>
      </c>
    </row>
    <row r="2" spans="1:7" x14ac:dyDescent="0.25">
      <c r="A2" s="10">
        <v>3</v>
      </c>
      <c r="B2" t="s">
        <v>64</v>
      </c>
      <c r="C2">
        <v>4</v>
      </c>
      <c r="D2">
        <v>1</v>
      </c>
      <c r="E2">
        <v>60</v>
      </c>
      <c r="G2" t="str">
        <f>B2</f>
        <v>polymer</v>
      </c>
    </row>
    <row r="3" spans="1:7" x14ac:dyDescent="0.25">
      <c r="A3" s="10">
        <v>3</v>
      </c>
      <c r="B3" t="s">
        <v>65</v>
      </c>
      <c r="C3">
        <v>4</v>
      </c>
      <c r="D3">
        <v>1.5</v>
      </c>
      <c r="E3">
        <v>100</v>
      </c>
      <c r="G3" t="str">
        <f t="shared" ref="G3:G34" si="0">B3</f>
        <v>polymer cushion</v>
      </c>
    </row>
    <row r="4" spans="1:7" x14ac:dyDescent="0.25">
      <c r="A4" s="10">
        <v>3</v>
      </c>
      <c r="B4" t="s">
        <v>66</v>
      </c>
      <c r="C4">
        <v>2</v>
      </c>
      <c r="D4">
        <v>1.2</v>
      </c>
      <c r="E4">
        <v>50</v>
      </c>
      <c r="G4" t="str">
        <f t="shared" si="0"/>
        <v>translucent glass support</v>
      </c>
    </row>
    <row r="5" spans="1:7" x14ac:dyDescent="0.25">
      <c r="A5" s="10">
        <v>3</v>
      </c>
      <c r="B5" t="s">
        <v>67</v>
      </c>
      <c r="C5">
        <v>2</v>
      </c>
      <c r="D5">
        <v>1.2</v>
      </c>
      <c r="E5">
        <v>50</v>
      </c>
      <c r="G5" t="str">
        <f t="shared" si="0"/>
        <v>piezo elements</v>
      </c>
    </row>
    <row r="6" spans="1:7" x14ac:dyDescent="0.25">
      <c r="A6" s="10">
        <v>3</v>
      </c>
      <c r="B6" t="s">
        <v>68</v>
      </c>
      <c r="C6">
        <v>3</v>
      </c>
      <c r="D6">
        <v>1.2</v>
      </c>
      <c r="E6">
        <v>80</v>
      </c>
      <c r="G6" t="str">
        <f t="shared" si="0"/>
        <v>spherically deform</v>
      </c>
    </row>
    <row r="7" spans="1:7" x14ac:dyDescent="0.25">
      <c r="A7" s="10">
        <v>3</v>
      </c>
      <c r="B7" t="s">
        <v>69</v>
      </c>
      <c r="C7">
        <v>2</v>
      </c>
      <c r="D7">
        <v>1.2</v>
      </c>
      <c r="E7">
        <v>50</v>
      </c>
      <c r="G7" t="str">
        <f t="shared" si="0"/>
        <v>thin glass membrane</v>
      </c>
    </row>
    <row r="8" spans="1:7" x14ac:dyDescent="0.25">
      <c r="A8" s="10">
        <v>3</v>
      </c>
      <c r="B8" t="s">
        <v>114</v>
      </c>
      <c r="C8">
        <v>1</v>
      </c>
      <c r="D8">
        <v>1.2</v>
      </c>
      <c r="E8">
        <v>50</v>
      </c>
      <c r="G8" t="str">
        <f t="shared" si="0"/>
        <v>transparent layer</v>
      </c>
    </row>
    <row r="9" spans="1:7" x14ac:dyDescent="0.25">
      <c r="A9" s="10">
        <v>3</v>
      </c>
      <c r="B9" t="s">
        <v>129</v>
      </c>
      <c r="C9">
        <v>2</v>
      </c>
      <c r="D9">
        <v>1.4</v>
      </c>
      <c r="E9">
        <v>50</v>
      </c>
      <c r="G9" t="str">
        <f t="shared" si="0"/>
        <v>curved substrate</v>
      </c>
    </row>
    <row r="10" spans="1:7" x14ac:dyDescent="0.25">
      <c r="A10" s="10">
        <v>3</v>
      </c>
      <c r="B10" t="s">
        <v>130</v>
      </c>
      <c r="C10">
        <v>1</v>
      </c>
      <c r="D10">
        <v>1</v>
      </c>
      <c r="E10">
        <v>50</v>
      </c>
      <c r="G10" t="str">
        <f t="shared" si="0"/>
        <v>aspheric shape</v>
      </c>
    </row>
    <row r="11" spans="1:7" x14ac:dyDescent="0.25">
      <c r="A11" s="10">
        <v>3</v>
      </c>
      <c r="B11" t="s">
        <v>131</v>
      </c>
      <c r="C11">
        <v>3</v>
      </c>
      <c r="D11">
        <v>1.5</v>
      </c>
      <c r="E11">
        <v>80</v>
      </c>
      <c r="G11" t="str">
        <f t="shared" si="0"/>
        <v>thin, flexible glass surface</v>
      </c>
    </row>
    <row r="12" spans="1:7" x14ac:dyDescent="0.25">
      <c r="A12" s="10">
        <v>3</v>
      </c>
      <c r="B12" t="s">
        <v>132</v>
      </c>
      <c r="C12">
        <v>2</v>
      </c>
      <c r="D12">
        <v>1.3</v>
      </c>
      <c r="E12">
        <v>50</v>
      </c>
      <c r="G12" t="str">
        <f t="shared" si="0"/>
        <v>flexible glass surface</v>
      </c>
    </row>
    <row r="13" spans="1:7" x14ac:dyDescent="0.25">
      <c r="A13" s="10">
        <v>3</v>
      </c>
      <c r="B13" t="s">
        <v>138</v>
      </c>
      <c r="C13">
        <v>1</v>
      </c>
      <c r="D13">
        <v>1</v>
      </c>
      <c r="E13">
        <v>50</v>
      </c>
      <c r="G13" t="str">
        <f t="shared" si="0"/>
        <v>temperature resistance</v>
      </c>
    </row>
    <row r="14" spans="1:7" x14ac:dyDescent="0.25">
      <c r="A14" s="10">
        <v>3</v>
      </c>
      <c r="B14" t="s">
        <v>141</v>
      </c>
      <c r="C14">
        <v>1</v>
      </c>
      <c r="D14">
        <v>1</v>
      </c>
      <c r="E14">
        <v>50</v>
      </c>
      <c r="G14" t="str">
        <f t="shared" si="0"/>
        <v>piezo method</v>
      </c>
    </row>
    <row r="15" spans="1:7" x14ac:dyDescent="0.25">
      <c r="A15" s="10">
        <v>3</v>
      </c>
      <c r="B15" t="s">
        <v>145</v>
      </c>
      <c r="C15">
        <v>1</v>
      </c>
      <c r="D15">
        <v>1</v>
      </c>
      <c r="E15">
        <v>50</v>
      </c>
      <c r="G15" t="str">
        <f t="shared" si="0"/>
        <v>effective focal length</v>
      </c>
    </row>
    <row r="16" spans="1:7" x14ac:dyDescent="0.25">
      <c r="A16" s="10">
        <v>3</v>
      </c>
      <c r="B16" t="s">
        <v>146</v>
      </c>
      <c r="C16">
        <v>1</v>
      </c>
      <c r="D16">
        <v>1</v>
      </c>
      <c r="E16">
        <v>50</v>
      </c>
      <c r="G16" t="str">
        <f t="shared" si="0"/>
        <v>EFL</v>
      </c>
    </row>
    <row r="17" spans="1:7" x14ac:dyDescent="0.25">
      <c r="A17" s="10">
        <v>3</v>
      </c>
      <c r="B17" t="s">
        <v>147</v>
      </c>
      <c r="C17">
        <v>1</v>
      </c>
      <c r="D17">
        <v>1</v>
      </c>
      <c r="E17">
        <v>50</v>
      </c>
      <c r="G17" t="str">
        <f t="shared" si="0"/>
        <v>(EFL)</v>
      </c>
    </row>
    <row r="18" spans="1:7" x14ac:dyDescent="0.25">
      <c r="A18" s="10">
        <v>3</v>
      </c>
      <c r="B18" t="s">
        <v>149</v>
      </c>
      <c r="C18">
        <v>2</v>
      </c>
      <c r="D18">
        <v>1.5</v>
      </c>
      <c r="E18">
        <v>50</v>
      </c>
      <c r="G18" t="str">
        <f t="shared" si="0"/>
        <v>elastic body</v>
      </c>
    </row>
    <row r="19" spans="1:7" x14ac:dyDescent="0.25">
      <c r="A19" s="10">
        <v>3</v>
      </c>
      <c r="B19" t="s">
        <v>152</v>
      </c>
      <c r="C19">
        <v>4</v>
      </c>
      <c r="D19">
        <v>2</v>
      </c>
      <c r="E19">
        <v>100</v>
      </c>
      <c r="G19" t="str">
        <f t="shared" si="0"/>
        <v>norway</v>
      </c>
    </row>
    <row r="20" spans="1:7" x14ac:dyDescent="0.25">
      <c r="A20" s="10">
        <v>3</v>
      </c>
      <c r="B20" t="s">
        <v>154</v>
      </c>
      <c r="C20">
        <v>1</v>
      </c>
      <c r="D20">
        <v>1</v>
      </c>
      <c r="E20">
        <v>50</v>
      </c>
      <c r="G20" t="str">
        <f t="shared" si="0"/>
        <v>piezoelectric element</v>
      </c>
    </row>
    <row r="21" spans="1:7" x14ac:dyDescent="0.25">
      <c r="A21" s="10">
        <v>3</v>
      </c>
      <c r="B21" t="s">
        <v>155</v>
      </c>
      <c r="C21">
        <v>1</v>
      </c>
      <c r="D21">
        <v>1</v>
      </c>
      <c r="E21">
        <v>50</v>
      </c>
      <c r="G21" t="str">
        <f t="shared" si="0"/>
        <v>polymer film</v>
      </c>
    </row>
    <row r="22" spans="1:7" x14ac:dyDescent="0.25">
      <c r="A22" s="10">
        <v>3</v>
      </c>
      <c r="B22" t="s">
        <v>170</v>
      </c>
      <c r="C22">
        <v>5</v>
      </c>
      <c r="D22">
        <v>2</v>
      </c>
      <c r="E22">
        <v>50</v>
      </c>
      <c r="G22" t="str">
        <f t="shared" si="0"/>
        <v>t-lens module</v>
      </c>
    </row>
    <row r="23" spans="1:7" x14ac:dyDescent="0.25">
      <c r="A23" s="10">
        <v>3</v>
      </c>
      <c r="B23" t="s">
        <v>184</v>
      </c>
      <c r="C23">
        <v>4</v>
      </c>
      <c r="D23">
        <v>2</v>
      </c>
      <c r="E23">
        <v>100</v>
      </c>
      <c r="G23" t="str">
        <f t="shared" si="0"/>
        <v>autofocus actuator</v>
      </c>
    </row>
    <row r="24" spans="1:7" x14ac:dyDescent="0.25">
      <c r="A24" s="10">
        <v>3</v>
      </c>
      <c r="B24" t="s">
        <v>186</v>
      </c>
      <c r="C24">
        <v>3</v>
      </c>
      <c r="D24">
        <v>2</v>
      </c>
      <c r="E24">
        <v>80</v>
      </c>
      <c r="G24" t="str">
        <f t="shared" si="0"/>
        <v>transparent elastic member</v>
      </c>
    </row>
    <row r="25" spans="1:7" x14ac:dyDescent="0.25">
      <c r="A25" s="10">
        <v>3</v>
      </c>
      <c r="B25" t="s">
        <v>187</v>
      </c>
      <c r="C25">
        <v>3</v>
      </c>
      <c r="D25">
        <v>2</v>
      </c>
      <c r="E25">
        <v>80</v>
      </c>
      <c r="G25" t="str">
        <f t="shared" si="0"/>
        <v>optical film layer</v>
      </c>
    </row>
    <row r="26" spans="1:7" x14ac:dyDescent="0.25">
      <c r="A26" s="10">
        <v>3</v>
      </c>
      <c r="B26" t="s">
        <v>207</v>
      </c>
      <c r="C26">
        <v>3</v>
      </c>
      <c r="D26">
        <v>2</v>
      </c>
      <c r="E26">
        <v>80</v>
      </c>
      <c r="G26" t="str">
        <f t="shared" si="0"/>
        <v>pzt film</v>
      </c>
    </row>
    <row r="27" spans="1:7" x14ac:dyDescent="0.25">
      <c r="A27" s="10">
        <v>3</v>
      </c>
      <c r="B27" t="s">
        <v>208</v>
      </c>
      <c r="C27">
        <v>4</v>
      </c>
      <c r="D27">
        <v>2</v>
      </c>
      <c r="E27">
        <v>50</v>
      </c>
      <c r="G27" t="str">
        <f t="shared" si="0"/>
        <v>polymer optic</v>
      </c>
    </row>
    <row r="28" spans="1:7" x14ac:dyDescent="0.25">
      <c r="A28" s="10">
        <v>3</v>
      </c>
      <c r="B28" t="s">
        <v>232</v>
      </c>
      <c r="C28">
        <v>2</v>
      </c>
      <c r="D28">
        <v>1.5</v>
      </c>
      <c r="E28">
        <v>50</v>
      </c>
      <c r="G28" t="str">
        <f t="shared" si="0"/>
        <v>piezoelectric actuators</v>
      </c>
    </row>
    <row r="29" spans="1:7" x14ac:dyDescent="0.25">
      <c r="A29" s="10">
        <v>3</v>
      </c>
      <c r="B29" t="s">
        <v>234</v>
      </c>
      <c r="C29">
        <v>3</v>
      </c>
      <c r="D29">
        <v>1.5</v>
      </c>
      <c r="E29">
        <v>80</v>
      </c>
      <c r="G29" t="str">
        <f t="shared" si="0"/>
        <v>piezoelectric film</v>
      </c>
    </row>
    <row r="30" spans="1:7" x14ac:dyDescent="0.25">
      <c r="A30" s="10">
        <v>3</v>
      </c>
      <c r="B30" t="s">
        <v>235</v>
      </c>
      <c r="C30">
        <v>4</v>
      </c>
      <c r="D30">
        <v>2</v>
      </c>
      <c r="E30">
        <v>100</v>
      </c>
      <c r="G30" t="str">
        <f t="shared" si="0"/>
        <v>squeezed</v>
      </c>
    </row>
    <row r="31" spans="1:7" x14ac:dyDescent="0.25">
      <c r="A31" s="10">
        <v>3</v>
      </c>
      <c r="B31" t="s">
        <v>236</v>
      </c>
      <c r="C31">
        <v>1</v>
      </c>
      <c r="D31">
        <v>1</v>
      </c>
      <c r="E31">
        <v>20</v>
      </c>
      <c r="G31" t="str">
        <f t="shared" si="0"/>
        <v>lens body</v>
      </c>
    </row>
    <row r="32" spans="1:7" x14ac:dyDescent="0.25">
      <c r="A32" s="10">
        <v>3</v>
      </c>
      <c r="B32" t="s">
        <v>243</v>
      </c>
      <c r="C32">
        <v>1</v>
      </c>
      <c r="D32">
        <v>2</v>
      </c>
      <c r="E32">
        <v>50</v>
      </c>
      <c r="G32" t="str">
        <f t="shared" si="0"/>
        <v>focusing layer</v>
      </c>
    </row>
    <row r="33" spans="1:7" x14ac:dyDescent="0.25">
      <c r="A33" s="10">
        <v>3</v>
      </c>
      <c r="B33" t="s">
        <v>250</v>
      </c>
      <c r="C33">
        <v>1</v>
      </c>
      <c r="D33">
        <v>2</v>
      </c>
      <c r="E33">
        <v>50</v>
      </c>
      <c r="G33" t="str">
        <f t="shared" si="0"/>
        <v>LDS</v>
      </c>
    </row>
    <row r="34" spans="1:7" x14ac:dyDescent="0.25">
      <c r="A34" s="10">
        <v>3</v>
      </c>
      <c r="B34" t="s">
        <v>249</v>
      </c>
      <c r="C34">
        <v>1</v>
      </c>
      <c r="D34">
        <v>2</v>
      </c>
      <c r="E34">
        <v>50</v>
      </c>
      <c r="G34" t="str">
        <f t="shared" si="0"/>
        <v>laser direct structuring</v>
      </c>
    </row>
    <row r="35" spans="1:7" x14ac:dyDescent="0.25">
      <c r="A35" s="10">
        <v>3</v>
      </c>
      <c r="B35" t="s">
        <v>304</v>
      </c>
      <c r="C35">
        <v>1</v>
      </c>
      <c r="D35">
        <v>2</v>
      </c>
      <c r="E35">
        <v>40</v>
      </c>
      <c r="G35" t="s">
        <v>304</v>
      </c>
    </row>
    <row r="36" spans="1:7" x14ac:dyDescent="0.25">
      <c r="A36" s="10">
        <v>3</v>
      </c>
      <c r="B36" t="s">
        <v>112</v>
      </c>
      <c r="C36">
        <v>1</v>
      </c>
      <c r="D36">
        <v>1</v>
      </c>
      <c r="E36">
        <v>20</v>
      </c>
      <c r="G36" t="s">
        <v>112</v>
      </c>
    </row>
    <row r="37" spans="1:7" x14ac:dyDescent="0.25">
      <c r="A37" s="10">
        <v>3</v>
      </c>
      <c r="B37" t="s">
        <v>113</v>
      </c>
      <c r="C37">
        <v>1</v>
      </c>
      <c r="D37">
        <v>1</v>
      </c>
      <c r="E37">
        <v>20</v>
      </c>
      <c r="G37" t="s">
        <v>112</v>
      </c>
    </row>
    <row r="38" spans="1:7" x14ac:dyDescent="0.25">
      <c r="A38" s="10">
        <v>3</v>
      </c>
      <c r="B38" t="s">
        <v>122</v>
      </c>
      <c r="C38">
        <v>1</v>
      </c>
      <c r="D38">
        <v>1</v>
      </c>
      <c r="E38">
        <v>20</v>
      </c>
      <c r="G38" t="s">
        <v>122</v>
      </c>
    </row>
    <row r="39" spans="1:7" x14ac:dyDescent="0.25">
      <c r="A39" s="10">
        <v>3</v>
      </c>
      <c r="B39" t="s">
        <v>322</v>
      </c>
      <c r="C39">
        <v>2</v>
      </c>
      <c r="D39">
        <v>1</v>
      </c>
      <c r="E39">
        <v>40</v>
      </c>
      <c r="G39" t="s">
        <v>322</v>
      </c>
    </row>
    <row r="40" spans="1:7" x14ac:dyDescent="0.25">
      <c r="A40" s="10">
        <v>3</v>
      </c>
      <c r="B40" t="s">
        <v>409</v>
      </c>
      <c r="C40">
        <v>2</v>
      </c>
      <c r="D40">
        <v>1</v>
      </c>
      <c r="E40">
        <v>40</v>
      </c>
      <c r="G40" t="s">
        <v>409</v>
      </c>
    </row>
    <row r="41" spans="1:7" x14ac:dyDescent="0.25">
      <c r="A41" s="10">
        <v>3</v>
      </c>
      <c r="B41" t="s">
        <v>410</v>
      </c>
      <c r="C41">
        <v>3</v>
      </c>
      <c r="D41">
        <v>1.5</v>
      </c>
      <c r="E41">
        <v>50</v>
      </c>
      <c r="G41" t="s">
        <v>411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3BE1C-B988-4B55-AA8A-B08D7F9DED49}">
  <dimension ref="A1:G42"/>
  <sheetViews>
    <sheetView topLeftCell="A15" workbookViewId="0">
      <selection activeCell="D41" sqref="D41"/>
    </sheetView>
  </sheetViews>
  <sheetFormatPr defaultRowHeight="15" x14ac:dyDescent="0.25"/>
  <cols>
    <col min="2" max="2" width="27.140625" customWidth="1"/>
    <col min="7" max="7" width="22.7109375" customWidth="1"/>
  </cols>
  <sheetData>
    <row r="1" spans="1:7" x14ac:dyDescent="0.25">
      <c r="A1" s="1" t="s">
        <v>1</v>
      </c>
      <c r="B1" s="2" t="s">
        <v>2</v>
      </c>
      <c r="C1" s="2" t="s">
        <v>3</v>
      </c>
      <c r="D1" s="2" t="s">
        <v>5</v>
      </c>
      <c r="E1" s="3" t="s">
        <v>4</v>
      </c>
      <c r="F1" s="3" t="s">
        <v>62</v>
      </c>
      <c r="G1" s="3" t="s">
        <v>97</v>
      </c>
    </row>
    <row r="2" spans="1:7" x14ac:dyDescent="0.25">
      <c r="A2" s="10">
        <v>4</v>
      </c>
      <c r="B2" t="s">
        <v>71</v>
      </c>
      <c r="C2" s="10">
        <v>-1</v>
      </c>
      <c r="D2" s="10">
        <v>0</v>
      </c>
      <c r="E2" s="10">
        <v>0</v>
      </c>
      <c r="F2" t="s">
        <v>74</v>
      </c>
      <c r="G2" t="str">
        <f>B2</f>
        <v>liquid crystals</v>
      </c>
    </row>
    <row r="3" spans="1:7" x14ac:dyDescent="0.25">
      <c r="A3" s="10">
        <v>4</v>
      </c>
      <c r="B3" t="s">
        <v>72</v>
      </c>
      <c r="C3" s="10">
        <v>0</v>
      </c>
      <c r="D3" s="10">
        <v>0</v>
      </c>
      <c r="E3" s="10">
        <v>0</v>
      </c>
      <c r="F3" t="s">
        <v>74</v>
      </c>
      <c r="G3" t="str">
        <f t="shared" ref="G3:G29" si="0">B3</f>
        <v>ring electrodes</v>
      </c>
    </row>
    <row r="4" spans="1:7" x14ac:dyDescent="0.25">
      <c r="A4" s="10">
        <v>4</v>
      </c>
      <c r="B4" t="s">
        <v>73</v>
      </c>
      <c r="C4" s="10">
        <v>0</v>
      </c>
      <c r="D4" s="10">
        <v>0</v>
      </c>
      <c r="E4" s="10">
        <v>0</v>
      </c>
      <c r="F4" t="s">
        <v>74</v>
      </c>
      <c r="G4" t="str">
        <f t="shared" si="0"/>
        <v>electrical modulation</v>
      </c>
    </row>
    <row r="5" spans="1:7" x14ac:dyDescent="0.25">
      <c r="A5" s="10">
        <v>4</v>
      </c>
      <c r="B5" t="s">
        <v>74</v>
      </c>
      <c r="C5" s="10">
        <v>0</v>
      </c>
      <c r="D5" s="10">
        <v>0</v>
      </c>
      <c r="E5" s="10">
        <v>0</v>
      </c>
      <c r="F5" t="s">
        <v>74</v>
      </c>
      <c r="G5" t="str">
        <f t="shared" si="0"/>
        <v>LC</v>
      </c>
    </row>
    <row r="6" spans="1:7" x14ac:dyDescent="0.25">
      <c r="A6" s="10">
        <v>4</v>
      </c>
      <c r="B6" t="s">
        <v>75</v>
      </c>
      <c r="C6" s="10">
        <v>0</v>
      </c>
      <c r="D6" s="10">
        <v>0</v>
      </c>
      <c r="E6" s="10">
        <v>0</v>
      </c>
      <c r="F6" t="s">
        <v>74</v>
      </c>
      <c r="G6" t="str">
        <f t="shared" si="0"/>
        <v>floating electrodes</v>
      </c>
    </row>
    <row r="7" spans="1:7" x14ac:dyDescent="0.25">
      <c r="A7" s="10">
        <v>4</v>
      </c>
      <c r="B7" t="s">
        <v>76</v>
      </c>
      <c r="C7" s="10">
        <v>0</v>
      </c>
      <c r="D7" s="10">
        <v>0</v>
      </c>
      <c r="E7" s="10">
        <v>0</v>
      </c>
      <c r="F7" t="s">
        <v>74</v>
      </c>
      <c r="G7" t="str">
        <f t="shared" si="0"/>
        <v>edge conductors</v>
      </c>
    </row>
    <row r="8" spans="1:7" x14ac:dyDescent="0.25">
      <c r="A8" s="10">
        <v>4</v>
      </c>
      <c r="B8" t="s">
        <v>77</v>
      </c>
      <c r="C8" s="10">
        <v>0</v>
      </c>
      <c r="D8" s="10">
        <v>0</v>
      </c>
      <c r="E8" s="10">
        <v>0</v>
      </c>
      <c r="F8" t="s">
        <v>81</v>
      </c>
      <c r="G8" t="str">
        <f t="shared" si="0"/>
        <v>immicible fluids</v>
      </c>
    </row>
    <row r="9" spans="1:7" x14ac:dyDescent="0.25">
      <c r="A9" s="10">
        <v>4</v>
      </c>
      <c r="B9" t="s">
        <v>78</v>
      </c>
      <c r="C9" s="10">
        <v>0</v>
      </c>
      <c r="D9" s="10">
        <v>0</v>
      </c>
      <c r="E9" s="10">
        <v>0</v>
      </c>
      <c r="F9" t="s">
        <v>81</v>
      </c>
      <c r="G9" t="str">
        <f t="shared" si="0"/>
        <v>electrowetting</v>
      </c>
    </row>
    <row r="10" spans="1:7" x14ac:dyDescent="0.25">
      <c r="A10" s="10">
        <v>4</v>
      </c>
      <c r="B10" t="s">
        <v>79</v>
      </c>
      <c r="C10" s="10">
        <v>0</v>
      </c>
      <c r="D10" s="10">
        <v>0</v>
      </c>
      <c r="E10" s="10">
        <v>0</v>
      </c>
      <c r="F10" t="s">
        <v>81</v>
      </c>
      <c r="G10" t="str">
        <f t="shared" si="0"/>
        <v>chamber</v>
      </c>
    </row>
    <row r="11" spans="1:7" x14ac:dyDescent="0.25">
      <c r="A11" s="10">
        <v>4</v>
      </c>
      <c r="B11" t="s">
        <v>80</v>
      </c>
      <c r="C11" s="10">
        <v>0</v>
      </c>
      <c r="D11" s="10">
        <v>0</v>
      </c>
      <c r="E11" s="10">
        <v>0</v>
      </c>
      <c r="F11" t="s">
        <v>81</v>
      </c>
      <c r="G11" t="str">
        <f t="shared" si="0"/>
        <v>oil</v>
      </c>
    </row>
    <row r="12" spans="1:7" x14ac:dyDescent="0.25">
      <c r="A12" s="10">
        <v>4</v>
      </c>
      <c r="B12" t="s">
        <v>82</v>
      </c>
      <c r="C12" s="10">
        <v>0</v>
      </c>
      <c r="D12" s="10">
        <v>0</v>
      </c>
      <c r="E12" s="10">
        <v>0</v>
      </c>
      <c r="F12" t="s">
        <v>81</v>
      </c>
      <c r="G12" t="str">
        <f t="shared" si="0"/>
        <v>aqueous solution</v>
      </c>
    </row>
    <row r="13" spans="1:7" x14ac:dyDescent="0.25">
      <c r="A13" s="10">
        <v>4</v>
      </c>
      <c r="B13" t="s">
        <v>85</v>
      </c>
      <c r="C13" s="10">
        <v>0</v>
      </c>
      <c r="D13" s="10">
        <v>0</v>
      </c>
      <c r="E13" s="10">
        <v>0</v>
      </c>
      <c r="F13" t="s">
        <v>81</v>
      </c>
      <c r="G13" t="str">
        <f t="shared" si="0"/>
        <v>lens chamber</v>
      </c>
    </row>
    <row r="14" spans="1:7" x14ac:dyDescent="0.25">
      <c r="A14" s="10">
        <v>4</v>
      </c>
      <c r="B14" t="s">
        <v>86</v>
      </c>
      <c r="C14" s="10">
        <v>0</v>
      </c>
      <c r="D14" s="10">
        <v>0</v>
      </c>
      <c r="E14" s="10">
        <v>0</v>
      </c>
      <c r="F14" t="s">
        <v>81</v>
      </c>
      <c r="G14" t="str">
        <f t="shared" si="0"/>
        <v>flexible membrane</v>
      </c>
    </row>
    <row r="15" spans="1:7" x14ac:dyDescent="0.25">
      <c r="A15" s="10">
        <v>4</v>
      </c>
      <c r="B15" t="s">
        <v>156</v>
      </c>
      <c r="C15" s="10">
        <v>0</v>
      </c>
      <c r="D15" s="10">
        <v>0</v>
      </c>
      <c r="E15" s="10">
        <v>0</v>
      </c>
      <c r="F15" t="s">
        <v>81</v>
      </c>
      <c r="G15" t="str">
        <f t="shared" si="0"/>
        <v>fluid pressure</v>
      </c>
    </row>
    <row r="16" spans="1:7" x14ac:dyDescent="0.25">
      <c r="A16" s="10">
        <v>4</v>
      </c>
      <c r="B16" t="s">
        <v>231</v>
      </c>
      <c r="C16" s="10">
        <v>0</v>
      </c>
      <c r="D16" s="10">
        <v>0</v>
      </c>
      <c r="E16" s="10">
        <v>0</v>
      </c>
      <c r="F16" t="s">
        <v>81</v>
      </c>
      <c r="G16" t="str">
        <f t="shared" si="0"/>
        <v>closed capsule</v>
      </c>
    </row>
    <row r="17" spans="1:7" x14ac:dyDescent="0.25">
      <c r="A17" s="10">
        <v>4</v>
      </c>
      <c r="B17" t="s">
        <v>118</v>
      </c>
      <c r="C17" s="10">
        <v>0</v>
      </c>
      <c r="D17" s="10">
        <v>0</v>
      </c>
      <c r="E17" s="10">
        <v>0</v>
      </c>
      <c r="F17" t="s">
        <v>244</v>
      </c>
      <c r="G17" t="str">
        <f t="shared" si="0"/>
        <v>fixed focus lens</v>
      </c>
    </row>
    <row r="18" spans="1:7" x14ac:dyDescent="0.25">
      <c r="A18" s="10">
        <v>4</v>
      </c>
      <c r="B18" t="s">
        <v>119</v>
      </c>
      <c r="C18" s="10">
        <v>0</v>
      </c>
      <c r="D18" s="10">
        <v>0</v>
      </c>
      <c r="E18" s="10">
        <v>0</v>
      </c>
      <c r="F18" t="s">
        <v>244</v>
      </c>
      <c r="G18" t="str">
        <f t="shared" si="0"/>
        <v>fixedfocus lens</v>
      </c>
    </row>
    <row r="19" spans="1:7" x14ac:dyDescent="0.25">
      <c r="A19" s="10">
        <v>4</v>
      </c>
      <c r="B19" t="s">
        <v>120</v>
      </c>
      <c r="C19" s="10">
        <v>0</v>
      </c>
      <c r="D19" s="10">
        <v>0</v>
      </c>
      <c r="E19" s="10">
        <v>0</v>
      </c>
      <c r="F19" t="s">
        <v>244</v>
      </c>
      <c r="G19" t="str">
        <f t="shared" si="0"/>
        <v>voice coil motor</v>
      </c>
    </row>
    <row r="20" spans="1:7" x14ac:dyDescent="0.25">
      <c r="A20" s="10">
        <v>4</v>
      </c>
      <c r="B20" t="s">
        <v>121</v>
      </c>
      <c r="C20" s="10">
        <v>0</v>
      </c>
      <c r="D20" s="10">
        <v>0</v>
      </c>
      <c r="E20" s="10">
        <v>0</v>
      </c>
      <c r="F20" t="s">
        <v>244</v>
      </c>
      <c r="G20" t="str">
        <f t="shared" si="0"/>
        <v xml:space="preserve">VCM </v>
      </c>
    </row>
    <row r="21" spans="1:7" x14ac:dyDescent="0.25">
      <c r="A21" s="10">
        <v>4</v>
      </c>
      <c r="B21" t="s">
        <v>245</v>
      </c>
      <c r="C21" s="10">
        <v>0</v>
      </c>
      <c r="D21" s="10">
        <v>0</v>
      </c>
      <c r="E21" s="10">
        <v>0</v>
      </c>
      <c r="F21" t="s">
        <v>245</v>
      </c>
      <c r="G21" t="str">
        <f t="shared" si="0"/>
        <v>SMA</v>
      </c>
    </row>
    <row r="22" spans="1:7" x14ac:dyDescent="0.25">
      <c r="A22" s="10">
        <v>4</v>
      </c>
      <c r="B22" t="s">
        <v>246</v>
      </c>
      <c r="C22" s="10">
        <v>0</v>
      </c>
      <c r="D22" s="10">
        <v>0</v>
      </c>
      <c r="E22" s="10">
        <v>0</v>
      </c>
      <c r="F22" t="s">
        <v>245</v>
      </c>
      <c r="G22" t="str">
        <f t="shared" si="0"/>
        <v>shape metal alloy</v>
      </c>
    </row>
    <row r="23" spans="1:7" x14ac:dyDescent="0.25">
      <c r="A23" s="10">
        <v>4</v>
      </c>
      <c r="B23" t="s">
        <v>247</v>
      </c>
      <c r="C23" s="10">
        <v>0</v>
      </c>
      <c r="D23" s="10">
        <v>0</v>
      </c>
      <c r="E23" s="10">
        <v>0</v>
      </c>
      <c r="F23" t="s">
        <v>245</v>
      </c>
      <c r="G23" t="str">
        <f t="shared" si="0"/>
        <v>shape metal alloys</v>
      </c>
    </row>
    <row r="24" spans="1:7" x14ac:dyDescent="0.25">
      <c r="A24" s="10">
        <v>4</v>
      </c>
      <c r="B24" t="s">
        <v>291</v>
      </c>
      <c r="C24" s="10">
        <v>0</v>
      </c>
      <c r="D24" s="10">
        <v>0</v>
      </c>
      <c r="E24" s="10">
        <v>0</v>
      </c>
      <c r="F24" t="s">
        <v>81</v>
      </c>
      <c r="G24" t="str">
        <f t="shared" si="0"/>
        <v>cavity</v>
      </c>
    </row>
    <row r="25" spans="1:7" x14ac:dyDescent="0.25">
      <c r="A25" s="10">
        <v>4</v>
      </c>
      <c r="B25" t="s">
        <v>295</v>
      </c>
      <c r="C25" s="10">
        <v>0</v>
      </c>
      <c r="D25" s="10">
        <v>0</v>
      </c>
      <c r="E25" s="10">
        <v>0</v>
      </c>
      <c r="F25" t="s">
        <v>81</v>
      </c>
      <c r="G25" t="str">
        <f t="shared" si="0"/>
        <v>hydrophthalic liquid lens</v>
      </c>
    </row>
    <row r="26" spans="1:7" x14ac:dyDescent="0.25">
      <c r="A26" s="10">
        <v>4</v>
      </c>
      <c r="B26" t="s">
        <v>296</v>
      </c>
      <c r="C26" s="10">
        <v>0</v>
      </c>
      <c r="D26" s="10">
        <v>0</v>
      </c>
      <c r="E26" s="10">
        <v>0</v>
      </c>
      <c r="F26" t="s">
        <v>81</v>
      </c>
      <c r="G26" t="str">
        <f t="shared" si="0"/>
        <v>hydraulic liquid lens</v>
      </c>
    </row>
    <row r="27" spans="1:7" x14ac:dyDescent="0.25">
      <c r="A27" s="10">
        <v>4</v>
      </c>
      <c r="B27" t="s">
        <v>297</v>
      </c>
      <c r="C27" s="10">
        <v>0</v>
      </c>
      <c r="D27" s="10">
        <v>0</v>
      </c>
      <c r="E27" s="10">
        <v>0</v>
      </c>
      <c r="F27" t="s">
        <v>81</v>
      </c>
      <c r="G27" t="str">
        <f t="shared" si="0"/>
        <v>hydrophobic liquid lens</v>
      </c>
    </row>
    <row r="28" spans="1:7" x14ac:dyDescent="0.25">
      <c r="A28" s="10">
        <v>4</v>
      </c>
      <c r="B28" t="s">
        <v>298</v>
      </c>
      <c r="C28" s="10">
        <v>0</v>
      </c>
      <c r="D28" s="10">
        <v>0</v>
      </c>
      <c r="E28" s="10">
        <v>0</v>
      </c>
      <c r="F28" t="s">
        <v>81</v>
      </c>
      <c r="G28" t="str">
        <f t="shared" si="0"/>
        <v>spinning liquid lens</v>
      </c>
    </row>
    <row r="29" spans="1:7" x14ac:dyDescent="0.25">
      <c r="A29" s="10">
        <v>4</v>
      </c>
      <c r="B29" t="s">
        <v>278</v>
      </c>
      <c r="C29" s="10">
        <v>-2</v>
      </c>
      <c r="D29" s="10">
        <v>1</v>
      </c>
      <c r="E29" s="10">
        <v>-30</v>
      </c>
      <c r="F29" t="s">
        <v>74</v>
      </c>
      <c r="G29" t="str">
        <f t="shared" si="0"/>
        <v>liquid crystal</v>
      </c>
    </row>
    <row r="30" spans="1:7" x14ac:dyDescent="0.25">
      <c r="A30" s="27">
        <v>4</v>
      </c>
      <c r="B30" s="6" t="s">
        <v>352</v>
      </c>
      <c r="C30" s="28">
        <v>-3</v>
      </c>
      <c r="D30" s="28">
        <v>1</v>
      </c>
      <c r="E30" s="11">
        <v>-30</v>
      </c>
      <c r="F30" s="6" t="s">
        <v>74</v>
      </c>
      <c r="G30" s="26" t="s">
        <v>278</v>
      </c>
    </row>
    <row r="31" spans="1:7" x14ac:dyDescent="0.25">
      <c r="A31" s="29">
        <v>4</v>
      </c>
      <c r="B31" s="30" t="s">
        <v>365</v>
      </c>
      <c r="C31" s="31">
        <v>-2</v>
      </c>
      <c r="D31" s="31">
        <v>1</v>
      </c>
      <c r="E31" s="29">
        <v>-30</v>
      </c>
      <c r="F31" s="30" t="s">
        <v>81</v>
      </c>
      <c r="G31" t="s">
        <v>60</v>
      </c>
    </row>
    <row r="32" spans="1:7" x14ac:dyDescent="0.25">
      <c r="A32" s="29">
        <v>4</v>
      </c>
      <c r="B32" t="s">
        <v>375</v>
      </c>
      <c r="C32" s="31">
        <v>-2</v>
      </c>
      <c r="D32" s="31">
        <v>1</v>
      </c>
      <c r="E32" s="29">
        <v>-30</v>
      </c>
      <c r="F32" s="30" t="s">
        <v>81</v>
      </c>
      <c r="G32" t="s">
        <v>60</v>
      </c>
    </row>
    <row r="33" spans="1:7" x14ac:dyDescent="0.25">
      <c r="A33" s="29">
        <v>4</v>
      </c>
      <c r="B33" t="s">
        <v>379</v>
      </c>
      <c r="C33" s="31">
        <v>-2</v>
      </c>
      <c r="D33" s="31">
        <v>1</v>
      </c>
      <c r="E33" s="29">
        <v>-30</v>
      </c>
      <c r="F33" s="30" t="s">
        <v>81</v>
      </c>
      <c r="G33" t="s">
        <v>60</v>
      </c>
    </row>
    <row r="34" spans="1:7" x14ac:dyDescent="0.25">
      <c r="A34" s="29">
        <v>4</v>
      </c>
      <c r="B34" t="s">
        <v>390</v>
      </c>
      <c r="C34" s="31">
        <v>-2</v>
      </c>
      <c r="D34" s="31">
        <v>1</v>
      </c>
      <c r="E34" s="29">
        <v>-30</v>
      </c>
      <c r="F34" s="30" t="s">
        <v>81</v>
      </c>
      <c r="G34" t="s">
        <v>60</v>
      </c>
    </row>
    <row r="35" spans="1:7" x14ac:dyDescent="0.25">
      <c r="A35" s="29">
        <v>4</v>
      </c>
      <c r="B35" t="s">
        <v>394</v>
      </c>
      <c r="C35" s="31">
        <v>-20</v>
      </c>
      <c r="D35" s="31">
        <v>1</v>
      </c>
      <c r="E35" s="29">
        <v>-100</v>
      </c>
      <c r="F35" s="30" t="s">
        <v>397</v>
      </c>
      <c r="G35" t="s">
        <v>398</v>
      </c>
    </row>
    <row r="36" spans="1:7" x14ac:dyDescent="0.25">
      <c r="A36" s="29">
        <v>4</v>
      </c>
      <c r="B36" t="s">
        <v>395</v>
      </c>
      <c r="C36" s="31">
        <v>-20</v>
      </c>
      <c r="D36" s="31">
        <v>1</v>
      </c>
      <c r="E36" s="29">
        <v>-100</v>
      </c>
      <c r="F36" s="30" t="s">
        <v>397</v>
      </c>
      <c r="G36" t="s">
        <v>398</v>
      </c>
    </row>
    <row r="37" spans="1:7" x14ac:dyDescent="0.25">
      <c r="A37" s="29">
        <v>4</v>
      </c>
      <c r="B37" t="s">
        <v>396</v>
      </c>
      <c r="C37" s="31">
        <v>-40</v>
      </c>
      <c r="D37" s="31">
        <v>1</v>
      </c>
      <c r="E37" s="29">
        <v>-200</v>
      </c>
      <c r="F37" s="30" t="s">
        <v>397</v>
      </c>
      <c r="G37" t="s">
        <v>398</v>
      </c>
    </row>
    <row r="38" spans="1:7" x14ac:dyDescent="0.25">
      <c r="A38" s="29">
        <v>4</v>
      </c>
      <c r="B38" t="s">
        <v>399</v>
      </c>
      <c r="C38" s="31">
        <v>-20</v>
      </c>
      <c r="D38" s="31">
        <v>4</v>
      </c>
      <c r="E38" s="31">
        <v>-100</v>
      </c>
      <c r="F38" s="30" t="s">
        <v>400</v>
      </c>
      <c r="G38" t="s">
        <v>399</v>
      </c>
    </row>
    <row r="39" spans="1:7" x14ac:dyDescent="0.25">
      <c r="A39" s="29">
        <v>4</v>
      </c>
      <c r="B39" t="s">
        <v>401</v>
      </c>
      <c r="C39" s="31">
        <v>-10</v>
      </c>
      <c r="D39" s="31">
        <v>1</v>
      </c>
      <c r="E39" s="29">
        <v>-50</v>
      </c>
      <c r="F39" s="30" t="s">
        <v>400</v>
      </c>
      <c r="G39" t="s">
        <v>399</v>
      </c>
    </row>
    <row r="40" spans="1:7" x14ac:dyDescent="0.25">
      <c r="A40" s="29">
        <v>4</v>
      </c>
      <c r="B40" t="s">
        <v>402</v>
      </c>
      <c r="C40" s="31">
        <v>-20</v>
      </c>
      <c r="D40" s="31">
        <v>4</v>
      </c>
      <c r="E40" s="29">
        <v>-100</v>
      </c>
      <c r="F40" s="30" t="s">
        <v>400</v>
      </c>
      <c r="G40" t="s">
        <v>399</v>
      </c>
    </row>
    <row r="41" spans="1:7" x14ac:dyDescent="0.25">
      <c r="A41" s="29">
        <v>4</v>
      </c>
      <c r="B41" t="s">
        <v>403</v>
      </c>
      <c r="C41" s="31">
        <v>0</v>
      </c>
      <c r="D41" s="31">
        <v>0</v>
      </c>
      <c r="E41" s="29">
        <v>0</v>
      </c>
      <c r="F41" s="30" t="s">
        <v>406</v>
      </c>
      <c r="G41" t="s">
        <v>406</v>
      </c>
    </row>
    <row r="42" spans="1:7" x14ac:dyDescent="0.25">
      <c r="A42" s="29">
        <v>4</v>
      </c>
      <c r="B42" t="s">
        <v>404</v>
      </c>
      <c r="C42" s="31">
        <v>0</v>
      </c>
      <c r="D42" s="31">
        <v>0</v>
      </c>
      <c r="E42" s="29">
        <v>0</v>
      </c>
      <c r="F42" s="30" t="s">
        <v>406</v>
      </c>
      <c r="G42" t="s">
        <v>406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2231B-1012-402C-BB93-16F2B59A0A01}">
  <dimension ref="A1:G56"/>
  <sheetViews>
    <sheetView topLeftCell="A24" workbookViewId="0">
      <selection activeCell="G57" sqref="G57"/>
    </sheetView>
  </sheetViews>
  <sheetFormatPr defaultRowHeight="15" x14ac:dyDescent="0.25"/>
  <cols>
    <col min="2" max="2" width="42.42578125" customWidth="1"/>
    <col min="7" max="7" width="17.140625" customWidth="1"/>
  </cols>
  <sheetData>
    <row r="1" spans="1:7" x14ac:dyDescent="0.25">
      <c r="A1" s="1" t="s">
        <v>1</v>
      </c>
      <c r="B1" s="2" t="s">
        <v>2</v>
      </c>
      <c r="C1" s="2" t="s">
        <v>3</v>
      </c>
      <c r="D1" s="2" t="s">
        <v>5</v>
      </c>
      <c r="E1" s="3" t="s">
        <v>4</v>
      </c>
      <c r="F1" s="3" t="s">
        <v>62</v>
      </c>
      <c r="G1" s="12" t="s">
        <v>97</v>
      </c>
    </row>
    <row r="2" spans="1:7" x14ac:dyDescent="0.25">
      <c r="A2" s="10">
        <v>5</v>
      </c>
      <c r="B2" t="s">
        <v>103</v>
      </c>
      <c r="C2" s="10">
        <v>0</v>
      </c>
      <c r="D2" s="10">
        <v>0</v>
      </c>
      <c r="E2" s="10">
        <v>0</v>
      </c>
      <c r="G2" t="str">
        <f>B2</f>
        <v>(OIS)</v>
      </c>
    </row>
    <row r="3" spans="1:7" x14ac:dyDescent="0.25">
      <c r="A3" s="10">
        <v>5</v>
      </c>
      <c r="B3" t="s">
        <v>102</v>
      </c>
      <c r="C3" s="10">
        <v>0</v>
      </c>
      <c r="D3" s="10">
        <v>0</v>
      </c>
      <c r="E3" s="10">
        <v>0</v>
      </c>
      <c r="G3" t="str">
        <f t="shared" ref="G3:G51" si="0">B3</f>
        <v>OIS</v>
      </c>
    </row>
    <row r="4" spans="1:7" x14ac:dyDescent="0.25">
      <c r="A4" s="10">
        <v>5</v>
      </c>
      <c r="B4" t="s">
        <v>104</v>
      </c>
      <c r="C4" s="10">
        <v>0</v>
      </c>
      <c r="D4" s="10">
        <v>0</v>
      </c>
      <c r="E4" s="10">
        <v>0</v>
      </c>
      <c r="G4" t="str">
        <f t="shared" si="0"/>
        <v>optical image stabalizing</v>
      </c>
    </row>
    <row r="5" spans="1:7" x14ac:dyDescent="0.25">
      <c r="A5" s="10">
        <v>5</v>
      </c>
      <c r="B5" t="s">
        <v>105</v>
      </c>
      <c r="C5" s="10">
        <v>0</v>
      </c>
      <c r="D5" s="10">
        <v>0</v>
      </c>
      <c r="E5" s="10">
        <v>0</v>
      </c>
      <c r="G5" t="str">
        <f t="shared" si="0"/>
        <v>HMD</v>
      </c>
    </row>
    <row r="6" spans="1:7" x14ac:dyDescent="0.25">
      <c r="A6" s="10">
        <v>5</v>
      </c>
      <c r="B6" t="s">
        <v>106</v>
      </c>
      <c r="C6" s="10">
        <v>0</v>
      </c>
      <c r="D6" s="10">
        <v>0</v>
      </c>
      <c r="E6" s="10">
        <v>0</v>
      </c>
      <c r="G6" t="str">
        <f t="shared" si="0"/>
        <v>head mounted display</v>
      </c>
    </row>
    <row r="7" spans="1:7" x14ac:dyDescent="0.25">
      <c r="A7" s="10">
        <v>5</v>
      </c>
      <c r="B7" t="s">
        <v>113</v>
      </c>
      <c r="C7" s="10">
        <v>0</v>
      </c>
      <c r="D7" s="10">
        <v>0</v>
      </c>
      <c r="E7" s="10">
        <v>0</v>
      </c>
      <c r="G7" t="str">
        <f t="shared" si="0"/>
        <v>auto focus</v>
      </c>
    </row>
    <row r="8" spans="1:7" x14ac:dyDescent="0.25">
      <c r="A8" s="10">
        <v>5</v>
      </c>
      <c r="B8" t="s">
        <v>112</v>
      </c>
      <c r="C8" s="10">
        <v>0</v>
      </c>
      <c r="D8" s="10">
        <v>0</v>
      </c>
      <c r="E8" s="10">
        <v>0</v>
      </c>
      <c r="G8" t="str">
        <f t="shared" si="0"/>
        <v>autofocus</v>
      </c>
    </row>
    <row r="9" spans="1:7" x14ac:dyDescent="0.25">
      <c r="A9" s="10">
        <v>5</v>
      </c>
      <c r="B9" t="s">
        <v>122</v>
      </c>
      <c r="C9" s="10">
        <v>0</v>
      </c>
      <c r="D9" s="10">
        <v>0</v>
      </c>
      <c r="E9" s="10">
        <v>0</v>
      </c>
      <c r="G9" t="str">
        <f t="shared" si="0"/>
        <v>camera module</v>
      </c>
    </row>
    <row r="10" spans="1:7" x14ac:dyDescent="0.25">
      <c r="A10" s="10">
        <v>5</v>
      </c>
      <c r="B10" t="s">
        <v>123</v>
      </c>
      <c r="C10" s="10">
        <v>0</v>
      </c>
      <c r="D10" s="10">
        <v>0</v>
      </c>
      <c r="E10" s="10">
        <v>0</v>
      </c>
      <c r="G10" t="str">
        <f t="shared" si="0"/>
        <v>depth of field</v>
      </c>
    </row>
    <row r="11" spans="1:7" x14ac:dyDescent="0.25">
      <c r="A11" s="10">
        <v>5</v>
      </c>
      <c r="B11" t="s">
        <v>124</v>
      </c>
      <c r="C11" s="10">
        <v>0</v>
      </c>
      <c r="D11" s="10">
        <v>0</v>
      </c>
      <c r="E11" s="10">
        <v>0</v>
      </c>
      <c r="G11" t="str">
        <f t="shared" si="0"/>
        <v>(DOF)</v>
      </c>
    </row>
    <row r="12" spans="1:7" x14ac:dyDescent="0.25">
      <c r="A12" s="10">
        <v>5</v>
      </c>
      <c r="B12" t="s">
        <v>125</v>
      </c>
      <c r="C12" s="10">
        <v>0</v>
      </c>
      <c r="D12" s="10">
        <v>0</v>
      </c>
      <c r="E12" s="10">
        <v>0</v>
      </c>
      <c r="G12" t="str">
        <f t="shared" si="0"/>
        <v>DOF</v>
      </c>
    </row>
    <row r="13" spans="1:7" x14ac:dyDescent="0.25">
      <c r="A13" s="10">
        <v>5</v>
      </c>
      <c r="B13" t="s">
        <v>126</v>
      </c>
      <c r="C13" s="10">
        <v>0</v>
      </c>
      <c r="D13" s="10">
        <v>0</v>
      </c>
      <c r="E13" s="10">
        <v>0</v>
      </c>
      <c r="G13" t="str">
        <f t="shared" si="0"/>
        <v>folding mirror</v>
      </c>
    </row>
    <row r="14" spans="1:7" x14ac:dyDescent="0.25">
      <c r="A14" s="10">
        <v>5</v>
      </c>
      <c r="B14" t="s">
        <v>127</v>
      </c>
      <c r="C14" s="10">
        <v>0</v>
      </c>
      <c r="D14" s="10">
        <v>0</v>
      </c>
      <c r="E14" s="10">
        <v>0</v>
      </c>
      <c r="G14" t="str">
        <f t="shared" si="0"/>
        <v>selfies</v>
      </c>
    </row>
    <row r="15" spans="1:7" x14ac:dyDescent="0.25">
      <c r="A15" s="10">
        <v>5</v>
      </c>
      <c r="B15" t="s">
        <v>128</v>
      </c>
      <c r="C15" s="10">
        <v>0</v>
      </c>
      <c r="D15" s="10">
        <v>0</v>
      </c>
      <c r="E15" s="10">
        <v>0</v>
      </c>
      <c r="G15" t="str">
        <f t="shared" si="0"/>
        <v>video conferencing</v>
      </c>
    </row>
    <row r="16" spans="1:7" x14ac:dyDescent="0.25">
      <c r="A16" s="10">
        <v>5</v>
      </c>
      <c r="B16" t="s">
        <v>133</v>
      </c>
      <c r="C16" s="10">
        <v>0</v>
      </c>
      <c r="D16" s="10">
        <v>0</v>
      </c>
      <c r="E16" s="10">
        <v>0</v>
      </c>
      <c r="G16" t="str">
        <f t="shared" si="0"/>
        <v>telephoto</v>
      </c>
    </row>
    <row r="17" spans="1:7" x14ac:dyDescent="0.25">
      <c r="A17" s="10">
        <v>5</v>
      </c>
      <c r="B17" t="s">
        <v>134</v>
      </c>
      <c r="C17" s="10">
        <v>0</v>
      </c>
      <c r="D17" s="10">
        <v>0</v>
      </c>
      <c r="E17" s="10">
        <v>0</v>
      </c>
      <c r="G17" t="str">
        <f t="shared" si="0"/>
        <v>wide-angle image</v>
      </c>
    </row>
    <row r="18" spans="1:7" x14ac:dyDescent="0.25">
      <c r="A18" s="10">
        <v>5</v>
      </c>
      <c r="B18" t="s">
        <v>135</v>
      </c>
      <c r="C18" s="10">
        <v>0</v>
      </c>
      <c r="D18" s="10">
        <v>0</v>
      </c>
      <c r="E18" s="10">
        <v>0</v>
      </c>
      <c r="G18" t="str">
        <f t="shared" si="0"/>
        <v>digital zoom</v>
      </c>
    </row>
    <row r="19" spans="1:7" x14ac:dyDescent="0.25">
      <c r="A19" s="10">
        <v>5</v>
      </c>
      <c r="B19" t="s">
        <v>192</v>
      </c>
      <c r="C19" s="10">
        <v>0</v>
      </c>
      <c r="D19" s="10">
        <v>0</v>
      </c>
      <c r="E19" s="10">
        <v>0</v>
      </c>
      <c r="G19" t="str">
        <f t="shared" si="0"/>
        <v>miniaturized design</v>
      </c>
    </row>
    <row r="20" spans="1:7" x14ac:dyDescent="0.25">
      <c r="A20" s="10">
        <v>5</v>
      </c>
      <c r="B20" t="s">
        <v>148</v>
      </c>
      <c r="C20" s="10">
        <v>0</v>
      </c>
      <c r="D20" s="10">
        <v>0</v>
      </c>
      <c r="E20" s="10">
        <v>0</v>
      </c>
      <c r="G20" t="str">
        <f t="shared" si="0"/>
        <v>EFL camera</v>
      </c>
    </row>
    <row r="21" spans="1:7" x14ac:dyDescent="0.25">
      <c r="A21" s="10">
        <v>5</v>
      </c>
      <c r="B21" t="s">
        <v>159</v>
      </c>
      <c r="C21" s="10">
        <v>0</v>
      </c>
      <c r="D21" s="10">
        <v>0</v>
      </c>
      <c r="E21" s="10">
        <v>0</v>
      </c>
      <c r="G21" t="str">
        <f t="shared" si="0"/>
        <v>autofocus device</v>
      </c>
    </row>
    <row r="22" spans="1:7" x14ac:dyDescent="0.25">
      <c r="A22" s="10">
        <v>5</v>
      </c>
      <c r="B22" t="s">
        <v>171</v>
      </c>
      <c r="C22" s="10">
        <v>0</v>
      </c>
      <c r="D22" s="10">
        <v>0</v>
      </c>
      <c r="E22" s="10">
        <v>0</v>
      </c>
      <c r="G22" t="str">
        <f t="shared" si="0"/>
        <v>add in</v>
      </c>
    </row>
    <row r="23" spans="1:7" x14ac:dyDescent="0.25">
      <c r="A23" s="10">
        <v>5</v>
      </c>
      <c r="B23" t="s">
        <v>172</v>
      </c>
      <c r="C23" s="10">
        <v>0</v>
      </c>
      <c r="D23" s="10">
        <v>0</v>
      </c>
      <c r="E23" s="10">
        <v>0</v>
      </c>
      <c r="G23" t="str">
        <f t="shared" si="0"/>
        <v>depth camera</v>
      </c>
    </row>
    <row r="24" spans="1:7" x14ac:dyDescent="0.25">
      <c r="A24" s="10">
        <v>5</v>
      </c>
      <c r="B24" t="s">
        <v>189</v>
      </c>
      <c r="C24" s="10">
        <v>0</v>
      </c>
      <c r="D24" s="10">
        <v>0</v>
      </c>
      <c r="E24" s="10">
        <v>0</v>
      </c>
      <c r="G24" t="str">
        <f t="shared" si="0"/>
        <v>time of flight</v>
      </c>
    </row>
    <row r="25" spans="1:7" x14ac:dyDescent="0.25">
      <c r="A25" s="10">
        <v>5</v>
      </c>
      <c r="B25" t="s">
        <v>190</v>
      </c>
      <c r="C25" s="10">
        <v>0</v>
      </c>
      <c r="D25" s="10">
        <v>0</v>
      </c>
      <c r="E25" s="10">
        <v>0</v>
      </c>
      <c r="G25" t="str">
        <f t="shared" si="0"/>
        <v>TOF</v>
      </c>
    </row>
    <row r="26" spans="1:7" x14ac:dyDescent="0.25">
      <c r="A26" s="10">
        <v>5</v>
      </c>
      <c r="B26" t="s">
        <v>191</v>
      </c>
      <c r="C26" s="10">
        <v>0</v>
      </c>
      <c r="D26" s="10">
        <v>0</v>
      </c>
      <c r="E26" s="10">
        <v>0</v>
      </c>
      <c r="G26" t="str">
        <f t="shared" si="0"/>
        <v>(TOF)</v>
      </c>
    </row>
    <row r="27" spans="1:7" x14ac:dyDescent="0.25">
      <c r="A27" s="10">
        <v>5</v>
      </c>
      <c r="B27" t="s">
        <v>193</v>
      </c>
      <c r="C27" s="10">
        <v>0</v>
      </c>
      <c r="D27" s="10">
        <v>0</v>
      </c>
      <c r="E27" s="10">
        <v>0</v>
      </c>
      <c r="G27" t="str">
        <f t="shared" si="0"/>
        <v>depth information</v>
      </c>
    </row>
    <row r="28" spans="1:7" x14ac:dyDescent="0.25">
      <c r="A28" s="10">
        <v>5</v>
      </c>
      <c r="B28" t="s">
        <v>194</v>
      </c>
      <c r="C28" s="10">
        <v>0</v>
      </c>
      <c r="D28" s="10">
        <v>0</v>
      </c>
      <c r="E28" s="10">
        <v>0</v>
      </c>
      <c r="G28" t="str">
        <f t="shared" si="0"/>
        <v>mobile phones</v>
      </c>
    </row>
    <row r="29" spans="1:7" x14ac:dyDescent="0.25">
      <c r="A29" s="10">
        <v>5</v>
      </c>
      <c r="B29" t="s">
        <v>195</v>
      </c>
      <c r="C29" s="10">
        <v>0</v>
      </c>
      <c r="D29" s="10">
        <v>0</v>
      </c>
      <c r="E29" s="10">
        <v>0</v>
      </c>
      <c r="G29" t="str">
        <f t="shared" si="0"/>
        <v>automobiles</v>
      </c>
    </row>
    <row r="30" spans="1:7" x14ac:dyDescent="0.25">
      <c r="A30" s="10">
        <v>5</v>
      </c>
      <c r="B30" t="s">
        <v>196</v>
      </c>
      <c r="C30" s="10">
        <v>0</v>
      </c>
      <c r="D30" s="10">
        <v>0</v>
      </c>
      <c r="E30" s="10">
        <v>0</v>
      </c>
      <c r="G30" t="str">
        <f t="shared" si="0"/>
        <v>AR/VR</v>
      </c>
    </row>
    <row r="31" spans="1:7" x14ac:dyDescent="0.25">
      <c r="A31" s="10">
        <v>5</v>
      </c>
      <c r="B31" t="s">
        <v>197</v>
      </c>
      <c r="C31" s="10">
        <v>0</v>
      </c>
      <c r="D31" s="10">
        <v>0</v>
      </c>
      <c r="E31" s="10">
        <v>0</v>
      </c>
      <c r="G31" t="str">
        <f t="shared" si="0"/>
        <v>medical treatment</v>
      </c>
    </row>
    <row r="32" spans="1:7" x14ac:dyDescent="0.25">
      <c r="A32" s="10">
        <v>5</v>
      </c>
      <c r="B32" t="s">
        <v>198</v>
      </c>
      <c r="C32" s="10">
        <v>0</v>
      </c>
      <c r="D32" s="10">
        <v>0</v>
      </c>
      <c r="E32" s="10">
        <v>0</v>
      </c>
      <c r="G32" t="str">
        <f t="shared" si="0"/>
        <v>scientific research</v>
      </c>
    </row>
    <row r="33" spans="1:7" x14ac:dyDescent="0.25">
      <c r="A33" s="10">
        <v>5</v>
      </c>
      <c r="B33" t="s">
        <v>199</v>
      </c>
      <c r="C33" s="10">
        <v>0</v>
      </c>
      <c r="D33" s="10">
        <v>0</v>
      </c>
      <c r="E33" s="10">
        <v>0</v>
      </c>
      <c r="G33" t="str">
        <f t="shared" si="0"/>
        <v>navigation</v>
      </c>
    </row>
    <row r="34" spans="1:7" x14ac:dyDescent="0.25">
      <c r="A34" s="10">
        <v>5</v>
      </c>
      <c r="B34" t="s">
        <v>219</v>
      </c>
      <c r="C34" s="10">
        <v>0</v>
      </c>
      <c r="D34" s="10">
        <v>0</v>
      </c>
      <c r="E34" s="10">
        <v>0</v>
      </c>
      <c r="G34" t="str">
        <f t="shared" si="0"/>
        <v>microscopes</v>
      </c>
    </row>
    <row r="35" spans="1:7" x14ac:dyDescent="0.25">
      <c r="A35" s="10">
        <v>5</v>
      </c>
      <c r="B35" t="s">
        <v>220</v>
      </c>
      <c r="C35" s="10">
        <v>0</v>
      </c>
      <c r="D35" s="10">
        <v>0</v>
      </c>
      <c r="E35" s="10">
        <v>0</v>
      </c>
      <c r="G35" t="str">
        <f t="shared" si="0"/>
        <v>mobile phone cameras</v>
      </c>
    </row>
    <row r="36" spans="1:7" x14ac:dyDescent="0.25">
      <c r="A36" s="10">
        <v>5</v>
      </c>
      <c r="B36" t="s">
        <v>221</v>
      </c>
      <c r="C36" s="10">
        <v>0</v>
      </c>
      <c r="D36" s="10">
        <v>0</v>
      </c>
      <c r="E36" s="10">
        <v>0</v>
      </c>
      <c r="G36" t="str">
        <f t="shared" si="0"/>
        <v>video cameras</v>
      </c>
    </row>
    <row r="37" spans="1:7" x14ac:dyDescent="0.25">
      <c r="A37" s="10">
        <v>5</v>
      </c>
      <c r="B37" t="s">
        <v>260</v>
      </c>
      <c r="C37" s="10">
        <v>0</v>
      </c>
      <c r="D37" s="10">
        <v>0</v>
      </c>
      <c r="E37" s="10">
        <v>0</v>
      </c>
      <c r="G37" t="str">
        <f t="shared" si="0"/>
        <v>telescope</v>
      </c>
    </row>
    <row r="38" spans="1:7" x14ac:dyDescent="0.25">
      <c r="A38" s="10">
        <v>5</v>
      </c>
      <c r="B38" t="s">
        <v>261</v>
      </c>
      <c r="C38" s="10">
        <v>0</v>
      </c>
      <c r="D38" s="10">
        <v>0</v>
      </c>
      <c r="E38" s="10">
        <v>0</v>
      </c>
      <c r="G38" t="str">
        <f t="shared" si="0"/>
        <v>imaging device</v>
      </c>
    </row>
    <row r="39" spans="1:7" x14ac:dyDescent="0.25">
      <c r="A39" s="10">
        <v>5</v>
      </c>
      <c r="B39" t="s">
        <v>283</v>
      </c>
      <c r="C39" s="10">
        <v>0</v>
      </c>
      <c r="D39" s="10">
        <v>0</v>
      </c>
      <c r="E39" s="10">
        <v>0</v>
      </c>
      <c r="G39" t="str">
        <f t="shared" si="0"/>
        <v>periscopic zoom lens</v>
      </c>
    </row>
    <row r="40" spans="1:7" x14ac:dyDescent="0.25">
      <c r="A40" s="10">
        <v>5</v>
      </c>
      <c r="B40" t="s">
        <v>284</v>
      </c>
      <c r="C40" s="10">
        <v>0</v>
      </c>
      <c r="D40" s="10">
        <v>0</v>
      </c>
      <c r="E40" s="10">
        <v>0</v>
      </c>
      <c r="G40" t="str">
        <f t="shared" si="0"/>
        <v xml:space="preserve">periscope </v>
      </c>
    </row>
    <row r="41" spans="1:7" x14ac:dyDescent="0.25">
      <c r="A41" s="10">
        <v>5</v>
      </c>
      <c r="B41" t="s">
        <v>285</v>
      </c>
      <c r="C41" s="10">
        <v>0</v>
      </c>
      <c r="D41" s="10">
        <v>0</v>
      </c>
      <c r="E41" s="10">
        <v>0</v>
      </c>
      <c r="G41" t="str">
        <f t="shared" si="0"/>
        <v>telephoto lens</v>
      </c>
    </row>
    <row r="42" spans="1:7" x14ac:dyDescent="0.25">
      <c r="A42" s="10">
        <v>5</v>
      </c>
      <c r="B42" t="s">
        <v>305</v>
      </c>
      <c r="C42" s="10">
        <v>0</v>
      </c>
      <c r="D42" s="10">
        <v>0</v>
      </c>
      <c r="E42" s="10">
        <v>0</v>
      </c>
      <c r="G42" t="str">
        <f t="shared" si="0"/>
        <v>AR</v>
      </c>
    </row>
    <row r="43" spans="1:7" x14ac:dyDescent="0.25">
      <c r="A43" s="10">
        <v>5</v>
      </c>
      <c r="B43" t="s">
        <v>306</v>
      </c>
      <c r="C43" s="10">
        <v>0</v>
      </c>
      <c r="D43" s="10">
        <v>0</v>
      </c>
      <c r="E43" s="10">
        <v>0</v>
      </c>
      <c r="G43" t="str">
        <f t="shared" si="0"/>
        <v>VR</v>
      </c>
    </row>
    <row r="44" spans="1:7" x14ac:dyDescent="0.25">
      <c r="A44" s="10">
        <v>5</v>
      </c>
      <c r="B44" t="s">
        <v>307</v>
      </c>
      <c r="C44" s="10">
        <v>0</v>
      </c>
      <c r="D44" s="10">
        <v>0</v>
      </c>
      <c r="E44" s="10">
        <v>0</v>
      </c>
      <c r="G44" t="str">
        <f t="shared" si="0"/>
        <v>endoscopy</v>
      </c>
    </row>
    <row r="45" spans="1:7" x14ac:dyDescent="0.25">
      <c r="A45" s="10">
        <v>5</v>
      </c>
      <c r="B45" t="s">
        <v>335</v>
      </c>
      <c r="C45" s="10">
        <v>0</v>
      </c>
      <c r="D45" s="10">
        <v>0</v>
      </c>
      <c r="E45" s="10">
        <v>0</v>
      </c>
      <c r="G45" t="str">
        <f t="shared" si="0"/>
        <v>CCTV</v>
      </c>
    </row>
    <row r="46" spans="1:7" x14ac:dyDescent="0.25">
      <c r="A46" s="10">
        <v>5</v>
      </c>
      <c r="B46" t="s">
        <v>336</v>
      </c>
      <c r="C46" s="10">
        <v>0</v>
      </c>
      <c r="D46" s="10">
        <v>0</v>
      </c>
      <c r="E46" s="10">
        <v>0</v>
      </c>
      <c r="G46" t="str">
        <f t="shared" si="0"/>
        <v>digital camera</v>
      </c>
    </row>
    <row r="47" spans="1:7" x14ac:dyDescent="0.25">
      <c r="A47" s="10">
        <v>5</v>
      </c>
      <c r="B47" t="s">
        <v>345</v>
      </c>
      <c r="C47" s="10">
        <v>0</v>
      </c>
      <c r="D47" s="10">
        <v>0</v>
      </c>
      <c r="E47" s="10">
        <v>0</v>
      </c>
      <c r="G47" t="str">
        <f t="shared" si="0"/>
        <v>webcameras</v>
      </c>
    </row>
    <row r="48" spans="1:7" x14ac:dyDescent="0.25">
      <c r="A48" s="10">
        <v>5</v>
      </c>
      <c r="B48" t="s">
        <v>346</v>
      </c>
      <c r="C48" s="10">
        <v>0</v>
      </c>
      <c r="D48" s="10">
        <v>0</v>
      </c>
      <c r="E48" s="10">
        <v>0</v>
      </c>
      <c r="F48" t="s">
        <v>347</v>
      </c>
      <c r="G48" t="str">
        <f t="shared" si="0"/>
        <v>webcams</v>
      </c>
    </row>
    <row r="49" spans="1:7" x14ac:dyDescent="0.25">
      <c r="A49" s="10">
        <v>5</v>
      </c>
      <c r="B49" t="s">
        <v>376</v>
      </c>
      <c r="C49" s="10">
        <v>0</v>
      </c>
      <c r="D49" s="10">
        <v>0</v>
      </c>
      <c r="E49" s="10">
        <v>0</v>
      </c>
      <c r="G49" t="str">
        <f t="shared" si="0"/>
        <v>smartwatches</v>
      </c>
    </row>
    <row r="50" spans="1:7" x14ac:dyDescent="0.25">
      <c r="A50" s="10">
        <v>5</v>
      </c>
      <c r="B50" t="s">
        <v>377</v>
      </c>
      <c r="C50" s="10">
        <v>0</v>
      </c>
      <c r="D50" s="10">
        <v>0</v>
      </c>
      <c r="E50" s="10">
        <v>0</v>
      </c>
      <c r="G50" t="str">
        <f t="shared" si="0"/>
        <v>PDA</v>
      </c>
    </row>
    <row r="51" spans="1:7" x14ac:dyDescent="0.25">
      <c r="A51" s="10">
        <v>5</v>
      </c>
      <c r="B51" t="s">
        <v>378</v>
      </c>
      <c r="C51" s="10">
        <v>0</v>
      </c>
      <c r="D51" s="10">
        <v>0</v>
      </c>
      <c r="E51" s="10">
        <v>0</v>
      </c>
      <c r="G51" t="str">
        <f t="shared" si="0"/>
        <v>PDAs</v>
      </c>
    </row>
    <row r="52" spans="1:7" x14ac:dyDescent="0.25">
      <c r="A52" s="10">
        <v>5</v>
      </c>
      <c r="B52" t="s">
        <v>383</v>
      </c>
      <c r="C52" s="10">
        <v>0</v>
      </c>
      <c r="D52" s="10">
        <v>0</v>
      </c>
      <c r="E52" s="10">
        <v>0</v>
      </c>
      <c r="G52" t="str">
        <f>B52</f>
        <v>head-mounted devices</v>
      </c>
    </row>
    <row r="53" spans="1:7" x14ac:dyDescent="0.25">
      <c r="A53" s="10">
        <v>5</v>
      </c>
      <c r="B53" t="s">
        <v>391</v>
      </c>
      <c r="C53" s="10">
        <v>0</v>
      </c>
      <c r="D53" s="10">
        <v>0</v>
      </c>
      <c r="E53" s="10">
        <v>0</v>
      </c>
      <c r="G53" t="str">
        <f>B53</f>
        <v>surgery</v>
      </c>
    </row>
    <row r="54" spans="1:7" x14ac:dyDescent="0.25">
      <c r="A54" s="10">
        <v>5</v>
      </c>
      <c r="B54" t="s">
        <v>393</v>
      </c>
      <c r="C54" s="10">
        <v>0</v>
      </c>
      <c r="D54" s="10">
        <v>0</v>
      </c>
      <c r="E54" s="10">
        <v>0</v>
      </c>
      <c r="G54" t="str">
        <f>B54</f>
        <v xml:space="preserve">borescopes </v>
      </c>
    </row>
    <row r="55" spans="1:7" x14ac:dyDescent="0.25">
      <c r="A55" s="10">
        <v>5</v>
      </c>
      <c r="B55" t="s">
        <v>392</v>
      </c>
      <c r="C55" s="10">
        <v>0</v>
      </c>
      <c r="D55" s="10">
        <v>0</v>
      </c>
      <c r="E55" s="10">
        <v>0</v>
      </c>
      <c r="G55" t="str">
        <f>B55</f>
        <v>borescope</v>
      </c>
    </row>
    <row r="56" spans="1:7" x14ac:dyDescent="0.25">
      <c r="A56" s="10">
        <v>5</v>
      </c>
      <c r="B56" t="s">
        <v>405</v>
      </c>
      <c r="C56" s="10">
        <v>0</v>
      </c>
      <c r="D56" s="10">
        <v>0</v>
      </c>
      <c r="E56" s="10">
        <v>0</v>
      </c>
      <c r="G56" t="s">
        <v>405</v>
      </c>
    </row>
  </sheetData>
  <autoFilter ref="A1:G1" xr:uid="{B7B2231B-1012-402C-BB93-16F2B59A0A0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6F84A-5F84-4FAA-9070-768A034EABEE}">
  <dimension ref="B2:M71"/>
  <sheetViews>
    <sheetView topLeftCell="A38" workbookViewId="0">
      <selection activeCell="B69" sqref="B69:B71"/>
    </sheetView>
  </sheetViews>
  <sheetFormatPr defaultRowHeight="15" x14ac:dyDescent="0.25"/>
  <cols>
    <col min="2" max="2" width="14" customWidth="1"/>
  </cols>
  <sheetData>
    <row r="2" spans="2:13" x14ac:dyDescent="0.25">
      <c r="B2" t="s">
        <v>70</v>
      </c>
      <c r="J2" t="s">
        <v>100</v>
      </c>
      <c r="M2" t="s">
        <v>116</v>
      </c>
    </row>
    <row r="3" spans="2:13" x14ac:dyDescent="0.25">
      <c r="C3" t="s">
        <v>84</v>
      </c>
      <c r="M3" t="s">
        <v>115</v>
      </c>
    </row>
    <row r="4" spans="2:13" x14ac:dyDescent="0.25">
      <c r="B4" t="s">
        <v>101</v>
      </c>
      <c r="J4" t="s">
        <v>98</v>
      </c>
    </row>
    <row r="5" spans="2:13" x14ac:dyDescent="0.25">
      <c r="C5" t="s">
        <v>117</v>
      </c>
    </row>
    <row r="6" spans="2:13" x14ac:dyDescent="0.25">
      <c r="B6" t="s">
        <v>136</v>
      </c>
      <c r="D6" t="s">
        <v>137</v>
      </c>
    </row>
    <row r="7" spans="2:13" x14ac:dyDescent="0.25">
      <c r="C7" t="s">
        <v>140</v>
      </c>
    </row>
    <row r="8" spans="2:13" x14ac:dyDescent="0.25">
      <c r="B8" t="s">
        <v>144</v>
      </c>
      <c r="D8" t="s">
        <v>98</v>
      </c>
    </row>
    <row r="10" spans="2:13" x14ac:dyDescent="0.25">
      <c r="B10" t="s">
        <v>150</v>
      </c>
      <c r="D10" t="s">
        <v>151</v>
      </c>
    </row>
    <row r="11" spans="2:13" x14ac:dyDescent="0.25">
      <c r="C11" t="s">
        <v>153</v>
      </c>
    </row>
    <row r="12" spans="2:13" x14ac:dyDescent="0.25">
      <c r="B12" t="s">
        <v>158</v>
      </c>
      <c r="C12" t="s">
        <v>157</v>
      </c>
    </row>
    <row r="13" spans="2:13" x14ac:dyDescent="0.25">
      <c r="C13" t="s">
        <v>160</v>
      </c>
    </row>
    <row r="14" spans="2:13" x14ac:dyDescent="0.25">
      <c r="B14" t="s">
        <v>158</v>
      </c>
      <c r="C14" t="s">
        <v>161</v>
      </c>
    </row>
    <row r="15" spans="2:13" x14ac:dyDescent="0.25">
      <c r="C15" t="s">
        <v>162</v>
      </c>
    </row>
    <row r="16" spans="2:13" x14ac:dyDescent="0.25">
      <c r="B16" t="s">
        <v>164</v>
      </c>
      <c r="D16" t="s">
        <v>165</v>
      </c>
      <c r="E16" s="13" t="s">
        <v>167</v>
      </c>
    </row>
    <row r="17" spans="2:10" x14ac:dyDescent="0.25">
      <c r="C17" t="s">
        <v>166</v>
      </c>
    </row>
    <row r="18" spans="2:10" x14ac:dyDescent="0.25">
      <c r="C18" t="s">
        <v>168</v>
      </c>
    </row>
    <row r="19" spans="2:10" x14ac:dyDescent="0.25">
      <c r="C19" t="s">
        <v>169</v>
      </c>
    </row>
    <row r="20" spans="2:10" x14ac:dyDescent="0.25">
      <c r="B20" t="s">
        <v>182</v>
      </c>
      <c r="C20" t="s">
        <v>165</v>
      </c>
      <c r="D20" t="s">
        <v>183</v>
      </c>
    </row>
    <row r="21" spans="2:10" x14ac:dyDescent="0.25">
      <c r="B21" t="s">
        <v>180</v>
      </c>
    </row>
    <row r="22" spans="2:10" x14ac:dyDescent="0.25">
      <c r="B22" t="s">
        <v>181</v>
      </c>
    </row>
    <row r="23" spans="2:10" x14ac:dyDescent="0.25">
      <c r="B23" t="s">
        <v>188</v>
      </c>
    </row>
    <row r="24" spans="2:10" ht="15.75" x14ac:dyDescent="0.25">
      <c r="B24" t="s">
        <v>200</v>
      </c>
      <c r="D24" t="s">
        <v>203</v>
      </c>
      <c r="J24" s="15" t="s">
        <v>204</v>
      </c>
    </row>
    <row r="25" spans="2:10" x14ac:dyDescent="0.25">
      <c r="B25" t="s">
        <v>201</v>
      </c>
    </row>
    <row r="26" spans="2:10" x14ac:dyDescent="0.25">
      <c r="B26" t="s">
        <v>202</v>
      </c>
    </row>
    <row r="27" spans="2:10" x14ac:dyDescent="0.25">
      <c r="C27" t="s">
        <v>205</v>
      </c>
    </row>
    <row r="28" spans="2:10" x14ac:dyDescent="0.25">
      <c r="C28" t="s">
        <v>209</v>
      </c>
    </row>
    <row r="29" spans="2:10" x14ac:dyDescent="0.25">
      <c r="C29" t="s">
        <v>210</v>
      </c>
    </row>
    <row r="30" spans="2:10" x14ac:dyDescent="0.25">
      <c r="B30" t="s">
        <v>211</v>
      </c>
      <c r="E30" t="s">
        <v>214</v>
      </c>
      <c r="G30" t="s">
        <v>215</v>
      </c>
    </row>
    <row r="31" spans="2:10" x14ac:dyDescent="0.25">
      <c r="B31" t="s">
        <v>212</v>
      </c>
    </row>
    <row r="32" spans="2:10" x14ac:dyDescent="0.25">
      <c r="B32" t="s">
        <v>213</v>
      </c>
    </row>
    <row r="33" spans="2:7" x14ac:dyDescent="0.25">
      <c r="C33" t="s">
        <v>216</v>
      </c>
    </row>
    <row r="34" spans="2:7" x14ac:dyDescent="0.25">
      <c r="B34" t="s">
        <v>222</v>
      </c>
      <c r="D34" t="s">
        <v>225</v>
      </c>
      <c r="G34" t="s">
        <v>226</v>
      </c>
    </row>
    <row r="35" spans="2:7" x14ac:dyDescent="0.25">
      <c r="B35" t="s">
        <v>223</v>
      </c>
    </row>
    <row r="36" spans="2:7" x14ac:dyDescent="0.25">
      <c r="B36" t="s">
        <v>224</v>
      </c>
    </row>
    <row r="37" spans="2:7" x14ac:dyDescent="0.25">
      <c r="C37" t="s">
        <v>227</v>
      </c>
    </row>
    <row r="38" spans="2:7" x14ac:dyDescent="0.25">
      <c r="B38" t="s">
        <v>228</v>
      </c>
      <c r="D38" t="s">
        <v>214</v>
      </c>
    </row>
    <row r="39" spans="2:7" x14ac:dyDescent="0.25">
      <c r="B39" t="s">
        <v>229</v>
      </c>
    </row>
    <row r="40" spans="2:7" x14ac:dyDescent="0.25">
      <c r="B40" t="s">
        <v>230</v>
      </c>
    </row>
    <row r="41" spans="2:7" x14ac:dyDescent="0.25">
      <c r="C41" t="s">
        <v>233</v>
      </c>
    </row>
    <row r="42" spans="2:7" x14ac:dyDescent="0.25">
      <c r="C42" t="s">
        <v>237</v>
      </c>
    </row>
    <row r="43" spans="2:7" x14ac:dyDescent="0.25">
      <c r="B43" t="s">
        <v>239</v>
      </c>
      <c r="D43" t="s">
        <v>242</v>
      </c>
    </row>
    <row r="44" spans="2:7" x14ac:dyDescent="0.25">
      <c r="B44" t="s">
        <v>240</v>
      </c>
    </row>
    <row r="45" spans="2:7" x14ac:dyDescent="0.25">
      <c r="B45" t="s">
        <v>241</v>
      </c>
    </row>
    <row r="46" spans="2:7" x14ac:dyDescent="0.25">
      <c r="B46" t="s">
        <v>255</v>
      </c>
    </row>
    <row r="47" spans="2:7" x14ac:dyDescent="0.25">
      <c r="B47" t="s">
        <v>256</v>
      </c>
    </row>
    <row r="48" spans="2:7" x14ac:dyDescent="0.25">
      <c r="C48" t="s">
        <v>257</v>
      </c>
    </row>
    <row r="51" spans="2:6" x14ac:dyDescent="0.25">
      <c r="B51" t="s">
        <v>254</v>
      </c>
      <c r="D51" t="s">
        <v>258</v>
      </c>
    </row>
    <row r="52" spans="2:6" x14ac:dyDescent="0.25">
      <c r="B52" t="s">
        <v>259</v>
      </c>
    </row>
    <row r="53" spans="2:6" x14ac:dyDescent="0.25">
      <c r="B53" t="s">
        <v>263</v>
      </c>
      <c r="D53" t="s">
        <v>266</v>
      </c>
      <c r="F53" t="s">
        <v>267</v>
      </c>
    </row>
    <row r="54" spans="2:6" x14ac:dyDescent="0.25">
      <c r="B54" t="s">
        <v>264</v>
      </c>
    </row>
    <row r="55" spans="2:6" x14ac:dyDescent="0.25">
      <c r="B55" t="s">
        <v>265</v>
      </c>
    </row>
    <row r="56" spans="2:6" x14ac:dyDescent="0.25">
      <c r="B56" t="s">
        <v>268</v>
      </c>
    </row>
    <row r="57" spans="2:6" x14ac:dyDescent="0.25">
      <c r="B57" t="s">
        <v>269</v>
      </c>
      <c r="C57" t="s">
        <v>270</v>
      </c>
    </row>
    <row r="58" spans="2:6" x14ac:dyDescent="0.25">
      <c r="C58" t="s">
        <v>271</v>
      </c>
    </row>
    <row r="59" spans="2:6" x14ac:dyDescent="0.25">
      <c r="B59" t="s">
        <v>279</v>
      </c>
      <c r="D59" t="s">
        <v>282</v>
      </c>
    </row>
    <row r="60" spans="2:6" x14ac:dyDescent="0.25">
      <c r="B60" t="s">
        <v>280</v>
      </c>
    </row>
    <row r="61" spans="2:6" x14ac:dyDescent="0.25">
      <c r="B61" t="s">
        <v>281</v>
      </c>
    </row>
    <row r="62" spans="2:6" x14ac:dyDescent="0.25">
      <c r="B62" t="s">
        <v>287</v>
      </c>
    </row>
    <row r="63" spans="2:6" x14ac:dyDescent="0.25">
      <c r="B63" t="s">
        <v>288</v>
      </c>
    </row>
    <row r="64" spans="2:6" x14ac:dyDescent="0.25">
      <c r="B64" t="s">
        <v>289</v>
      </c>
    </row>
    <row r="65" spans="2:2" x14ac:dyDescent="0.25">
      <c r="B65" t="s">
        <v>290</v>
      </c>
    </row>
    <row r="66" spans="2:2" x14ac:dyDescent="0.25">
      <c r="B66" t="s">
        <v>211</v>
      </c>
    </row>
    <row r="67" spans="2:2" x14ac:dyDescent="0.25">
      <c r="B67" t="s">
        <v>212</v>
      </c>
    </row>
    <row r="68" spans="2:2" x14ac:dyDescent="0.25">
      <c r="B68" t="s">
        <v>213</v>
      </c>
    </row>
    <row r="69" spans="2:2" x14ac:dyDescent="0.25">
      <c r="B69" t="s">
        <v>292</v>
      </c>
    </row>
    <row r="70" spans="2:2" x14ac:dyDescent="0.25">
      <c r="B70" t="s">
        <v>293</v>
      </c>
    </row>
    <row r="71" spans="2:2" x14ac:dyDescent="0.25">
      <c r="B71" t="s">
        <v>294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44A3B-3C2F-4F75-A1C8-D9A4B5F5CB45}">
  <dimension ref="A1:G18"/>
  <sheetViews>
    <sheetView topLeftCell="E1" workbookViewId="0">
      <selection activeCell="G16" sqref="G16"/>
    </sheetView>
  </sheetViews>
  <sheetFormatPr defaultRowHeight="15" x14ac:dyDescent="0.25"/>
  <cols>
    <col min="1" max="1" width="18.7109375" customWidth="1"/>
    <col min="2" max="2" width="14.5703125" customWidth="1"/>
    <col min="3" max="3" width="29.85546875" customWidth="1"/>
    <col min="4" max="4" width="30.85546875" customWidth="1"/>
    <col min="5" max="5" width="10.7109375" customWidth="1"/>
    <col min="6" max="6" width="98.140625" customWidth="1"/>
  </cols>
  <sheetData>
    <row r="1" spans="1:7" x14ac:dyDescent="0.25">
      <c r="A1" s="17" t="s">
        <v>308</v>
      </c>
      <c r="B1" s="17" t="s">
        <v>309</v>
      </c>
      <c r="C1" s="17" t="s">
        <v>311</v>
      </c>
      <c r="D1" s="17" t="s">
        <v>316</v>
      </c>
      <c r="E1" s="17" t="s">
        <v>325</v>
      </c>
      <c r="F1" s="17" t="s">
        <v>310</v>
      </c>
      <c r="G1" s="17" t="s">
        <v>358</v>
      </c>
    </row>
    <row r="2" spans="1:7" x14ac:dyDescent="0.25">
      <c r="A2" s="20" t="s">
        <v>312</v>
      </c>
      <c r="B2" s="19" t="s">
        <v>314</v>
      </c>
      <c r="C2" s="20" t="s">
        <v>313</v>
      </c>
      <c r="D2" s="20" t="s">
        <v>315</v>
      </c>
      <c r="E2" s="10">
        <v>1</v>
      </c>
      <c r="F2" s="21" t="s">
        <v>317</v>
      </c>
    </row>
    <row r="3" spans="1:7" x14ac:dyDescent="0.25">
      <c r="A3" s="18" t="s">
        <v>318</v>
      </c>
      <c r="B3" s="19" t="str">
        <f>HYPERLINK("https://patents.google.com/patent/CN114189674A/en")</f>
        <v>https://patents.google.com/patent/CN114189674A/en</v>
      </c>
      <c r="C3" s="18" t="s">
        <v>320</v>
      </c>
      <c r="D3" s="18" t="s">
        <v>319</v>
      </c>
      <c r="E3" s="10">
        <v>6</v>
      </c>
      <c r="F3" s="22" t="s">
        <v>321</v>
      </c>
    </row>
    <row r="4" spans="1:7" x14ac:dyDescent="0.25">
      <c r="A4" s="20" t="s">
        <v>323</v>
      </c>
      <c r="B4" t="str">
        <f>HYPERLINK("https://patents.google.com/patent/KR20200022489A/en")</f>
        <v>https://patents.google.com/patent/KR20200022489A/en</v>
      </c>
      <c r="C4" s="20" t="s">
        <v>324</v>
      </c>
      <c r="D4" s="20" t="s">
        <v>329</v>
      </c>
      <c r="E4" s="10">
        <v>6</v>
      </c>
      <c r="F4" t="s">
        <v>326</v>
      </c>
    </row>
    <row r="5" spans="1:7" x14ac:dyDescent="0.25">
      <c r="A5" s="20" t="s">
        <v>330</v>
      </c>
      <c r="B5" s="23" t="str">
        <f>HYPERLINK("https://patents.google.com/patent/JP2020525823A/en")</f>
        <v>https://patents.google.com/patent/JP2020525823A/en</v>
      </c>
      <c r="C5" s="20" t="s">
        <v>327</v>
      </c>
      <c r="D5" s="20" t="s">
        <v>328</v>
      </c>
      <c r="E5" s="10"/>
      <c r="F5" s="21" t="s">
        <v>331</v>
      </c>
    </row>
    <row r="6" spans="1:7" x14ac:dyDescent="0.25">
      <c r="A6" s="20" t="s">
        <v>332</v>
      </c>
      <c r="B6" s="24" t="str">
        <f>HYPERLINK("https://patents.google.com/patent/CN105005103A/en")</f>
        <v>https://patents.google.com/patent/CN105005103A/en</v>
      </c>
      <c r="C6" s="21" t="s">
        <v>333</v>
      </c>
      <c r="D6" s="20" t="s">
        <v>334</v>
      </c>
      <c r="E6" s="10">
        <v>1</v>
      </c>
      <c r="G6" t="s">
        <v>359</v>
      </c>
    </row>
    <row r="7" spans="1:7" x14ac:dyDescent="0.25">
      <c r="A7" s="18" t="s">
        <v>338</v>
      </c>
      <c r="B7" s="25" t="str">
        <f>HYPERLINK("https://patents.google.com/patent/US10116870B1/en")</f>
        <v>https://patents.google.com/patent/US10116870B1/en</v>
      </c>
      <c r="C7" s="18" t="s">
        <v>337</v>
      </c>
      <c r="D7" s="18" t="s">
        <v>339</v>
      </c>
      <c r="E7" s="10">
        <v>6</v>
      </c>
      <c r="F7" s="22" t="s">
        <v>341</v>
      </c>
    </row>
    <row r="8" spans="1:7" x14ac:dyDescent="0.25">
      <c r="A8" s="18" t="s">
        <v>342</v>
      </c>
      <c r="B8" s="19" t="str">
        <f>HYPERLINK("https://patents.google.com/patent/US2017269341A1/en")</f>
        <v>https://patents.google.com/patent/US2017269341A1/en</v>
      </c>
      <c r="C8" s="21" t="s">
        <v>343</v>
      </c>
      <c r="D8" s="18" t="s">
        <v>344</v>
      </c>
      <c r="E8" s="10">
        <v>6</v>
      </c>
      <c r="F8" t="s">
        <v>348</v>
      </c>
    </row>
    <row r="9" spans="1:7" x14ac:dyDescent="0.25">
      <c r="A9" s="20" t="s">
        <v>349</v>
      </c>
      <c r="B9" s="23" t="str">
        <f>HYPERLINK("https://patents.google.com/patent/US10859768B2/en")</f>
        <v>https://patents.google.com/patent/US10859768B2/en</v>
      </c>
      <c r="C9" s="21" t="s">
        <v>350</v>
      </c>
      <c r="D9" s="20" t="s">
        <v>351</v>
      </c>
      <c r="E9" s="10">
        <v>1</v>
      </c>
      <c r="F9" s="21" t="s">
        <v>353</v>
      </c>
      <c r="G9" s="21" t="s">
        <v>360</v>
      </c>
    </row>
    <row r="10" spans="1:7" x14ac:dyDescent="0.25">
      <c r="A10" s="20" t="s">
        <v>356</v>
      </c>
      <c r="B10" s="23" t="str">
        <f>HYPERLINK("https://patents.google.com/patent/US10942430B2/en")</f>
        <v>https://patents.google.com/patent/US10942430B2/en</v>
      </c>
      <c r="C10" s="20" t="s">
        <v>354</v>
      </c>
      <c r="D10" s="20" t="s">
        <v>355</v>
      </c>
      <c r="E10" s="10">
        <v>1</v>
      </c>
      <c r="F10" t="s">
        <v>357</v>
      </c>
    </row>
    <row r="11" spans="1:7" x14ac:dyDescent="0.25">
      <c r="A11" s="20" t="s">
        <v>361</v>
      </c>
      <c r="B11" s="23" t="str">
        <f>HYPERLINK("https://patents.google.com/patent/US20190258084A1/en")</f>
        <v>https://patents.google.com/patent/US20190258084A1/en</v>
      </c>
      <c r="C11" s="21" t="s">
        <v>362</v>
      </c>
      <c r="D11" s="20" t="s">
        <v>363</v>
      </c>
      <c r="E11" s="10">
        <v>1</v>
      </c>
      <c r="F11" s="21" t="s">
        <v>367</v>
      </c>
      <c r="G11" t="s">
        <v>364</v>
      </c>
    </row>
    <row r="12" spans="1:7" x14ac:dyDescent="0.25">
      <c r="A12" s="20" t="s">
        <v>370</v>
      </c>
      <c r="B12" s="32" t="str">
        <f>HYPERLINK("https://patents.google.com/patent/US2021243384A1/en")</f>
        <v>https://patents.google.com/patent/US2021243384A1/en</v>
      </c>
      <c r="C12" s="21" t="s">
        <v>369</v>
      </c>
      <c r="D12" s="20" t="s">
        <v>368</v>
      </c>
      <c r="E12" s="10">
        <v>3</v>
      </c>
      <c r="F12" s="21" t="s">
        <v>371</v>
      </c>
    </row>
    <row r="13" spans="1:7" x14ac:dyDescent="0.25">
      <c r="A13" s="18" t="s">
        <v>372</v>
      </c>
      <c r="B13" s="25" t="str">
        <f>HYPERLINK("https://patents.google.com/patent/US2020166742A1/en")</f>
        <v>https://patents.google.com/patent/US2020166742A1/en</v>
      </c>
      <c r="C13" s="18" t="s">
        <v>373</v>
      </c>
      <c r="D13" s="18" t="s">
        <v>374</v>
      </c>
      <c r="E13" s="10">
        <v>1</v>
      </c>
      <c r="F13" s="22" t="s">
        <v>366</v>
      </c>
    </row>
    <row r="14" spans="1:7" x14ac:dyDescent="0.25">
      <c r="A14" s="20" t="s">
        <v>381</v>
      </c>
      <c r="B14" s="23" t="str">
        <f>HYPERLINK("https://patents.google.com/patent/WO2022020696A1/en")</f>
        <v>https://patents.google.com/patent/WO2022020696A1/en</v>
      </c>
      <c r="C14" s="20" t="s">
        <v>380</v>
      </c>
      <c r="D14" s="20" t="s">
        <v>382</v>
      </c>
      <c r="E14" s="10">
        <v>3</v>
      </c>
      <c r="F14" s="21" t="s">
        <v>384</v>
      </c>
    </row>
    <row r="15" spans="1:7" x14ac:dyDescent="0.25">
      <c r="A15" s="20" t="s">
        <v>387</v>
      </c>
      <c r="B15" s="23" t="str">
        <f>HYPERLINK("https://patents.google.com/patent/US2020371360A1/en")</f>
        <v>https://patents.google.com/patent/US2020371360A1/en</v>
      </c>
      <c r="C15" s="20" t="s">
        <v>385</v>
      </c>
      <c r="D15" s="20" t="s">
        <v>386</v>
      </c>
      <c r="E15" s="10">
        <v>1</v>
      </c>
      <c r="F15" s="21" t="s">
        <v>388</v>
      </c>
      <c r="G15" s="21" t="s">
        <v>389</v>
      </c>
    </row>
    <row r="16" spans="1:7" x14ac:dyDescent="0.25">
      <c r="E16" s="10"/>
    </row>
    <row r="17" spans="5:5" x14ac:dyDescent="0.25">
      <c r="E17" s="10"/>
    </row>
    <row r="18" spans="5:5" x14ac:dyDescent="0.25">
      <c r="E18" s="1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B981F-06DD-47D1-9DE4-C410D5A406B6}">
  <dimension ref="A1:B2"/>
  <sheetViews>
    <sheetView workbookViewId="0">
      <selection activeCell="B11" sqref="B11"/>
    </sheetView>
  </sheetViews>
  <sheetFormatPr defaultRowHeight="15" x14ac:dyDescent="0.25"/>
  <cols>
    <col min="1" max="1" width="33" customWidth="1"/>
    <col min="2" max="2" width="38.140625" customWidth="1"/>
  </cols>
  <sheetData>
    <row r="1" spans="1:2" x14ac:dyDescent="0.25">
      <c r="A1" s="16" t="s">
        <v>272</v>
      </c>
      <c r="B1" s="16" t="s">
        <v>273</v>
      </c>
    </row>
    <row r="2" spans="1:2" x14ac:dyDescent="0.25">
      <c r="A2" t="s">
        <v>263</v>
      </c>
      <c r="B2" t="s">
        <v>274</v>
      </c>
    </row>
  </sheetData>
  <autoFilter ref="A1:B1" xr:uid="{A20B981F-06DD-47D1-9DE4-C410D5A406B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kw1</vt:lpstr>
      <vt:lpstr>kw2</vt:lpstr>
      <vt:lpstr>kw3</vt:lpstr>
      <vt:lpstr>kw4</vt:lpstr>
      <vt:lpstr>kw5</vt:lpstr>
      <vt:lpstr>Patent Notes</vt:lpstr>
      <vt:lpstr>ManuallyConfirmed</vt:lpstr>
      <vt:lpstr>False_Positives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Ebbe Smith</dc:creator>
  <cp:lastModifiedBy>Ebbe Smith</cp:lastModifiedBy>
  <dcterms:created xsi:type="dcterms:W3CDTF">2022-04-11T21:15:32Z</dcterms:created>
  <dcterms:modified xsi:type="dcterms:W3CDTF">2022-08-20T22:03:11Z</dcterms:modified>
</cp:coreProperties>
</file>